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6_R6（2024）\12.ZEHデベロッパー\04.様式（登録申請書・実績報告書）\"/>
    </mc:Choice>
  </mc:AlternateContent>
  <xr:revisionPtr revIDLastSave="0" documentId="8_{66336ABA-A5CE-40BC-B32B-03B70447BD0B}" xr6:coauthVersionLast="47" xr6:coauthVersionMax="47" xr10:uidLastSave="{00000000-0000-0000-0000-000000000000}"/>
  <workbookProtection workbookAlgorithmName="SHA-512" workbookHashValue="js/sgZ9ilF1khwtRpntZ2KIAPUiVXBZ7z2qKBHHdUP8/bkhhaEv4y0cQcya3foA92dILyRbeXzdocEuhVdMvQA==" workbookSaltValue="t5HqsrAy8zKapGlo3e1Wng==" workbookSpinCount="100000" lockStructure="1"/>
  <bookViews>
    <workbookView xWindow="28692" yWindow="-108" windowWidth="29016" windowHeight="15816" xr2:uid="{00000000-000D-0000-FFFF-FFFF00000000}"/>
  </bookViews>
  <sheets>
    <sheet name="ＺＥＨデベロッパー実績報告書" sheetId="13" r:id="rId1"/>
    <sheet name="ＺＥＨデベロッパー公開情報" sheetId="22" r:id="rId2"/>
    <sheet name="ＺＥＨデベロッパー登録票" sheetId="21" r:id="rId3"/>
    <sheet name="data4" sheetId="23" state="hidden" r:id="rId4"/>
    <sheet name="data1" sheetId="16" state="hidden" r:id="rId5"/>
    <sheet name="data2" sheetId="18" state="hidden" r:id="rId6"/>
    <sheet name="data3" sheetId="20" state="hidden" r:id="rId7"/>
  </sheets>
  <externalReferences>
    <externalReference r:id="rId8"/>
    <externalReference r:id="rId9"/>
  </externalReferences>
  <definedNames>
    <definedName name="_xlnm.Print_Area" localSheetId="1">ＺＥＨデベロッパー公開情報!$A$1:$CL$283</definedName>
    <definedName name="_xlnm.Print_Area" localSheetId="0">ＺＥＨデベロッパー実績報告書!$A$2:$AW$77</definedName>
    <definedName name="_xlnm.Print_Area" localSheetId="2">ＺＥＨデベロッパー登録票!$A$1:$CD$72</definedName>
    <definedName name="オレンジ" localSheetId="6">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6">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6">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6">[1]データ1!$A$2:$A$22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2" i="23" l="1"/>
  <c r="M42" i="23"/>
  <c r="L42" i="23"/>
  <c r="K42" i="23"/>
  <c r="J42" i="23"/>
  <c r="I42" i="23"/>
  <c r="H42" i="23"/>
  <c r="G42" i="23"/>
  <c r="F42" i="23"/>
  <c r="E42" i="23"/>
  <c r="D42" i="23"/>
  <c r="N41" i="23"/>
  <c r="M41" i="23"/>
  <c r="L41" i="23"/>
  <c r="K41" i="23"/>
  <c r="J41" i="23"/>
  <c r="I41" i="23"/>
  <c r="H41" i="23"/>
  <c r="G41" i="23"/>
  <c r="F41" i="23"/>
  <c r="E41" i="23"/>
  <c r="D41" i="23"/>
  <c r="N40" i="23"/>
  <c r="M40" i="23"/>
  <c r="L40" i="23"/>
  <c r="K40" i="23"/>
  <c r="J40" i="23"/>
  <c r="I40" i="23"/>
  <c r="H40" i="23"/>
  <c r="G40" i="23"/>
  <c r="F40" i="23"/>
  <c r="E40" i="23"/>
  <c r="D40" i="23"/>
  <c r="N39" i="23"/>
  <c r="M39" i="23"/>
  <c r="L39" i="23"/>
  <c r="K39" i="23"/>
  <c r="J39" i="23"/>
  <c r="I39" i="23"/>
  <c r="H39" i="23"/>
  <c r="G39" i="23"/>
  <c r="F39" i="23"/>
  <c r="E39" i="23"/>
  <c r="D39" i="23"/>
  <c r="N38" i="23"/>
  <c r="M38" i="23"/>
  <c r="L38" i="23"/>
  <c r="K38" i="23"/>
  <c r="J38" i="23"/>
  <c r="I38" i="23"/>
  <c r="H38" i="23"/>
  <c r="G38" i="23"/>
  <c r="F38" i="23"/>
  <c r="E38" i="23"/>
  <c r="D38" i="23"/>
  <c r="N37" i="23"/>
  <c r="M37" i="23"/>
  <c r="L37" i="23"/>
  <c r="K37" i="23"/>
  <c r="J37" i="23"/>
  <c r="I37" i="23"/>
  <c r="H37" i="23"/>
  <c r="G37" i="23"/>
  <c r="F37" i="23"/>
  <c r="E37" i="23"/>
  <c r="D37" i="23"/>
  <c r="N36" i="23"/>
  <c r="M36" i="23"/>
  <c r="L36" i="23"/>
  <c r="K36" i="23"/>
  <c r="J36" i="23"/>
  <c r="I36" i="23"/>
  <c r="H36" i="23"/>
  <c r="G36" i="23"/>
  <c r="F36" i="23"/>
  <c r="E36" i="23"/>
  <c r="D36" i="23"/>
  <c r="N35" i="23"/>
  <c r="M35" i="23"/>
  <c r="L35" i="23"/>
  <c r="K35" i="23"/>
  <c r="J35" i="23"/>
  <c r="I35" i="23"/>
  <c r="H35" i="23"/>
  <c r="G35" i="23"/>
  <c r="F35" i="23"/>
  <c r="E35" i="23"/>
  <c r="D35" i="23"/>
  <c r="N34" i="23"/>
  <c r="M34" i="23"/>
  <c r="L34" i="23"/>
  <c r="K34" i="23"/>
  <c r="J34" i="23"/>
  <c r="I34" i="23"/>
  <c r="H34" i="23"/>
  <c r="G34" i="23"/>
  <c r="F34" i="23"/>
  <c r="E34" i="23"/>
  <c r="D34" i="23"/>
  <c r="N33" i="23"/>
  <c r="M33" i="23"/>
  <c r="L33" i="23"/>
  <c r="K33" i="23"/>
  <c r="J33" i="23"/>
  <c r="I33" i="23"/>
  <c r="H33" i="23"/>
  <c r="G33" i="23"/>
  <c r="F33" i="23"/>
  <c r="E33" i="23"/>
  <c r="D33" i="23"/>
  <c r="N32" i="23"/>
  <c r="M32" i="23"/>
  <c r="L32" i="23"/>
  <c r="K32" i="23"/>
  <c r="J32" i="23"/>
  <c r="I32" i="23"/>
  <c r="H32" i="23"/>
  <c r="G32" i="23"/>
  <c r="F32" i="23"/>
  <c r="E32" i="23"/>
  <c r="D32" i="23"/>
  <c r="N31" i="23"/>
  <c r="M31" i="23"/>
  <c r="L31" i="23"/>
  <c r="K31" i="23"/>
  <c r="J31" i="23"/>
  <c r="I31" i="23"/>
  <c r="H31" i="23"/>
  <c r="G31" i="23"/>
  <c r="F31" i="23"/>
  <c r="E31" i="23"/>
  <c r="D31" i="23"/>
  <c r="N30" i="23"/>
  <c r="M30" i="23"/>
  <c r="L30" i="23"/>
  <c r="K30" i="23"/>
  <c r="J30" i="23"/>
  <c r="I30" i="23"/>
  <c r="H30" i="23"/>
  <c r="G30" i="23"/>
  <c r="F30" i="23"/>
  <c r="E30" i="23"/>
  <c r="D30" i="23"/>
  <c r="N29" i="23"/>
  <c r="M29" i="23"/>
  <c r="L29" i="23"/>
  <c r="K29" i="23"/>
  <c r="J29" i="23"/>
  <c r="I29" i="23"/>
  <c r="H29" i="23"/>
  <c r="G29" i="23"/>
  <c r="F29" i="23"/>
  <c r="E29" i="23"/>
  <c r="D29" i="23"/>
  <c r="N28" i="23"/>
  <c r="M28" i="23"/>
  <c r="L28" i="23"/>
  <c r="K28" i="23"/>
  <c r="J28" i="23"/>
  <c r="I28" i="23"/>
  <c r="H28" i="23"/>
  <c r="G28" i="23"/>
  <c r="F28" i="23"/>
  <c r="E28" i="23"/>
  <c r="D28" i="23"/>
  <c r="N27" i="23"/>
  <c r="M27" i="23"/>
  <c r="L27" i="23"/>
  <c r="K27" i="23"/>
  <c r="J27" i="23"/>
  <c r="I27" i="23"/>
  <c r="H27" i="23"/>
  <c r="G27" i="23"/>
  <c r="F27" i="23"/>
  <c r="E27" i="23"/>
  <c r="D27" i="23"/>
  <c r="N26" i="23"/>
  <c r="M26" i="23"/>
  <c r="L26" i="23"/>
  <c r="K26" i="23"/>
  <c r="J26" i="23"/>
  <c r="I26" i="23"/>
  <c r="H26" i="23"/>
  <c r="G26" i="23"/>
  <c r="F26" i="23"/>
  <c r="E26" i="23"/>
  <c r="D26" i="23"/>
  <c r="N25" i="23"/>
  <c r="M25" i="23"/>
  <c r="L25" i="23"/>
  <c r="K25" i="23"/>
  <c r="J25" i="23"/>
  <c r="I25" i="23"/>
  <c r="H25" i="23"/>
  <c r="G25" i="23"/>
  <c r="F25" i="23"/>
  <c r="E25" i="23"/>
  <c r="D25" i="23"/>
  <c r="N24" i="23"/>
  <c r="M24" i="23"/>
  <c r="L24" i="23"/>
  <c r="K24" i="23"/>
  <c r="J24" i="23"/>
  <c r="I24" i="23"/>
  <c r="H24" i="23"/>
  <c r="G24" i="23"/>
  <c r="F24" i="23"/>
  <c r="E24" i="23"/>
  <c r="D24" i="23"/>
  <c r="N23" i="23"/>
  <c r="M23" i="23"/>
  <c r="L23" i="23"/>
  <c r="K23" i="23"/>
  <c r="J23" i="23"/>
  <c r="I23" i="23"/>
  <c r="H23" i="23"/>
  <c r="G23" i="23"/>
  <c r="F23" i="23"/>
  <c r="E23" i="23"/>
  <c r="D23" i="23"/>
  <c r="N22" i="23"/>
  <c r="M22" i="23"/>
  <c r="L22" i="23"/>
  <c r="K22" i="23"/>
  <c r="J22" i="23"/>
  <c r="I22" i="23"/>
  <c r="H22" i="23"/>
  <c r="G22" i="23"/>
  <c r="F22" i="23"/>
  <c r="E22" i="23"/>
  <c r="D22" i="23"/>
  <c r="N21" i="23"/>
  <c r="M21" i="23"/>
  <c r="L21" i="23"/>
  <c r="K21" i="23"/>
  <c r="J21" i="23"/>
  <c r="I21" i="23"/>
  <c r="H21" i="23"/>
  <c r="G21" i="23"/>
  <c r="F21" i="23"/>
  <c r="E21" i="23"/>
  <c r="D21" i="23"/>
  <c r="N20" i="23"/>
  <c r="M20" i="23"/>
  <c r="L20" i="23"/>
  <c r="K20" i="23"/>
  <c r="J20" i="23"/>
  <c r="I20" i="23"/>
  <c r="H20" i="23"/>
  <c r="G20" i="23"/>
  <c r="F20" i="23"/>
  <c r="E20" i="23"/>
  <c r="D20" i="23"/>
  <c r="N19" i="23"/>
  <c r="M19" i="23"/>
  <c r="L19" i="23"/>
  <c r="K19" i="23"/>
  <c r="J19" i="23"/>
  <c r="I19" i="23"/>
  <c r="H19" i="23"/>
  <c r="G19" i="23"/>
  <c r="F19" i="23"/>
  <c r="E19" i="23"/>
  <c r="D19" i="23"/>
  <c r="N18" i="23"/>
  <c r="M18" i="23"/>
  <c r="L18" i="23"/>
  <c r="K18" i="23"/>
  <c r="J18" i="23"/>
  <c r="I18" i="23"/>
  <c r="H18" i="23"/>
  <c r="G18" i="23"/>
  <c r="F18" i="23"/>
  <c r="E18" i="23"/>
  <c r="D18" i="23"/>
  <c r="N17" i="23"/>
  <c r="M17" i="23"/>
  <c r="L17" i="23"/>
  <c r="K17" i="23"/>
  <c r="J17" i="23"/>
  <c r="I17" i="23"/>
  <c r="H17" i="23"/>
  <c r="G17" i="23"/>
  <c r="F17" i="23"/>
  <c r="E17" i="23"/>
  <c r="D17" i="23"/>
  <c r="N16" i="23"/>
  <c r="M16" i="23"/>
  <c r="L16" i="23"/>
  <c r="K16" i="23"/>
  <c r="J16" i="23"/>
  <c r="I16" i="23"/>
  <c r="H16" i="23"/>
  <c r="G16" i="23"/>
  <c r="F16" i="23"/>
  <c r="E16" i="23"/>
  <c r="D16" i="23"/>
  <c r="N15" i="23"/>
  <c r="M15" i="23"/>
  <c r="L15" i="23"/>
  <c r="K15" i="23"/>
  <c r="J15" i="23"/>
  <c r="I15" i="23"/>
  <c r="H15" i="23"/>
  <c r="G15" i="23"/>
  <c r="F15" i="23"/>
  <c r="E15" i="23"/>
  <c r="D15" i="23"/>
  <c r="N12" i="23"/>
  <c r="M12" i="23"/>
  <c r="L12" i="23"/>
  <c r="K12" i="23"/>
  <c r="J12" i="23"/>
  <c r="I12" i="23"/>
  <c r="H12" i="23"/>
  <c r="G12" i="23"/>
  <c r="F12" i="23"/>
  <c r="E12" i="23"/>
  <c r="D12" i="23"/>
  <c r="N11" i="23"/>
  <c r="M11" i="23"/>
  <c r="L11" i="23"/>
  <c r="K11" i="23"/>
  <c r="J11" i="23"/>
  <c r="I11" i="23"/>
  <c r="H11" i="23"/>
  <c r="G11" i="23"/>
  <c r="F11" i="23"/>
  <c r="E11" i="23"/>
  <c r="D11" i="23"/>
  <c r="N10" i="23"/>
  <c r="M10" i="23"/>
  <c r="L10" i="23"/>
  <c r="K10" i="23"/>
  <c r="J10" i="23"/>
  <c r="I10" i="23"/>
  <c r="H10" i="23"/>
  <c r="G10" i="23"/>
  <c r="F10" i="23"/>
  <c r="E10" i="23"/>
  <c r="D10" i="23"/>
  <c r="N9" i="23"/>
  <c r="M9" i="23"/>
  <c r="L9" i="23"/>
  <c r="K9" i="23"/>
  <c r="J9" i="23"/>
  <c r="I9" i="23"/>
  <c r="H9" i="23"/>
  <c r="G9" i="23"/>
  <c r="F9" i="23"/>
  <c r="E9" i="23"/>
  <c r="D9" i="23"/>
  <c r="N8" i="23"/>
  <c r="M8" i="23"/>
  <c r="L8" i="23"/>
  <c r="K8" i="23"/>
  <c r="J8" i="23"/>
  <c r="I8" i="23"/>
  <c r="H8" i="23"/>
  <c r="G8" i="23"/>
  <c r="F8" i="23"/>
  <c r="E8" i="23"/>
  <c r="D8" i="23"/>
  <c r="N7" i="23"/>
  <c r="M7" i="23"/>
  <c r="L7" i="23"/>
  <c r="K7" i="23"/>
  <c r="J7" i="23"/>
  <c r="I7" i="23"/>
  <c r="H7" i="23"/>
  <c r="G7" i="23"/>
  <c r="F7" i="23"/>
  <c r="E7" i="23"/>
  <c r="D7" i="23"/>
  <c r="D5" i="23"/>
  <c r="D6" i="23"/>
  <c r="B5" i="23"/>
  <c r="C5" i="23"/>
  <c r="E5" i="23"/>
  <c r="F5" i="23"/>
  <c r="G5" i="23"/>
  <c r="H5" i="23"/>
  <c r="I5" i="23"/>
  <c r="J5" i="23"/>
  <c r="K5" i="23"/>
  <c r="L5" i="23"/>
  <c r="M5" i="23"/>
  <c r="N5" i="23"/>
  <c r="P5" i="23"/>
  <c r="Q5" i="23"/>
  <c r="B6" i="23"/>
  <c r="C6" i="23"/>
  <c r="E6" i="23"/>
  <c r="F6" i="23"/>
  <c r="G6" i="23"/>
  <c r="H6" i="23"/>
  <c r="I6" i="23"/>
  <c r="J6" i="23"/>
  <c r="K6" i="23"/>
  <c r="L6" i="23"/>
  <c r="M6" i="23"/>
  <c r="N6" i="23"/>
  <c r="P6" i="23"/>
  <c r="Q6" i="23"/>
  <c r="B7" i="23"/>
  <c r="C7" i="23"/>
  <c r="P7" i="23"/>
  <c r="Q7" i="23"/>
  <c r="B8" i="23"/>
  <c r="C8" i="23"/>
  <c r="P8" i="23"/>
  <c r="Q8" i="23"/>
  <c r="B9" i="23"/>
  <c r="C9" i="23"/>
  <c r="P9" i="23"/>
  <c r="Q9" i="23"/>
  <c r="B10" i="23"/>
  <c r="C10" i="23"/>
  <c r="P10" i="23"/>
  <c r="Q10" i="23"/>
  <c r="B11" i="23"/>
  <c r="C11" i="23"/>
  <c r="P11" i="23"/>
  <c r="Q11" i="23"/>
  <c r="B12" i="23"/>
  <c r="C12" i="23"/>
  <c r="P12" i="23"/>
  <c r="Q12" i="23"/>
  <c r="Q92" i="23"/>
  <c r="P92" i="23"/>
  <c r="M92" i="23"/>
  <c r="L92" i="23"/>
  <c r="K92" i="23"/>
  <c r="J92" i="23"/>
  <c r="I92" i="23"/>
  <c r="H92" i="23"/>
  <c r="G92" i="23"/>
  <c r="F92" i="23"/>
  <c r="E92" i="23"/>
  <c r="D92" i="23"/>
  <c r="B92" i="23"/>
  <c r="Q91" i="23"/>
  <c r="P91" i="23"/>
  <c r="M91" i="23"/>
  <c r="L91" i="23"/>
  <c r="K91" i="23"/>
  <c r="J91" i="23"/>
  <c r="I91" i="23"/>
  <c r="H91" i="23"/>
  <c r="G91" i="23"/>
  <c r="F91" i="23"/>
  <c r="E91" i="23"/>
  <c r="D91" i="23"/>
  <c r="B91" i="23"/>
  <c r="Q90" i="23"/>
  <c r="P90" i="23"/>
  <c r="M90" i="23"/>
  <c r="L90" i="23"/>
  <c r="K90" i="23"/>
  <c r="J90" i="23"/>
  <c r="I90" i="23"/>
  <c r="H90" i="23"/>
  <c r="G90" i="23"/>
  <c r="F90" i="23"/>
  <c r="E90" i="23"/>
  <c r="D90" i="23"/>
  <c r="B90" i="23"/>
  <c r="Q89" i="23"/>
  <c r="P89" i="23"/>
  <c r="M89" i="23"/>
  <c r="L89" i="23"/>
  <c r="K89" i="23"/>
  <c r="J89" i="23"/>
  <c r="I89" i="23"/>
  <c r="H89" i="23"/>
  <c r="G89" i="23"/>
  <c r="F89" i="23"/>
  <c r="E89" i="23"/>
  <c r="D89" i="23"/>
  <c r="B89" i="23"/>
  <c r="Q88" i="23"/>
  <c r="P88" i="23"/>
  <c r="M88" i="23"/>
  <c r="L88" i="23"/>
  <c r="K88" i="23"/>
  <c r="J88" i="23"/>
  <c r="I88" i="23"/>
  <c r="H88" i="23"/>
  <c r="G88" i="23"/>
  <c r="F88" i="23"/>
  <c r="E88" i="23"/>
  <c r="D88" i="23"/>
  <c r="B88" i="23"/>
  <c r="Q87" i="23"/>
  <c r="P87" i="23"/>
  <c r="M87" i="23"/>
  <c r="L87" i="23"/>
  <c r="K87" i="23"/>
  <c r="J87" i="23"/>
  <c r="I87" i="23"/>
  <c r="H87" i="23"/>
  <c r="G87" i="23"/>
  <c r="F87" i="23"/>
  <c r="E87" i="23"/>
  <c r="D87" i="23"/>
  <c r="B87" i="23"/>
  <c r="Q86" i="23"/>
  <c r="P86" i="23"/>
  <c r="M86" i="23"/>
  <c r="L86" i="23"/>
  <c r="K86" i="23"/>
  <c r="J86" i="23"/>
  <c r="I86" i="23"/>
  <c r="H86" i="23"/>
  <c r="G86" i="23"/>
  <c r="F86" i="23"/>
  <c r="E86" i="23"/>
  <c r="D86" i="23"/>
  <c r="B86" i="23"/>
  <c r="Q85" i="23"/>
  <c r="P85" i="23"/>
  <c r="M85" i="23"/>
  <c r="L85" i="23"/>
  <c r="K85" i="23"/>
  <c r="J85" i="23"/>
  <c r="I85" i="23"/>
  <c r="H85" i="23"/>
  <c r="G85" i="23"/>
  <c r="F85" i="23"/>
  <c r="E85" i="23"/>
  <c r="D85" i="23"/>
  <c r="B85" i="23"/>
  <c r="Q84" i="23"/>
  <c r="P84" i="23"/>
  <c r="M84" i="23"/>
  <c r="L84" i="23"/>
  <c r="K84" i="23"/>
  <c r="J84" i="23"/>
  <c r="I84" i="23"/>
  <c r="H84" i="23"/>
  <c r="G84" i="23"/>
  <c r="F84" i="23"/>
  <c r="E84" i="23"/>
  <c r="D84" i="23"/>
  <c r="B84" i="23"/>
  <c r="Q83" i="23"/>
  <c r="P83" i="23"/>
  <c r="M83" i="23"/>
  <c r="L83" i="23"/>
  <c r="K83" i="23"/>
  <c r="J83" i="23"/>
  <c r="I83" i="23"/>
  <c r="H83" i="23"/>
  <c r="G83" i="23"/>
  <c r="F83" i="23"/>
  <c r="E83" i="23"/>
  <c r="D83" i="23"/>
  <c r="B83" i="23"/>
  <c r="Q82" i="23"/>
  <c r="P82" i="23"/>
  <c r="M82" i="23"/>
  <c r="L82" i="23"/>
  <c r="K82" i="23"/>
  <c r="J82" i="23"/>
  <c r="I82" i="23"/>
  <c r="H82" i="23"/>
  <c r="G82" i="23"/>
  <c r="F82" i="23"/>
  <c r="E82" i="23"/>
  <c r="D82" i="23"/>
  <c r="B82" i="23"/>
  <c r="Q81" i="23"/>
  <c r="P81" i="23"/>
  <c r="M81" i="23"/>
  <c r="L81" i="23"/>
  <c r="K81" i="23"/>
  <c r="J81" i="23"/>
  <c r="I81" i="23"/>
  <c r="H81" i="23"/>
  <c r="G81" i="23"/>
  <c r="F81" i="23"/>
  <c r="E81" i="23"/>
  <c r="D81" i="23"/>
  <c r="B81" i="23"/>
  <c r="Q80" i="23"/>
  <c r="P80" i="23"/>
  <c r="M80" i="23"/>
  <c r="L80" i="23"/>
  <c r="K80" i="23"/>
  <c r="J80" i="23"/>
  <c r="I80" i="23"/>
  <c r="H80" i="23"/>
  <c r="G80" i="23"/>
  <c r="F80" i="23"/>
  <c r="E80" i="23"/>
  <c r="D80" i="23"/>
  <c r="B80" i="23"/>
  <c r="Q79" i="23"/>
  <c r="P79" i="23"/>
  <c r="M79" i="23"/>
  <c r="L79" i="23"/>
  <c r="K79" i="23"/>
  <c r="J79" i="23"/>
  <c r="I79" i="23"/>
  <c r="H79" i="23"/>
  <c r="G79" i="23"/>
  <c r="F79" i="23"/>
  <c r="E79" i="23"/>
  <c r="D79" i="23"/>
  <c r="B79" i="23"/>
  <c r="Q78" i="23"/>
  <c r="P78" i="23"/>
  <c r="M78" i="23"/>
  <c r="L78" i="23"/>
  <c r="K78" i="23"/>
  <c r="J78" i="23"/>
  <c r="I78" i="23"/>
  <c r="H78" i="23"/>
  <c r="G78" i="23"/>
  <c r="F78" i="23"/>
  <c r="E78" i="23"/>
  <c r="D78" i="23"/>
  <c r="B78" i="23"/>
  <c r="Q77" i="23"/>
  <c r="P77" i="23"/>
  <c r="M77" i="23"/>
  <c r="L77" i="23"/>
  <c r="K77" i="23"/>
  <c r="J77" i="23"/>
  <c r="I77" i="23"/>
  <c r="H77" i="23"/>
  <c r="G77" i="23"/>
  <c r="F77" i="23"/>
  <c r="E77" i="23"/>
  <c r="D77" i="23"/>
  <c r="B77" i="23"/>
  <c r="Q76" i="23"/>
  <c r="P76" i="23"/>
  <c r="M76" i="23"/>
  <c r="L76" i="23"/>
  <c r="K76" i="23"/>
  <c r="J76" i="23"/>
  <c r="I76" i="23"/>
  <c r="H76" i="23"/>
  <c r="G76" i="23"/>
  <c r="F76" i="23"/>
  <c r="E76" i="23"/>
  <c r="D76" i="23"/>
  <c r="B76" i="23"/>
  <c r="Q75" i="23"/>
  <c r="P75" i="23"/>
  <c r="M75" i="23"/>
  <c r="L75" i="23"/>
  <c r="K75" i="23"/>
  <c r="J75" i="23"/>
  <c r="I75" i="23"/>
  <c r="H75" i="23"/>
  <c r="G75" i="23"/>
  <c r="F75" i="23"/>
  <c r="E75" i="23"/>
  <c r="D75" i="23"/>
  <c r="B75" i="23"/>
  <c r="Q74" i="23"/>
  <c r="P74" i="23"/>
  <c r="M74" i="23"/>
  <c r="L74" i="23"/>
  <c r="K74" i="23"/>
  <c r="J74" i="23"/>
  <c r="I74" i="23"/>
  <c r="H74" i="23"/>
  <c r="G74" i="23"/>
  <c r="F74" i="23"/>
  <c r="E74" i="23"/>
  <c r="D74" i="23"/>
  <c r="B74" i="23"/>
  <c r="Q73" i="23"/>
  <c r="P73" i="23"/>
  <c r="M73" i="23"/>
  <c r="L73" i="23"/>
  <c r="K73" i="23"/>
  <c r="J73" i="23"/>
  <c r="I73" i="23"/>
  <c r="H73" i="23"/>
  <c r="G73" i="23"/>
  <c r="F73" i="23"/>
  <c r="E73" i="23"/>
  <c r="D73" i="23"/>
  <c r="B73" i="23"/>
  <c r="Q72" i="23"/>
  <c r="P72" i="23"/>
  <c r="M72" i="23"/>
  <c r="L72" i="23"/>
  <c r="K72" i="23"/>
  <c r="J72" i="23"/>
  <c r="I72" i="23"/>
  <c r="H72" i="23"/>
  <c r="G72" i="23"/>
  <c r="F72" i="23"/>
  <c r="E72" i="23"/>
  <c r="D72" i="23"/>
  <c r="B72" i="23"/>
  <c r="Q71" i="23"/>
  <c r="P71" i="23"/>
  <c r="M71" i="23"/>
  <c r="L71" i="23"/>
  <c r="K71" i="23"/>
  <c r="J71" i="23"/>
  <c r="I71" i="23"/>
  <c r="H71" i="23"/>
  <c r="G71" i="23"/>
  <c r="F71" i="23"/>
  <c r="E71" i="23"/>
  <c r="D71" i="23"/>
  <c r="B71" i="23"/>
  <c r="Q70" i="23"/>
  <c r="P70" i="23"/>
  <c r="M70" i="23"/>
  <c r="L70" i="23"/>
  <c r="K70" i="23"/>
  <c r="J70" i="23"/>
  <c r="I70" i="23"/>
  <c r="H70" i="23"/>
  <c r="G70" i="23"/>
  <c r="F70" i="23"/>
  <c r="E70" i="23"/>
  <c r="D70" i="23"/>
  <c r="B70" i="23"/>
  <c r="Q69" i="23"/>
  <c r="P69" i="23"/>
  <c r="M69" i="23"/>
  <c r="L69" i="23"/>
  <c r="K69" i="23"/>
  <c r="J69" i="23"/>
  <c r="I69" i="23"/>
  <c r="H69" i="23"/>
  <c r="G69" i="23"/>
  <c r="F69" i="23"/>
  <c r="E69" i="23"/>
  <c r="D69" i="23"/>
  <c r="B69" i="23"/>
  <c r="Q68" i="23"/>
  <c r="P68" i="23"/>
  <c r="M68" i="23"/>
  <c r="L68" i="23"/>
  <c r="K68" i="23"/>
  <c r="J68" i="23"/>
  <c r="I68" i="23"/>
  <c r="H68" i="23"/>
  <c r="G68" i="23"/>
  <c r="F68" i="23"/>
  <c r="E68" i="23"/>
  <c r="D68" i="23"/>
  <c r="B68" i="23"/>
  <c r="Q67" i="23"/>
  <c r="P67" i="23"/>
  <c r="M67" i="23"/>
  <c r="L67" i="23"/>
  <c r="K67" i="23"/>
  <c r="J67" i="23"/>
  <c r="I67" i="23"/>
  <c r="H67" i="23"/>
  <c r="G67" i="23"/>
  <c r="F67" i="23"/>
  <c r="E67" i="23"/>
  <c r="D67" i="23"/>
  <c r="B67" i="23"/>
  <c r="Q66" i="23"/>
  <c r="P66" i="23"/>
  <c r="M66" i="23"/>
  <c r="L66" i="23"/>
  <c r="K66" i="23"/>
  <c r="J66" i="23"/>
  <c r="I66" i="23"/>
  <c r="H66" i="23"/>
  <c r="G66" i="23"/>
  <c r="F66" i="23"/>
  <c r="E66" i="23"/>
  <c r="D66" i="23"/>
  <c r="B66" i="23"/>
  <c r="Q65" i="23"/>
  <c r="P65" i="23"/>
  <c r="M65" i="23"/>
  <c r="L65" i="23"/>
  <c r="K65" i="23"/>
  <c r="J65" i="23"/>
  <c r="I65" i="23"/>
  <c r="H65" i="23"/>
  <c r="G65" i="23"/>
  <c r="F65" i="23"/>
  <c r="E65" i="23"/>
  <c r="D65" i="23"/>
  <c r="B65" i="23"/>
  <c r="Q64" i="23"/>
  <c r="P64" i="23"/>
  <c r="M64" i="23"/>
  <c r="L64" i="23"/>
  <c r="K64" i="23"/>
  <c r="J64" i="23"/>
  <c r="I64" i="23"/>
  <c r="H64" i="23"/>
  <c r="G64" i="23"/>
  <c r="F64" i="23"/>
  <c r="E64" i="23"/>
  <c r="D64" i="23"/>
  <c r="B64" i="23"/>
  <c r="Q63" i="23"/>
  <c r="P63" i="23"/>
  <c r="M63" i="23"/>
  <c r="L63" i="23"/>
  <c r="K63" i="23"/>
  <c r="J63" i="23"/>
  <c r="I63" i="23"/>
  <c r="H63" i="23"/>
  <c r="G63" i="23"/>
  <c r="F63" i="23"/>
  <c r="E63" i="23"/>
  <c r="D63" i="23"/>
  <c r="B63" i="23"/>
  <c r="Q62" i="23"/>
  <c r="P62" i="23"/>
  <c r="M62" i="23"/>
  <c r="L62" i="23"/>
  <c r="K62" i="23"/>
  <c r="J62" i="23"/>
  <c r="I62" i="23"/>
  <c r="H62" i="23"/>
  <c r="G62" i="23"/>
  <c r="F62" i="23"/>
  <c r="E62" i="23"/>
  <c r="D62" i="23"/>
  <c r="B62" i="23"/>
  <c r="Q61" i="23"/>
  <c r="P61" i="23"/>
  <c r="M61" i="23"/>
  <c r="L61" i="23"/>
  <c r="K61" i="23"/>
  <c r="J61" i="23"/>
  <c r="I61" i="23"/>
  <c r="H61" i="23"/>
  <c r="G61" i="23"/>
  <c r="F61" i="23"/>
  <c r="E61" i="23"/>
  <c r="D61" i="23"/>
  <c r="B61" i="23"/>
  <c r="Q60" i="23"/>
  <c r="P60" i="23"/>
  <c r="M60" i="23"/>
  <c r="L60" i="23"/>
  <c r="K60" i="23"/>
  <c r="J60" i="23"/>
  <c r="I60" i="23"/>
  <c r="H60" i="23"/>
  <c r="G60" i="23"/>
  <c r="F60" i="23"/>
  <c r="E60" i="23"/>
  <c r="D60" i="23"/>
  <c r="B60" i="23"/>
  <c r="Q59" i="23"/>
  <c r="P59" i="23"/>
  <c r="M59" i="23"/>
  <c r="L59" i="23"/>
  <c r="K59" i="23"/>
  <c r="J59" i="23"/>
  <c r="I59" i="23"/>
  <c r="H59" i="23"/>
  <c r="G59" i="23"/>
  <c r="F59" i="23"/>
  <c r="E59" i="23"/>
  <c r="D59" i="23"/>
  <c r="B59" i="23"/>
  <c r="Q58" i="23"/>
  <c r="P58" i="23"/>
  <c r="M58" i="23"/>
  <c r="L58" i="23"/>
  <c r="K58" i="23"/>
  <c r="J58" i="23"/>
  <c r="I58" i="23"/>
  <c r="H58" i="23"/>
  <c r="G58" i="23"/>
  <c r="F58" i="23"/>
  <c r="E58" i="23"/>
  <c r="D58" i="23"/>
  <c r="B58" i="23"/>
  <c r="Q57" i="23"/>
  <c r="P57" i="23"/>
  <c r="M57" i="23"/>
  <c r="L57" i="23"/>
  <c r="K57" i="23"/>
  <c r="J57" i="23"/>
  <c r="I57" i="23"/>
  <c r="H57" i="23"/>
  <c r="G57" i="23"/>
  <c r="F57" i="23"/>
  <c r="E57" i="23"/>
  <c r="D57" i="23"/>
  <c r="B57" i="23"/>
  <c r="Q56" i="23"/>
  <c r="P56" i="23"/>
  <c r="M56" i="23"/>
  <c r="L56" i="23"/>
  <c r="K56" i="23"/>
  <c r="J56" i="23"/>
  <c r="I56" i="23"/>
  <c r="H56" i="23"/>
  <c r="G56" i="23"/>
  <c r="F56" i="23"/>
  <c r="E56" i="23"/>
  <c r="D56" i="23"/>
  <c r="B56" i="23"/>
  <c r="Q55" i="23"/>
  <c r="P55" i="23"/>
  <c r="M55" i="23"/>
  <c r="L55" i="23"/>
  <c r="K55" i="23"/>
  <c r="J55" i="23"/>
  <c r="I55" i="23"/>
  <c r="H55" i="23"/>
  <c r="G55" i="23"/>
  <c r="F55" i="23"/>
  <c r="E55" i="23"/>
  <c r="D55" i="23"/>
  <c r="B55" i="23"/>
  <c r="Q54" i="23"/>
  <c r="P54" i="23"/>
  <c r="M54" i="23"/>
  <c r="L54" i="23"/>
  <c r="K54" i="23"/>
  <c r="J54" i="23"/>
  <c r="I54" i="23"/>
  <c r="H54" i="23"/>
  <c r="G54" i="23"/>
  <c r="F54" i="23"/>
  <c r="E54" i="23"/>
  <c r="D54" i="23"/>
  <c r="B54" i="23"/>
  <c r="Q53" i="23"/>
  <c r="P53" i="23"/>
  <c r="M53" i="23"/>
  <c r="L53" i="23"/>
  <c r="K53" i="23"/>
  <c r="J53" i="23"/>
  <c r="I53" i="23"/>
  <c r="H53" i="23"/>
  <c r="G53" i="23"/>
  <c r="F53" i="23"/>
  <c r="E53" i="23"/>
  <c r="D53" i="23"/>
  <c r="B53" i="23"/>
  <c r="Q52" i="23"/>
  <c r="P52" i="23"/>
  <c r="M52" i="23"/>
  <c r="L52" i="23"/>
  <c r="K52" i="23"/>
  <c r="J52" i="23"/>
  <c r="I52" i="23"/>
  <c r="H52" i="23"/>
  <c r="G52" i="23"/>
  <c r="F52" i="23"/>
  <c r="E52" i="23"/>
  <c r="D52" i="23"/>
  <c r="B52" i="23"/>
  <c r="Q51" i="23"/>
  <c r="P51" i="23"/>
  <c r="M51" i="23"/>
  <c r="L51" i="23"/>
  <c r="K51" i="23"/>
  <c r="J51" i="23"/>
  <c r="I51" i="23"/>
  <c r="H51" i="23"/>
  <c r="G51" i="23"/>
  <c r="F51" i="23"/>
  <c r="E51" i="23"/>
  <c r="D51" i="23"/>
  <c r="B51" i="23"/>
  <c r="Q50" i="23"/>
  <c r="P50" i="23"/>
  <c r="M50" i="23"/>
  <c r="L50" i="23"/>
  <c r="K50" i="23"/>
  <c r="J50" i="23"/>
  <c r="I50" i="23"/>
  <c r="H50" i="23"/>
  <c r="G50" i="23"/>
  <c r="F50" i="23"/>
  <c r="E50" i="23"/>
  <c r="D50" i="23"/>
  <c r="B50" i="23"/>
  <c r="Q49" i="23"/>
  <c r="P49" i="23"/>
  <c r="M49" i="23"/>
  <c r="L49" i="23"/>
  <c r="K49" i="23"/>
  <c r="J49" i="23"/>
  <c r="I49" i="23"/>
  <c r="H49" i="23"/>
  <c r="G49" i="23"/>
  <c r="F49" i="23"/>
  <c r="E49" i="23"/>
  <c r="D49" i="23"/>
  <c r="B49" i="23"/>
  <c r="Q48" i="23"/>
  <c r="P48" i="23"/>
  <c r="M48" i="23"/>
  <c r="L48" i="23"/>
  <c r="K48" i="23"/>
  <c r="J48" i="23"/>
  <c r="I48" i="23"/>
  <c r="H48" i="23"/>
  <c r="G48" i="23"/>
  <c r="F48" i="23"/>
  <c r="E48" i="23"/>
  <c r="D48" i="23"/>
  <c r="B48" i="23"/>
  <c r="Q47" i="23"/>
  <c r="P47" i="23"/>
  <c r="M47" i="23"/>
  <c r="L47" i="23"/>
  <c r="K47" i="23"/>
  <c r="J47" i="23"/>
  <c r="I47" i="23"/>
  <c r="H47" i="23"/>
  <c r="G47" i="23"/>
  <c r="F47" i="23"/>
  <c r="E47" i="23"/>
  <c r="D47" i="23"/>
  <c r="B47" i="23"/>
  <c r="Q46" i="23"/>
  <c r="P46" i="23"/>
  <c r="M46" i="23"/>
  <c r="L46" i="23"/>
  <c r="K46" i="23"/>
  <c r="J46" i="23"/>
  <c r="I46" i="23"/>
  <c r="H46" i="23"/>
  <c r="G46" i="23"/>
  <c r="F46" i="23"/>
  <c r="E46" i="23"/>
  <c r="D46" i="23"/>
  <c r="B46" i="23"/>
  <c r="Q45" i="23"/>
  <c r="P45" i="23"/>
  <c r="M45" i="23"/>
  <c r="L45" i="23"/>
  <c r="K45" i="23"/>
  <c r="J45" i="23"/>
  <c r="I45" i="23"/>
  <c r="H45" i="23"/>
  <c r="G45" i="23"/>
  <c r="F45" i="23"/>
  <c r="E45" i="23"/>
  <c r="D45" i="23"/>
  <c r="B45" i="23"/>
  <c r="Q44" i="23"/>
  <c r="P44" i="23"/>
  <c r="M44" i="23"/>
  <c r="L44" i="23"/>
  <c r="K44" i="23"/>
  <c r="J44" i="23"/>
  <c r="I44" i="23"/>
  <c r="H44" i="23"/>
  <c r="G44" i="23"/>
  <c r="F44" i="23"/>
  <c r="E44" i="23"/>
  <c r="D44" i="23"/>
  <c r="B44" i="23"/>
  <c r="Q43" i="23"/>
  <c r="P43" i="23"/>
  <c r="M43" i="23"/>
  <c r="L43" i="23"/>
  <c r="K43" i="23"/>
  <c r="J43" i="23"/>
  <c r="I43" i="23"/>
  <c r="H43" i="23"/>
  <c r="G43" i="23"/>
  <c r="F43" i="23"/>
  <c r="E43" i="23"/>
  <c r="D43" i="23"/>
  <c r="B43" i="23"/>
  <c r="Q42" i="23"/>
  <c r="P42" i="23"/>
  <c r="C42" i="23"/>
  <c r="B42" i="23"/>
  <c r="Q41" i="23"/>
  <c r="P41" i="23"/>
  <c r="C41" i="23"/>
  <c r="B41" i="23"/>
  <c r="Q40" i="23"/>
  <c r="P40" i="23"/>
  <c r="C40" i="23"/>
  <c r="B40" i="23"/>
  <c r="Q39" i="23"/>
  <c r="P39" i="23"/>
  <c r="C39" i="23"/>
  <c r="B39" i="23"/>
  <c r="Q38" i="23"/>
  <c r="P38" i="23"/>
  <c r="C38" i="23"/>
  <c r="B38" i="23"/>
  <c r="Q37" i="23"/>
  <c r="P37" i="23"/>
  <c r="C37" i="23"/>
  <c r="B37" i="23"/>
  <c r="Q36" i="23"/>
  <c r="P36" i="23"/>
  <c r="C36" i="23"/>
  <c r="B36" i="23"/>
  <c r="Q35" i="23"/>
  <c r="P35" i="23"/>
  <c r="C35" i="23"/>
  <c r="B35" i="23"/>
  <c r="Q34" i="23"/>
  <c r="P34" i="23"/>
  <c r="C34" i="23"/>
  <c r="B34" i="23"/>
  <c r="Q33" i="23"/>
  <c r="P33" i="23"/>
  <c r="C33" i="23"/>
  <c r="B33" i="23"/>
  <c r="Q32" i="23"/>
  <c r="P32" i="23"/>
  <c r="C32" i="23"/>
  <c r="B32" i="23"/>
  <c r="Q31" i="23"/>
  <c r="P31" i="23"/>
  <c r="C31" i="23"/>
  <c r="B31" i="23"/>
  <c r="Q30" i="23"/>
  <c r="P30" i="23"/>
  <c r="C30" i="23"/>
  <c r="B30" i="23"/>
  <c r="Q29" i="23"/>
  <c r="P29" i="23"/>
  <c r="C29" i="23"/>
  <c r="B29" i="23"/>
  <c r="Q28" i="23"/>
  <c r="P28" i="23"/>
  <c r="C28" i="23"/>
  <c r="B28" i="23"/>
  <c r="Q27" i="23"/>
  <c r="P27" i="23"/>
  <c r="C27" i="23"/>
  <c r="B27" i="23"/>
  <c r="Q26" i="23"/>
  <c r="P26" i="23"/>
  <c r="C26" i="23"/>
  <c r="B26" i="23"/>
  <c r="Q25" i="23"/>
  <c r="P25" i="23"/>
  <c r="C25" i="23"/>
  <c r="B25" i="23"/>
  <c r="Q24" i="23"/>
  <c r="P24" i="23"/>
  <c r="C24" i="23"/>
  <c r="B24" i="23"/>
  <c r="Q23" i="23"/>
  <c r="P23" i="23"/>
  <c r="C23" i="23"/>
  <c r="B23" i="23"/>
  <c r="Q22" i="23"/>
  <c r="P22" i="23"/>
  <c r="C22" i="23"/>
  <c r="B22" i="23"/>
  <c r="Q21" i="23"/>
  <c r="P21" i="23"/>
  <c r="C21" i="23"/>
  <c r="B21" i="23"/>
  <c r="Q20" i="23"/>
  <c r="P20" i="23"/>
  <c r="C20" i="23"/>
  <c r="B20" i="23"/>
  <c r="Q19" i="23"/>
  <c r="P19" i="23"/>
  <c r="C19" i="23"/>
  <c r="B19" i="23"/>
  <c r="Q18" i="23"/>
  <c r="P18" i="23"/>
  <c r="C18" i="23"/>
  <c r="B18" i="23"/>
  <c r="Q17" i="23"/>
  <c r="P17" i="23"/>
  <c r="C17" i="23"/>
  <c r="B17" i="23"/>
  <c r="Q16" i="23"/>
  <c r="P16" i="23"/>
  <c r="C16" i="23"/>
  <c r="B16" i="23"/>
  <c r="Q15" i="23"/>
  <c r="P15" i="23"/>
  <c r="C15" i="23"/>
  <c r="B15" i="23"/>
  <c r="Q14" i="23"/>
  <c r="P14" i="23"/>
  <c r="N14" i="23"/>
  <c r="M14" i="23"/>
  <c r="L14" i="23"/>
  <c r="K14" i="23"/>
  <c r="J14" i="23"/>
  <c r="I14" i="23"/>
  <c r="H14" i="23"/>
  <c r="G14" i="23"/>
  <c r="F14" i="23"/>
  <c r="E14" i="23"/>
  <c r="D14" i="23"/>
  <c r="C14" i="23"/>
  <c r="B14" i="23"/>
  <c r="Q13" i="23"/>
  <c r="P13" i="23"/>
  <c r="N13" i="23"/>
  <c r="M13" i="23"/>
  <c r="L13" i="23"/>
  <c r="K13" i="23"/>
  <c r="J13" i="23"/>
  <c r="I13" i="23"/>
  <c r="H13" i="23"/>
  <c r="G13" i="23"/>
  <c r="F13" i="23"/>
  <c r="E13" i="23"/>
  <c r="D13" i="23"/>
  <c r="C13" i="23"/>
  <c r="B13" i="23"/>
  <c r="Q4" i="23"/>
  <c r="P4" i="23"/>
  <c r="N4" i="23"/>
  <c r="L4" i="23"/>
  <c r="K4" i="23"/>
  <c r="J4" i="23"/>
  <c r="I4" i="23"/>
  <c r="H4" i="23"/>
  <c r="G4" i="23"/>
  <c r="F4" i="23"/>
  <c r="E4" i="23"/>
  <c r="D4" i="23"/>
  <c r="C4" i="23"/>
  <c r="B4" i="23"/>
  <c r="Q3" i="23"/>
  <c r="P3" i="23"/>
  <c r="N3" i="23"/>
  <c r="M3" i="23"/>
  <c r="L3" i="23"/>
  <c r="K3" i="23"/>
  <c r="J3" i="23"/>
  <c r="I3" i="23"/>
  <c r="H3" i="23"/>
  <c r="G3" i="23"/>
  <c r="F3" i="23"/>
  <c r="E3" i="23"/>
  <c r="D3" i="23"/>
  <c r="C3" i="23"/>
  <c r="B3" i="23"/>
  <c r="AC25" i="13"/>
  <c r="DE2" i="20" l="1"/>
  <c r="BX68" i="22"/>
  <c r="BX64" i="22"/>
  <c r="IC2" i="20" l="1"/>
  <c r="IB2" i="20"/>
  <c r="IA2" i="20"/>
  <c r="HZ2" i="20"/>
  <c r="HY2" i="20"/>
  <c r="GR2" i="20" l="1"/>
  <c r="GG2" i="20"/>
  <c r="FV2" i="20"/>
  <c r="FK2" i="20"/>
  <c r="EZ2" i="20"/>
  <c r="EN2" i="20"/>
  <c r="EB2" i="20"/>
  <c r="DP2" i="20"/>
  <c r="DD2" i="20"/>
  <c r="CR2" i="20"/>
  <c r="BA38" i="21"/>
  <c r="BA39" i="21"/>
  <c r="BA40" i="21"/>
  <c r="BA41" i="21"/>
  <c r="BA42" i="21"/>
  <c r="BA33" i="21"/>
  <c r="BA32" i="21"/>
  <c r="BA31" i="21"/>
  <c r="BA30" i="21"/>
  <c r="BA29" i="21"/>
  <c r="N11" i="22"/>
  <c r="AX43" i="22" l="1"/>
  <c r="ID2" i="20" s="1"/>
  <c r="AX41" i="22"/>
  <c r="Y2" i="20"/>
  <c r="W2" i="20"/>
  <c r="U2" i="20"/>
  <c r="S12" i="13" l="1"/>
  <c r="T10" i="13"/>
  <c r="G2" i="20" l="1"/>
  <c r="F2" i="20"/>
  <c r="BX54" i="22"/>
  <c r="R36" i="22" s="1"/>
  <c r="GQ2" i="20"/>
  <c r="GF2" i="20"/>
  <c r="FU2" i="20"/>
  <c r="FJ2" i="20"/>
  <c r="EY2" i="20"/>
  <c r="EM2" i="20"/>
  <c r="EA2" i="20"/>
  <c r="DO2" i="20"/>
  <c r="DC2" i="20"/>
  <c r="CQ2" i="20"/>
  <c r="BM42" i="21"/>
  <c r="BM41" i="21"/>
  <c r="BM40" i="21"/>
  <c r="BM39" i="21"/>
  <c r="BM38" i="21"/>
  <c r="BM33" i="21"/>
  <c r="BM32" i="21"/>
  <c r="BM31" i="21"/>
  <c r="BM30" i="21"/>
  <c r="BM29" i="21"/>
  <c r="BG42" i="21"/>
  <c r="BG41" i="21"/>
  <c r="BG40" i="21"/>
  <c r="BG39" i="21"/>
  <c r="BG38" i="21"/>
  <c r="BG33" i="21"/>
  <c r="BG32" i="21"/>
  <c r="BG31" i="21"/>
  <c r="BG30" i="21"/>
  <c r="BG29" i="21"/>
  <c r="II2" i="20"/>
  <c r="IH2" i="20"/>
  <c r="IG2" i="20"/>
  <c r="IF2" i="20"/>
  <c r="IE2" i="20"/>
  <c r="HX2" i="20"/>
  <c r="HW2" i="20"/>
  <c r="HV2" i="20"/>
  <c r="HU2" i="20"/>
  <c r="HT2" i="20"/>
  <c r="HS2" i="20"/>
  <c r="AX45" i="22"/>
  <c r="IJ2" i="20" s="1"/>
  <c r="BX110" i="22"/>
  <c r="CP111" i="22" s="1"/>
  <c r="N9" i="22"/>
  <c r="BX82" i="22"/>
  <c r="BX56" i="22"/>
  <c r="BX58" i="22"/>
  <c r="BX60" i="22"/>
  <c r="CP61" i="22" s="1"/>
  <c r="AI2" i="20"/>
  <c r="GX2" i="20"/>
  <c r="GW2" i="20"/>
  <c r="GV2" i="20"/>
  <c r="GT2" i="20"/>
  <c r="GS2" i="20"/>
  <c r="GP2" i="20"/>
  <c r="GO2" i="20"/>
  <c r="GN2" i="20"/>
  <c r="GM2" i="20"/>
  <c r="GL2" i="20"/>
  <c r="GK2" i="20"/>
  <c r="GI2" i="20"/>
  <c r="GH2" i="20"/>
  <c r="GE2" i="20"/>
  <c r="GD2" i="20"/>
  <c r="GC2" i="20"/>
  <c r="GB2" i="20"/>
  <c r="GA2" i="20"/>
  <c r="FZ2" i="20"/>
  <c r="FX2" i="20"/>
  <c r="FW2" i="20"/>
  <c r="FT2" i="20"/>
  <c r="FS2" i="20"/>
  <c r="FR2" i="20"/>
  <c r="FQ2" i="20"/>
  <c r="FP2" i="20"/>
  <c r="FO2" i="20"/>
  <c r="FM2" i="20"/>
  <c r="FL2" i="20"/>
  <c r="FI2" i="20"/>
  <c r="FH2" i="20"/>
  <c r="FG2" i="20"/>
  <c r="FF2" i="20"/>
  <c r="FE2" i="20"/>
  <c r="FD2" i="20"/>
  <c r="FB2" i="20"/>
  <c r="FA2" i="20"/>
  <c r="EX2" i="20"/>
  <c r="EW2" i="20"/>
  <c r="EV2" i="20"/>
  <c r="EU2" i="20"/>
  <c r="ET2" i="20"/>
  <c r="ES2" i="20"/>
  <c r="ER2" i="20"/>
  <c r="EP2" i="20"/>
  <c r="EO2" i="20"/>
  <c r="EL2" i="20"/>
  <c r="EK2" i="20"/>
  <c r="EJ2" i="20"/>
  <c r="EI2" i="20"/>
  <c r="EH2" i="20"/>
  <c r="EG2" i="20"/>
  <c r="HC2" i="20"/>
  <c r="EF2" i="20"/>
  <c r="ED2" i="20"/>
  <c r="EC2" i="20"/>
  <c r="DZ2" i="20"/>
  <c r="DY2" i="20"/>
  <c r="DX2" i="20"/>
  <c r="DW2" i="20"/>
  <c r="DV2" i="20"/>
  <c r="DU2" i="20"/>
  <c r="HB2" i="20"/>
  <c r="DT2" i="20"/>
  <c r="DR2" i="20"/>
  <c r="DQ2" i="20"/>
  <c r="DN2" i="20"/>
  <c r="DM2" i="20"/>
  <c r="DL2" i="20"/>
  <c r="DK2" i="20"/>
  <c r="DJ2" i="20"/>
  <c r="DI2" i="20"/>
  <c r="HA2" i="20"/>
  <c r="DH2" i="20"/>
  <c r="DF2" i="20"/>
  <c r="DB2" i="20"/>
  <c r="DA2" i="20"/>
  <c r="CZ2" i="20"/>
  <c r="CY2" i="20"/>
  <c r="CX2" i="20"/>
  <c r="CW2" i="20"/>
  <c r="GZ2" i="20"/>
  <c r="CV2" i="20"/>
  <c r="CT2" i="20"/>
  <c r="CS2" i="20"/>
  <c r="CP2" i="20"/>
  <c r="CO2" i="20"/>
  <c r="CN2" i="20"/>
  <c r="CM2" i="20"/>
  <c r="CL2" i="20"/>
  <c r="CK2" i="20"/>
  <c r="GY2" i="20"/>
  <c r="CH2" i="20"/>
  <c r="CG2" i="20"/>
  <c r="CF2" i="20"/>
  <c r="AA21" i="21"/>
  <c r="CP65" i="22"/>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3" i="13"/>
  <c r="S11" i="13"/>
  <c r="W10" i="13"/>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c r="AF56" i="21"/>
  <c r="C56" i="21"/>
  <c r="AS55" i="21"/>
  <c r="AF55" i="21"/>
  <c r="C55" i="21"/>
  <c r="AS54" i="21"/>
  <c r="AF54" i="21"/>
  <c r="C54" i="21"/>
  <c r="AS53" i="21"/>
  <c r="AF53" i="21"/>
  <c r="Q49" i="21"/>
  <c r="Q48" i="21"/>
  <c r="Q47" i="21"/>
  <c r="AW42" i="21"/>
  <c r="AS42" i="21"/>
  <c r="AP42" i="21"/>
  <c r="AJ42" i="21"/>
  <c r="AF42" i="21"/>
  <c r="AA42" i="21"/>
  <c r="C42" i="21"/>
  <c r="AW41" i="21"/>
  <c r="AS41" i="21"/>
  <c r="AP41" i="21"/>
  <c r="AJ41" i="21"/>
  <c r="AF41" i="21"/>
  <c r="AA41" i="21"/>
  <c r="C41" i="21"/>
  <c r="AW40" i="21"/>
  <c r="AS40" i="21"/>
  <c r="AP40" i="21"/>
  <c r="AJ40" i="21"/>
  <c r="AF40" i="21"/>
  <c r="AA40" i="21"/>
  <c r="C40" i="21"/>
  <c r="AW39" i="21"/>
  <c r="AS39" i="21"/>
  <c r="AP39" i="21"/>
  <c r="AJ39" i="21"/>
  <c r="AF39" i="21"/>
  <c r="AA39" i="21"/>
  <c r="C39" i="21"/>
  <c r="AW38" i="21"/>
  <c r="AS38" i="21"/>
  <c r="AP38" i="21"/>
  <c r="AJ38" i="21"/>
  <c r="AF38" i="21"/>
  <c r="AA38" i="21"/>
  <c r="C38" i="21"/>
  <c r="BY33" i="21"/>
  <c r="AW33" i="21"/>
  <c r="AS33" i="21"/>
  <c r="AP33" i="21"/>
  <c r="AJ33" i="21"/>
  <c r="AF33" i="21"/>
  <c r="BY32" i="21"/>
  <c r="AW32" i="21"/>
  <c r="AS32" i="21"/>
  <c r="AP32" i="21"/>
  <c r="AJ32" i="21"/>
  <c r="AF32" i="21"/>
  <c r="BY31" i="21"/>
  <c r="AW31" i="21"/>
  <c r="AS31" i="21"/>
  <c r="AP31" i="21"/>
  <c r="AJ31" i="21"/>
  <c r="AF31" i="21"/>
  <c r="BY30" i="21"/>
  <c r="AW30" i="21"/>
  <c r="AS30" i="21"/>
  <c r="AP30" i="21"/>
  <c r="AJ30" i="21"/>
  <c r="AF30" i="21"/>
  <c r="BY29" i="21"/>
  <c r="AW29" i="21"/>
  <c r="AS29" i="21"/>
  <c r="AP29" i="21"/>
  <c r="AJ29" i="21"/>
  <c r="AF29" i="21"/>
  <c r="C33" i="21"/>
  <c r="C32" i="21"/>
  <c r="C31" i="21"/>
  <c r="C30" i="21"/>
  <c r="AA33" i="21"/>
  <c r="AA32" i="21"/>
  <c r="AA31" i="21"/>
  <c r="AA30" i="21"/>
  <c r="AA29" i="21"/>
  <c r="C29" i="21"/>
  <c r="AA19" i="21"/>
  <c r="E6" i="21"/>
  <c r="BX136" i="22"/>
  <c r="CP137" i="22" s="1"/>
  <c r="BX134" i="22"/>
  <c r="CP135" i="22" s="1"/>
  <c r="BX132" i="22"/>
  <c r="BX130" i="22"/>
  <c r="CP131" i="22" s="1"/>
  <c r="BX128" i="22"/>
  <c r="CP129" i="22" s="1"/>
  <c r="BX126" i="22"/>
  <c r="CP127" i="22" s="1"/>
  <c r="BX124" i="22"/>
  <c r="CP125" i="22" s="1"/>
  <c r="BX122" i="22"/>
  <c r="CP123" i="22" s="1"/>
  <c r="BX120" i="22"/>
  <c r="CP121" i="22" s="1"/>
  <c r="BX118" i="22"/>
  <c r="CP119" i="22" s="1"/>
  <c r="BX116" i="22"/>
  <c r="CP117" i="22" s="1"/>
  <c r="BX114" i="22"/>
  <c r="CP115" i="22" s="1"/>
  <c r="BX112" i="22"/>
  <c r="CP113" i="22" s="1"/>
  <c r="BX108" i="22"/>
  <c r="CP109" i="22" s="1"/>
  <c r="BX197" i="22"/>
  <c r="CP197" i="22" s="1"/>
  <c r="BX196" i="22"/>
  <c r="CP196" i="22" s="1"/>
  <c r="BX195" i="22"/>
  <c r="CP195" i="22" s="1"/>
  <c r="BX194" i="22"/>
  <c r="CP194" i="22" s="1"/>
  <c r="BX193" i="22"/>
  <c r="CP193" i="22" s="1"/>
  <c r="BX192" i="22"/>
  <c r="CP192" i="22" s="1"/>
  <c r="BX191" i="22"/>
  <c r="CP191" i="22" s="1"/>
  <c r="BX190" i="22"/>
  <c r="CP190" i="22" s="1"/>
  <c r="BX189" i="22"/>
  <c r="CP189" i="22" s="1"/>
  <c r="BX188" i="22"/>
  <c r="CP188" i="22" s="1"/>
  <c r="BX187" i="22"/>
  <c r="CP187" i="22" s="1"/>
  <c r="BX186" i="22"/>
  <c r="CP186" i="22" s="1"/>
  <c r="BX185" i="22"/>
  <c r="CP185" i="22" s="1"/>
  <c r="BX184" i="22"/>
  <c r="CP184" i="22" s="1"/>
  <c r="BX183" i="22"/>
  <c r="CP183" i="22" s="1"/>
  <c r="BX182" i="22"/>
  <c r="CP182" i="22" s="1"/>
  <c r="BX181" i="22"/>
  <c r="CP181" i="22" s="1"/>
  <c r="BX180" i="22"/>
  <c r="CP180" i="22" s="1"/>
  <c r="BX179" i="22"/>
  <c r="CP179" i="22" s="1"/>
  <c r="BX178" i="22"/>
  <c r="CP178" i="22" s="1"/>
  <c r="BX177" i="22"/>
  <c r="CP177" i="22" s="1"/>
  <c r="BX176" i="22"/>
  <c r="CP176" i="22" s="1"/>
  <c r="BX175" i="22"/>
  <c r="CP175" i="22" s="1"/>
  <c r="BX174" i="22"/>
  <c r="CP174" i="22" s="1"/>
  <c r="BX173" i="22"/>
  <c r="CP173" i="22" s="1"/>
  <c r="BX172" i="22"/>
  <c r="CP172" i="22" s="1"/>
  <c r="BX171" i="22"/>
  <c r="CP171" i="22" s="1"/>
  <c r="BX170" i="22"/>
  <c r="CP170" i="22" s="1"/>
  <c r="BX169" i="22"/>
  <c r="CP169" i="22" s="1"/>
  <c r="BX168" i="22"/>
  <c r="CP168" i="22" s="1"/>
  <c r="BX167" i="22"/>
  <c r="CP167" i="22" s="1"/>
  <c r="BX166" i="22"/>
  <c r="CP166" i="22" s="1"/>
  <c r="BX165" i="22"/>
  <c r="CP165" i="22" s="1"/>
  <c r="BX164" i="22"/>
  <c r="CP164" i="22" s="1"/>
  <c r="BX163" i="22"/>
  <c r="CP163" i="22" s="1"/>
  <c r="BX162" i="22"/>
  <c r="CP162" i="22" s="1"/>
  <c r="BX161" i="22"/>
  <c r="CP161" i="22" s="1"/>
  <c r="BX160" i="22"/>
  <c r="CP160" i="22" s="1"/>
  <c r="BX159" i="22"/>
  <c r="CP159" i="22" s="1"/>
  <c r="BX158" i="22"/>
  <c r="CP158" i="22" s="1"/>
  <c r="BX157" i="22"/>
  <c r="CP157" i="22" s="1"/>
  <c r="BX156" i="22"/>
  <c r="CP156" i="22" s="1"/>
  <c r="BX155" i="22"/>
  <c r="CP155" i="22" s="1"/>
  <c r="BX154" i="22"/>
  <c r="CP154" i="22" s="1"/>
  <c r="BX153" i="22"/>
  <c r="CP153" i="22" s="1"/>
  <c r="BX152" i="22"/>
  <c r="GU2" i="20" s="1"/>
  <c r="BX151" i="22"/>
  <c r="GJ2" i="20" s="1"/>
  <c r="BX150" i="22"/>
  <c r="FY2" i="20" s="1"/>
  <c r="BX149" i="22"/>
  <c r="FN2" i="20" s="1"/>
  <c r="BX148" i="22"/>
  <c r="BS38" i="21" s="1"/>
  <c r="BX106" i="22"/>
  <c r="CP107" i="22" s="1"/>
  <c r="BX104" i="22"/>
  <c r="CP105" i="22" s="1"/>
  <c r="BX102" i="22"/>
  <c r="CP103" i="22" s="1"/>
  <c r="BX100" i="22"/>
  <c r="CP101" i="22" s="1"/>
  <c r="BX98" i="22"/>
  <c r="CP99" i="22" s="1"/>
  <c r="BX96" i="22"/>
  <c r="CP97" i="22" s="1"/>
  <c r="BX94" i="22"/>
  <c r="CP95" i="22" s="1"/>
  <c r="BX92" i="22"/>
  <c r="CP93" i="22" s="1"/>
  <c r="BX90" i="22"/>
  <c r="CP91" i="22" s="1"/>
  <c r="BX88" i="22"/>
  <c r="CP89" i="22" s="1"/>
  <c r="BX86" i="22"/>
  <c r="CP87" i="22" s="1"/>
  <c r="BX84" i="22"/>
  <c r="CP85" i="22" s="1"/>
  <c r="BX80" i="22"/>
  <c r="CP81" i="22" s="1"/>
  <c r="BX78" i="22"/>
  <c r="CP79" i="22" s="1"/>
  <c r="BX72" i="22"/>
  <c r="CP73" i="22" s="1"/>
  <c r="BX70" i="22"/>
  <c r="CP71" i="22" s="1"/>
  <c r="CP69" i="22"/>
  <c r="BX66" i="22"/>
  <c r="CP67" i="22" s="1"/>
  <c r="BX62" i="22"/>
  <c r="BS33" i="21" s="1"/>
  <c r="EE2" i="20"/>
  <c r="AV12" i="22"/>
  <c r="N12" i="22"/>
  <c r="N10" i="22"/>
  <c r="BY2" i="20"/>
  <c r="BX2" i="20"/>
  <c r="BW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H2" i="20"/>
  <c r="AG2" i="20"/>
  <c r="AF2" i="20"/>
  <c r="AE2" i="20"/>
  <c r="AD2" i="20"/>
  <c r="AC2" i="20"/>
  <c r="AB2" i="20"/>
  <c r="AA2" i="20"/>
  <c r="Z2" i="20"/>
  <c r="X2" i="20"/>
  <c r="V2" i="20"/>
  <c r="T2" i="20"/>
  <c r="S2" i="20"/>
  <c r="R2" i="20"/>
  <c r="Q2" i="20"/>
  <c r="P2" i="20"/>
  <c r="O2" i="20"/>
  <c r="N2" i="20"/>
  <c r="M2" i="20"/>
  <c r="L2" i="20"/>
  <c r="K2" i="20"/>
  <c r="J2" i="20"/>
  <c r="I2" i="20"/>
  <c r="H2" i="20"/>
  <c r="E2" i="20"/>
  <c r="CE2" i="20"/>
  <c r="CD2" i="20"/>
  <c r="CC2" i="20"/>
  <c r="CB2" i="20"/>
  <c r="CA2" i="20"/>
  <c r="BZ2" i="20"/>
  <c r="E5" i="21"/>
  <c r="X9" i="21"/>
  <c r="X11" i="21"/>
  <c r="X10" i="21"/>
  <c r="AA20" i="21"/>
  <c r="AA18" i="21"/>
  <c r="CT24" i="21"/>
  <c r="CT23" i="21"/>
  <c r="CT22" i="21"/>
  <c r="CT21" i="21"/>
  <c r="CT20" i="21"/>
  <c r="CT19" i="21"/>
  <c r="CT18" i="21"/>
  <c r="CT17" i="21"/>
  <c r="CT16" i="21"/>
  <c r="CT15" i="21"/>
  <c r="BY49" i="13"/>
  <c r="M4" i="23" l="1"/>
  <c r="Z34" i="22"/>
  <c r="HK2" i="20" s="1"/>
  <c r="J34" i="22"/>
  <c r="HI2" i="20" s="1"/>
  <c r="R34" i="22"/>
  <c r="HJ2" i="20" s="1"/>
  <c r="AH34" i="22"/>
  <c r="HL2" i="20" s="1"/>
  <c r="BS32" i="21"/>
  <c r="BS31" i="21"/>
  <c r="CP57" i="22"/>
  <c r="J32" i="22"/>
  <c r="HD2" i="20" s="1"/>
  <c r="J36" i="22"/>
  <c r="HN2" i="20" s="1"/>
  <c r="BQ44" i="21"/>
  <c r="BQ1" i="21"/>
  <c r="BQ75" i="21"/>
  <c r="CF142" i="22"/>
  <c r="CJ2" i="20" s="1"/>
  <c r="CP59" i="22"/>
  <c r="DS2" i="20"/>
  <c r="BS30" i="21"/>
  <c r="CP63" i="22"/>
  <c r="EQ2" i="20"/>
  <c r="BS42" i="21"/>
  <c r="BS41" i="21"/>
  <c r="Z36" i="22"/>
  <c r="HP2" i="20" s="1"/>
  <c r="AH36" i="22"/>
  <c r="HQ2" i="20" s="1"/>
  <c r="CU2" i="20"/>
  <c r="DG2" i="20"/>
  <c r="Z32" i="22"/>
  <c r="HF2" i="20" s="1"/>
  <c r="AH32" i="22"/>
  <c r="HG2" i="20" s="1"/>
  <c r="CP55" i="22"/>
  <c r="R32" i="22"/>
  <c r="HE2" i="20" s="1"/>
  <c r="HO2" i="20"/>
  <c r="BS29" i="21"/>
  <c r="BS40" i="21"/>
  <c r="BS39" i="21"/>
  <c r="FC2" i="20"/>
  <c r="AP34" i="22" l="1"/>
  <c r="BY43" i="21"/>
  <c r="AP36" i="22"/>
  <c r="HR2" i="20" s="1"/>
  <c r="AP32" i="22"/>
  <c r="BO41" i="22" s="1"/>
  <c r="BO43" i="22" l="1"/>
  <c r="IL2" i="20" s="1"/>
  <c r="HM2" i="20"/>
  <c r="BO45" i="22"/>
  <c r="IM2" i="20" s="1"/>
  <c r="IK2" i="20"/>
  <c r="HH2" i="20"/>
  <c r="CP83" i="22"/>
  <c r="CP133" i="22"/>
  <c r="CF48" i="22" l="1"/>
  <c r="CI2" i="20" s="1"/>
  <c r="BY34" i="21" l="1"/>
</calcChain>
</file>

<file path=xl/sharedStrings.xml><?xml version="1.0" encoding="utf-8"?>
<sst xmlns="http://schemas.openxmlformats.org/spreadsheetml/2006/main" count="2093" uniqueCount="777">
  <si>
    <t>業種</t>
    <rPh sb="0" eb="2">
      <t>ギョウシュ</t>
    </rPh>
    <phoneticPr fontId="1"/>
  </si>
  <si>
    <t>年</t>
    <rPh sb="0" eb="1">
      <t>ネン</t>
    </rPh>
    <phoneticPr fontId="8"/>
  </si>
  <si>
    <t>月</t>
    <rPh sb="0" eb="1">
      <t>ツキ</t>
    </rPh>
    <phoneticPr fontId="8"/>
  </si>
  <si>
    <t>日</t>
    <rPh sb="0" eb="1">
      <t>ニチ</t>
    </rPh>
    <phoneticPr fontId="8"/>
  </si>
  <si>
    <t>郵便番号</t>
    <rPh sb="0" eb="2">
      <t>ユウビン</t>
    </rPh>
    <rPh sb="2" eb="4">
      <t>バンゴウ</t>
    </rPh>
    <phoneticPr fontId="8"/>
  </si>
  <si>
    <t>所在地</t>
    <rPh sb="0" eb="3">
      <t>ショザイチ</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</si>
  <si>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</si>
  <si>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</si>
  <si>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</si>
  <si>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</si>
  <si>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</si>
  <si>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</si>
  <si>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</si>
  <si>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</si>
  <si>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</si>
  <si>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</si>
  <si>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</si>
  <si>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</si>
  <si>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</si>
  <si>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</si>
  <si>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</si>
  <si>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</si>
  <si>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</si>
  <si>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</si>
  <si>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</si>
  <si>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</si>
  <si>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</si>
  <si>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</si>
  <si>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</si>
  <si>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</si>
  <si>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</si>
  <si>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</si>
  <si>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</si>
  <si>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</si>
  <si>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</si>
  <si>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</si>
  <si>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</si>
  <si>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</si>
  <si>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</si>
  <si>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</si>
  <si>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</si>
  <si>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</si>
  <si>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</si>
  <si>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</si>
  <si>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</si>
  <si>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</si>
  <si>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</si>
  <si>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</si>
  <si>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</si>
  <si>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</si>
  <si>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</si>
  <si>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</si>
  <si>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</si>
  <si>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</si>
  <si>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</si>
  <si>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</si>
  <si>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</si>
  <si>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</si>
  <si>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</si>
  <si>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</si>
  <si>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</si>
  <si>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</si>
  <si>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</si>
  <si>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</si>
  <si>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</si>
  <si>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</si>
  <si>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</si>
  <si>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</si>
  <si>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</si>
  <si>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</si>
  <si>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</si>
  <si>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</si>
  <si>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</si>
  <si>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</si>
  <si>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</si>
  <si>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</si>
  <si>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</si>
  <si>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</si>
  <si>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</si>
  <si>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</si>
  <si>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</si>
  <si>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</si>
  <si>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</si>
  <si>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</si>
  <si>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</si>
  <si>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</si>
  <si>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</si>
  <si>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</si>
  <si>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</si>
  <si>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</si>
  <si>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</si>
  <si>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</si>
  <si>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</si>
  <si>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</si>
  <si>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</si>
  <si>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</si>
  <si>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</si>
  <si>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</si>
  <si>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</si>
  <si>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</si>
  <si>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</si>
  <si>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</si>
  <si>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</si>
  <si>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</si>
  <si>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</si>
  <si>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</si>
  <si>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</si>
  <si>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</si>
  <si>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</si>
  <si>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</si>
  <si>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</si>
  <si>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</si>
  <si>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</si>
  <si>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</si>
  <si>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</si>
  <si>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</si>
  <si>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</si>
  <si>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</si>
  <si>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</si>
  <si>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</si>
  <si>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</si>
  <si>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</si>
  <si>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</si>
  <si>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</si>
  <si>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</si>
  <si>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</si>
  <si>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</si>
  <si>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</si>
  <si>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</si>
  <si>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</si>
  <si>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</si>
  <si>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</si>
  <si>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</si>
  <si>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</si>
  <si>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</si>
  <si>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</si>
  <si>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</si>
  <si>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</si>
  <si>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</si>
  <si>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</si>
  <si>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</si>
  <si>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</si>
  <si>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</si>
  <si>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</si>
  <si>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</si>
  <si>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</si>
  <si>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</si>
  <si>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</si>
  <si>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</si>
  <si>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</si>
  <si>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</si>
  <si>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</si>
  <si>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</si>
  <si>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</si>
  <si>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</si>
  <si>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</si>
  <si>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</si>
  <si>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</si>
  <si>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</si>
  <si>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</si>
  <si>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</si>
  <si>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</si>
  <si>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</si>
  <si>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</si>
  <si>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</si>
  <si>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</si>
  <si>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</si>
  <si>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</si>
  <si>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</si>
  <si>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</si>
  <si>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</si>
  <si>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</si>
  <si>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</si>
  <si>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</si>
  <si>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</si>
  <si>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</si>
  <si>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</si>
  <si>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</si>
  <si>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</si>
  <si>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</si>
  <si>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</si>
  <si>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</si>
  <si>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</si>
  <si>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</si>
  <si>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</si>
  <si>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</si>
  <si>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</si>
  <si>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</si>
  <si>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</si>
  <si>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</si>
  <si>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</si>
  <si>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</si>
  <si>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</si>
  <si>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</si>
  <si>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</si>
  <si>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</si>
  <si>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</si>
  <si>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</si>
  <si>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</si>
  <si>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</si>
  <si>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</si>
  <si>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</si>
  <si>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</si>
  <si>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</si>
  <si>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</si>
  <si>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</si>
  <si>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</si>
  <si>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</si>
  <si>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</si>
  <si>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</si>
  <si>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</si>
  <si>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</si>
  <si>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</si>
  <si>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</si>
  <si>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</si>
  <si>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</si>
  <si>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</si>
  <si>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</si>
  <si>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</si>
  <si>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</si>
  <si>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</si>
  <si>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</si>
  <si>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</si>
  <si>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</si>
  <si>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</si>
  <si>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</si>
  <si>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</si>
  <si>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</si>
  <si>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</si>
  <si>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</si>
  <si>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</si>
  <si>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</si>
  <si>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</si>
  <si>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</si>
  <si>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</si>
  <si>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</si>
  <si>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</si>
  <si>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</si>
  <si>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</si>
  <si>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</si>
  <si>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</si>
  <si>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</si>
  <si>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</si>
  <si>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</si>
  <si>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</si>
  <si>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</si>
  <si>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</si>
  <si>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</si>
  <si>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</si>
  <si>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</si>
  <si>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</si>
  <si>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</si>
  <si>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</si>
  <si>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</si>
  <si>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</si>
  <si>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</si>
  <si>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</si>
  <si>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</si>
  <si>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</si>
  <si>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</si>
  <si>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</si>
  <si>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</si>
  <si>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</si>
  <si>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</si>
  <si>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</si>
  <si>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</si>
  <si>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</si>
  <si>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</si>
  <si>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</si>
  <si>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</si>
  <si>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</si>
  <si>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</si>
  <si>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</si>
  <si>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</si>
  <si>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</si>
  <si>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</si>
  <si>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</si>
  <si>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</si>
  <si>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</si>
  <si>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</si>
  <si>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</si>
  <si>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</si>
  <si>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</si>
  <si>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</si>
  <si>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</si>
  <si>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</si>
  <si>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</si>
  <si>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</si>
  <si>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</si>
  <si>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</si>
  <si>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</si>
  <si>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</si>
  <si>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</si>
  <si>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</si>
  <si>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</si>
  <si>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</si>
  <si>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</si>
  <si>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</si>
  <si>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</si>
  <si>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</si>
  <si>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</si>
  <si>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</si>
  <si>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</si>
  <si>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</si>
  <si>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</si>
  <si>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</si>
  <si>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</si>
  <si>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</si>
  <si>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</si>
  <si>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</si>
  <si>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</si>
  <si>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</si>
  <si>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</si>
  <si>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</si>
  <si>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</si>
  <si>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</si>
  <si>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</si>
  <si>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</si>
  <si>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</si>
  <si>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</si>
  <si>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</si>
  <si>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</si>
  <si>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</si>
  <si>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</si>
  <si>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</si>
  <si>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</si>
  <si>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</si>
  <si>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</si>
  <si>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</si>
  <si>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</si>
  <si>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</si>
  <si>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</si>
  <si>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</si>
  <si>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</si>
  <si>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</si>
  <si>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</si>
  <si>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</si>
  <si>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</si>
  <si>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</si>
  <si>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</si>
  <si>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</si>
  <si>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</si>
  <si>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</si>
  <si>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</si>
  <si>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</si>
  <si>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</si>
  <si>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</si>
  <si>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</si>
  <si>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</si>
  <si>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階まで対応可能</t>
    <rPh sb="0" eb="1">
      <t>カイ</t>
    </rPh>
    <rPh sb="3" eb="5">
      <t>タイオウ</t>
    </rPh>
    <rPh sb="5" eb="7">
      <t>カノウ</t>
    </rPh>
    <phoneticPr fontId="1"/>
  </si>
  <si>
    <t>許可（登録）証</t>
    <phoneticPr fontId="1"/>
  </si>
  <si>
    <t>一般建設業許可証</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</si>
  <si>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</si>
  <si>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</si>
  <si>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</si>
  <si>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</si>
  <si>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</si>
  <si>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</si>
  <si>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</si>
  <si>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</si>
  <si>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</si>
  <si>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</si>
  <si>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</si>
  <si>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　Ｃ登録（建築請負会社等）</t>
    <rPh sb="11" eb="12">
      <t>ナド</t>
    </rPh>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</si>
  <si>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</si>
  <si>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</si>
  <si>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</si>
  <si>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</si>
  <si>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</si>
  <si>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</si>
  <si>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</si>
  <si>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</si>
  <si>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</si>
  <si>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</si>
  <si>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</si>
  <si>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</si>
  <si>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</si>
  <si>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</si>
  <si>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</si>
  <si>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</si>
  <si>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</si>
  <si>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</si>
  <si>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</si>
  <si>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</si>
  <si>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</si>
  <si>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</si>
  <si>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</si>
  <si>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</si>
  <si>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</si>
  <si>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</si>
  <si>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</si>
  <si>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</si>
  <si>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</si>
  <si>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</si>
  <si>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</si>
  <si>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</si>
  <si>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</si>
  <si>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</si>
  <si>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</si>
  <si>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</si>
  <si>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</si>
  <si>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</si>
  <si>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</si>
  <si>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</si>
  <si>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</si>
  <si>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</si>
  <si>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</si>
  <si>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</si>
  <si>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</si>
  <si>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</si>
  <si>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</si>
  <si>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</si>
  <si>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</si>
  <si>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</si>
  <si>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</si>
  <si>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</si>
  <si>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</si>
  <si>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</si>
  <si>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</si>
  <si>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</si>
  <si>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</si>
  <si>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</si>
  <si>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</si>
  <si>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</si>
  <si>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</si>
  <si>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</si>
  <si>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</si>
  <si>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</si>
  <si>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</si>
  <si>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</si>
  <si>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</si>
  <si>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</si>
  <si>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</si>
  <si>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</si>
  <si>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</si>
  <si>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</si>
  <si>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</si>
  <si>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</si>
  <si>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</si>
  <si>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</si>
  <si>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</si>
  <si>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</si>
  <si>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</si>
  <si>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</si>
  <si>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</si>
  <si>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</si>
  <si>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</si>
  <si>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</si>
  <si>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</si>
  <si>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</si>
  <si>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</si>
  <si>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</si>
  <si>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</si>
  <si>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</si>
  <si>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</si>
  <si>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</si>
  <si>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</si>
  <si>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</si>
  <si>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</si>
  <si>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</si>
  <si>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</si>
  <si>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</si>
  <si>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</si>
  <si>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</si>
  <si>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</si>
  <si>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</si>
  <si>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</si>
  <si>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</si>
  <si>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</si>
  <si>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</si>
  <si>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</si>
  <si>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</si>
  <si>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</si>
  <si>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</si>
  <si>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</si>
  <si>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</si>
  <si>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</si>
  <si>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</si>
  <si>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</si>
  <si>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</si>
  <si>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</si>
  <si>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</si>
  <si>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</si>
  <si>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</si>
  <si>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</si>
  <si>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</si>
  <si>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</si>
  <si>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</si>
  <si>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</si>
  <si>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</si>
  <si>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</si>
  <si>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</si>
  <si>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</si>
  <si>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</si>
  <si>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</si>
  <si>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</si>
  <si>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</si>
  <si>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</si>
  <si>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</si>
  <si>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</si>
  <si>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</si>
  <si>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</si>
  <si>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</si>
  <si>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</si>
  <si>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</si>
  <si>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</si>
  <si>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</si>
  <si>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</si>
  <si>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</si>
  <si>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</si>
  <si>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</si>
  <si>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</si>
  <si>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</si>
  <si>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</si>
  <si>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</si>
  <si>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</si>
  <si>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</si>
  <si>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</si>
  <si>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</si>
  <si>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</si>
  <si>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</si>
  <si>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</si>
  <si>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</si>
  <si>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</si>
  <si>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</si>
  <si>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</si>
  <si>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</si>
  <si>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</si>
  <si>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</si>
  <si>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</si>
  <si>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</si>
  <si>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</si>
  <si>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</si>
  <si>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</si>
  <si>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</si>
  <si>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</si>
  <si>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</si>
  <si>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</si>
  <si>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</si>
  <si>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</si>
  <si>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</si>
  <si>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</si>
  <si>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</si>
  <si>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</si>
  <si>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</si>
  <si>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</si>
  <si>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</si>
  <si>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</si>
  <si>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</si>
  <si>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</si>
  <si>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</si>
  <si>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</si>
  <si>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</si>
  <si>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</si>
  <si>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</si>
  <si>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</si>
  <si>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</si>
  <si>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</si>
  <si>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</si>
  <si>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</si>
  <si>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</si>
  <si>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</si>
  <si>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</si>
  <si>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</si>
  <si>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</si>
  <si>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</si>
  <si>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</si>
  <si>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</si>
  <si>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</si>
  <si>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</si>
  <si>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</si>
  <si>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</si>
  <si>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</si>
  <si>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</si>
  <si>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</si>
  <si>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</si>
  <si>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</si>
  <si>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</si>
  <si>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</si>
  <si>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</si>
  <si>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</si>
  <si>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</si>
  <si>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</si>
  <si>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</si>
  <si>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</si>
  <si>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</si>
  <si>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</si>
  <si>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</si>
  <si>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</si>
  <si>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</si>
  <si>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</si>
  <si>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</si>
  <si>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</si>
  <si>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</si>
  <si>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</si>
  <si>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</si>
  <si>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</si>
  <si>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</si>
  <si>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</si>
  <si>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</si>
  <si>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</si>
  <si>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</si>
  <si>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</si>
  <si>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</si>
  <si>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</si>
  <si>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</si>
  <si>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</si>
  <si>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</si>
  <si>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</si>
  <si>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</si>
  <si>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</si>
  <si>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</si>
  <si>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</si>
  <si>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</si>
  <si>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</si>
  <si>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</si>
  <si>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</si>
  <si>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</si>
  <si>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</si>
  <si>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</si>
  <si>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</si>
  <si>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</si>
  <si>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</si>
  <si>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</si>
  <si>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</si>
  <si>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</si>
  <si>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</si>
  <si>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</si>
  <si>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ＺＥＨデベロッパー登録番号</t>
    <phoneticPr fontId="1"/>
  </si>
  <si>
    <t>正式名称</t>
    <rPh sb="0" eb="2">
      <t>セイシキ</t>
    </rPh>
    <rPh sb="2" eb="4">
      <t>メイショウ</t>
    </rPh>
    <phoneticPr fontId="1"/>
  </si>
  <si>
    <t>公表名</t>
    <rPh sb="0" eb="2">
      <t>コウヒョウ</t>
    </rPh>
    <rPh sb="2" eb="3">
      <t>メイ</t>
    </rPh>
    <phoneticPr fontId="1"/>
  </si>
  <si>
    <t>２</t>
    <phoneticPr fontId="8"/>
  </si>
  <si>
    <t>宅地建物取引業免許</t>
    <phoneticPr fontId="1"/>
  </si>
  <si>
    <t>ZEH-Mシリーズ</t>
    <phoneticPr fontId="1"/>
  </si>
  <si>
    <t>建築実績棟数</t>
    <rPh sb="0" eb="2">
      <t>ケンチク</t>
    </rPh>
    <rPh sb="2" eb="4">
      <t>ジッセキ</t>
    </rPh>
    <rPh sb="4" eb="5">
      <t>トウ</t>
    </rPh>
    <rPh sb="5" eb="6">
      <t>カズ</t>
    </rPh>
    <phoneticPr fontId="1"/>
  </si>
  <si>
    <t>ＺＥＨ－Ｍ導入計画棟数（No.6～）</t>
    <rPh sb="5" eb="7">
      <t>ドウニュウ</t>
    </rPh>
    <rPh sb="7" eb="9">
      <t>ケイカク</t>
    </rPh>
    <rPh sb="9" eb="10">
      <t>トウ</t>
    </rPh>
    <rPh sb="10" eb="11">
      <t>スウ</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</si>
  <si>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</si>
  <si>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</si>
  <si>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</si>
  <si>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</si>
  <si>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</si>
  <si>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</si>
  <si>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</si>
  <si>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</si>
  <si>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</si>
  <si>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</si>
  <si>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</si>
  <si>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</si>
  <si>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</si>
  <si>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</si>
  <si>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</si>
  <si>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</si>
  <si>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</si>
  <si>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</si>
  <si>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</si>
  <si>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</si>
  <si>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</si>
  <si>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</si>
  <si>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住棟の数</t>
    <rPh sb="0" eb="2">
      <t>ジュウトウ</t>
    </rPh>
    <rPh sb="3" eb="4">
      <t>カズ</t>
    </rPh>
    <phoneticPr fontId="1"/>
  </si>
  <si>
    <t>住戸の数</t>
    <rPh sb="0" eb="2">
      <t>ジュウコ</t>
    </rPh>
    <rPh sb="3" eb="4">
      <t>カズ</t>
    </rPh>
    <phoneticPr fontId="1"/>
  </si>
  <si>
    <t>合計</t>
    <rPh sb="0" eb="2">
      <t>ゴウケイ</t>
    </rPh>
    <phoneticPr fontId="1"/>
  </si>
  <si>
    <t>『ＺＥＨ－Ｍ』</t>
    <phoneticPr fontId="1"/>
  </si>
  <si>
    <t>ＺＥＨ－Ｍ Ready</t>
    <phoneticPr fontId="1"/>
  </si>
  <si>
    <t>ＺＥＨ－Ｍ Oriented</t>
    <phoneticPr fontId="1"/>
  </si>
  <si>
    <t>戸</t>
    <rPh sb="0" eb="1">
      <t>ト</t>
    </rPh>
    <phoneticPr fontId="1"/>
  </si>
  <si>
    <t>『ZEH-M』建築実績棟数</t>
    <rPh sb="7" eb="9">
      <t>ケンチク</t>
    </rPh>
    <rPh sb="9" eb="11">
      <t>ジッセキ</t>
    </rPh>
    <rPh sb="11" eb="13">
      <t>トウスウ</t>
    </rPh>
    <phoneticPr fontId="1"/>
  </si>
  <si>
    <t>『ZEH-M』建築実績戸数</t>
    <rPh sb="7" eb="9">
      <t>ケンチク</t>
    </rPh>
    <rPh sb="9" eb="11">
      <t>ジッセキ</t>
    </rPh>
    <phoneticPr fontId="1"/>
  </si>
  <si>
    <t>Nearly ZEH-M建築実績戸数</t>
    <phoneticPr fontId="1"/>
  </si>
  <si>
    <t>ZEH-M Ready建築実績戸数</t>
    <phoneticPr fontId="1"/>
  </si>
  <si>
    <t>ZEH-M Oriented建築実績戸数</t>
    <phoneticPr fontId="1"/>
  </si>
  <si>
    <t>ZEH-Mシリーズ合計戸数</t>
    <phoneticPr fontId="1"/>
  </si>
  <si>
    <t>ZEH-Mシリーズ合計棟数</t>
    <phoneticPr fontId="1"/>
  </si>
  <si>
    <t>ZEH-M Oriented建築実績棟数</t>
    <phoneticPr fontId="1"/>
  </si>
  <si>
    <t>ZEH-M Ready建築実績棟数</t>
    <phoneticPr fontId="1"/>
  </si>
  <si>
    <t>Nearly ZEH-M建築実績棟数</t>
    <rPh sb="16" eb="18">
      <t>トウスウ</t>
    </rPh>
    <phoneticPr fontId="1"/>
  </si>
  <si>
    <t>※　ＺＥＨ－Ｍ相談窓口を複数有する場合は代表以外の全ての窓口を記入すること。</t>
    <rPh sb="7" eb="9">
      <t>ソウダン</t>
    </rPh>
    <rPh sb="9" eb="11">
      <t>マドグチ</t>
    </rPh>
    <rPh sb="12" eb="14">
      <t>フクスウ</t>
    </rPh>
    <rPh sb="14" eb="15">
      <t>ユウ</t>
    </rPh>
    <rPh sb="17" eb="19">
      <t>バアイ</t>
    </rPh>
    <rPh sb="20" eb="22">
      <t>ダイヒョウ</t>
    </rPh>
    <rPh sb="22" eb="24">
      <t>イガイ</t>
    </rPh>
    <rPh sb="25" eb="26">
      <t>スベ</t>
    </rPh>
    <rPh sb="28" eb="30">
      <t>マドグチ</t>
    </rPh>
    <rPh sb="31" eb="33">
      <t>キニュウ</t>
    </rPh>
    <phoneticPr fontId="1"/>
  </si>
  <si>
    <t>※　C登録の場合は、ＺＥＨ－Ｍの受注に向けた取組み内容及びその進捗状況。（全角600字以内）</t>
    <rPh sb="3" eb="5">
      <t>トウロク</t>
    </rPh>
    <rPh sb="6" eb="8">
      <t>バアイ</t>
    </rPh>
    <rPh sb="16" eb="18">
      <t>ジュチュウ</t>
    </rPh>
    <rPh sb="19" eb="20">
      <t>ム</t>
    </rPh>
    <rPh sb="22" eb="24">
      <t>トリクミ</t>
    </rPh>
    <rPh sb="25" eb="27">
      <t>ナイヨウ</t>
    </rPh>
    <rPh sb="27" eb="28">
      <t>オヨ</t>
    </rPh>
    <rPh sb="31" eb="33">
      <t>シンチョク</t>
    </rPh>
    <rPh sb="33" eb="35">
      <t>ジョウキョウ</t>
    </rPh>
    <rPh sb="37" eb="39">
      <t>ゼンカク</t>
    </rPh>
    <rPh sb="42" eb="43">
      <t>ジ</t>
    </rPh>
    <rPh sb="43" eb="45">
      <t>イナイ</t>
    </rPh>
    <phoneticPr fontId="1"/>
  </si>
  <si>
    <t>ＺＥＨデベロッパー実績報告書</t>
    <rPh sb="9" eb="11">
      <t>ジッセキ</t>
    </rPh>
    <rPh sb="11" eb="14">
      <t>ホウコクショ</t>
    </rPh>
    <phoneticPr fontId="8"/>
  </si>
  <si>
    <t>（ネット・ゼロ・エネルギー・ハウス実証事業）</t>
    <rPh sb="17" eb="19">
      <t>ジッショウ</t>
    </rPh>
    <phoneticPr fontId="1"/>
  </si>
  <si>
    <t>実績報告者</t>
    <rPh sb="0" eb="5">
      <t>ジッセキホウコクシャ</t>
    </rPh>
    <phoneticPr fontId="8"/>
  </si>
  <si>
    <t>ZEH-Mシリーズ以外</t>
    <rPh sb="9" eb="11">
      <t>イガイ</t>
    </rPh>
    <phoneticPr fontId="1"/>
  </si>
  <si>
    <t>階層</t>
    <rPh sb="0" eb="2">
      <t>カイソウ</t>
    </rPh>
    <phoneticPr fontId="1"/>
  </si>
  <si>
    <t>1～3層</t>
    <rPh sb="3" eb="4">
      <t>ソウ</t>
    </rPh>
    <phoneticPr fontId="1"/>
  </si>
  <si>
    <t>4～5層</t>
    <rPh sb="3" eb="4">
      <t>ソウ</t>
    </rPh>
    <phoneticPr fontId="1"/>
  </si>
  <si>
    <t>6～10層</t>
    <rPh sb="4" eb="5">
      <t>ソウ</t>
    </rPh>
    <phoneticPr fontId="1"/>
  </si>
  <si>
    <t>11～20層</t>
    <rPh sb="5" eb="6">
      <t>ソウ</t>
    </rPh>
    <phoneticPr fontId="1"/>
  </si>
  <si>
    <t>21層以上</t>
    <rPh sb="2" eb="3">
      <t>ソウ</t>
    </rPh>
    <rPh sb="3" eb="5">
      <t>イジョウ</t>
    </rPh>
    <phoneticPr fontId="1"/>
  </si>
  <si>
    <t>　　　  公表名は「環境マンション⇒Kマンション」のように固有名詞を伏せて下段に記入すること。</t>
    <rPh sb="5" eb="7">
      <t>コウヒョウ</t>
    </rPh>
    <rPh sb="37" eb="39">
      <t>カダン</t>
    </rPh>
    <phoneticPr fontId="1"/>
  </si>
  <si>
    <t>実績1_竣工年月</t>
    <rPh sb="0" eb="2">
      <t>ジッセキ</t>
    </rPh>
    <phoneticPr fontId="1"/>
  </si>
  <si>
    <t>実績2_竣工年月</t>
    <phoneticPr fontId="1"/>
  </si>
  <si>
    <t>実績3_竣工年月</t>
    <phoneticPr fontId="1"/>
  </si>
  <si>
    <t>実績4_竣工年月</t>
    <phoneticPr fontId="1"/>
  </si>
  <si>
    <t>実績5_竣工年月</t>
    <phoneticPr fontId="1"/>
  </si>
  <si>
    <t>計画1_竣工年月</t>
    <phoneticPr fontId="1"/>
  </si>
  <si>
    <t>計画2_竣工年月</t>
    <phoneticPr fontId="1"/>
  </si>
  <si>
    <t>計画3_竣工年月</t>
    <phoneticPr fontId="1"/>
  </si>
  <si>
    <t>計画4_竣工年月</t>
    <phoneticPr fontId="1"/>
  </si>
  <si>
    <t>計画5_竣工年月</t>
    <phoneticPr fontId="1"/>
  </si>
  <si>
    <t>ZEH-Mシリーズ以外（1～3層）棟数</t>
    <rPh sb="15" eb="16">
      <t>ソウ</t>
    </rPh>
    <rPh sb="17" eb="18">
      <t>トウ</t>
    </rPh>
    <phoneticPr fontId="1"/>
  </si>
  <si>
    <t>ZEH-Mシリーズ以外（4～5層）棟数</t>
    <rPh sb="15" eb="16">
      <t>ソウ</t>
    </rPh>
    <rPh sb="17" eb="18">
      <t>トウ</t>
    </rPh>
    <phoneticPr fontId="1"/>
  </si>
  <si>
    <t>ZEH-Mシリーズ以外（6～10層）棟数</t>
    <rPh sb="16" eb="17">
      <t>ソウ</t>
    </rPh>
    <rPh sb="18" eb="19">
      <t>トウ</t>
    </rPh>
    <phoneticPr fontId="1"/>
  </si>
  <si>
    <t>ZEH-Mシリーズ以外（11～20層）棟数</t>
    <rPh sb="17" eb="18">
      <t>ソウ</t>
    </rPh>
    <rPh sb="19" eb="20">
      <t>トウ</t>
    </rPh>
    <phoneticPr fontId="1"/>
  </si>
  <si>
    <t>ZEH-Mシリーズ以外（21層以上）棟数</t>
    <rPh sb="14" eb="15">
      <t>ソウ</t>
    </rPh>
    <rPh sb="15" eb="17">
      <t>イジョウ</t>
    </rPh>
    <rPh sb="18" eb="19">
      <t>トウ</t>
    </rPh>
    <phoneticPr fontId="1"/>
  </si>
  <si>
    <t>ZEH-Mシリーズ以外合計棟数</t>
    <rPh sb="9" eb="11">
      <t>イガイ</t>
    </rPh>
    <phoneticPr fontId="1"/>
  </si>
  <si>
    <t>ZEH-Mシリーズ以外（1～3層）戸数</t>
    <rPh sb="15" eb="16">
      <t>ソウ</t>
    </rPh>
    <phoneticPr fontId="1"/>
  </si>
  <si>
    <t>ZEH-Mシリーズ以外（4～5層）戸数</t>
    <rPh sb="15" eb="16">
      <t>ソウ</t>
    </rPh>
    <phoneticPr fontId="1"/>
  </si>
  <si>
    <t>ZEH-Mシリーズ以外（6～10層）戸数</t>
    <rPh sb="16" eb="17">
      <t>ソウ</t>
    </rPh>
    <phoneticPr fontId="1"/>
  </si>
  <si>
    <t>ZEH-Mシリーズ以外（11～20層）戸数</t>
    <rPh sb="17" eb="18">
      <t>ソウ</t>
    </rPh>
    <phoneticPr fontId="1"/>
  </si>
  <si>
    <t>ZEH-Mシリーズ以外（21層以上）戸数</t>
    <rPh sb="14" eb="15">
      <t>ソウ</t>
    </rPh>
    <rPh sb="15" eb="17">
      <t>イジョウ</t>
    </rPh>
    <phoneticPr fontId="1"/>
  </si>
  <si>
    <t>ZEH-Mシリーズ以外合計戸数</t>
    <rPh sb="9" eb="11">
      <t>イガイ</t>
    </rPh>
    <phoneticPr fontId="1"/>
  </si>
  <si>
    <t>建築実績合計棟数</t>
    <rPh sb="0" eb="8">
      <t>ケンチクジッセキゴウケイトウスウ</t>
    </rPh>
    <phoneticPr fontId="1"/>
  </si>
  <si>
    <t>建築実績合計戸数</t>
    <rPh sb="0" eb="2">
      <t>ケンチク</t>
    </rPh>
    <rPh sb="2" eb="4">
      <t>ジッセキ</t>
    </rPh>
    <rPh sb="4" eb="6">
      <t>ゴウケイ</t>
    </rPh>
    <rPh sb="6" eb="8">
      <t>コスウ</t>
    </rPh>
    <phoneticPr fontId="1"/>
  </si>
  <si>
    <t>報告書の詳細</t>
    <rPh sb="0" eb="3">
      <t>ホウコクショ</t>
    </rPh>
    <rPh sb="4" eb="6">
      <t>ショウサイ</t>
    </rPh>
    <phoneticPr fontId="8"/>
  </si>
  <si>
    <t>ＢＥＬＳ証
取得有無</t>
    <rPh sb="4" eb="5">
      <t>ショウ</t>
    </rPh>
    <rPh sb="6" eb="8">
      <t>シュトク</t>
    </rPh>
    <rPh sb="8" eb="10">
      <t>ウム</t>
    </rPh>
    <phoneticPr fontId="1"/>
  </si>
  <si>
    <t>竣工年月</t>
    <rPh sb="0" eb="2">
      <t>シュンコウ</t>
    </rPh>
    <rPh sb="2" eb="3">
      <t>ネン</t>
    </rPh>
    <rPh sb="3" eb="4">
      <t>ゲツ</t>
    </rPh>
    <phoneticPr fontId="1"/>
  </si>
  <si>
    <t>竣工年月</t>
    <rPh sb="0" eb="2">
      <t>シュンコウ</t>
    </rPh>
    <rPh sb="2" eb="3">
      <t>ネン</t>
    </rPh>
    <rPh sb="3" eb="4">
      <t>ツキ</t>
    </rPh>
    <phoneticPr fontId="1"/>
  </si>
  <si>
    <t>3DGWVu1U4C</t>
  </si>
  <si>
    <t>@</t>
    <phoneticPr fontId="1"/>
  </si>
  <si>
    <t>※2　建築物の名称は、正式名称である固有名詞を上段に記入すること。</t>
    <rPh sb="11" eb="15">
      <t>セイシキメイショウ</t>
    </rPh>
    <rPh sb="18" eb="22">
      <t>コユウメイシ</t>
    </rPh>
    <rPh sb="23" eb="25">
      <t>ジョウダン</t>
    </rPh>
    <rPh sb="26" eb="28">
      <t>キニュウ</t>
    </rPh>
    <phoneticPr fontId="1"/>
  </si>
  <si>
    <t>※2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</si>
  <si>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申請者詳細_法人名(カナ)</t>
    <phoneticPr fontId="1"/>
  </si>
  <si>
    <t>BELS証の
取得有無</t>
    <rPh sb="4" eb="5">
      <t>ショウ</t>
    </rPh>
    <rPh sb="7" eb="9">
      <t>シュトク</t>
    </rPh>
    <rPh sb="9" eb="11">
      <t>ウム</t>
    </rPh>
    <phoneticPr fontId="1"/>
  </si>
  <si>
    <t>令和６年度　住宅・建築物需給一体型等省エネルギー投資促進事業費</t>
    <rPh sb="0" eb="2">
      <t>レイワ</t>
    </rPh>
    <rPh sb="6" eb="8">
      <t>ジュウタク</t>
    </rPh>
    <rPh sb="9" eb="12">
      <t>ケンチクブツ</t>
    </rPh>
    <rPh sb="12" eb="14">
      <t>ジュキュウ</t>
    </rPh>
    <rPh sb="14" eb="17">
      <t>イッタイガタ</t>
    </rPh>
    <rPh sb="17" eb="18">
      <t>トウ</t>
    </rPh>
    <rPh sb="28" eb="31">
      <t>ジギョウヒ</t>
    </rPh>
    <phoneticPr fontId="8"/>
  </si>
  <si>
    <t>３．２０２３年度における集合住宅建築実績</t>
    <rPh sb="6" eb="7">
      <t>ネン</t>
    </rPh>
    <rPh sb="7" eb="8">
      <t>ド</t>
    </rPh>
    <rPh sb="12" eb="14">
      <t>シュウゴウ</t>
    </rPh>
    <rPh sb="14" eb="16">
      <t>ジュウタク</t>
    </rPh>
    <rPh sb="16" eb="18">
      <t>ケンチク</t>
    </rPh>
    <rPh sb="18" eb="20">
      <t>ジッセキ</t>
    </rPh>
    <phoneticPr fontId="8"/>
  </si>
  <si>
    <t>※1　2023年4月から2024年3月末までに竣工した集合住宅の棟数（Ｃ登録の場合は建築実績）を入力すること。</t>
    <rPh sb="7" eb="8">
      <t>ネン</t>
    </rPh>
    <rPh sb="9" eb="10">
      <t>ガツ</t>
    </rPh>
    <rPh sb="16" eb="17">
      <t>ネン</t>
    </rPh>
    <rPh sb="18" eb="19">
      <t>ガツ</t>
    </rPh>
    <rPh sb="19" eb="20">
      <t>マツ</t>
    </rPh>
    <phoneticPr fontId="1"/>
  </si>
  <si>
    <r>
      <t>※1　2024年3月末までに導入計画中のＺＥＨ－Ｍ（Ｃ登録の場合は受注計画）を報告すること。</t>
    </r>
    <r>
      <rPr>
        <sz val="15"/>
        <color rgb="FFFF0000"/>
        <rFont val="ＭＳ Ｐゴシック"/>
        <family val="3"/>
        <charset val="128"/>
        <scheme val="minor"/>
      </rPr>
      <t>（No.1～5までの情報を公開）</t>
    </r>
    <rPh sb="7" eb="8">
      <t>ネン</t>
    </rPh>
    <rPh sb="9" eb="11">
      <t>ガツマツ</t>
    </rPh>
    <rPh sb="14" eb="16">
      <t>ドウニュウ</t>
    </rPh>
    <rPh sb="16" eb="18">
      <t>ケイカク</t>
    </rPh>
    <rPh sb="18" eb="19">
      <t>チュウ</t>
    </rPh>
    <rPh sb="33" eb="35">
      <t>ジュチュウ</t>
    </rPh>
    <rPh sb="35" eb="37">
      <t>ケイカク</t>
    </rPh>
    <rPh sb="56" eb="58">
      <t>ジョウホウ</t>
    </rPh>
    <rPh sb="59" eb="61">
      <t>コウカイ</t>
    </rPh>
    <phoneticPr fontId="1"/>
  </si>
  <si>
    <t>kW</t>
    <phoneticPr fontId="1"/>
  </si>
  <si>
    <t>件</t>
    <rPh sb="0" eb="1">
      <t>ケン</t>
    </rPh>
    <phoneticPr fontId="1"/>
  </si>
  <si>
    <t>件</t>
    <rPh sb="0" eb="1">
      <t>ケン</t>
    </rPh>
    <phoneticPr fontId="1"/>
  </si>
  <si>
    <t>番号_宅建</t>
    <phoneticPr fontId="1"/>
  </si>
  <si>
    <t>番号_一般建設業</t>
    <phoneticPr fontId="1"/>
  </si>
  <si>
    <t>番号_特定建設業</t>
    <phoneticPr fontId="1"/>
  </si>
  <si>
    <t>実績1_太陽光パネルの発電容量</t>
    <phoneticPr fontId="1"/>
  </si>
  <si>
    <t>実績2_太陽光パネルの発電容量</t>
    <phoneticPr fontId="1"/>
  </si>
  <si>
    <t>実績3_太陽光パネルの発電容量</t>
    <phoneticPr fontId="1"/>
  </si>
  <si>
    <t>実績5_太陽光パネルの発電容量</t>
    <phoneticPr fontId="1"/>
  </si>
  <si>
    <t>実績4_太陽光パネルの発電容量</t>
    <phoneticPr fontId="1"/>
  </si>
  <si>
    <t>実績5_ZEH-Mランク</t>
    <phoneticPr fontId="1"/>
  </si>
  <si>
    <t>計画1_太陽光パネルの発電容量</t>
    <phoneticPr fontId="1"/>
  </si>
  <si>
    <t>計画2_太陽光パネルの発電容量</t>
    <phoneticPr fontId="1"/>
  </si>
  <si>
    <t>計画3_太陽光パネルの発電容量</t>
    <phoneticPr fontId="1"/>
  </si>
  <si>
    <t>計画4_太陽光パネルの発電容量</t>
    <phoneticPr fontId="1"/>
  </si>
  <si>
    <t>計画5_太陽光パネルの発電容量</t>
    <phoneticPr fontId="1"/>
  </si>
  <si>
    <t>建築実績合計棟数(太陽光）</t>
    <rPh sb="9" eb="12">
      <t>タイヨウコウ</t>
    </rPh>
    <phoneticPr fontId="1"/>
  </si>
  <si>
    <r>
      <rPr>
        <sz val="15"/>
        <rFont val="ＭＳ Ｐゴシック"/>
        <family val="3"/>
        <charset val="128"/>
        <scheme val="minor"/>
      </rPr>
      <t>※1　2023年4月から2024年3月末までに竣工したＺＥＨ－Ｍ（Ｃ登録の場合は建築実績）を報告すること。</t>
    </r>
    <r>
      <rPr>
        <sz val="10"/>
        <color rgb="FFFF0000"/>
        <rFont val="ＭＳ Ｐゴシック"/>
        <family val="3"/>
        <charset val="128"/>
        <scheme val="minor"/>
      </rPr>
      <t>（No.1～5までの情報を公開）</t>
    </r>
    <rPh sb="7" eb="8">
      <t>ネン</t>
    </rPh>
    <rPh sb="9" eb="10">
      <t>ガツ</t>
    </rPh>
    <rPh sb="16" eb="17">
      <t>ネン</t>
    </rPh>
    <rPh sb="18" eb="20">
      <t>ガツマツ</t>
    </rPh>
    <rPh sb="63" eb="65">
      <t>ジョウホウ</t>
    </rPh>
    <rPh sb="66" eb="68">
      <t>コウカイ</t>
    </rPh>
    <phoneticPr fontId="1"/>
  </si>
  <si>
    <t>太陽光パネルの
発電容量</t>
    <rPh sb="0" eb="3">
      <t>タイヨウコウ</t>
    </rPh>
    <rPh sb="8" eb="12">
      <t>ハツデンヨウリョウ</t>
    </rPh>
    <phoneticPr fontId="1"/>
  </si>
  <si>
    <t>太陽光パネルの
発電容量</t>
    <phoneticPr fontId="1"/>
  </si>
  <si>
    <t>太陽光パネルを設置した
住棟の数</t>
    <rPh sb="0" eb="3">
      <t>タイヨウコウ</t>
    </rPh>
    <rPh sb="4" eb="6">
      <t>ジュウトウ</t>
    </rPh>
    <rPh sb="7" eb="8">
      <t>カズ</t>
    </rPh>
    <phoneticPr fontId="1"/>
  </si>
  <si>
    <t>太陽光パネルを設置した
住棟の数</t>
    <phoneticPr fontId="1"/>
  </si>
  <si>
    <t>『ZEH-M』太陽光設置実績棟数</t>
    <rPh sb="7" eb="10">
      <t>タイヨウコウ</t>
    </rPh>
    <rPh sb="10" eb="12">
      <t>セッチ</t>
    </rPh>
    <rPh sb="12" eb="14">
      <t>ジッセキ</t>
    </rPh>
    <rPh sb="14" eb="16">
      <t>トウスウ</t>
    </rPh>
    <phoneticPr fontId="1"/>
  </si>
  <si>
    <t>Nearly ZEH-M太陽光設置実績棟数</t>
    <rPh sb="17" eb="19">
      <t>ジッセキ</t>
    </rPh>
    <phoneticPr fontId="1"/>
  </si>
  <si>
    <t>ZEH-M Ready太陽光設置実績棟数</t>
    <rPh sb="16" eb="18">
      <t>ジッセキ</t>
    </rPh>
    <phoneticPr fontId="1"/>
  </si>
  <si>
    <t>ZEH-M Oriented太陽光設置実績棟数</t>
    <rPh sb="19" eb="21">
      <t>ジッセキ</t>
    </rPh>
    <phoneticPr fontId="1"/>
  </si>
  <si>
    <t>ZEH-Mシリーズ合計太陽光設置実績棟数</t>
    <rPh sb="9" eb="11">
      <t>ゴウケイ</t>
    </rPh>
    <rPh sb="11" eb="14">
      <t>タイヨウコウ</t>
    </rPh>
    <rPh sb="14" eb="16">
      <t>セッチ</t>
    </rPh>
    <rPh sb="16" eb="18">
      <t>ジッセキ</t>
    </rPh>
    <rPh sb="18" eb="20">
      <t>トウスウ</t>
    </rPh>
    <phoneticPr fontId="1"/>
  </si>
  <si>
    <t>ZEH-Mシリーズ以外（1～3層）太陽光棟数</t>
    <rPh sb="17" eb="20">
      <t>タイヨウコウ</t>
    </rPh>
    <rPh sb="20" eb="22">
      <t>トウスウ</t>
    </rPh>
    <phoneticPr fontId="1"/>
  </si>
  <si>
    <t>ZEH-Mシリーズ以外（4～5層）太陽光棟数</t>
    <rPh sb="17" eb="20">
      <t>タイヨウコウ</t>
    </rPh>
    <phoneticPr fontId="1"/>
  </si>
  <si>
    <t>ZEH-Mシリーズ以外（6～10層）太陽光棟数</t>
    <rPh sb="18" eb="21">
      <t>タイヨウコウ</t>
    </rPh>
    <phoneticPr fontId="1"/>
  </si>
  <si>
    <t>ZEH-Mシリーズ以外（11～20層）太陽光棟数</t>
    <rPh sb="19" eb="22">
      <t>タイヨウコウ</t>
    </rPh>
    <phoneticPr fontId="1"/>
  </si>
  <si>
    <t>ZEH-Mシリーズ以外（21層以上）太陽光棟数</t>
    <rPh sb="18" eb="21">
      <t>タイヨウコウ</t>
    </rPh>
    <phoneticPr fontId="1"/>
  </si>
  <si>
    <t>ZEH-Mシリーズ以外合計太陽光棟数</t>
    <rPh sb="13" eb="16">
      <t>タイヨウコウ</t>
    </rPh>
    <phoneticPr fontId="1"/>
  </si>
  <si>
    <t>ＺＥＨデベロッパー公開情報</t>
    <rPh sb="9" eb="11">
      <t>コウカイ</t>
    </rPh>
    <rPh sb="11" eb="13">
      <t>ジョウホウ</t>
    </rPh>
    <phoneticPr fontId="1"/>
  </si>
  <si>
    <t>住建２０２４事業共同事業体　代表幹事</t>
    <rPh sb="0" eb="2">
      <t>ジュウケン</t>
    </rPh>
    <rPh sb="6" eb="8">
      <t>ジギョウ</t>
    </rPh>
    <rPh sb="8" eb="10">
      <t>キョウドウ</t>
    </rPh>
    <rPh sb="10" eb="13">
      <t>ジギョウタイ</t>
    </rPh>
    <rPh sb="14" eb="16">
      <t>ダイヒョウ</t>
    </rPh>
    <rPh sb="16" eb="18">
      <t>カンジ</t>
    </rPh>
    <phoneticPr fontId="1"/>
  </si>
  <si>
    <t>一般社団法人　　環境共創イニシアチブ</t>
    <phoneticPr fontId="8"/>
  </si>
  <si>
    <t>代 表 理 事　　　村上　孝　殿</t>
    <rPh sb="10" eb="12">
      <t>ムラカミ</t>
    </rPh>
    <rPh sb="13" eb="14">
      <t>タカシ</t>
    </rPh>
    <phoneticPr fontId="8"/>
  </si>
  <si>
    <t>※2　ＺＥＨ－Ｍシリーズ以外の欄を入力する際は、住宅部について記入すること。（該当がない場合は０を入力）</t>
    <rPh sb="12" eb="14">
      <t>イガイ</t>
    </rPh>
    <rPh sb="15" eb="16">
      <t>ラン</t>
    </rPh>
    <rPh sb="17" eb="19">
      <t>ニュウリョク</t>
    </rPh>
    <rPh sb="21" eb="22">
      <t>サイ</t>
    </rPh>
    <rPh sb="24" eb="27">
      <t>ジュウタクブ</t>
    </rPh>
    <rPh sb="31" eb="33">
      <t>キニュウ</t>
    </rPh>
    <rPh sb="39" eb="41">
      <t>ガイトウ</t>
    </rPh>
    <rPh sb="44" eb="46">
      <t>バアイ</t>
    </rPh>
    <rPh sb="49" eb="51">
      <t>ニュウリョク</t>
    </rPh>
    <phoneticPr fontId="1"/>
  </si>
  <si>
    <t>『ＺＥＨ－Ｍ』</t>
    <phoneticPr fontId="1"/>
  </si>
  <si>
    <t>ＺＥＨデベロッパー登録制度は、一般社団法人　環境共創イニシアチブ及び株式会社野村総合研究所により構成される住建２０２４
事業共同事業体（以下「本事業体」という。）が執行する「令和６年度　住宅・建築物需給一体型省エネルギー投資促進事業費（ネット・ゼ
ロ・エネルギー・ビル実証事業）」の趣旨に基づき、本事業体代表幹事　一般社団法人　環境共創イニシアチブが運用を行う登録制度です。</t>
    <phoneticPr fontId="1"/>
  </si>
  <si>
    <t>登録制度において、当社が登録を受けたＺＥＨデベロッパー登録番号</t>
    <phoneticPr fontId="1"/>
  </si>
  <si>
    <t>のＺＥＨデベロッパー実績について責任をもち、虚偽、不正なく下記の通り報告します。　</t>
    <phoneticPr fontId="1"/>
  </si>
  <si>
    <t>住建２０２４事業共同事業体　代表幹事　一般社団法人　環境共創イニシアチブが登録・公表を行うＺＥＨデベロッパー</t>
    <rPh sb="0" eb="2">
      <t>ジュウケン</t>
    </rPh>
    <rPh sb="6" eb="8">
      <t>ジギョウ</t>
    </rPh>
    <rPh sb="8" eb="10">
      <t>キョウドウ</t>
    </rPh>
    <rPh sb="10" eb="13">
      <t>ジギョウタイ</t>
    </rPh>
    <rPh sb="14" eb="16">
      <t>ダイヒョウ</t>
    </rPh>
    <rPh sb="16" eb="18">
      <t>カンジ</t>
    </rPh>
    <phoneticPr fontId="1"/>
  </si>
  <si>
    <t>Nearly
 ＺＥＨ－Ｍ</t>
    <phoneticPr fontId="1"/>
  </si>
  <si>
    <t>実績/計画</t>
    <rPh sb="0" eb="2">
      <t>ジッセキ</t>
    </rPh>
    <rPh sb="3" eb="5">
      <t>ケイカク</t>
    </rPh>
    <phoneticPr fontId="1"/>
  </si>
  <si>
    <t>法人名</t>
    <rPh sb="0" eb="3">
      <t>ホウジンメイ</t>
    </rPh>
    <phoneticPr fontId="1"/>
  </si>
  <si>
    <t>ZEHデベロッパー番号</t>
    <rPh sb="9" eb="11">
      <t>バンゴウ</t>
    </rPh>
    <phoneticPr fontId="1"/>
  </si>
  <si>
    <t>実績</t>
    <rPh sb="0" eb="2">
      <t>ジッセキ</t>
    </rPh>
    <phoneticPr fontId="1"/>
  </si>
  <si>
    <t>－</t>
    <phoneticPr fontId="1"/>
  </si>
  <si>
    <t>計画</t>
    <rPh sb="0" eb="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</si>
</sst>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 numFmtId="188" formatCode="yyyy&quot;年&quot;m&quot;月&quot;;@"/>
    <numFmt numFmtId="189" formatCode="0.0_ "/>
    <numFmt numFmtId="190" formatCode="0.00_);[Red]\(0.00\)"/>
    <numFmt numFmtId="191" formatCode="0.00&quot; kW&quot;"/>
  </numFmts>
  <fonts count="10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5"/>
      <name val="ＭＳ Ｐゴシック"/>
      <family val="3"/>
      <charset val="128"/>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
      <sz val="15"/>
      <color rgb="FFFF0000"/>
      <name val="ＭＳ Ｐゴシック"/>
      <family val="3"/>
      <charset val="128"/>
      <scheme val="minor"/>
    </font>
    <font>
      <sz val="14"/>
      <color theme="1"/>
      <name val="ＭＳ 明朝"/>
      <family val="1"/>
      <charset val="128"/>
    </font>
    <font>
      <b/>
      <sz val="14"/>
      <color theme="1"/>
      <name val="ＭＳ 明朝"/>
      <family val="1"/>
      <charset val="128"/>
    </font>
    <font>
      <b/>
      <sz val="16"/>
      <color theme="1"/>
      <name val="ＭＳ 明朝"/>
      <family val="1"/>
      <charset val="128"/>
    </font>
    <font>
      <b/>
      <sz val="15"/>
      <color theme="1"/>
      <name val="ＭＳ 明朝"/>
      <family val="1"/>
      <charset val="128"/>
    </font>
    <font>
      <sz val="14"/>
      <color theme="1"/>
      <name val="ＭＳ Ｐゴシック"/>
      <family val="3"/>
      <charset val="128"/>
      <scheme val="minor"/>
    </font>
    <font>
      <b/>
      <sz val="14"/>
      <name val="ＭＳ 明朝"/>
      <family val="1"/>
      <charset val="128"/>
    </font>
    <font>
      <sz val="13"/>
      <name val="ＭＳ Ｐゴシック"/>
      <family val="3"/>
      <charset val="128"/>
      <scheme val="major"/>
    </font>
    <font>
      <sz val="13"/>
      <color theme="1"/>
      <name val="ＭＳ Ｐゴシック"/>
      <family val="3"/>
      <charset val="128"/>
      <scheme val="major"/>
    </font>
    <font>
      <sz val="14"/>
      <name val="ＭＳ Ｐゴシック"/>
      <family val="3"/>
      <charset val="128"/>
      <scheme val="minor"/>
    </font>
    <font>
      <sz val="10"/>
      <color rgb="FFFF0000"/>
      <name val="ＭＳ Ｐゴシック"/>
      <family val="3"/>
      <charset val="128"/>
      <scheme val="minor"/>
    </font>
    <font>
      <sz val="12"/>
      <name val="ＭＳ Ｐゴシック"/>
      <family val="3"/>
      <charset val="128"/>
      <scheme val="major"/>
    </font>
    <font>
      <sz val="10"/>
      <color rgb="FF0000CC"/>
      <name val="ＭＳ 明朝"/>
      <family val="1"/>
      <charset val="128"/>
    </font>
    <font>
      <sz val="8"/>
      <name val="ＭＳ Ｐゴシック"/>
      <family val="3"/>
      <charset val="128"/>
      <scheme val="major"/>
    </font>
    <font>
      <sz val="8"/>
      <color theme="1"/>
      <name val="ＭＳ Ｐゴシック"/>
      <family val="3"/>
      <charset val="128"/>
      <scheme val="major"/>
    </font>
    <font>
      <sz val="8"/>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style="thin">
        <color indexed="64"/>
      </right>
      <top/>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
      <left/>
      <right/>
      <top style="double">
        <color indexed="64"/>
      </top>
      <bottom/>
      <diagonal/>
    </border>
    <border>
      <left style="thin">
        <color indexed="64"/>
      </left>
      <right/>
      <top style="double">
        <color indexed="64"/>
      </top>
      <bottom style="dashed">
        <color theme="1" tint="0.499984740745262"/>
      </bottom>
      <diagonal/>
    </border>
    <border>
      <left/>
      <right/>
      <top style="double">
        <color indexed="64"/>
      </top>
      <bottom style="dashed">
        <color theme="1" tint="0.499984740745262"/>
      </bottom>
      <diagonal/>
    </border>
    <border>
      <left/>
      <right style="thin">
        <color indexed="64"/>
      </right>
      <top style="double">
        <color indexed="64"/>
      </top>
      <bottom style="dashed">
        <color theme="1" tint="0.499984740745262"/>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10"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35" fillId="0" borderId="0">
      <alignment vertical="center"/>
    </xf>
    <xf numFmtId="0" fontId="10" fillId="0" borderId="0"/>
    <xf numFmtId="0" fontId="10" fillId="0" borderId="0"/>
    <xf numFmtId="38" fontId="35" fillId="0" borderId="0" applyFont="0" applyFill="0" applyBorder="0" applyAlignment="0" applyProtection="0">
      <alignment vertical="center"/>
    </xf>
  </cellStyleXfs>
  <cellXfs count="1128">
    <xf numFmtId="0" fontId="0" fillId="0" borderId="0" xfId="0">
      <alignment vertical="center"/>
    </xf>
    <xf numFmtId="0" fontId="24" fillId="0" borderId="0" xfId="7" applyFont="1" applyProtection="1">
      <alignment vertical="center"/>
      <protection hidden="1"/>
    </xf>
    <xf numFmtId="0" fontId="12" fillId="0" borderId="0" xfId="7" applyFont="1" applyProtection="1">
      <alignment vertical="center"/>
      <protection hidden="1"/>
    </xf>
    <xf numFmtId="0" fontId="12" fillId="0" borderId="0" xfId="7" applyFont="1" applyAlignment="1" applyProtection="1">
      <alignment horizontal="center" vertical="center"/>
      <protection hidden="1"/>
    </xf>
    <xf numFmtId="38" fontId="12" fillId="0" borderId="0" xfId="1" applyFont="1" applyFill="1" applyAlignment="1" applyProtection="1">
      <alignment vertical="center"/>
      <protection hidden="1"/>
    </xf>
    <xf numFmtId="0" fontId="0" fillId="0" borderId="1" xfId="0" applyBorder="1" applyAlignment="1">
      <alignment vertical="center" wrapText="1"/>
    </xf>
    <xf numFmtId="0" fontId="50" fillId="0" borderId="0" xfId="0" applyFont="1">
      <alignment vertical="center"/>
    </xf>
    <xf numFmtId="49" fontId="50" fillId="0" borderId="0" xfId="0" applyNumberFormat="1" applyFont="1" applyAlignment="1">
      <alignment horizontal="center"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57" fillId="0" borderId="0" xfId="0" applyFont="1">
      <alignment vertical="center"/>
    </xf>
    <xf numFmtId="0" fontId="0" fillId="0" borderId="1" xfId="0"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58" fillId="0" borderId="1" xfId="0" applyFont="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57" fillId="0" borderId="1" xfId="0" applyFont="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9" borderId="1" xfId="0" applyFill="1" applyBorder="1" applyAlignment="1">
      <alignment horizontal="center" vertical="center"/>
    </xf>
    <xf numFmtId="0" fontId="57" fillId="7" borderId="1" xfId="0" applyFont="1" applyFill="1" applyBorder="1" applyAlignment="1">
      <alignment horizontal="center" vertical="center"/>
    </xf>
    <xf numFmtId="0" fontId="58" fillId="10" borderId="1" xfId="0" applyFont="1" applyFill="1" applyBorder="1" applyAlignment="1">
      <alignment horizontal="center" vertical="center"/>
    </xf>
    <xf numFmtId="0" fontId="58" fillId="11" borderId="1" xfId="0" applyFont="1" applyFill="1" applyBorder="1" applyAlignment="1">
      <alignment horizontal="center" vertical="center"/>
    </xf>
    <xf numFmtId="49" fontId="0" fillId="0" borderId="1" xfId="0" applyNumberFormat="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0" fontId="59" fillId="5" borderId="4" xfId="0" applyFont="1" applyFill="1" applyBorder="1" applyAlignment="1">
      <alignment horizontal="center" vertical="center"/>
    </xf>
    <xf numFmtId="0" fontId="42" fillId="4" borderId="1" xfId="0" applyFont="1" applyFill="1" applyBorder="1" applyAlignment="1">
      <alignment horizontal="center" vertical="center"/>
    </xf>
    <xf numFmtId="49" fontId="59" fillId="2" borderId="4" xfId="0" applyNumberFormat="1" applyFont="1" applyFill="1" applyBorder="1" applyAlignment="1">
      <alignment horizontal="center" vertical="center"/>
    </xf>
    <xf numFmtId="0" fontId="59"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lignment vertical="center"/>
    </xf>
    <xf numFmtId="0" fontId="0" fillId="2" borderId="1" xfId="0" applyFill="1" applyBorder="1" applyAlignment="1">
      <alignment vertical="center" wrapText="1"/>
    </xf>
    <xf numFmtId="0" fontId="36" fillId="2" borderId="0" xfId="0" applyFont="1" applyFill="1" applyProtection="1">
      <alignment vertical="center"/>
      <protection hidden="1"/>
    </xf>
    <xf numFmtId="0" fontId="0" fillId="0" borderId="0" xfId="0" applyProtection="1">
      <alignment vertical="center"/>
      <protection hidden="1"/>
    </xf>
    <xf numFmtId="0" fontId="36" fillId="0" borderId="0" xfId="0" applyFont="1" applyProtection="1">
      <alignment vertical="center"/>
      <protection hidden="1"/>
    </xf>
    <xf numFmtId="0" fontId="15" fillId="0" borderId="0" xfId="7" applyFont="1" applyProtection="1">
      <alignment vertical="center"/>
      <protection hidden="1"/>
    </xf>
    <xf numFmtId="0" fontId="15" fillId="0" borderId="0" xfId="7" applyFont="1" applyAlignment="1" applyProtection="1">
      <alignment horizontal="center" vertical="center"/>
      <protection hidden="1"/>
    </xf>
    <xf numFmtId="38" fontId="15" fillId="0" borderId="0" xfId="1" applyFont="1" applyFill="1" applyBorder="1" applyAlignment="1" applyProtection="1">
      <alignment vertical="center"/>
      <protection hidden="1"/>
    </xf>
    <xf numFmtId="38" fontId="15" fillId="0" borderId="0" xfId="1" applyFont="1" applyFill="1" applyAlignment="1" applyProtection="1">
      <alignment vertical="center"/>
      <protection hidden="1"/>
    </xf>
    <xf numFmtId="0" fontId="15" fillId="0" borderId="0" xfId="7" applyFont="1" applyAlignment="1" applyProtection="1">
      <alignment horizontal="right" vertical="center"/>
      <protection hidden="1"/>
    </xf>
    <xf numFmtId="0" fontId="45" fillId="0" borderId="0" xfId="7" applyFont="1" applyProtection="1">
      <alignment vertical="center"/>
      <protection hidden="1"/>
    </xf>
    <xf numFmtId="0" fontId="45" fillId="0" borderId="0" xfId="7" applyFont="1" applyAlignment="1" applyProtection="1">
      <alignment horizontal="right" vertical="center"/>
      <protection hidden="1"/>
    </xf>
    <xf numFmtId="0" fontId="44" fillId="0" borderId="0" xfId="7" applyFont="1" applyProtection="1">
      <alignment vertical="center"/>
      <protection hidden="1"/>
    </xf>
    <xf numFmtId="176" fontId="44" fillId="0" borderId="0" xfId="7" applyNumberFormat="1" applyFont="1" applyProtection="1">
      <alignment vertical="center"/>
      <protection hidden="1"/>
    </xf>
    <xf numFmtId="0" fontId="45" fillId="0" borderId="0" xfId="7" applyFont="1" applyAlignment="1" applyProtection="1">
      <alignment horizontal="center" vertical="center"/>
      <protection hidden="1"/>
    </xf>
    <xf numFmtId="0" fontId="46" fillId="0" borderId="0" xfId="7" applyFont="1" applyProtection="1">
      <alignment vertical="center"/>
      <protection hidden="1"/>
    </xf>
    <xf numFmtId="0" fontId="15" fillId="0" borderId="0" xfId="7" applyFont="1" applyAlignment="1" applyProtection="1">
      <alignment horizontal="left" vertical="center" wrapText="1"/>
      <protection hidden="1"/>
    </xf>
    <xf numFmtId="0" fontId="24" fillId="0" borderId="11" xfId="7" applyFont="1" applyBorder="1" applyAlignment="1" applyProtection="1">
      <alignment horizontal="center" vertical="center"/>
      <protection hidden="1"/>
    </xf>
    <xf numFmtId="185" fontId="24" fillId="0" borderId="11" xfId="7" applyNumberFormat="1" applyFont="1" applyBorder="1" applyProtection="1">
      <alignment vertical="center"/>
      <protection hidden="1"/>
    </xf>
    <xf numFmtId="0" fontId="15" fillId="0" borderId="0" xfId="7" applyFont="1" applyAlignment="1" applyProtection="1">
      <alignment horizontal="left" vertical="center"/>
      <protection hidden="1"/>
    </xf>
    <xf numFmtId="0" fontId="47" fillId="0" borderId="3" xfId="2" applyFont="1" applyBorder="1" applyAlignment="1" applyProtection="1">
      <alignment vertical="center" textRotation="255"/>
      <protection hidden="1"/>
    </xf>
    <xf numFmtId="0" fontId="24" fillId="0" borderId="3" xfId="7" applyFont="1" applyBorder="1" applyProtection="1">
      <alignment vertical="center"/>
      <protection hidden="1"/>
    </xf>
    <xf numFmtId="0" fontId="11" fillId="0" borderId="0" xfId="7" applyFont="1" applyAlignment="1" applyProtection="1">
      <alignment horizontal="left" vertical="center"/>
      <protection hidden="1"/>
    </xf>
    <xf numFmtId="0" fontId="11" fillId="0" borderId="0" xfId="7" applyFont="1" applyAlignment="1" applyProtection="1">
      <alignment vertical="center" shrinkToFit="1"/>
      <protection hidden="1"/>
    </xf>
    <xf numFmtId="0" fontId="11" fillId="0" borderId="0" xfId="7" applyFont="1" applyAlignment="1" applyProtection="1">
      <alignment horizontal="left" vertical="center" shrinkToFit="1"/>
      <protection hidden="1"/>
    </xf>
    <xf numFmtId="0" fontId="11" fillId="0" borderId="0" xfId="7" applyFont="1" applyAlignment="1" applyProtection="1">
      <alignment horizontal="left" vertical="center" wrapText="1"/>
      <protection hidden="1"/>
    </xf>
    <xf numFmtId="0" fontId="11" fillId="0" borderId="0" xfId="7" applyFont="1" applyAlignment="1" applyProtection="1">
      <alignment horizontal="center" vertical="center" wrapText="1"/>
      <protection hidden="1"/>
    </xf>
    <xf numFmtId="0" fontId="11" fillId="0" borderId="0" xfId="7" applyFont="1" applyAlignment="1" applyProtection="1">
      <alignment horizontal="center" vertical="center" shrinkToFit="1"/>
      <protection hidden="1"/>
    </xf>
    <xf numFmtId="0" fontId="12" fillId="0" borderId="0" xfId="7" applyFont="1" applyAlignment="1" applyProtection="1">
      <alignment vertical="center" shrinkToFit="1"/>
      <protection hidden="1"/>
    </xf>
    <xf numFmtId="0" fontId="11" fillId="0" borderId="0" xfId="7" applyFont="1" applyAlignment="1" applyProtection="1">
      <alignment horizontal="center" vertical="center"/>
      <protection hidden="1"/>
    </xf>
    <xf numFmtId="0" fontId="11" fillId="0" borderId="0" xfId="7" applyFont="1" applyAlignment="1" applyProtection="1">
      <alignment vertical="center" wrapText="1"/>
      <protection hidden="1"/>
    </xf>
    <xf numFmtId="0" fontId="14" fillId="0" borderId="0" xfId="7" applyFont="1" applyAlignment="1" applyProtection="1">
      <alignment horizontal="center" vertical="center"/>
      <protection hidden="1"/>
    </xf>
    <xf numFmtId="0" fontId="12" fillId="0" borderId="0" xfId="7" applyFont="1" applyAlignment="1" applyProtection="1">
      <alignment vertical="center" textRotation="255"/>
      <protection hidden="1"/>
    </xf>
    <xf numFmtId="38" fontId="12" fillId="0" borderId="0" xfId="1" applyFont="1" applyFill="1" applyBorder="1" applyAlignment="1" applyProtection="1">
      <alignment vertical="center"/>
      <protection hidden="1"/>
    </xf>
    <xf numFmtId="0" fontId="15" fillId="0" borderId="0" xfId="7" applyFont="1" applyAlignment="1" applyProtection="1">
      <alignment vertical="center" wrapText="1"/>
      <protection hidden="1"/>
    </xf>
    <xf numFmtId="0" fontId="15" fillId="0" borderId="0" xfId="7" applyFont="1" applyAlignment="1" applyProtection="1">
      <alignment horizontal="center" vertical="center" wrapText="1"/>
      <protection hidden="1"/>
    </xf>
    <xf numFmtId="0" fontId="43" fillId="0" borderId="0" xfId="7" applyFont="1" applyAlignment="1" applyProtection="1">
      <alignment horizontal="center" vertical="center" wrapText="1"/>
      <protection hidden="1"/>
    </xf>
    <xf numFmtId="0" fontId="43" fillId="0" borderId="0" xfId="7" applyFont="1" applyAlignment="1" applyProtection="1">
      <alignment horizontal="right" vertical="center"/>
      <protection hidden="1"/>
    </xf>
    <xf numFmtId="0" fontId="16" fillId="0" borderId="0" xfId="7" applyFont="1" applyProtection="1">
      <alignment vertical="center"/>
      <protection hidden="1"/>
    </xf>
    <xf numFmtId="0" fontId="21" fillId="0" borderId="11" xfId="7" applyFont="1" applyBorder="1" applyProtection="1">
      <alignment vertical="center"/>
      <protection hidden="1"/>
    </xf>
    <xf numFmtId="0" fontId="11" fillId="0" borderId="11" xfId="7" applyFont="1" applyBorder="1" applyProtection="1">
      <alignment vertical="center"/>
      <protection hidden="1"/>
    </xf>
    <xf numFmtId="0" fontId="54" fillId="0" borderId="0" xfId="7" applyFont="1" applyProtection="1">
      <alignment vertical="center"/>
      <protection hidden="1"/>
    </xf>
    <xf numFmtId="0" fontId="20" fillId="7" borderId="16" xfId="7" applyFont="1" applyFill="1" applyBorder="1" applyProtection="1">
      <alignment vertical="center"/>
      <protection hidden="1"/>
    </xf>
    <xf numFmtId="0" fontId="20" fillId="7" borderId="17" xfId="7" applyFont="1" applyFill="1" applyBorder="1" applyProtection="1">
      <alignment vertical="center"/>
      <protection hidden="1"/>
    </xf>
    <xf numFmtId="0" fontId="18" fillId="0" borderId="11" xfId="7" applyFont="1" applyBorder="1" applyAlignment="1" applyProtection="1">
      <alignment horizontal="center" vertical="center" shrinkToFit="1"/>
      <protection hidden="1"/>
    </xf>
    <xf numFmtId="0" fontId="17" fillId="0" borderId="11" xfId="7" applyFont="1" applyBorder="1" applyProtection="1">
      <alignment vertical="center"/>
      <protection hidden="1"/>
    </xf>
    <xf numFmtId="0" fontId="19" fillId="0" borderId="0" xfId="7" applyFont="1" applyAlignment="1" applyProtection="1">
      <alignment vertical="center" wrapText="1"/>
      <protection hidden="1"/>
    </xf>
    <xf numFmtId="0" fontId="18" fillId="0" borderId="2" xfId="7" applyFont="1" applyBorder="1" applyProtection="1">
      <alignment vertical="center"/>
      <protection hidden="1"/>
    </xf>
    <xf numFmtId="0" fontId="18" fillId="0" borderId="3" xfId="7" applyFont="1" applyBorder="1" applyAlignment="1" applyProtection="1">
      <alignment horizontal="center" vertical="center" textRotation="255" wrapText="1"/>
      <protection hidden="1"/>
    </xf>
    <xf numFmtId="0" fontId="18" fillId="0" borderId="11" xfId="7" applyFont="1" applyBorder="1" applyAlignment="1" applyProtection="1">
      <alignment horizontal="center" vertical="center" textRotation="255" wrapText="1"/>
      <protection hidden="1"/>
    </xf>
    <xf numFmtId="0" fontId="18" fillId="0" borderId="2" xfId="7" applyFont="1" applyBorder="1" applyAlignment="1" applyProtection="1">
      <alignment vertical="center" wrapText="1"/>
      <protection hidden="1"/>
    </xf>
    <xf numFmtId="0" fontId="20" fillId="0" borderId="11" xfId="7" applyFont="1" applyBorder="1" applyProtection="1">
      <alignment vertical="center"/>
      <protection hidden="1"/>
    </xf>
    <xf numFmtId="0" fontId="20" fillId="0" borderId="11" xfId="7" applyFont="1" applyBorder="1" applyAlignment="1" applyProtection="1">
      <alignment horizontal="center" vertical="center" shrinkToFit="1"/>
      <protection hidden="1"/>
    </xf>
    <xf numFmtId="0" fontId="18" fillId="0" borderId="11" xfId="7" applyFont="1" applyBorder="1" applyAlignment="1" applyProtection="1">
      <alignment vertical="center" shrinkToFit="1"/>
      <protection hidden="1"/>
    </xf>
    <xf numFmtId="0" fontId="18" fillId="0" borderId="3" xfId="7" applyFont="1" applyBorder="1" applyAlignment="1" applyProtection="1">
      <alignment horizontal="center" vertical="center"/>
      <protection hidden="1"/>
    </xf>
    <xf numFmtId="0" fontId="18" fillId="0" borderId="3" xfId="7" applyFont="1" applyBorder="1" applyProtection="1">
      <alignment vertical="center"/>
      <protection hidden="1"/>
    </xf>
    <xf numFmtId="0" fontId="18" fillId="0" borderId="4" xfId="7" applyFont="1" applyBorder="1" applyProtection="1">
      <alignment vertical="center"/>
      <protection hidden="1"/>
    </xf>
    <xf numFmtId="0" fontId="18" fillId="0" borderId="0" xfId="7" applyFont="1" applyAlignment="1" applyProtection="1">
      <alignment horizontal="center" vertical="center" wrapText="1" shrinkToFit="1"/>
      <protection hidden="1"/>
    </xf>
    <xf numFmtId="49" fontId="53" fillId="0" borderId="0" xfId="7" applyNumberFormat="1" applyFont="1" applyAlignment="1" applyProtection="1">
      <alignment horizontal="left" vertical="center"/>
      <protection hidden="1"/>
    </xf>
    <xf numFmtId="0" fontId="18" fillId="0" borderId="0" xfId="7" applyFont="1" applyAlignment="1" applyProtection="1">
      <alignment horizontal="center" vertical="center"/>
      <protection hidden="1"/>
    </xf>
    <xf numFmtId="49" fontId="18" fillId="0" borderId="0" xfId="7" applyNumberFormat="1" applyFont="1" applyAlignment="1" applyProtection="1">
      <alignment horizontal="left" vertical="center"/>
      <protection hidden="1"/>
    </xf>
    <xf numFmtId="49" fontId="18" fillId="0" borderId="6" xfId="7" applyNumberFormat="1" applyFont="1" applyBorder="1" applyAlignment="1" applyProtection="1">
      <alignment horizontal="left" vertical="center"/>
      <protection hidden="1"/>
    </xf>
    <xf numFmtId="0" fontId="20" fillId="0" borderId="0" xfId="0" applyFont="1" applyProtection="1">
      <alignment vertical="center"/>
      <protection hidden="1"/>
    </xf>
    <xf numFmtId="0" fontId="56" fillId="8" borderId="0" xfId="0" applyFont="1" applyFill="1" applyProtection="1">
      <alignment vertical="center"/>
      <protection hidden="1"/>
    </xf>
    <xf numFmtId="0" fontId="66" fillId="8" borderId="0" xfId="0" applyFont="1" applyFill="1" applyProtection="1">
      <alignment vertical="center"/>
      <protection hidden="1"/>
    </xf>
    <xf numFmtId="49" fontId="66" fillId="8" borderId="0" xfId="0" applyNumberFormat="1" applyFont="1" applyFill="1" applyProtection="1">
      <alignment vertical="center"/>
      <protection hidden="1"/>
    </xf>
    <xf numFmtId="0" fontId="37" fillId="0" borderId="0" xfId="0" applyFont="1" applyProtection="1">
      <alignment vertical="center"/>
      <protection hidden="1"/>
    </xf>
    <xf numFmtId="0" fontId="40" fillId="0" borderId="0" xfId="0" applyFont="1" applyProtection="1">
      <alignment vertical="center"/>
      <protection hidden="1"/>
    </xf>
    <xf numFmtId="0" fontId="36" fillId="8" borderId="0" xfId="0" applyFont="1" applyFill="1" applyAlignment="1" applyProtection="1">
      <alignment vertical="top"/>
      <protection hidden="1"/>
    </xf>
    <xf numFmtId="0" fontId="40" fillId="0" borderId="0" xfId="0" applyFont="1" applyAlignment="1" applyProtection="1">
      <alignment vertical="center" shrinkToFit="1"/>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top" wrapText="1"/>
      <protection hidden="1"/>
    </xf>
    <xf numFmtId="0" fontId="36" fillId="0" borderId="0" xfId="0" applyFont="1" applyAlignment="1" applyProtection="1">
      <protection hidden="1"/>
    </xf>
    <xf numFmtId="0" fontId="36" fillId="8" borderId="40" xfId="0" applyFont="1" applyFill="1" applyBorder="1" applyAlignment="1" applyProtection="1">
      <alignment vertical="top"/>
      <protection hidden="1"/>
    </xf>
    <xf numFmtId="0" fontId="40" fillId="0" borderId="0" xfId="0" applyFont="1" applyAlignment="1" applyProtection="1">
      <protection hidden="1"/>
    </xf>
    <xf numFmtId="0" fontId="36" fillId="2" borderId="0" xfId="0" applyFont="1" applyFill="1" applyAlignment="1" applyProtection="1">
      <protection hidden="1"/>
    </xf>
    <xf numFmtId="0" fontId="40" fillId="0" borderId="87" xfId="0" applyFont="1" applyBorder="1" applyProtection="1">
      <alignment vertical="center"/>
      <protection hidden="1"/>
    </xf>
    <xf numFmtId="0" fontId="64" fillId="0" borderId="88" xfId="0" applyFont="1" applyBorder="1" applyProtection="1">
      <alignment vertical="center"/>
      <protection hidden="1"/>
    </xf>
    <xf numFmtId="0" fontId="64" fillId="0" borderId="89" xfId="0" applyFont="1" applyBorder="1" applyProtection="1">
      <alignment vertical="center"/>
      <protection hidden="1"/>
    </xf>
    <xf numFmtId="0" fontId="40" fillId="0" borderId="90" xfId="0" applyFont="1" applyBorder="1" applyProtection="1">
      <alignment vertical="center"/>
      <protection hidden="1"/>
    </xf>
    <xf numFmtId="0" fontId="70" fillId="0" borderId="0" xfId="0" applyFont="1" applyProtection="1">
      <alignment vertical="center"/>
      <protection hidden="1"/>
    </xf>
    <xf numFmtId="0" fontId="64" fillId="0" borderId="0" xfId="0" applyFont="1" applyProtection="1">
      <alignment vertical="center"/>
      <protection hidden="1"/>
    </xf>
    <xf numFmtId="0" fontId="64" fillId="0" borderId="91" xfId="0" applyFont="1" applyBorder="1" applyProtection="1">
      <alignment vertical="center"/>
      <protection hidden="1"/>
    </xf>
    <xf numFmtId="0" fontId="40" fillId="0" borderId="92" xfId="0" applyFont="1" applyBorder="1" applyProtection="1">
      <alignment vertical="center"/>
      <protection hidden="1"/>
    </xf>
    <xf numFmtId="0" fontId="40" fillId="0" borderId="93" xfId="0" applyFont="1" applyBorder="1" applyProtection="1">
      <alignment vertical="center"/>
      <protection hidden="1"/>
    </xf>
    <xf numFmtId="0" fontId="40" fillId="0" borderId="94" xfId="0" applyFont="1" applyBorder="1" applyProtection="1">
      <alignment vertical="center"/>
      <protection hidden="1"/>
    </xf>
    <xf numFmtId="0" fontId="40" fillId="2" borderId="0" xfId="0" applyFont="1" applyFill="1" applyProtection="1">
      <alignment vertical="center"/>
      <protection hidden="1"/>
    </xf>
    <xf numFmtId="183" fontId="40" fillId="2" borderId="75" xfId="70" applyNumberFormat="1" applyFont="1" applyFill="1" applyBorder="1" applyAlignment="1" applyProtection="1">
      <alignment vertical="center" wrapText="1"/>
      <protection hidden="1"/>
    </xf>
    <xf numFmtId="183" fontId="40" fillId="2" borderId="23" xfId="70" applyNumberFormat="1" applyFont="1" applyFill="1" applyBorder="1" applyAlignment="1" applyProtection="1">
      <alignment vertical="center" wrapText="1"/>
      <protection hidden="1"/>
    </xf>
    <xf numFmtId="183" fontId="40" fillId="2" borderId="74" xfId="70" applyNumberFormat="1" applyFont="1" applyFill="1" applyBorder="1" applyAlignment="1" applyProtection="1">
      <alignment vertical="center" wrapText="1"/>
      <protection hidden="1"/>
    </xf>
    <xf numFmtId="183" fontId="40" fillId="2" borderId="53" xfId="70" applyNumberFormat="1" applyFont="1" applyFill="1" applyBorder="1" applyAlignment="1" applyProtection="1">
      <alignment vertical="center" wrapText="1"/>
      <protection hidden="1"/>
    </xf>
    <xf numFmtId="183" fontId="40" fillId="2" borderId="0" xfId="70" applyNumberFormat="1" applyFont="1" applyFill="1" applyBorder="1" applyAlignment="1" applyProtection="1">
      <alignment vertical="center" wrapText="1"/>
      <protection hidden="1"/>
    </xf>
    <xf numFmtId="183" fontId="40" fillId="2" borderId="52" xfId="70" applyNumberFormat="1" applyFont="1" applyFill="1" applyBorder="1" applyAlignment="1" applyProtection="1">
      <alignment vertical="center" wrapText="1"/>
      <protection hidden="1"/>
    </xf>
    <xf numFmtId="183" fontId="40" fillId="2" borderId="76" xfId="70" applyNumberFormat="1" applyFont="1" applyFill="1" applyBorder="1" applyAlignment="1" applyProtection="1">
      <alignment vertical="center" wrapText="1"/>
      <protection hidden="1"/>
    </xf>
    <xf numFmtId="183" fontId="40" fillId="2" borderId="58" xfId="70" applyNumberFormat="1" applyFont="1" applyFill="1" applyBorder="1" applyAlignment="1" applyProtection="1">
      <alignment vertical="center" wrapText="1"/>
      <protection hidden="1"/>
    </xf>
    <xf numFmtId="183" fontId="40" fillId="2" borderId="60" xfId="70" applyNumberFormat="1" applyFont="1" applyFill="1" applyBorder="1" applyAlignment="1" applyProtection="1">
      <alignment vertical="center" wrapText="1"/>
      <protection hidden="1"/>
    </xf>
    <xf numFmtId="0" fontId="41" fillId="2" borderId="0" xfId="0" applyFont="1" applyFill="1" applyAlignment="1" applyProtection="1">
      <alignment horizontal="center" vertical="center"/>
      <protection hidden="1"/>
    </xf>
    <xf numFmtId="0" fontId="36" fillId="2" borderId="0" xfId="0" applyFont="1" applyFill="1" applyAlignment="1" applyProtection="1">
      <alignment horizontal="left" vertical="center"/>
      <protection hidden="1"/>
    </xf>
    <xf numFmtId="0" fontId="36" fillId="0" borderId="0" xfId="0" applyFont="1" applyAlignment="1" applyProtection="1">
      <alignment horizontal="left" vertical="center"/>
      <protection hidden="1"/>
    </xf>
    <xf numFmtId="0" fontId="62" fillId="0" borderId="0" xfId="0" applyFont="1" applyAlignment="1" applyProtection="1">
      <alignment vertical="center" shrinkToFit="1"/>
      <protection hidden="1"/>
    </xf>
    <xf numFmtId="0" fontId="62" fillId="0" borderId="0" xfId="0" applyFont="1" applyAlignment="1" applyProtection="1">
      <alignment horizontal="center" vertical="center" shrinkToFit="1"/>
      <protection hidden="1"/>
    </xf>
    <xf numFmtId="0" fontId="40" fillId="0" borderId="0" xfId="0" applyFont="1" applyAlignment="1" applyProtection="1">
      <alignment horizontal="center" vertical="center" shrinkToFit="1"/>
      <protection hidden="1"/>
    </xf>
    <xf numFmtId="179" fontId="40" fillId="0" borderId="0" xfId="0" applyNumberFormat="1" applyFont="1" applyAlignment="1" applyProtection="1">
      <alignment horizontal="right" vertical="center" shrinkToFit="1"/>
      <protection hidden="1"/>
    </xf>
    <xf numFmtId="180" fontId="40" fillId="0" borderId="0" xfId="0" applyNumberFormat="1" applyFont="1" applyAlignment="1" applyProtection="1">
      <alignment horizontal="right" vertical="center" shrinkToFit="1"/>
      <protection hidden="1"/>
    </xf>
    <xf numFmtId="180" fontId="40" fillId="0" borderId="0" xfId="0" applyNumberFormat="1" applyFont="1" applyAlignment="1" applyProtection="1">
      <alignment horizontal="center" vertical="center" shrinkToFit="1"/>
      <protection hidden="1"/>
    </xf>
    <xf numFmtId="182" fontId="40" fillId="0" borderId="0" xfId="0" applyNumberFormat="1" applyFont="1" applyAlignment="1" applyProtection="1">
      <alignment horizontal="center" vertical="center" shrinkToFit="1"/>
      <protection hidden="1"/>
    </xf>
    <xf numFmtId="0" fontId="36" fillId="2" borderId="0" xfId="0" applyFont="1" applyFill="1" applyAlignment="1" applyProtection="1">
      <alignment wrapText="1"/>
      <protection hidden="1"/>
    </xf>
    <xf numFmtId="0" fontId="36" fillId="8" borderId="0" xfId="0" applyFont="1" applyFill="1" applyProtection="1">
      <alignment vertical="center"/>
      <protection hidden="1"/>
    </xf>
    <xf numFmtId="0" fontId="40" fillId="0" borderId="0" xfId="0" applyFont="1" applyAlignment="1" applyProtection="1">
      <alignment vertical="center" wrapText="1" shrinkToFit="1"/>
      <protection hidden="1"/>
    </xf>
    <xf numFmtId="0" fontId="40" fillId="0" borderId="0" xfId="0" applyFont="1" applyAlignment="1" applyProtection="1">
      <alignment horizontal="center" vertical="center" wrapText="1" shrinkToFit="1"/>
      <protection hidden="1"/>
    </xf>
    <xf numFmtId="0" fontId="48" fillId="0" borderId="0" xfId="0" applyFont="1" applyProtection="1">
      <alignment vertical="center"/>
      <protection hidden="1"/>
    </xf>
    <xf numFmtId="0" fontId="40" fillId="0" borderId="0" xfId="0" applyFont="1" applyAlignment="1" applyProtection="1">
      <alignment horizontal="left" vertical="center" wrapText="1" shrinkToFit="1"/>
      <protection hidden="1"/>
    </xf>
    <xf numFmtId="0" fontId="18" fillId="0" borderId="0" xfId="7" applyFont="1" applyAlignment="1" applyProtection="1">
      <alignment horizontal="center" vertical="center" shrinkToFit="1"/>
      <protection hidden="1"/>
    </xf>
    <xf numFmtId="0" fontId="18" fillId="0" borderId="0" xfId="7" applyFont="1" applyAlignment="1" applyProtection="1">
      <alignment vertical="center" wrapText="1"/>
      <protection hidden="1"/>
    </xf>
    <xf numFmtId="0" fontId="18" fillId="0" borderId="0" xfId="7" applyFont="1" applyAlignment="1" applyProtection="1">
      <alignment horizontal="left" vertical="center"/>
      <protection hidden="1"/>
    </xf>
    <xf numFmtId="49" fontId="18" fillId="0" borderId="3" xfId="7" applyNumberFormat="1" applyFont="1" applyBorder="1" applyAlignment="1" applyProtection="1">
      <alignment horizontal="left" vertical="center"/>
      <protection hidden="1"/>
    </xf>
    <xf numFmtId="0" fontId="20" fillId="0" borderId="0" xfId="57" applyFont="1" applyProtection="1">
      <alignment vertical="center"/>
      <protection hidden="1"/>
    </xf>
    <xf numFmtId="49" fontId="20" fillId="0" borderId="0" xfId="57" applyNumberFormat="1" applyFont="1" applyProtection="1">
      <alignment vertical="center"/>
      <protection hidden="1"/>
    </xf>
    <xf numFmtId="49" fontId="20" fillId="0" borderId="0" xfId="57" applyNumberFormat="1" applyFont="1" applyAlignment="1" applyProtection="1">
      <alignment horizontal="center" vertical="center"/>
      <protection hidden="1"/>
    </xf>
    <xf numFmtId="49" fontId="18" fillId="0" borderId="3" xfId="7" applyNumberFormat="1" applyFont="1" applyBorder="1" applyAlignment="1" applyProtection="1">
      <alignment horizontal="center" vertical="center"/>
      <protection hidden="1"/>
    </xf>
    <xf numFmtId="0" fontId="40" fillId="0" borderId="88" xfId="0" applyFont="1" applyBorder="1" applyProtection="1">
      <alignment vertical="center"/>
      <protection hidden="1"/>
    </xf>
    <xf numFmtId="49" fontId="53" fillId="0" borderId="0" xfId="7" applyNumberFormat="1" applyFont="1" applyAlignment="1">
      <alignment horizontal="center" vertical="center"/>
    </xf>
    <xf numFmtId="38" fontId="0" fillId="2" borderId="1" xfId="0" applyNumberFormat="1" applyFill="1" applyBorder="1" applyAlignment="1">
      <alignment vertical="center" wrapText="1"/>
    </xf>
    <xf numFmtId="0" fontId="24" fillId="0" borderId="0" xfId="7" applyFont="1" applyAlignment="1" applyProtection="1">
      <alignment vertical="center" wrapText="1"/>
      <protection hidden="1"/>
    </xf>
    <xf numFmtId="0" fontId="20" fillId="0" borderId="0" xfId="0" applyFont="1" applyAlignment="1" applyProtection="1">
      <alignment horizontal="center" vertical="center"/>
      <protection hidden="1"/>
    </xf>
    <xf numFmtId="49" fontId="20" fillId="0" borderId="0" xfId="0" applyNumberFormat="1" applyFont="1" applyAlignment="1" applyProtection="1">
      <alignment horizontal="center" vertical="center"/>
      <protection hidden="1"/>
    </xf>
    <xf numFmtId="0" fontId="40" fillId="2" borderId="0" xfId="0" applyFont="1" applyFill="1" applyAlignment="1" applyProtection="1">
      <alignment horizontal="left" vertical="center" shrinkToFit="1"/>
      <protection hidden="1"/>
    </xf>
    <xf numFmtId="189" fontId="0" fillId="2" borderId="1" xfId="0" applyNumberFormat="1" applyFill="1" applyBorder="1" applyAlignment="1">
      <alignment vertical="center" wrapText="1"/>
    </xf>
    <xf numFmtId="0" fontId="58" fillId="10" borderId="129" xfId="0" applyFont="1" applyFill="1" applyBorder="1" applyAlignment="1">
      <alignment horizontal="center" vertical="center"/>
    </xf>
    <xf numFmtId="188" fontId="0" fillId="2" borderId="1" xfId="0" applyNumberFormat="1" applyFill="1" applyBorder="1" applyAlignment="1">
      <alignment horizontal="right" vertical="center" wrapText="1"/>
    </xf>
    <xf numFmtId="0" fontId="0" fillId="0" borderId="1" xfId="0" applyBorder="1" applyAlignment="1">
      <alignment horizontal="left" vertical="center" wrapText="1"/>
    </xf>
    <xf numFmtId="0" fontId="40" fillId="0" borderId="0" xfId="0" applyFont="1" applyAlignment="1" applyProtection="1">
      <alignment horizontal="left" vertical="top" wrapText="1"/>
      <protection hidden="1"/>
    </xf>
    <xf numFmtId="0" fontId="92" fillId="2" borderId="0" xfId="7" applyFont="1" applyFill="1" applyProtection="1">
      <alignment vertical="center"/>
      <protection hidden="1"/>
    </xf>
    <xf numFmtId="0" fontId="93" fillId="2" borderId="0" xfId="7" applyFont="1" applyFill="1" applyProtection="1">
      <alignment vertical="center"/>
      <protection hidden="1"/>
    </xf>
    <xf numFmtId="0" fontId="16" fillId="2" borderId="0" xfId="7" applyFont="1" applyFill="1" applyProtection="1">
      <alignment vertical="center"/>
      <protection hidden="1"/>
    </xf>
    <xf numFmtId="0" fontId="38" fillId="0" borderId="0" xfId="0" applyFont="1" applyAlignment="1" applyProtection="1">
      <alignment horizontal="center" vertical="center"/>
      <protection hidden="1"/>
    </xf>
    <xf numFmtId="0" fontId="36" fillId="0" borderId="0" xfId="0" applyFont="1" applyAlignment="1" applyProtection="1">
      <alignment horizontal="left" vertical="center" indent="1" shrinkToFit="1"/>
      <protection hidden="1"/>
    </xf>
    <xf numFmtId="0" fontId="0" fillId="0" borderId="0" xfId="0" applyProtection="1">
      <alignment vertical="center"/>
      <protection locked="0"/>
    </xf>
    <xf numFmtId="0" fontId="36" fillId="0" borderId="0" xfId="0" applyFont="1" applyProtection="1">
      <alignment vertical="center"/>
      <protection locked="0"/>
    </xf>
    <xf numFmtId="0" fontId="56" fillId="0" borderId="0" xfId="0" applyFont="1" applyProtection="1">
      <alignment vertical="center"/>
      <protection locked="0"/>
    </xf>
    <xf numFmtId="0" fontId="40" fillId="0" borderId="0" xfId="0" applyFont="1" applyAlignment="1" applyProtection="1">
      <alignment vertical="center" shrinkToFit="1"/>
      <protection locked="0"/>
    </xf>
    <xf numFmtId="0" fontId="36" fillId="0" borderId="0" xfId="0" applyFont="1" applyAlignment="1" applyProtection="1">
      <alignment horizontal="left" vertical="center" indent="1" shrinkToFit="1"/>
      <protection locked="0"/>
    </xf>
    <xf numFmtId="0" fontId="40" fillId="0" borderId="0" xfId="0" applyFont="1" applyAlignment="1" applyProtection="1">
      <alignment horizontal="left" vertical="top" wrapText="1"/>
      <protection locked="0"/>
    </xf>
    <xf numFmtId="0" fontId="36" fillId="0" borderId="0" xfId="0" applyFont="1" applyAlignment="1" applyProtection="1">
      <protection locked="0"/>
    </xf>
    <xf numFmtId="0" fontId="40" fillId="0" borderId="0" xfId="0" applyFont="1" applyAlignment="1" applyProtection="1">
      <alignment vertical="top" wrapText="1"/>
      <protection locked="0"/>
    </xf>
    <xf numFmtId="0" fontId="56" fillId="0" borderId="0" xfId="0" applyFont="1" applyAlignment="1" applyProtection="1">
      <protection locked="0"/>
    </xf>
    <xf numFmtId="0" fontId="56" fillId="0" borderId="20" xfId="0" applyFont="1" applyBorder="1" applyAlignment="1" applyProtection="1">
      <alignment horizontal="center" vertical="center" shrinkToFit="1"/>
      <protection locked="0"/>
    </xf>
    <xf numFmtId="0" fontId="72" fillId="0" borderId="0" xfId="0" applyFont="1" applyProtection="1">
      <alignment vertical="center"/>
      <protection locked="0"/>
    </xf>
    <xf numFmtId="0" fontId="56" fillId="0" borderId="20" xfId="0" applyFont="1" applyBorder="1" applyAlignment="1" applyProtection="1">
      <alignment horizontal="center" vertical="center"/>
      <protection locked="0"/>
    </xf>
    <xf numFmtId="38" fontId="36" fillId="0" borderId="0" xfId="0" applyNumberFormat="1" applyFont="1" applyProtection="1">
      <alignment vertical="center"/>
      <protection locked="0"/>
    </xf>
    <xf numFmtId="0" fontId="36" fillId="0" borderId="0" xfId="0" applyFont="1" applyAlignment="1" applyProtection="1">
      <alignment horizontal="left" vertical="center"/>
      <protection locked="0"/>
    </xf>
    <xf numFmtId="0" fontId="40" fillId="0" borderId="0" xfId="0" applyFont="1" applyAlignment="1" applyProtection="1">
      <alignment horizontal="center" vertical="center"/>
      <protection locked="0"/>
    </xf>
    <xf numFmtId="0" fontId="79" fillId="2" borderId="0" xfId="2" applyFont="1" applyFill="1" applyProtection="1">
      <alignment vertical="center"/>
      <protection hidden="1"/>
    </xf>
    <xf numFmtId="0" fontId="28" fillId="2" borderId="0" xfId="2" applyFont="1" applyFill="1" applyAlignment="1" applyProtection="1">
      <alignment horizontal="left" vertical="center"/>
      <protection hidden="1"/>
    </xf>
    <xf numFmtId="0" fontId="30" fillId="0" borderId="11" xfId="2" applyFont="1" applyBorder="1" applyProtection="1">
      <alignment vertical="center"/>
      <protection hidden="1"/>
    </xf>
    <xf numFmtId="0" fontId="30" fillId="0" borderId="0" xfId="2" applyFont="1" applyProtection="1">
      <alignment vertical="center"/>
      <protection hidden="1"/>
    </xf>
    <xf numFmtId="0" fontId="6" fillId="2" borderId="0" xfId="2" applyFont="1" applyFill="1" applyProtection="1">
      <alignment vertical="center"/>
      <protection hidden="1"/>
    </xf>
    <xf numFmtId="0" fontId="30" fillId="2" borderId="11" xfId="1" applyNumberFormat="1" applyFont="1" applyFill="1" applyBorder="1" applyAlignment="1" applyProtection="1">
      <alignment vertical="center"/>
      <protection hidden="1"/>
    </xf>
    <xf numFmtId="0" fontId="30" fillId="2" borderId="10" xfId="1" applyNumberFormat="1" applyFont="1" applyFill="1" applyBorder="1" applyAlignment="1" applyProtection="1">
      <alignment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2" borderId="0" xfId="1" applyNumberFormat="1" applyFont="1" applyFill="1" applyBorder="1" applyAlignment="1" applyProtection="1">
      <alignment vertical="center"/>
      <protection hidden="1"/>
    </xf>
    <xf numFmtId="0" fontId="32" fillId="2" borderId="0" xfId="1" applyNumberFormat="1" applyFont="1" applyFill="1" applyBorder="1" applyAlignment="1" applyProtection="1">
      <alignment horizontal="center" vertical="center"/>
      <protection hidden="1"/>
    </xf>
    <xf numFmtId="0" fontId="2" fillId="0" borderId="0" xfId="0" applyFont="1" applyProtection="1">
      <alignment vertical="center"/>
      <protection hidden="1"/>
    </xf>
    <xf numFmtId="0" fontId="30" fillId="2" borderId="2" xfId="1" applyNumberFormat="1" applyFont="1" applyFill="1" applyBorder="1" applyAlignment="1" applyProtection="1">
      <alignment vertical="center"/>
      <protection hidden="1"/>
    </xf>
    <xf numFmtId="0" fontId="5" fillId="2" borderId="0" xfId="2" applyFont="1" applyFill="1" applyProtection="1">
      <alignment vertical="center"/>
      <protection hidden="1"/>
    </xf>
    <xf numFmtId="38" fontId="32" fillId="2" borderId="3" xfId="1" applyFont="1" applyFill="1" applyBorder="1" applyAlignment="1" applyProtection="1">
      <alignment vertical="center"/>
      <protection hidden="1"/>
    </xf>
    <xf numFmtId="38" fontId="30"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Protection="1">
      <alignment vertical="center"/>
      <protection hidden="1"/>
    </xf>
    <xf numFmtId="38" fontId="32" fillId="2" borderId="0" xfId="1" applyFont="1" applyFill="1" applyBorder="1" applyAlignment="1" applyProtection="1">
      <alignment vertical="center"/>
      <protection hidden="1"/>
    </xf>
    <xf numFmtId="177" fontId="30" fillId="2" borderId="3" xfId="70" applyNumberFormat="1" applyFont="1" applyFill="1" applyBorder="1" applyAlignment="1" applyProtection="1">
      <alignment vertical="center"/>
      <protection hidden="1"/>
    </xf>
    <xf numFmtId="177" fontId="30" fillId="2" borderId="4" xfId="70" applyNumberFormat="1" applyFont="1" applyFill="1" applyBorder="1" applyAlignment="1" applyProtection="1">
      <alignment vertical="center"/>
      <protection hidden="1"/>
    </xf>
    <xf numFmtId="38" fontId="30" fillId="2" borderId="8" xfId="1" applyFont="1" applyFill="1" applyBorder="1" applyAlignment="1" applyProtection="1">
      <alignment vertical="center"/>
      <protection hidden="1"/>
    </xf>
    <xf numFmtId="38" fontId="30" fillId="2" borderId="0" xfId="1" applyFont="1" applyFill="1" applyBorder="1" applyAlignment="1" applyProtection="1">
      <alignment vertical="center"/>
      <protection hidden="1"/>
    </xf>
    <xf numFmtId="0" fontId="77" fillId="2" borderId="0" xfId="2" applyFont="1" applyFill="1" applyProtection="1">
      <alignment vertical="center"/>
      <protection hidden="1"/>
    </xf>
    <xf numFmtId="0" fontId="27" fillId="2" borderId="0" xfId="2" applyFont="1" applyFill="1" applyProtection="1">
      <alignment vertical="center"/>
      <protection hidden="1"/>
    </xf>
    <xf numFmtId="0" fontId="27" fillId="0" borderId="0" xfId="2" applyFont="1" applyProtection="1">
      <alignment vertical="center"/>
      <protection hidden="1"/>
    </xf>
    <xf numFmtId="0" fontId="65" fillId="0" borderId="0" xfId="57" applyFont="1" applyProtection="1">
      <alignment vertical="center"/>
      <protection hidden="1"/>
    </xf>
    <xf numFmtId="49" fontId="65" fillId="0" borderId="0" xfId="57" applyNumberFormat="1" applyFont="1" applyProtection="1">
      <alignment vertical="center"/>
      <protection hidden="1"/>
    </xf>
    <xf numFmtId="0" fontId="25" fillId="2" borderId="0" xfId="2" applyFont="1" applyFill="1" applyAlignment="1" applyProtection="1">
      <alignment vertical="center" wrapText="1"/>
      <protection hidden="1"/>
    </xf>
    <xf numFmtId="0" fontId="26" fillId="0" borderId="0" xfId="0" applyFont="1" applyProtection="1">
      <alignment vertical="center"/>
      <protection hidden="1"/>
    </xf>
    <xf numFmtId="49" fontId="26" fillId="0" borderId="0" xfId="0" applyNumberFormat="1" applyFont="1" applyProtection="1">
      <alignment vertical="center"/>
      <protection hidden="1"/>
    </xf>
    <xf numFmtId="49" fontId="2" fillId="0" borderId="0" xfId="0" applyNumberFormat="1" applyFont="1" applyProtection="1">
      <alignment vertical="center"/>
      <protection hidden="1"/>
    </xf>
    <xf numFmtId="0" fontId="20" fillId="0" borderId="0" xfId="7" applyFont="1" applyProtection="1">
      <alignment vertical="center"/>
      <protection hidden="1"/>
    </xf>
    <xf numFmtId="0" fontId="9" fillId="2" borderId="0" xfId="2" applyFont="1" applyFill="1" applyAlignment="1" applyProtection="1">
      <alignment horizontal="center" vertical="center"/>
      <protection hidden="1"/>
    </xf>
    <xf numFmtId="0" fontId="9" fillId="0" borderId="0" xfId="2"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80" fillId="2" borderId="0" xfId="2" applyFont="1" applyFill="1" applyProtection="1">
      <alignment vertical="center"/>
      <protection hidden="1"/>
    </xf>
    <xf numFmtId="0" fontId="80" fillId="0" borderId="0" xfId="2" applyFont="1" applyProtection="1">
      <alignment vertical="center"/>
      <protection hidden="1"/>
    </xf>
    <xf numFmtId="0" fontId="79" fillId="0" borderId="0" xfId="2" applyFont="1" applyProtection="1">
      <alignment vertical="center"/>
      <protection hidden="1"/>
    </xf>
    <xf numFmtId="0" fontId="81" fillId="0" borderId="0" xfId="0" applyFont="1" applyProtection="1">
      <alignment vertical="center"/>
      <protection hidden="1"/>
    </xf>
    <xf numFmtId="0" fontId="82" fillId="0" borderId="0" xfId="2" applyFont="1" applyAlignment="1" applyProtection="1">
      <alignment wrapText="1"/>
      <protection hidden="1"/>
    </xf>
    <xf numFmtId="0" fontId="82" fillId="0" borderId="0" xfId="2" applyFont="1" applyProtection="1">
      <alignment vertical="center"/>
      <protection hidden="1"/>
    </xf>
    <xf numFmtId="0" fontId="7" fillId="2" borderId="0" xfId="2" applyFont="1" applyFill="1" applyProtection="1">
      <alignment vertical="center"/>
      <protection hidden="1"/>
    </xf>
    <xf numFmtId="0" fontId="29" fillId="2" borderId="0" xfId="2" applyFont="1" applyFill="1" applyProtection="1">
      <alignment vertical="center"/>
      <protection hidden="1"/>
    </xf>
    <xf numFmtId="0" fontId="29" fillId="0" borderId="0" xfId="2" applyFont="1" applyProtection="1">
      <alignment vertical="center"/>
      <protection hidden="1"/>
    </xf>
    <xf numFmtId="0" fontId="7" fillId="0" borderId="0" xfId="2" applyFont="1" applyProtection="1">
      <alignment vertical="center"/>
      <protection hidden="1"/>
    </xf>
    <xf numFmtId="0" fontId="6" fillId="0" borderId="0" xfId="2" applyFont="1" applyAlignment="1" applyProtection="1">
      <alignment wrapText="1"/>
      <protection hidden="1"/>
    </xf>
    <xf numFmtId="0" fontId="6" fillId="0" borderId="0" xfId="2" applyFo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0" borderId="11" xfId="2" applyFont="1" applyBorder="1" applyAlignment="1" applyProtection="1">
      <alignment wrapText="1"/>
      <protection hidden="1"/>
    </xf>
    <xf numFmtId="0" fontId="50" fillId="2" borderId="0" xfId="0" applyFont="1" applyFill="1" applyProtection="1">
      <alignment vertical="center"/>
      <protection hidden="1"/>
    </xf>
    <xf numFmtId="0" fontId="27" fillId="0" borderId="3" xfId="2" applyFont="1" applyBorder="1" applyAlignment="1" applyProtection="1">
      <alignment horizontal="center" vertical="center" wrapText="1"/>
      <protection hidden="1"/>
    </xf>
    <xf numFmtId="0" fontId="30" fillId="2" borderId="0" xfId="1" applyNumberFormat="1" applyFont="1" applyFill="1" applyBorder="1" applyAlignment="1" applyProtection="1">
      <alignment horizontal="left" vertical="center"/>
      <protection hidden="1"/>
    </xf>
    <xf numFmtId="0" fontId="30" fillId="2" borderId="0" xfId="1" applyNumberFormat="1" applyFont="1" applyFill="1" applyBorder="1" applyAlignment="1" applyProtection="1">
      <alignment horizontal="center" vertical="center"/>
      <protection hidden="1"/>
    </xf>
    <xf numFmtId="0" fontId="26" fillId="2" borderId="0" xfId="0" applyFont="1" applyFill="1" applyAlignment="1" applyProtection="1">
      <alignment horizontal="center" vertical="top" wrapText="1"/>
      <protection hidden="1"/>
    </xf>
    <xf numFmtId="0" fontId="31" fillId="2" borderId="0" xfId="0" applyFont="1" applyFill="1" applyAlignment="1" applyProtection="1">
      <alignment vertical="top" wrapText="1"/>
      <protection hidden="1"/>
    </xf>
    <xf numFmtId="0" fontId="30" fillId="0" borderId="0" xfId="0" applyFont="1" applyAlignment="1" applyProtection="1">
      <alignment vertical="center" wrapText="1"/>
      <protection hidden="1"/>
    </xf>
    <xf numFmtId="0" fontId="26" fillId="2" borderId="0" xfId="0" applyFont="1" applyFill="1" applyAlignment="1" applyProtection="1">
      <alignment vertical="center" wrapText="1"/>
      <protection hidden="1"/>
    </xf>
    <xf numFmtId="0" fontId="57" fillId="0" borderId="0" xfId="0" applyFont="1" applyProtection="1">
      <alignment vertical="center"/>
      <protection hidden="1"/>
    </xf>
    <xf numFmtId="0" fontId="30" fillId="2" borderId="0" xfId="2" applyFont="1" applyFill="1" applyProtection="1">
      <alignment vertical="center"/>
      <protection hidden="1"/>
    </xf>
    <xf numFmtId="0" fontId="30" fillId="2" borderId="0" xfId="0" applyFont="1" applyFill="1" applyAlignment="1" applyProtection="1">
      <alignment vertical="center" wrapText="1"/>
      <protection hidden="1"/>
    </xf>
    <xf numFmtId="0" fontId="26" fillId="2" borderId="0" xfId="2" applyFont="1" applyFill="1" applyProtection="1">
      <alignment vertical="center"/>
      <protection hidden="1"/>
    </xf>
    <xf numFmtId="0" fontId="28" fillId="2" borderId="0" xfId="2" applyFont="1" applyFill="1" applyProtection="1">
      <alignment vertical="center"/>
      <protection hidden="1"/>
    </xf>
    <xf numFmtId="49" fontId="28" fillId="2" borderId="0" xfId="2" applyNumberFormat="1" applyFont="1" applyFill="1" applyProtection="1">
      <alignment vertical="center"/>
      <protection hidden="1"/>
    </xf>
    <xf numFmtId="0" fontId="76" fillId="0" borderId="0" xfId="0" applyFont="1" applyProtection="1">
      <alignment vertical="center"/>
      <protection hidden="1"/>
    </xf>
    <xf numFmtId="0" fontId="30" fillId="0" borderId="0" xfId="0" applyFont="1" applyAlignment="1" applyProtection="1">
      <alignment horizontal="center" vertical="center" wrapText="1"/>
      <protection hidden="1"/>
    </xf>
    <xf numFmtId="0" fontId="76" fillId="0" borderId="0" xfId="0" applyFont="1" applyAlignment="1" applyProtection="1">
      <alignment horizontal="center" vertical="center" wrapText="1"/>
      <protection hidden="1"/>
    </xf>
    <xf numFmtId="0" fontId="30" fillId="2" borderId="0" xfId="0" applyFont="1" applyFill="1" applyAlignment="1" applyProtection="1">
      <alignment horizontal="right" vertical="center" wrapText="1"/>
      <protection hidden="1"/>
    </xf>
    <xf numFmtId="0" fontId="76" fillId="2" borderId="0" xfId="0" applyFont="1" applyFill="1" applyAlignment="1" applyProtection="1">
      <alignment horizontal="center" vertical="center" wrapText="1"/>
      <protection hidden="1"/>
    </xf>
    <xf numFmtId="0" fontId="86" fillId="2" borderId="0" xfId="0" applyFont="1" applyFill="1" applyAlignment="1" applyProtection="1">
      <alignment horizontal="center" vertical="center" wrapText="1"/>
      <protection hidden="1"/>
    </xf>
    <xf numFmtId="0" fontId="74" fillId="2" borderId="0" xfId="0" applyFont="1" applyFill="1" applyAlignment="1" applyProtection="1">
      <alignment horizontal="center" vertical="center" wrapText="1"/>
      <protection hidden="1"/>
    </xf>
    <xf numFmtId="0" fontId="88" fillId="0" borderId="0" xfId="0" applyFont="1" applyProtection="1">
      <alignment vertical="center"/>
      <protection hidden="1"/>
    </xf>
    <xf numFmtId="0" fontId="98" fillId="2" borderId="0" xfId="2" applyFont="1" applyFill="1" applyProtection="1">
      <alignment vertical="center"/>
      <protection hidden="1"/>
    </xf>
    <xf numFmtId="0" fontId="88" fillId="2" borderId="0" xfId="2" applyFont="1" applyFill="1" applyProtection="1">
      <alignment vertical="center"/>
      <protection hidden="1"/>
    </xf>
    <xf numFmtId="0" fontId="34" fillId="0" borderId="0" xfId="0" applyFont="1" applyAlignment="1" applyProtection="1">
      <alignment horizontal="center" vertical="center"/>
      <protection hidden="1"/>
    </xf>
    <xf numFmtId="0" fontId="28" fillId="0" borderId="0" xfId="2" applyFont="1" applyAlignment="1" applyProtection="1">
      <alignment horizontal="center" vertical="center"/>
      <protection hidden="1"/>
    </xf>
    <xf numFmtId="0" fontId="34" fillId="2" borderId="0" xfId="0" applyFont="1" applyFill="1" applyAlignment="1" applyProtection="1">
      <alignment horizontal="left" vertical="center"/>
      <protection hidden="1"/>
    </xf>
    <xf numFmtId="0" fontId="65" fillId="2" borderId="0" xfId="57" applyFont="1" applyFill="1" applyProtection="1">
      <alignment vertical="center"/>
      <protection hidden="1"/>
    </xf>
    <xf numFmtId="49" fontId="65" fillId="2" borderId="0" xfId="57" applyNumberFormat="1" applyFont="1" applyFill="1" applyAlignment="1" applyProtection="1">
      <alignment horizontal="center" vertical="center"/>
      <protection hidden="1"/>
    </xf>
    <xf numFmtId="49" fontId="65" fillId="2" borderId="0" xfId="57" applyNumberFormat="1" applyFont="1" applyFill="1" applyProtection="1">
      <alignment vertical="center"/>
      <protection hidden="1"/>
    </xf>
    <xf numFmtId="0" fontId="73" fillId="2" borderId="0" xfId="2" applyFont="1" applyFill="1" applyProtection="1">
      <alignment vertical="center"/>
      <protection hidden="1"/>
    </xf>
    <xf numFmtId="0" fontId="26" fillId="2" borderId="0" xfId="0" applyFont="1" applyFill="1" applyProtection="1">
      <alignment vertical="center"/>
      <protection hidden="1"/>
    </xf>
    <xf numFmtId="0" fontId="49" fillId="2" borderId="0" xfId="2" applyFont="1" applyFill="1" applyProtection="1">
      <alignment vertical="center"/>
      <protection hidden="1"/>
    </xf>
    <xf numFmtId="0" fontId="76" fillId="2" borderId="0" xfId="2" applyFont="1" applyFill="1" applyProtection="1">
      <alignment vertical="center"/>
      <protection hidden="1"/>
    </xf>
    <xf numFmtId="0" fontId="83" fillId="0" borderId="0" xfId="0" applyFont="1" applyProtection="1">
      <alignment vertical="center"/>
      <protection hidden="1"/>
    </xf>
    <xf numFmtId="0" fontId="34" fillId="2" borderId="11"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49" fontId="51" fillId="0" borderId="0" xfId="0" applyNumberFormat="1" applyFont="1" applyProtection="1">
      <alignment vertical="center"/>
      <protection hidden="1"/>
    </xf>
    <xf numFmtId="49" fontId="52" fillId="0" borderId="0" xfId="7" applyNumberFormat="1" applyFont="1" applyAlignment="1" applyProtection="1">
      <alignment horizontal="center" vertical="center" shrinkToFit="1"/>
      <protection hidden="1"/>
    </xf>
    <xf numFmtId="38" fontId="51" fillId="0" borderId="0" xfId="70" applyFont="1" applyFill="1" applyBorder="1" applyAlignment="1" applyProtection="1">
      <alignment vertical="center" shrinkToFit="1"/>
      <protection hidden="1"/>
    </xf>
    <xf numFmtId="0" fontId="34" fillId="0" borderId="0" xfId="0" applyFont="1" applyProtection="1">
      <alignment vertical="center"/>
      <protection hidden="1"/>
    </xf>
    <xf numFmtId="0" fontId="51" fillId="0" borderId="0" xfId="0" applyFont="1" applyAlignment="1" applyProtection="1">
      <alignment horizontal="right" vertical="center" shrinkToFit="1"/>
      <protection hidden="1"/>
    </xf>
    <xf numFmtId="0" fontId="34" fillId="0" borderId="0" xfId="0" applyFont="1" applyAlignment="1" applyProtection="1">
      <alignment horizontal="left" vertical="center"/>
      <protection hidden="1"/>
    </xf>
    <xf numFmtId="0" fontId="51" fillId="0" borderId="0" xfId="0" applyFont="1" applyAlignment="1" applyProtection="1">
      <alignment horizontal="center" vertical="center" shrinkToFit="1"/>
      <protection hidden="1"/>
    </xf>
    <xf numFmtId="181" fontId="51" fillId="0" borderId="0" xfId="0" applyNumberFormat="1" applyFont="1" applyAlignment="1" applyProtection="1">
      <alignment horizontal="right" vertical="center"/>
      <protection hidden="1"/>
    </xf>
    <xf numFmtId="49" fontId="34" fillId="0" borderId="0" xfId="0" applyNumberFormat="1" applyFont="1" applyProtection="1">
      <alignment vertical="center"/>
      <protection hidden="1"/>
    </xf>
    <xf numFmtId="0" fontId="63" fillId="0" borderId="0" xfId="0" applyFont="1" applyAlignment="1" applyProtection="1">
      <alignment horizontal="center" vertical="center" shrinkToFit="1"/>
      <protection hidden="1"/>
    </xf>
    <xf numFmtId="0" fontId="30" fillId="2" borderId="0" xfId="0" applyFont="1" applyFill="1" applyProtection="1">
      <alignment vertical="center"/>
      <protection hidden="1"/>
    </xf>
    <xf numFmtId="0" fontId="30" fillId="0" borderId="0" xfId="0" applyFont="1" applyProtection="1">
      <alignment vertical="center"/>
      <protection hidden="1"/>
    </xf>
    <xf numFmtId="0" fontId="77" fillId="2" borderId="0" xfId="0" applyFont="1" applyFill="1" applyProtection="1">
      <alignment vertical="center"/>
      <protection hidden="1"/>
    </xf>
    <xf numFmtId="0" fontId="75"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2" borderId="0" xfId="0" applyFont="1" applyFill="1" applyAlignment="1" applyProtection="1">
      <alignment horizontal="left" vertical="center"/>
      <protection hidden="1"/>
    </xf>
    <xf numFmtId="178" fontId="26" fillId="2" borderId="0" xfId="70" applyNumberFormat="1" applyFont="1" applyFill="1" applyBorder="1" applyAlignment="1" applyProtection="1">
      <alignment vertical="center" wrapText="1"/>
      <protection hidden="1"/>
    </xf>
    <xf numFmtId="177" fontId="30" fillId="2" borderId="0" xfId="70" applyNumberFormat="1" applyFont="1" applyFill="1" applyBorder="1" applyAlignment="1" applyProtection="1">
      <alignment vertical="center"/>
      <protection hidden="1"/>
    </xf>
    <xf numFmtId="0" fontId="30" fillId="2" borderId="0" xfId="0" applyFont="1" applyFill="1" applyAlignment="1" applyProtection="1">
      <alignment vertical="top"/>
      <protection hidden="1"/>
    </xf>
    <xf numFmtId="0" fontId="30" fillId="2" borderId="0" xfId="0" applyFont="1" applyFill="1" applyAlignment="1" applyProtection="1">
      <protection hidden="1"/>
    </xf>
    <xf numFmtId="0" fontId="30" fillId="2" borderId="0" xfId="0" applyFont="1" applyFill="1" applyAlignment="1" applyProtection="1">
      <alignment horizontal="left" vertical="center"/>
      <protection hidden="1"/>
    </xf>
    <xf numFmtId="38" fontId="30" fillId="2" borderId="3" xfId="1" applyFont="1" applyFill="1" applyBorder="1" applyAlignment="1" applyProtection="1">
      <alignment horizontal="center" vertical="center" wrapText="1"/>
      <protection hidden="1"/>
    </xf>
    <xf numFmtId="38" fontId="30" fillId="2" borderId="3" xfId="1" applyFont="1" applyFill="1" applyBorder="1" applyAlignment="1" applyProtection="1">
      <alignment vertical="center" wrapText="1"/>
      <protection hidden="1"/>
    </xf>
    <xf numFmtId="0" fontId="85" fillId="2" borderId="3" xfId="2" applyFont="1" applyFill="1" applyBorder="1" applyAlignment="1" applyProtection="1">
      <alignment vertical="center" wrapText="1"/>
      <protection hidden="1"/>
    </xf>
    <xf numFmtId="0" fontId="57" fillId="0" borderId="3" xfId="0" applyFont="1" applyBorder="1" applyProtection="1">
      <alignment vertical="center"/>
      <protection hidden="1"/>
    </xf>
    <xf numFmtId="0" fontId="57" fillId="0" borderId="4" xfId="0" applyFont="1" applyBorder="1" applyProtection="1">
      <alignment vertical="center"/>
      <protection hidden="1"/>
    </xf>
    <xf numFmtId="0" fontId="77" fillId="2" borderId="0" xfId="2" applyFont="1" applyFill="1" applyAlignment="1" applyProtection="1">
      <alignment vertical="center" wrapText="1"/>
      <protection hidden="1"/>
    </xf>
    <xf numFmtId="0" fontId="74" fillId="0" borderId="0" xfId="0" applyFont="1" applyProtection="1">
      <alignment vertical="center"/>
      <protection hidden="1"/>
    </xf>
    <xf numFmtId="38" fontId="30" fillId="0" borderId="3" xfId="1" applyFont="1" applyFill="1" applyBorder="1" applyAlignment="1" applyProtection="1">
      <alignment horizontal="center" vertical="center" wrapText="1"/>
      <protection hidden="1"/>
    </xf>
    <xf numFmtId="0" fontId="50" fillId="0" borderId="0" xfId="0" applyFont="1" applyProtection="1">
      <alignment vertical="center"/>
      <protection hidden="1"/>
    </xf>
    <xf numFmtId="0" fontId="55" fillId="0" borderId="0" xfId="0" applyFont="1" applyAlignment="1" applyProtection="1">
      <alignment horizontal="left" vertical="center"/>
      <protection hidden="1"/>
    </xf>
    <xf numFmtId="49" fontId="55" fillId="0" borderId="0" xfId="0" applyNumberFormat="1" applyFont="1" applyAlignment="1" applyProtection="1">
      <alignment horizontal="left" vertical="center"/>
      <protection hidden="1"/>
    </xf>
    <xf numFmtId="0" fontId="26" fillId="2" borderId="0" xfId="0" applyFont="1" applyFill="1" applyAlignment="1" applyProtection="1">
      <alignment vertical="top" wrapText="1"/>
      <protection hidden="1"/>
    </xf>
    <xf numFmtId="0" fontId="24" fillId="0" borderId="0" xfId="7" applyFont="1" applyAlignment="1" applyProtection="1">
      <alignment horizontal="left" vertical="center"/>
      <protection hidden="1"/>
    </xf>
    <xf numFmtId="0" fontId="24" fillId="0" borderId="0" xfId="7" applyFont="1" applyAlignment="1" applyProtection="1">
      <alignment horizontal="left" vertical="center" wrapText="1"/>
      <protection hidden="1"/>
    </xf>
    <xf numFmtId="0" fontId="12" fillId="0" borderId="0" xfId="7" applyFont="1" applyAlignment="1" applyProtection="1">
      <alignment horizontal="left" vertical="center"/>
      <protection hidden="1"/>
    </xf>
    <xf numFmtId="49" fontId="24" fillId="0" borderId="0" xfId="7" applyNumberFormat="1" applyFont="1" applyAlignment="1" applyProtection="1">
      <alignment horizontal="left" vertical="center"/>
      <protection hidden="1"/>
    </xf>
    <xf numFmtId="0" fontId="101" fillId="0" borderId="0" xfId="7" applyFont="1" applyAlignment="1" applyProtection="1">
      <alignment horizontal="center" vertical="center" wrapText="1"/>
      <protection hidden="1"/>
    </xf>
    <xf numFmtId="0" fontId="101" fillId="0" borderId="0" xfId="7" applyFont="1" applyAlignment="1" applyProtection="1">
      <alignment horizontal="center" vertical="center"/>
      <protection hidden="1"/>
    </xf>
    <xf numFmtId="0" fontId="101" fillId="0" borderId="0" xfId="7" applyFont="1" applyAlignment="1" applyProtection="1">
      <alignment horizontal="left" vertical="center" wrapText="1"/>
      <protection hidden="1"/>
    </xf>
    <xf numFmtId="0" fontId="101" fillId="0" borderId="0" xfId="7" applyFont="1" applyAlignment="1" applyProtection="1">
      <alignment horizontal="left" vertical="center"/>
      <protection hidden="1"/>
    </xf>
    <xf numFmtId="0" fontId="18" fillId="7" borderId="13" xfId="7" applyFont="1" applyFill="1" applyBorder="1" applyAlignment="1" applyProtection="1">
      <alignment horizontal="center" vertical="center" shrinkToFit="1"/>
      <protection hidden="1"/>
    </xf>
    <xf numFmtId="0" fontId="18" fillId="7" borderId="14" xfId="7" applyFont="1" applyFill="1" applyBorder="1" applyAlignment="1" applyProtection="1">
      <alignment horizontal="center" vertical="center" shrinkToFit="1"/>
      <protection hidden="1"/>
    </xf>
    <xf numFmtId="0" fontId="18" fillId="7" borderId="15" xfId="7" applyFont="1" applyFill="1" applyBorder="1" applyAlignment="1" applyProtection="1">
      <alignment horizontal="center" vertical="center" shrinkToFit="1"/>
      <protection hidden="1"/>
    </xf>
    <xf numFmtId="49" fontId="18" fillId="0" borderId="14" xfId="7" applyNumberFormat="1" applyFont="1" applyBorder="1" applyAlignment="1" applyProtection="1">
      <alignment horizontal="left" vertical="center"/>
      <protection locked="0"/>
    </xf>
    <xf numFmtId="49" fontId="18" fillId="0" borderId="15" xfId="7" applyNumberFormat="1" applyFont="1" applyBorder="1" applyAlignment="1" applyProtection="1">
      <alignment horizontal="left" vertical="center"/>
      <protection locked="0"/>
    </xf>
    <xf numFmtId="49" fontId="18" fillId="0" borderId="3" xfId="7" applyNumberFormat="1" applyFont="1" applyBorder="1" applyAlignment="1" applyProtection="1">
      <alignment horizontal="center" vertical="center"/>
      <protection locked="0"/>
    </xf>
    <xf numFmtId="49" fontId="18" fillId="0" borderId="4" xfId="7" applyNumberFormat="1" applyFont="1" applyBorder="1" applyAlignment="1" applyProtection="1">
      <alignment horizontal="center" vertical="center"/>
      <protection locked="0"/>
    </xf>
    <xf numFmtId="0" fontId="18" fillId="7" borderId="2" xfId="7" applyFont="1" applyFill="1" applyBorder="1" applyAlignment="1" applyProtection="1">
      <alignment horizontal="center" vertical="center" shrinkToFit="1"/>
      <protection hidden="1"/>
    </xf>
    <xf numFmtId="0" fontId="18" fillId="7" borderId="3" xfId="7" applyFont="1" applyFill="1" applyBorder="1" applyAlignment="1" applyProtection="1">
      <alignment horizontal="center" vertical="center" shrinkToFit="1"/>
      <protection hidden="1"/>
    </xf>
    <xf numFmtId="0" fontId="18" fillId="7" borderId="4" xfId="7" applyFont="1" applyFill="1" applyBorder="1" applyAlignment="1" applyProtection="1">
      <alignment horizontal="center" vertical="center" shrinkToFit="1"/>
      <protection hidden="1"/>
    </xf>
    <xf numFmtId="0" fontId="18" fillId="7" borderId="2" xfId="7" applyFont="1" applyFill="1" applyBorder="1" applyAlignment="1" applyProtection="1">
      <alignment horizontal="center" vertical="center" wrapText="1" shrinkToFit="1"/>
      <protection hidden="1"/>
    </xf>
    <xf numFmtId="0" fontId="18" fillId="7" borderId="3" xfId="7" applyFont="1" applyFill="1" applyBorder="1" applyAlignment="1" applyProtection="1">
      <alignment horizontal="center" vertical="center" wrapText="1" shrinkToFit="1"/>
      <protection hidden="1"/>
    </xf>
    <xf numFmtId="0" fontId="18" fillId="7" borderId="4" xfId="7" applyFont="1" applyFill="1" applyBorder="1" applyAlignment="1" applyProtection="1">
      <alignment horizontal="center" vertical="center" wrapText="1" shrinkToFit="1"/>
      <protection hidden="1"/>
    </xf>
    <xf numFmtId="49" fontId="18" fillId="0" borderId="2" xfId="7" applyNumberFormat="1" applyFont="1" applyBorder="1" applyAlignment="1" applyProtection="1">
      <alignment horizontal="center" vertical="center"/>
      <protection locked="0"/>
    </xf>
    <xf numFmtId="49" fontId="18" fillId="0" borderId="2" xfId="7" applyNumberFormat="1" applyFont="1" applyBorder="1" applyAlignment="1" applyProtection="1">
      <alignment horizontal="left" vertical="center" shrinkToFit="1"/>
      <protection locked="0"/>
    </xf>
    <xf numFmtId="49" fontId="18" fillId="0" borderId="3" xfId="7" applyNumberFormat="1" applyFont="1" applyBorder="1" applyAlignment="1" applyProtection="1">
      <alignment horizontal="left" vertical="center" shrinkToFit="1"/>
      <protection locked="0"/>
    </xf>
    <xf numFmtId="49" fontId="18" fillId="0" borderId="4" xfId="7" applyNumberFormat="1" applyFont="1" applyBorder="1" applyAlignment="1" applyProtection="1">
      <alignment horizontal="left" vertical="center" shrinkToFit="1"/>
      <protection locked="0"/>
    </xf>
    <xf numFmtId="0" fontId="18" fillId="7" borderId="2" xfId="7" applyFont="1" applyFill="1" applyBorder="1" applyAlignment="1" applyProtection="1">
      <alignment horizontal="center" vertical="center"/>
      <protection hidden="1"/>
    </xf>
    <xf numFmtId="0" fontId="18" fillId="7" borderId="3" xfId="7" applyFont="1" applyFill="1" applyBorder="1" applyAlignment="1" applyProtection="1">
      <alignment horizontal="center" vertical="center"/>
      <protection hidden="1"/>
    </xf>
    <xf numFmtId="0" fontId="18" fillId="7" borderId="4" xfId="7" applyFont="1" applyFill="1" applyBorder="1" applyAlignment="1" applyProtection="1">
      <alignment horizontal="center" vertical="center"/>
      <protection hidden="1"/>
    </xf>
    <xf numFmtId="0" fontId="18" fillId="0" borderId="3" xfId="7" applyFont="1" applyBorder="1" applyProtection="1">
      <alignment vertical="center"/>
      <protection locked="0"/>
    </xf>
    <xf numFmtId="0" fontId="18" fillId="0" borderId="4" xfId="7" applyFont="1" applyBorder="1" applyProtection="1">
      <alignment vertical="center"/>
      <protection locked="0"/>
    </xf>
    <xf numFmtId="49" fontId="18" fillId="0" borderId="2" xfId="7" applyNumberFormat="1" applyFont="1" applyBorder="1" applyAlignment="1" applyProtection="1">
      <alignment horizontal="center" vertical="center" shrinkToFit="1"/>
      <protection locked="0" hidden="1"/>
    </xf>
    <xf numFmtId="49" fontId="18" fillId="0" borderId="3" xfId="7" applyNumberFormat="1" applyFont="1" applyBorder="1" applyAlignment="1" applyProtection="1">
      <alignment horizontal="center" vertical="center" shrinkToFit="1"/>
      <protection locked="0" hidden="1"/>
    </xf>
    <xf numFmtId="49" fontId="18" fillId="0" borderId="4" xfId="7" applyNumberFormat="1" applyFont="1" applyBorder="1" applyAlignment="1" applyProtection="1">
      <alignment horizontal="center" vertical="center" shrinkToFit="1"/>
      <protection locked="0" hidden="1"/>
    </xf>
    <xf numFmtId="0" fontId="18" fillId="7" borderId="5" xfId="7" applyFont="1" applyFill="1" applyBorder="1" applyAlignment="1" applyProtection="1">
      <alignment horizontal="center" vertical="center"/>
      <protection hidden="1"/>
    </xf>
    <xf numFmtId="0" fontId="18" fillId="7" borderId="6" xfId="7" applyFont="1" applyFill="1" applyBorder="1" applyAlignment="1" applyProtection="1">
      <alignment horizontal="center" vertical="center"/>
      <protection hidden="1"/>
    </xf>
    <xf numFmtId="0" fontId="18" fillId="7" borderId="7" xfId="7" applyFont="1" applyFill="1" applyBorder="1" applyAlignment="1" applyProtection="1">
      <alignment horizontal="center" vertical="center"/>
      <protection hidden="1"/>
    </xf>
    <xf numFmtId="0" fontId="18" fillId="7" borderId="10" xfId="7" applyFont="1" applyFill="1" applyBorder="1" applyAlignment="1" applyProtection="1">
      <alignment horizontal="center" vertical="center"/>
      <protection hidden="1"/>
    </xf>
    <xf numFmtId="0" fontId="18" fillId="7" borderId="11" xfId="7" applyFont="1" applyFill="1" applyBorder="1" applyAlignment="1" applyProtection="1">
      <alignment horizontal="center" vertical="center"/>
      <protection hidden="1"/>
    </xf>
    <xf numFmtId="0" fontId="18" fillId="7" borderId="12" xfId="7" applyFont="1" applyFill="1" applyBorder="1" applyAlignment="1" applyProtection="1">
      <alignment horizontal="center" vertical="center"/>
      <protection hidden="1"/>
    </xf>
    <xf numFmtId="49" fontId="18" fillId="0" borderId="3" xfId="7" applyNumberFormat="1" applyFont="1" applyBorder="1" applyAlignment="1" applyProtection="1">
      <alignment horizontal="center" vertical="center" shrinkToFit="1"/>
      <protection locked="0"/>
    </xf>
    <xf numFmtId="49" fontId="18" fillId="0" borderId="4" xfId="7" applyNumberFormat="1" applyFont="1" applyBorder="1" applyAlignment="1" applyProtection="1">
      <alignment horizontal="center" vertical="center" shrinkToFit="1"/>
      <protection locked="0"/>
    </xf>
    <xf numFmtId="0" fontId="20" fillId="7" borderId="16" xfId="7" applyFont="1" applyFill="1" applyBorder="1" applyAlignment="1" applyProtection="1">
      <alignment horizontal="center" vertical="center" shrinkToFit="1"/>
      <protection hidden="1"/>
    </xf>
    <xf numFmtId="0" fontId="20" fillId="7" borderId="17" xfId="7" applyFont="1" applyFill="1" applyBorder="1" applyAlignment="1" applyProtection="1">
      <alignment horizontal="center" vertical="center" shrinkToFit="1"/>
      <protection hidden="1"/>
    </xf>
    <xf numFmtId="0" fontId="20" fillId="7" borderId="18" xfId="7" applyFont="1" applyFill="1" applyBorder="1" applyAlignment="1" applyProtection="1">
      <alignment horizontal="center" vertical="center" shrinkToFit="1"/>
      <protection hidden="1"/>
    </xf>
    <xf numFmtId="49" fontId="18" fillId="0" borderId="2" xfId="7" applyNumberFormat="1" applyFont="1" applyBorder="1" applyAlignment="1" applyProtection="1">
      <alignment vertical="center" shrinkToFit="1"/>
      <protection locked="0"/>
    </xf>
    <xf numFmtId="49" fontId="18" fillId="0" borderId="3" xfId="7" applyNumberFormat="1" applyFont="1" applyBorder="1" applyAlignment="1" applyProtection="1">
      <alignment vertical="center" shrinkToFit="1"/>
      <protection locked="0"/>
    </xf>
    <xf numFmtId="49" fontId="18" fillId="0" borderId="4" xfId="7" applyNumberFormat="1" applyFont="1" applyBorder="1" applyAlignment="1" applyProtection="1">
      <alignment vertical="center" shrinkToFit="1"/>
      <protection locked="0"/>
    </xf>
    <xf numFmtId="0" fontId="20" fillId="0" borderId="17" xfId="7" applyFont="1" applyBorder="1" applyAlignment="1" applyProtection="1">
      <alignment horizontal="left" vertical="center"/>
      <protection locked="0"/>
    </xf>
    <xf numFmtId="0" fontId="20" fillId="0" borderId="18" xfId="7" applyFont="1" applyBorder="1" applyAlignment="1" applyProtection="1">
      <alignment horizontal="left" vertical="center"/>
      <protection locked="0"/>
    </xf>
    <xf numFmtId="0" fontId="18" fillId="7" borderId="13" xfId="7" applyFont="1" applyFill="1" applyBorder="1" applyAlignment="1" applyProtection="1">
      <alignment horizontal="center" vertical="center"/>
      <protection hidden="1"/>
    </xf>
    <xf numFmtId="0" fontId="18" fillId="7" borderId="14" xfId="7" applyFont="1" applyFill="1" applyBorder="1" applyAlignment="1" applyProtection="1">
      <alignment horizontal="center" vertical="center"/>
      <protection hidden="1"/>
    </xf>
    <xf numFmtId="0" fontId="18" fillId="7" borderId="5" xfId="7" applyFont="1" applyFill="1" applyBorder="1" applyAlignment="1" applyProtection="1">
      <alignment horizontal="center" vertical="center" shrinkToFit="1"/>
      <protection hidden="1"/>
    </xf>
    <xf numFmtId="0" fontId="18" fillId="7" borderId="6" xfId="7" applyFont="1" applyFill="1" applyBorder="1" applyAlignment="1" applyProtection="1">
      <alignment horizontal="center" vertical="center" shrinkToFit="1"/>
      <protection hidden="1"/>
    </xf>
    <xf numFmtId="0" fontId="18" fillId="7" borderId="7" xfId="7" applyFont="1" applyFill="1" applyBorder="1" applyAlignment="1" applyProtection="1">
      <alignment horizontal="center" vertical="center" shrinkToFit="1"/>
      <protection hidden="1"/>
    </xf>
    <xf numFmtId="0" fontId="18" fillId="7" borderId="10" xfId="7" applyFont="1" applyFill="1" applyBorder="1" applyAlignment="1" applyProtection="1">
      <alignment horizontal="center" vertical="center" shrinkToFit="1"/>
      <protection hidden="1"/>
    </xf>
    <xf numFmtId="0" fontId="18" fillId="7" borderId="11" xfId="7" applyFont="1" applyFill="1" applyBorder="1" applyAlignment="1" applyProtection="1">
      <alignment horizontal="center" vertical="center" shrinkToFit="1"/>
      <protection hidden="1"/>
    </xf>
    <xf numFmtId="0" fontId="18" fillId="7" borderId="12" xfId="7" applyFont="1" applyFill="1" applyBorder="1" applyAlignment="1" applyProtection="1">
      <alignment horizontal="center" vertical="center" shrinkToFit="1"/>
      <protection hidden="1"/>
    </xf>
    <xf numFmtId="0" fontId="18" fillId="0" borderId="3" xfId="7" applyFont="1" applyBorder="1" applyAlignment="1" applyProtection="1">
      <alignment horizontal="left" vertical="center"/>
      <protection hidden="1"/>
    </xf>
    <xf numFmtId="0" fontId="18" fillId="0" borderId="25" xfId="7" applyFont="1" applyBorder="1" applyAlignment="1" applyProtection="1">
      <alignment horizontal="left" vertical="center"/>
      <protection hidden="1"/>
    </xf>
    <xf numFmtId="49" fontId="18" fillId="0" borderId="24" xfId="7" applyNumberFormat="1" applyFont="1" applyBorder="1" applyAlignment="1" applyProtection="1">
      <alignment horizontal="center" vertical="center"/>
      <protection locked="0"/>
    </xf>
    <xf numFmtId="0" fontId="18" fillId="7" borderId="2" xfId="7" applyFont="1" applyFill="1" applyBorder="1" applyAlignment="1" applyProtection="1">
      <alignment horizontal="center" vertical="center" wrapText="1"/>
      <protection hidden="1"/>
    </xf>
    <xf numFmtId="0" fontId="18" fillId="7" borderId="3" xfId="7" applyFont="1" applyFill="1" applyBorder="1" applyAlignment="1" applyProtection="1">
      <alignment horizontal="center" vertical="center" wrapText="1"/>
      <protection hidden="1"/>
    </xf>
    <xf numFmtId="0" fontId="18" fillId="7" borderId="25" xfId="7" applyFont="1" applyFill="1" applyBorder="1" applyAlignment="1" applyProtection="1">
      <alignment horizontal="center" vertical="center" wrapText="1"/>
      <protection hidden="1"/>
    </xf>
    <xf numFmtId="0" fontId="18" fillId="7" borderId="24" xfId="7" applyFont="1" applyFill="1" applyBorder="1" applyAlignment="1" applyProtection="1">
      <alignment horizontal="center" vertical="center" wrapText="1"/>
      <protection hidden="1"/>
    </xf>
    <xf numFmtId="0" fontId="18" fillId="7" borderId="4" xfId="7" applyFont="1" applyFill="1" applyBorder="1" applyAlignment="1" applyProtection="1">
      <alignment horizontal="center" vertical="center" wrapText="1"/>
      <protection hidden="1"/>
    </xf>
    <xf numFmtId="0" fontId="33" fillId="0" borderId="0" xfId="7" applyFont="1" applyAlignment="1" applyProtection="1">
      <alignment horizontal="center" vertical="center"/>
      <protection hidden="1"/>
    </xf>
    <xf numFmtId="49" fontId="18" fillId="0" borderId="2" xfId="7" applyNumberFormat="1" applyFont="1" applyBorder="1" applyAlignment="1" applyProtection="1">
      <alignment horizontal="left" vertical="center"/>
      <protection locked="0"/>
    </xf>
    <xf numFmtId="49" fontId="18" fillId="0" borderId="3" xfId="7" applyNumberFormat="1" applyFont="1" applyBorder="1" applyAlignment="1" applyProtection="1">
      <alignment horizontal="left" vertical="center"/>
      <protection locked="0"/>
    </xf>
    <xf numFmtId="49" fontId="18" fillId="0" borderId="4" xfId="7" applyNumberFormat="1" applyFont="1" applyBorder="1" applyAlignment="1" applyProtection="1">
      <alignment horizontal="left" vertical="center"/>
      <protection locked="0"/>
    </xf>
    <xf numFmtId="0" fontId="20" fillId="7" borderId="2" xfId="7" applyFont="1" applyFill="1" applyBorder="1" applyAlignment="1" applyProtection="1">
      <alignment horizontal="center" vertical="center" wrapText="1" shrinkToFit="1"/>
      <protection hidden="1"/>
    </xf>
    <xf numFmtId="0" fontId="20" fillId="7" borderId="3" xfId="7" applyFont="1" applyFill="1" applyBorder="1" applyAlignment="1" applyProtection="1">
      <alignment horizontal="center" vertical="center" wrapText="1" shrinkToFit="1"/>
      <protection hidden="1"/>
    </xf>
    <xf numFmtId="0" fontId="20" fillId="7" borderId="4" xfId="7" applyFont="1" applyFill="1" applyBorder="1" applyAlignment="1" applyProtection="1">
      <alignment horizontal="center" vertical="center" wrapText="1" shrinkToFit="1"/>
      <protection hidden="1"/>
    </xf>
    <xf numFmtId="0" fontId="20" fillId="0" borderId="16" xfId="7" applyFont="1" applyBorder="1" applyAlignment="1" applyProtection="1">
      <alignment horizontal="left" vertical="center"/>
      <protection locked="0"/>
    </xf>
    <xf numFmtId="0" fontId="90" fillId="0" borderId="0" xfId="7" applyFont="1" applyAlignment="1" applyProtection="1">
      <alignment horizontal="center" vertical="center" shrinkToFit="1"/>
      <protection hidden="1"/>
    </xf>
    <xf numFmtId="0" fontId="15" fillId="0" borderId="0" xfId="7" applyFont="1" applyAlignment="1" applyProtection="1">
      <alignment horizontal="center" vertical="center" wrapText="1"/>
      <protection hidden="1"/>
    </xf>
    <xf numFmtId="184" fontId="24" fillId="0" borderId="11" xfId="7" applyNumberFormat="1" applyFont="1" applyBorder="1" applyAlignment="1" applyProtection="1">
      <alignment horizontal="center" vertical="center"/>
      <protection hidden="1"/>
    </xf>
    <xf numFmtId="49" fontId="20" fillId="0" borderId="0" xfId="57" applyNumberFormat="1" applyFont="1" applyAlignment="1" applyProtection="1">
      <alignment horizontal="center" vertical="center"/>
      <protection hidden="1"/>
    </xf>
    <xf numFmtId="49" fontId="18" fillId="0" borderId="13" xfId="7" applyNumberFormat="1" applyFont="1" applyBorder="1" applyAlignment="1" applyProtection="1">
      <alignment horizontal="left" vertical="center"/>
      <protection locked="0"/>
    </xf>
    <xf numFmtId="0" fontId="95" fillId="0" borderId="0" xfId="7" applyFont="1" applyAlignment="1" applyProtection="1">
      <alignment horizontal="center" vertical="center"/>
      <protection hidden="1"/>
    </xf>
    <xf numFmtId="0" fontId="91" fillId="0" borderId="0" xfId="7" applyFont="1" applyAlignment="1" applyProtection="1">
      <alignment horizontal="center" vertical="center"/>
      <protection hidden="1"/>
    </xf>
    <xf numFmtId="0" fontId="24" fillId="0" borderId="3" xfId="7" applyFont="1" applyBorder="1" applyAlignment="1" applyProtection="1">
      <alignment vertical="center" wrapText="1"/>
      <protection hidden="1"/>
    </xf>
    <xf numFmtId="0" fontId="24" fillId="0" borderId="0" xfId="7" applyFont="1" applyAlignment="1" applyProtection="1">
      <alignment horizontal="center" vertical="center" wrapText="1"/>
      <protection hidden="1"/>
    </xf>
    <xf numFmtId="49" fontId="24" fillId="0" borderId="3" xfId="7" applyNumberFormat="1" applyFont="1" applyBorder="1" applyAlignment="1" applyProtection="1">
      <alignment horizontal="left" vertical="center" wrapText="1"/>
      <protection hidden="1"/>
    </xf>
    <xf numFmtId="185" fontId="24" fillId="0" borderId="11" xfId="7" applyNumberFormat="1" applyFont="1" applyBorder="1" applyAlignment="1" applyProtection="1">
      <alignment horizontal="center" vertical="center"/>
      <protection hidden="1"/>
    </xf>
    <xf numFmtId="0" fontId="15" fillId="0" borderId="0" xfId="7" applyFont="1" applyAlignment="1" applyProtection="1">
      <alignment horizontal="center" vertical="center"/>
      <protection hidden="1"/>
    </xf>
    <xf numFmtId="0" fontId="24" fillId="0" borderId="0" xfId="7" applyFont="1" applyAlignment="1" applyProtection="1">
      <alignment horizontal="center" vertical="center"/>
      <protection locked="0"/>
    </xf>
    <xf numFmtId="0" fontId="24" fillId="0" borderId="3" xfId="7" applyFont="1" applyBorder="1" applyAlignment="1" applyProtection="1">
      <alignment horizontal="left" vertical="center" shrinkToFit="1"/>
      <protection hidden="1"/>
    </xf>
    <xf numFmtId="0" fontId="13" fillId="0" borderId="3" xfId="2" applyFont="1" applyBorder="1" applyAlignment="1" applyProtection="1">
      <alignment horizontal="center" vertical="center" textRotation="255"/>
      <protection hidden="1"/>
    </xf>
    <xf numFmtId="181" fontId="34" fillId="0" borderId="5" xfId="0" applyNumberFormat="1" applyFont="1" applyBorder="1" applyAlignment="1" applyProtection="1">
      <alignment horizontal="right" vertical="center"/>
      <protection locked="0"/>
    </xf>
    <xf numFmtId="181" fontId="34" fillId="0" borderId="6" xfId="0" applyNumberFormat="1" applyFont="1" applyBorder="1" applyAlignment="1" applyProtection="1">
      <alignment horizontal="right" vertical="center"/>
      <protection locked="0"/>
    </xf>
    <xf numFmtId="181" fontId="34" fillId="0" borderId="10" xfId="0" applyNumberFormat="1" applyFont="1" applyBorder="1" applyAlignment="1" applyProtection="1">
      <alignment horizontal="right" vertical="center"/>
      <protection locked="0"/>
    </xf>
    <xf numFmtId="181" fontId="34" fillId="0" borderId="11" xfId="0" applyNumberFormat="1" applyFont="1" applyBorder="1" applyAlignment="1" applyProtection="1">
      <alignment horizontal="right" vertical="center"/>
      <protection locked="0"/>
    </xf>
    <xf numFmtId="49" fontId="34" fillId="0" borderId="6" xfId="0" applyNumberFormat="1" applyFont="1" applyBorder="1" applyAlignment="1" applyProtection="1">
      <alignment horizontal="center" vertical="center"/>
      <protection hidden="1"/>
    </xf>
    <xf numFmtId="49" fontId="34" fillId="0" borderId="7" xfId="0" applyNumberFormat="1" applyFont="1" applyBorder="1" applyAlignment="1" applyProtection="1">
      <alignment horizontal="center" vertical="center"/>
      <protection hidden="1"/>
    </xf>
    <xf numFmtId="49" fontId="34" fillId="0" borderId="11" xfId="0" applyNumberFormat="1" applyFont="1" applyBorder="1" applyAlignment="1" applyProtection="1">
      <alignment horizontal="center" vertical="center"/>
      <protection hidden="1"/>
    </xf>
    <xf numFmtId="49" fontId="34" fillId="0" borderId="12" xfId="0" applyNumberFormat="1"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12" xfId="0" applyFont="1" applyBorder="1" applyAlignment="1" applyProtection="1">
      <alignment horizontal="center" vertical="center"/>
      <protection hidden="1"/>
    </xf>
    <xf numFmtId="49" fontId="51" fillId="0" borderId="121" xfId="0" applyNumberFormat="1" applyFont="1" applyBorder="1" applyAlignment="1" applyProtection="1">
      <alignment horizontal="center" vertical="center" shrinkToFit="1"/>
      <protection hidden="1"/>
    </xf>
    <xf numFmtId="49" fontId="51" fillId="0" borderId="122" xfId="0" applyNumberFormat="1" applyFont="1" applyBorder="1" applyAlignment="1" applyProtection="1">
      <alignment horizontal="center" vertical="center" shrinkToFit="1"/>
      <protection hidden="1"/>
    </xf>
    <xf numFmtId="49" fontId="34" fillId="0" borderId="121" xfId="0" applyNumberFormat="1" applyFont="1" applyBorder="1" applyAlignment="1" applyProtection="1">
      <alignment vertical="center" shrinkToFit="1"/>
      <protection locked="0"/>
    </xf>
    <xf numFmtId="49" fontId="34" fillId="0" borderId="122" xfId="0" applyNumberFormat="1" applyFont="1" applyBorder="1" applyAlignment="1" applyProtection="1">
      <alignment vertical="center" shrinkToFit="1"/>
      <protection locked="0"/>
    </xf>
    <xf numFmtId="49" fontId="34" fillId="0" borderId="123" xfId="0" applyNumberFormat="1" applyFont="1" applyBorder="1" applyAlignment="1" applyProtection="1">
      <alignment vertical="center" shrinkToFit="1"/>
      <protection locked="0"/>
    </xf>
    <xf numFmtId="49" fontId="34" fillId="0" borderId="5"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1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34" fillId="0" borderId="12" xfId="0" applyNumberFormat="1" applyFont="1" applyBorder="1" applyAlignment="1" applyProtection="1">
      <alignment horizontal="center" vertical="center"/>
      <protection locked="0"/>
    </xf>
    <xf numFmtId="49" fontId="84" fillId="0" borderId="5" xfId="7" applyNumberFormat="1" applyFont="1" applyBorder="1" applyAlignment="1" applyProtection="1">
      <alignment horizontal="center" vertical="center" shrinkToFit="1"/>
      <protection locked="0"/>
    </xf>
    <xf numFmtId="49" fontId="84" fillId="0" borderId="6" xfId="7" applyNumberFormat="1" applyFont="1" applyBorder="1" applyAlignment="1" applyProtection="1">
      <alignment horizontal="center" vertical="center" shrinkToFit="1"/>
      <protection locked="0"/>
    </xf>
    <xf numFmtId="49" fontId="84" fillId="0" borderId="7" xfId="7" applyNumberFormat="1" applyFont="1" applyBorder="1" applyAlignment="1" applyProtection="1">
      <alignment horizontal="center" vertical="center" shrinkToFit="1"/>
      <protection locked="0"/>
    </xf>
    <xf numFmtId="49" fontId="84" fillId="0" borderId="10" xfId="7" applyNumberFormat="1" applyFont="1" applyBorder="1" applyAlignment="1" applyProtection="1">
      <alignment horizontal="center" vertical="center" shrinkToFit="1"/>
      <protection locked="0"/>
    </xf>
    <xf numFmtId="49" fontId="84" fillId="0" borderId="11" xfId="7" applyNumberFormat="1" applyFont="1" applyBorder="1" applyAlignment="1" applyProtection="1">
      <alignment horizontal="center" vertical="center" shrinkToFit="1"/>
      <protection locked="0"/>
    </xf>
    <xf numFmtId="49" fontId="84" fillId="0" borderId="12" xfId="7" applyNumberFormat="1" applyFont="1" applyBorder="1" applyAlignment="1" applyProtection="1">
      <alignment horizontal="center" vertical="center" shrinkToFit="1"/>
      <protection locked="0"/>
    </xf>
    <xf numFmtId="38" fontId="34" fillId="0" borderId="5" xfId="70" applyFont="1" applyFill="1" applyBorder="1" applyAlignment="1" applyProtection="1">
      <alignment horizontal="right" vertical="center" shrinkToFit="1"/>
      <protection locked="0"/>
    </xf>
    <xf numFmtId="38" fontId="34" fillId="0" borderId="6" xfId="70" applyFont="1" applyFill="1" applyBorder="1" applyAlignment="1" applyProtection="1">
      <alignment horizontal="right" vertical="center" shrinkToFit="1"/>
      <protection locked="0"/>
    </xf>
    <xf numFmtId="38" fontId="34" fillId="0" borderId="10" xfId="70" applyFont="1" applyFill="1" applyBorder="1" applyAlignment="1" applyProtection="1">
      <alignment horizontal="right" vertical="center" shrinkToFit="1"/>
      <protection locked="0"/>
    </xf>
    <xf numFmtId="38" fontId="34" fillId="0" borderId="11" xfId="70" applyFont="1" applyFill="1" applyBorder="1" applyAlignment="1" applyProtection="1">
      <alignment horizontal="right" vertical="center" shrinkToFit="1"/>
      <protection locked="0"/>
    </xf>
    <xf numFmtId="0" fontId="34" fillId="0" borderId="6"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76" fillId="0" borderId="5" xfId="0" applyFont="1" applyBorder="1" applyAlignment="1" applyProtection="1">
      <alignment horizontal="center" vertical="center" wrapText="1"/>
      <protection hidden="1"/>
    </xf>
    <xf numFmtId="0" fontId="76" fillId="0" borderId="6" xfId="0" applyFont="1" applyBorder="1" applyAlignment="1" applyProtection="1">
      <alignment horizontal="center" vertical="center"/>
      <protection hidden="1"/>
    </xf>
    <xf numFmtId="0" fontId="76" fillId="0" borderId="7" xfId="0" applyFont="1" applyBorder="1" applyAlignment="1" applyProtection="1">
      <alignment horizontal="center" vertical="center"/>
      <protection hidden="1"/>
    </xf>
    <xf numFmtId="0" fontId="76" fillId="0" borderId="10" xfId="0" applyFont="1" applyBorder="1" applyAlignment="1" applyProtection="1">
      <alignment horizontal="center" vertical="center"/>
      <protection hidden="1"/>
    </xf>
    <xf numFmtId="0" fontId="76" fillId="0" borderId="11" xfId="0" applyFont="1" applyBorder="1" applyAlignment="1" applyProtection="1">
      <alignment horizontal="center" vertical="center"/>
      <protection hidden="1"/>
    </xf>
    <xf numFmtId="0" fontId="76" fillId="0" borderId="12"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76" fillId="2" borderId="6" xfId="0" applyFont="1" applyFill="1" applyBorder="1" applyAlignment="1" applyProtection="1">
      <alignment horizontal="center" vertical="center" wrapText="1"/>
      <protection hidden="1"/>
    </xf>
    <xf numFmtId="0" fontId="76" fillId="2" borderId="7" xfId="0" applyFont="1" applyFill="1" applyBorder="1" applyAlignment="1" applyProtection="1">
      <alignment horizontal="center" vertical="center" wrapText="1"/>
      <protection hidden="1"/>
    </xf>
    <xf numFmtId="0" fontId="76" fillId="2" borderId="11" xfId="0" applyFont="1" applyFill="1" applyBorder="1" applyAlignment="1" applyProtection="1">
      <alignment horizontal="center" vertical="center" wrapText="1"/>
      <protection hidden="1"/>
    </xf>
    <xf numFmtId="0" fontId="76" fillId="2" borderId="12" xfId="0" applyFont="1" applyFill="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30" fillId="0" borderId="10"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0" fontId="34" fillId="0" borderId="5" xfId="0" applyFont="1" applyBorder="1" applyAlignment="1" applyProtection="1">
      <alignment vertical="center" shrinkToFit="1"/>
      <protection locked="0"/>
    </xf>
    <xf numFmtId="0" fontId="34" fillId="0" borderId="6" xfId="0" applyFont="1" applyBorder="1" applyAlignment="1" applyProtection="1">
      <alignment vertical="center" shrinkToFit="1"/>
      <protection locked="0"/>
    </xf>
    <xf numFmtId="0" fontId="34" fillId="0" borderId="10" xfId="0" applyFont="1" applyBorder="1" applyAlignment="1" applyProtection="1">
      <alignment vertical="center" shrinkToFit="1"/>
      <protection locked="0"/>
    </xf>
    <xf numFmtId="0" fontId="34" fillId="0" borderId="11" xfId="0" applyFont="1" applyBorder="1" applyAlignment="1" applyProtection="1">
      <alignment vertical="center" shrinkToFit="1"/>
      <protection locked="0"/>
    </xf>
    <xf numFmtId="187" fontId="34" fillId="0" borderId="5" xfId="0" applyNumberFormat="1" applyFont="1" applyBorder="1" applyAlignment="1" applyProtection="1">
      <alignment horizontal="center" vertical="center"/>
      <protection locked="0"/>
    </xf>
    <xf numFmtId="187" fontId="34" fillId="0" borderId="6" xfId="0" applyNumberFormat="1" applyFont="1" applyBorder="1" applyAlignment="1" applyProtection="1">
      <alignment horizontal="center" vertical="center"/>
      <protection locked="0"/>
    </xf>
    <xf numFmtId="187" fontId="34" fillId="0" borderId="7" xfId="0" applyNumberFormat="1" applyFont="1" applyBorder="1" applyAlignment="1" applyProtection="1">
      <alignment horizontal="center" vertical="center"/>
      <protection locked="0"/>
    </xf>
    <xf numFmtId="187" fontId="34" fillId="0" borderId="10" xfId="0" applyNumberFormat="1" applyFont="1" applyBorder="1" applyAlignment="1" applyProtection="1">
      <alignment horizontal="center" vertical="center"/>
      <protection locked="0"/>
    </xf>
    <xf numFmtId="187" fontId="34" fillId="0" borderId="11" xfId="0" applyNumberFormat="1" applyFont="1" applyBorder="1" applyAlignment="1" applyProtection="1">
      <alignment horizontal="center" vertical="center"/>
      <protection locked="0"/>
    </xf>
    <xf numFmtId="187" fontId="34" fillId="0" borderId="12" xfId="0" applyNumberFormat="1" applyFont="1" applyBorder="1" applyAlignment="1" applyProtection="1">
      <alignment horizontal="center" vertical="center"/>
      <protection locked="0"/>
    </xf>
    <xf numFmtId="188" fontId="34" fillId="0" borderId="5" xfId="0" applyNumberFormat="1" applyFont="1" applyBorder="1" applyAlignment="1" applyProtection="1">
      <alignment horizontal="center" vertical="center" shrinkToFit="1"/>
      <protection locked="0"/>
    </xf>
    <xf numFmtId="188" fontId="34" fillId="0" borderId="6" xfId="0" applyNumberFormat="1" applyFont="1" applyBorder="1" applyAlignment="1" applyProtection="1">
      <alignment horizontal="center" vertical="center" shrinkToFit="1"/>
      <protection locked="0"/>
    </xf>
    <xf numFmtId="188" fontId="34" fillId="0" borderId="7" xfId="0" applyNumberFormat="1" applyFont="1" applyBorder="1" applyAlignment="1" applyProtection="1">
      <alignment horizontal="center" vertical="center" shrinkToFit="1"/>
      <protection locked="0"/>
    </xf>
    <xf numFmtId="188" fontId="34" fillId="0" borderId="10" xfId="0" applyNumberFormat="1" applyFont="1" applyBorder="1" applyAlignment="1" applyProtection="1">
      <alignment horizontal="center" vertical="center" shrinkToFit="1"/>
      <protection locked="0"/>
    </xf>
    <xf numFmtId="188" fontId="34" fillId="0" borderId="11" xfId="0" applyNumberFormat="1" applyFont="1" applyBorder="1" applyAlignment="1" applyProtection="1">
      <alignment horizontal="center" vertical="center" shrinkToFit="1"/>
      <protection locked="0"/>
    </xf>
    <xf numFmtId="188" fontId="34" fillId="0" borderId="12" xfId="0" applyNumberFormat="1"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hidden="1"/>
    </xf>
    <xf numFmtId="0" fontId="34" fillId="0" borderId="6" xfId="0" applyFont="1" applyBorder="1" applyAlignment="1" applyProtection="1">
      <alignment horizontal="center" vertical="center" shrinkToFit="1"/>
      <protection hidden="1"/>
    </xf>
    <xf numFmtId="0" fontId="34" fillId="0" borderId="7"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shrinkToFit="1"/>
      <protection hidden="1"/>
    </xf>
    <xf numFmtId="0" fontId="34" fillId="0" borderId="12"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49" fontId="51" fillId="0" borderId="10" xfId="0" applyNumberFormat="1" applyFont="1" applyBorder="1" applyAlignment="1" applyProtection="1">
      <alignment horizontal="center" vertical="center" shrinkToFit="1"/>
      <protection hidden="1"/>
    </xf>
    <xf numFmtId="49" fontId="51" fillId="0" borderId="11" xfId="0" applyNumberFormat="1" applyFont="1" applyBorder="1" applyAlignment="1" applyProtection="1">
      <alignment horizontal="center" vertical="center" shrinkToFit="1"/>
      <protection hidden="1"/>
    </xf>
    <xf numFmtId="49" fontId="51" fillId="0" borderId="12" xfId="0" applyNumberFormat="1" applyFont="1" applyBorder="1" applyAlignment="1" applyProtection="1">
      <alignment horizontal="center" vertical="center" shrinkToFit="1"/>
      <protection hidden="1"/>
    </xf>
    <xf numFmtId="49" fontId="34" fillId="0" borderId="126" xfId="0" applyNumberFormat="1" applyFont="1" applyBorder="1" applyAlignment="1" applyProtection="1">
      <alignment vertical="center" shrinkToFit="1"/>
      <protection locked="0"/>
    </xf>
    <xf numFmtId="49" fontId="34" fillId="0" borderId="127" xfId="0" applyNumberFormat="1" applyFont="1" applyBorder="1" applyAlignment="1" applyProtection="1">
      <alignment vertical="center" shrinkToFit="1"/>
      <protection locked="0"/>
    </xf>
    <xf numFmtId="49" fontId="34" fillId="0" borderId="128" xfId="0" applyNumberFormat="1" applyFont="1" applyBorder="1" applyAlignment="1" applyProtection="1">
      <alignment vertical="center" shrinkToFit="1"/>
      <protection locked="0"/>
    </xf>
    <xf numFmtId="2" fontId="34" fillId="0" borderId="5" xfId="0" applyNumberFormat="1" applyFont="1" applyBorder="1" applyAlignment="1" applyProtection="1">
      <alignment horizontal="right" vertical="center" shrinkToFit="1"/>
      <protection locked="0"/>
    </xf>
    <xf numFmtId="2" fontId="34" fillId="0" borderId="6" xfId="0" applyNumberFormat="1" applyFont="1" applyBorder="1" applyAlignment="1" applyProtection="1">
      <alignment horizontal="right" vertical="center" shrinkToFit="1"/>
      <protection locked="0"/>
    </xf>
    <xf numFmtId="2" fontId="34" fillId="0" borderId="10" xfId="0" applyNumberFormat="1" applyFont="1" applyBorder="1" applyAlignment="1" applyProtection="1">
      <alignment horizontal="right" vertical="center" shrinkToFit="1"/>
      <protection locked="0"/>
    </xf>
    <xf numFmtId="2" fontId="34" fillId="0" borderId="11" xfId="0" applyNumberFormat="1" applyFont="1" applyBorder="1" applyAlignment="1" applyProtection="1">
      <alignment horizontal="right" vertical="center" shrinkToFit="1"/>
      <protection locked="0"/>
    </xf>
    <xf numFmtId="0" fontId="76" fillId="7" borderId="1" xfId="2" applyFont="1" applyFill="1" applyBorder="1" applyAlignment="1" applyProtection="1">
      <alignment horizontal="left" vertical="center"/>
      <protection hidden="1"/>
    </xf>
    <xf numFmtId="0" fontId="76" fillId="7" borderId="10" xfId="2" applyFont="1" applyFill="1" applyBorder="1" applyAlignment="1" applyProtection="1">
      <alignment horizontal="center" vertical="center"/>
      <protection hidden="1"/>
    </xf>
    <xf numFmtId="0" fontId="76" fillId="7" borderId="11" xfId="2" applyFont="1" applyFill="1" applyBorder="1" applyAlignment="1" applyProtection="1">
      <alignment horizontal="center" vertical="center"/>
      <protection hidden="1"/>
    </xf>
    <xf numFmtId="0" fontId="76" fillId="7" borderId="12" xfId="2" applyFont="1" applyFill="1" applyBorder="1" applyAlignment="1" applyProtection="1">
      <alignment horizontal="center" vertical="center"/>
      <protection hidden="1"/>
    </xf>
    <xf numFmtId="38" fontId="30" fillId="2" borderId="1" xfId="1" applyFont="1" applyFill="1" applyBorder="1" applyAlignment="1" applyProtection="1">
      <alignment horizontal="left" vertical="center"/>
      <protection hidden="1"/>
    </xf>
    <xf numFmtId="0" fontId="76" fillId="7" borderId="2" xfId="2" applyFont="1" applyFill="1" applyBorder="1" applyAlignment="1" applyProtection="1">
      <alignment horizontal="center" vertical="center"/>
      <protection hidden="1"/>
    </xf>
    <xf numFmtId="0" fontId="76" fillId="7" borderId="3" xfId="2" applyFont="1" applyFill="1" applyBorder="1" applyAlignment="1" applyProtection="1">
      <alignment horizontal="center" vertical="center"/>
      <protection hidden="1"/>
    </xf>
    <xf numFmtId="0" fontId="76" fillId="7" borderId="4" xfId="2" applyFont="1" applyFill="1" applyBorder="1" applyAlignment="1" applyProtection="1">
      <alignment horizontal="center" vertical="center"/>
      <protection hidden="1"/>
    </xf>
    <xf numFmtId="0" fontId="76" fillId="7" borderId="1" xfId="2" applyFont="1" applyFill="1" applyBorder="1" applyAlignment="1" applyProtection="1">
      <alignment horizontal="center" vertical="center"/>
      <protection hidden="1"/>
    </xf>
    <xf numFmtId="49" fontId="65" fillId="0" borderId="0" xfId="57" applyNumberFormat="1" applyFont="1" applyAlignment="1" applyProtection="1">
      <alignment horizontal="center" vertical="center"/>
      <protection hidden="1"/>
    </xf>
    <xf numFmtId="0" fontId="78" fillId="2" borderId="0" xfId="2" applyFont="1" applyFill="1" applyAlignment="1" applyProtection="1">
      <alignment horizontal="center" vertical="center" wrapText="1"/>
      <protection hidden="1"/>
    </xf>
    <xf numFmtId="0" fontId="79" fillId="2" borderId="0" xfId="2" applyFont="1" applyFill="1" applyAlignment="1" applyProtection="1">
      <alignment horizontal="left" vertical="center"/>
      <protection hidden="1"/>
    </xf>
    <xf numFmtId="0" fontId="34" fillId="7" borderId="5" xfId="0" applyFont="1" applyFill="1" applyBorder="1" applyAlignment="1" applyProtection="1">
      <alignment horizontal="center" vertical="center"/>
      <protection hidden="1"/>
    </xf>
    <xf numFmtId="0" fontId="34" fillId="7" borderId="6" xfId="0" applyFont="1" applyFill="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0" fontId="34" fillId="7" borderId="10" xfId="0"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0" fontId="34" fillId="7" borderId="12" xfId="0" applyFont="1" applyFill="1" applyBorder="1" applyAlignment="1" applyProtection="1">
      <alignment horizontal="center" vertical="center"/>
      <protection hidden="1"/>
    </xf>
    <xf numFmtId="0" fontId="96" fillId="7" borderId="1" xfId="0" applyFont="1" applyFill="1" applyBorder="1" applyAlignment="1" applyProtection="1">
      <alignment horizontal="center" vertical="center"/>
      <protection hidden="1"/>
    </xf>
    <xf numFmtId="0" fontId="34" fillId="7" borderId="1" xfId="0" applyFont="1" applyFill="1" applyBorder="1" applyAlignment="1" applyProtection="1">
      <alignment horizontal="center" vertical="center"/>
      <protection hidden="1"/>
    </xf>
    <xf numFmtId="0" fontId="79" fillId="2" borderId="0" xfId="2" applyFont="1" applyFill="1" applyProtection="1">
      <alignment vertical="center"/>
      <protection hidden="1"/>
    </xf>
    <xf numFmtId="0" fontId="30" fillId="7" borderId="1" xfId="0" applyFont="1" applyFill="1" applyBorder="1" applyAlignment="1" applyProtection="1">
      <alignment horizontal="center" vertical="center" wrapText="1"/>
      <protection hidden="1"/>
    </xf>
    <xf numFmtId="0" fontId="30" fillId="0" borderId="2" xfId="1" applyNumberFormat="1" applyFont="1" applyFill="1" applyBorder="1" applyAlignment="1" applyProtection="1">
      <alignment horizontal="left" vertical="center"/>
      <protection locked="0"/>
    </xf>
    <xf numFmtId="0" fontId="30" fillId="0" borderId="3" xfId="1" applyNumberFormat="1" applyFont="1" applyFill="1" applyBorder="1" applyAlignment="1" applyProtection="1">
      <alignment horizontal="left" vertical="center"/>
      <protection locked="0"/>
    </xf>
    <xf numFmtId="0" fontId="30" fillId="0" borderId="4" xfId="1" applyNumberFormat="1" applyFont="1" applyFill="1" applyBorder="1" applyAlignment="1" applyProtection="1">
      <alignment horizontal="left" vertical="center"/>
      <protection locked="0"/>
    </xf>
    <xf numFmtId="0" fontId="76" fillId="7" borderId="2" xfId="2" applyFont="1" applyFill="1" applyBorder="1" applyAlignment="1" applyProtection="1">
      <alignment horizontal="left" vertical="center"/>
      <protection hidden="1"/>
    </xf>
    <xf numFmtId="0" fontId="76" fillId="7" borderId="3" xfId="2" applyFont="1" applyFill="1" applyBorder="1" applyAlignment="1" applyProtection="1">
      <alignment horizontal="left" vertical="center"/>
      <protection hidden="1"/>
    </xf>
    <xf numFmtId="0" fontId="76" fillId="7" borderId="4" xfId="2" applyFont="1" applyFill="1" applyBorder="1" applyAlignment="1" applyProtection="1">
      <alignment horizontal="left" vertical="center"/>
      <protection hidden="1"/>
    </xf>
    <xf numFmtId="0" fontId="30" fillId="0" borderId="2" xfId="2" applyFont="1" applyBorder="1" applyAlignment="1" applyProtection="1">
      <alignment horizontal="left" vertical="center"/>
      <protection hidden="1"/>
    </xf>
    <xf numFmtId="0" fontId="30" fillId="0" borderId="3" xfId="2" applyFont="1" applyBorder="1" applyAlignment="1" applyProtection="1">
      <alignment horizontal="left" vertical="center"/>
      <protection hidden="1"/>
    </xf>
    <xf numFmtId="0" fontId="30" fillId="0" borderId="4" xfId="2" applyFont="1" applyBorder="1" applyAlignment="1" applyProtection="1">
      <alignment horizontal="left" vertical="center"/>
      <protection hidden="1"/>
    </xf>
    <xf numFmtId="0" fontId="30" fillId="7" borderId="10" xfId="2" applyFont="1" applyFill="1" applyBorder="1" applyAlignment="1" applyProtection="1">
      <alignment horizontal="center" vertical="center" shrinkToFit="1"/>
      <protection hidden="1"/>
    </xf>
    <xf numFmtId="0" fontId="30" fillId="7" borderId="11" xfId="2" applyFont="1" applyFill="1" applyBorder="1" applyAlignment="1" applyProtection="1">
      <alignment horizontal="center" vertical="center" shrinkToFit="1"/>
      <protection hidden="1"/>
    </xf>
    <xf numFmtId="0" fontId="30" fillId="7" borderId="12" xfId="2" applyFont="1" applyFill="1" applyBorder="1" applyAlignment="1" applyProtection="1">
      <alignment horizontal="center" vertical="center" shrinkToFit="1"/>
      <protection hidden="1"/>
    </xf>
    <xf numFmtId="0" fontId="28" fillId="2" borderId="1" xfId="2" applyFont="1" applyFill="1" applyBorder="1" applyAlignment="1" applyProtection="1">
      <alignment horizontal="center" vertical="center"/>
      <protection hidden="1"/>
    </xf>
    <xf numFmtId="0" fontId="76" fillId="0" borderId="0" xfId="0" applyFont="1" applyAlignment="1" applyProtection="1">
      <alignment horizontal="center" vertical="center" wrapText="1"/>
      <protection hidden="1"/>
    </xf>
    <xf numFmtId="0" fontId="30" fillId="7" borderId="2" xfId="2" applyFont="1" applyFill="1" applyBorder="1" applyAlignment="1" applyProtection="1">
      <alignment horizontal="left" vertical="center"/>
      <protection hidden="1"/>
    </xf>
    <xf numFmtId="0" fontId="30" fillId="7" borderId="3" xfId="2" applyFont="1" applyFill="1" applyBorder="1" applyAlignment="1" applyProtection="1">
      <alignment horizontal="left" vertical="center"/>
      <protection hidden="1"/>
    </xf>
    <xf numFmtId="0" fontId="30" fillId="7" borderId="4" xfId="2" applyFont="1" applyFill="1" applyBorder="1" applyAlignment="1" applyProtection="1">
      <alignment horizontal="left" vertical="center"/>
      <protection hidden="1"/>
    </xf>
    <xf numFmtId="49" fontId="65" fillId="2" borderId="0" xfId="57" applyNumberFormat="1" applyFont="1" applyFill="1" applyAlignment="1" applyProtection="1">
      <alignment horizontal="center" vertical="center"/>
      <protection hidden="1"/>
    </xf>
    <xf numFmtId="0" fontId="51" fillId="7" borderId="5" xfId="0" applyFont="1" applyFill="1" applyBorder="1" applyAlignment="1" applyProtection="1">
      <alignment horizontal="center" vertical="center" wrapText="1"/>
      <protection hidden="1"/>
    </xf>
    <xf numFmtId="0" fontId="51" fillId="7" borderId="6" xfId="0" applyFont="1" applyFill="1" applyBorder="1" applyAlignment="1" applyProtection="1">
      <alignment horizontal="center" vertical="center" wrapText="1"/>
      <protection hidden="1"/>
    </xf>
    <xf numFmtId="0" fontId="51" fillId="7" borderId="7" xfId="0" applyFont="1" applyFill="1" applyBorder="1" applyAlignment="1" applyProtection="1">
      <alignment horizontal="center" vertical="center" wrapText="1"/>
      <protection hidden="1"/>
    </xf>
    <xf numFmtId="0" fontId="51" fillId="7" borderId="10" xfId="0" applyFont="1" applyFill="1" applyBorder="1" applyAlignment="1" applyProtection="1">
      <alignment horizontal="center" vertical="center" wrapText="1"/>
      <protection hidden="1"/>
    </xf>
    <xf numFmtId="0" fontId="51" fillId="7" borderId="11" xfId="0" applyFont="1" applyFill="1" applyBorder="1" applyAlignment="1" applyProtection="1">
      <alignment horizontal="center" vertical="center" wrapText="1"/>
      <protection hidden="1"/>
    </xf>
    <xf numFmtId="0" fontId="51" fillId="7" borderId="12" xfId="0" applyFont="1" applyFill="1" applyBorder="1" applyAlignment="1" applyProtection="1">
      <alignment horizontal="center" vertical="center" wrapText="1"/>
      <protection hidden="1"/>
    </xf>
    <xf numFmtId="0" fontId="87" fillId="7" borderId="1" xfId="0" applyFont="1" applyFill="1" applyBorder="1" applyAlignment="1" applyProtection="1">
      <alignment horizontal="center" vertical="center"/>
      <protection hidden="1"/>
    </xf>
    <xf numFmtId="0" fontId="97" fillId="7" borderId="1" xfId="0" applyFont="1" applyFill="1" applyBorder="1" applyAlignment="1" applyProtection="1">
      <alignment horizontal="center" vertical="center"/>
      <protection hidden="1"/>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0" xfId="0" applyFont="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6" fillId="0" borderId="11" xfId="0" applyFont="1" applyBorder="1" applyAlignment="1" applyProtection="1">
      <alignment horizontal="left" vertical="top" wrapText="1"/>
      <protection locked="0"/>
    </xf>
    <xf numFmtId="0" fontId="86" fillId="0" borderId="12" xfId="0" applyFont="1" applyBorder="1" applyAlignment="1" applyProtection="1">
      <alignment horizontal="left" vertical="top" wrapText="1"/>
      <protection locked="0"/>
    </xf>
    <xf numFmtId="0" fontId="30" fillId="2" borderId="1" xfId="0" applyFont="1" applyFill="1" applyBorder="1" applyAlignment="1" applyProtection="1">
      <alignment horizontal="center" vertical="center"/>
      <protection hidden="1"/>
    </xf>
    <xf numFmtId="49" fontId="30" fillId="0" borderId="1" xfId="0" applyNumberFormat="1" applyFont="1" applyBorder="1" applyAlignment="1" applyProtection="1">
      <alignment horizontal="left" vertical="center" wrapText="1"/>
      <protection locked="0"/>
    </xf>
    <xf numFmtId="49" fontId="30" fillId="0" borderId="2" xfId="1" quotePrefix="1" applyNumberFormat="1" applyFont="1" applyFill="1" applyBorder="1" applyAlignment="1" applyProtection="1">
      <alignment horizontal="center" vertical="center"/>
      <protection locked="0"/>
    </xf>
    <xf numFmtId="49" fontId="30" fillId="0" borderId="3" xfId="1" applyNumberFormat="1" applyFont="1" applyFill="1" applyBorder="1" applyAlignment="1" applyProtection="1">
      <alignment horizontal="center" vertical="center"/>
      <protection locked="0"/>
    </xf>
    <xf numFmtId="49" fontId="30" fillId="0" borderId="3" xfId="1" quotePrefix="1" applyNumberFormat="1" applyFont="1" applyFill="1" applyBorder="1" applyAlignment="1" applyProtection="1">
      <alignment horizontal="center" vertical="center"/>
      <protection locked="0"/>
    </xf>
    <xf numFmtId="0" fontId="30" fillId="0" borderId="1" xfId="0" applyFont="1" applyBorder="1" applyAlignment="1" applyProtection="1">
      <alignment horizontal="left" vertical="center" wrapText="1" shrinkToFit="1"/>
      <protection locked="0"/>
    </xf>
    <xf numFmtId="0" fontId="30" fillId="7" borderId="10" xfId="2" applyFont="1" applyFill="1" applyBorder="1" applyAlignment="1" applyProtection="1">
      <alignment horizontal="center" vertical="center"/>
      <protection hidden="1"/>
    </xf>
    <xf numFmtId="0" fontId="30" fillId="7" borderId="11" xfId="2" applyFont="1" applyFill="1" applyBorder="1" applyAlignment="1" applyProtection="1">
      <alignment horizontal="center" vertical="center"/>
      <protection hidden="1"/>
    </xf>
    <xf numFmtId="0" fontId="30" fillId="7" borderId="12" xfId="2" applyFont="1" applyFill="1" applyBorder="1" applyAlignment="1" applyProtection="1">
      <alignment horizontal="center" vertical="center"/>
      <protection hidden="1"/>
    </xf>
    <xf numFmtId="49" fontId="30" fillId="2" borderId="2" xfId="1" applyNumberFormat="1" applyFont="1" applyFill="1" applyBorder="1" applyAlignment="1" applyProtection="1">
      <alignment horizontal="left" vertical="center"/>
      <protection locked="0"/>
    </xf>
    <xf numFmtId="49" fontId="30" fillId="2" borderId="3" xfId="1" applyNumberFormat="1" applyFont="1" applyFill="1" applyBorder="1" applyAlignment="1" applyProtection="1">
      <alignment horizontal="left" vertical="center"/>
      <protection locked="0"/>
    </xf>
    <xf numFmtId="49" fontId="30" fillId="2" borderId="4" xfId="1" applyNumberFormat="1" applyFont="1" applyFill="1" applyBorder="1" applyAlignment="1" applyProtection="1">
      <alignment horizontal="left" vertical="center"/>
      <protection locked="0"/>
    </xf>
    <xf numFmtId="0" fontId="30" fillId="7" borderId="2" xfId="2" applyFont="1" applyFill="1" applyBorder="1" applyAlignment="1" applyProtection="1">
      <alignment horizontal="center" vertical="center"/>
      <protection hidden="1"/>
    </xf>
    <xf numFmtId="0" fontId="30" fillId="7" borderId="3" xfId="2" applyFont="1" applyFill="1" applyBorder="1" applyAlignment="1" applyProtection="1">
      <alignment horizontal="center" vertical="center"/>
      <protection hidden="1"/>
    </xf>
    <xf numFmtId="0" fontId="30" fillId="7" borderId="4" xfId="2" applyFont="1" applyFill="1" applyBorder="1" applyAlignment="1" applyProtection="1">
      <alignment horizontal="center" vertical="center"/>
      <protection hidden="1"/>
    </xf>
    <xf numFmtId="49" fontId="34" fillId="0" borderId="126" xfId="0" applyNumberFormat="1" applyFont="1" applyBorder="1" applyProtection="1">
      <alignment vertical="center"/>
      <protection locked="0"/>
    </xf>
    <xf numFmtId="49" fontId="34" fillId="0" borderId="127" xfId="0" applyNumberFormat="1" applyFont="1" applyBorder="1" applyProtection="1">
      <alignment vertical="center"/>
      <protection locked="0"/>
    </xf>
    <xf numFmtId="49" fontId="34" fillId="0" borderId="128" xfId="0" applyNumberFormat="1" applyFont="1" applyBorder="1" applyProtection="1">
      <alignment vertical="center"/>
      <protection locked="0"/>
    </xf>
    <xf numFmtId="0" fontId="34" fillId="3" borderId="5" xfId="0" applyFont="1" applyFill="1" applyBorder="1" applyAlignment="1" applyProtection="1">
      <alignment horizontal="center" vertical="center"/>
      <protection hidden="1"/>
    </xf>
    <xf numFmtId="0" fontId="34" fillId="3" borderId="7" xfId="0" applyFont="1" applyFill="1" applyBorder="1" applyAlignment="1" applyProtection="1">
      <alignment horizontal="center" vertical="center"/>
      <protection hidden="1"/>
    </xf>
    <xf numFmtId="0" fontId="34" fillId="3" borderId="10" xfId="0" applyFont="1" applyFill="1" applyBorder="1" applyAlignment="1" applyProtection="1">
      <alignment horizontal="center" vertical="center"/>
      <protection hidden="1"/>
    </xf>
    <xf numFmtId="0" fontId="34" fillId="3" borderId="12" xfId="0" applyFont="1" applyFill="1" applyBorder="1" applyAlignment="1" applyProtection="1">
      <alignment horizontal="center" vertical="center"/>
      <protection hidden="1"/>
    </xf>
    <xf numFmtId="0" fontId="34" fillId="0" borderId="5" xfId="0" applyFont="1" applyBorder="1" applyAlignment="1" applyProtection="1">
      <alignment horizontal="right" vertical="center" shrinkToFit="1"/>
      <protection locked="0"/>
    </xf>
    <xf numFmtId="0" fontId="34" fillId="0" borderId="6" xfId="0" applyFont="1" applyBorder="1" applyAlignment="1" applyProtection="1">
      <alignment horizontal="right" vertical="center" shrinkToFit="1"/>
      <protection locked="0"/>
    </xf>
    <xf numFmtId="0" fontId="34" fillId="0" borderId="10" xfId="0" applyFont="1" applyBorder="1" applyAlignment="1" applyProtection="1">
      <alignment horizontal="right" vertical="center" shrinkToFit="1"/>
      <protection locked="0"/>
    </xf>
    <xf numFmtId="0" fontId="34" fillId="0" borderId="11" xfId="0" applyFont="1" applyBorder="1" applyAlignment="1" applyProtection="1">
      <alignment horizontal="right" vertical="center" shrinkToFit="1"/>
      <protection locked="0"/>
    </xf>
    <xf numFmtId="0" fontId="34" fillId="0" borderId="124" xfId="0" applyFont="1" applyBorder="1" applyAlignment="1" applyProtection="1">
      <alignment horizontal="center" vertical="center"/>
      <protection hidden="1"/>
    </xf>
    <xf numFmtId="0" fontId="34" fillId="0" borderId="125" xfId="0" applyFont="1" applyBorder="1" applyAlignment="1" applyProtection="1">
      <alignment horizontal="center" vertical="center"/>
      <protection hidden="1"/>
    </xf>
    <xf numFmtId="49" fontId="34" fillId="0" borderId="130" xfId="0" applyNumberFormat="1" applyFont="1" applyBorder="1" applyProtection="1">
      <alignment vertical="center"/>
      <protection locked="0"/>
    </xf>
    <xf numFmtId="49" fontId="34" fillId="0" borderId="131" xfId="0" applyNumberFormat="1" applyFont="1" applyBorder="1" applyProtection="1">
      <alignment vertical="center"/>
      <protection locked="0"/>
    </xf>
    <xf numFmtId="49" fontId="34" fillId="0" borderId="132" xfId="0" applyNumberFormat="1" applyFont="1" applyBorder="1" applyProtection="1">
      <alignment vertical="center"/>
      <protection locked="0"/>
    </xf>
    <xf numFmtId="0" fontId="34" fillId="3" borderId="118" xfId="0" applyFont="1" applyFill="1" applyBorder="1" applyAlignment="1" applyProtection="1">
      <alignment horizontal="center" vertical="center"/>
      <protection hidden="1"/>
    </xf>
    <xf numFmtId="0" fontId="34" fillId="3" borderId="119" xfId="0" applyFont="1" applyFill="1" applyBorder="1" applyAlignment="1" applyProtection="1">
      <alignment horizontal="center" vertical="center"/>
      <protection hidden="1"/>
    </xf>
    <xf numFmtId="49" fontId="34" fillId="0" borderId="118" xfId="0" applyNumberFormat="1" applyFont="1" applyBorder="1" applyAlignment="1" applyProtection="1">
      <alignment horizontal="center" vertical="center"/>
      <protection locked="0"/>
    </xf>
    <xf numFmtId="49" fontId="34" fillId="0" borderId="120" xfId="0" applyNumberFormat="1" applyFont="1" applyBorder="1" applyAlignment="1" applyProtection="1">
      <alignment horizontal="center" vertical="center"/>
      <protection locked="0"/>
    </xf>
    <xf numFmtId="49" fontId="34" fillId="0" borderId="119" xfId="0" applyNumberFormat="1" applyFont="1" applyBorder="1" applyAlignment="1" applyProtection="1">
      <alignment horizontal="center" vertical="center"/>
      <protection locked="0"/>
    </xf>
    <xf numFmtId="49" fontId="84" fillId="0" borderId="118" xfId="7" applyNumberFormat="1" applyFont="1" applyBorder="1" applyAlignment="1" applyProtection="1">
      <alignment horizontal="center" vertical="center" shrinkToFit="1"/>
      <protection locked="0"/>
    </xf>
    <xf numFmtId="49" fontId="84" fillId="0" borderId="120" xfId="7" applyNumberFormat="1" applyFont="1" applyBorder="1" applyAlignment="1" applyProtection="1">
      <alignment horizontal="center" vertical="center" shrinkToFit="1"/>
      <protection locked="0"/>
    </xf>
    <xf numFmtId="49" fontId="84" fillId="0" borderId="119" xfId="7" applyNumberFormat="1" applyFont="1" applyBorder="1" applyAlignment="1" applyProtection="1">
      <alignment horizontal="center" vertical="center" shrinkToFit="1"/>
      <protection locked="0"/>
    </xf>
    <xf numFmtId="0" fontId="34" fillId="0" borderId="118" xfId="0" applyFont="1" applyBorder="1" applyAlignment="1" applyProtection="1">
      <alignment horizontal="center" vertical="center"/>
      <protection locked="0"/>
    </xf>
    <xf numFmtId="0" fontId="34" fillId="0" borderId="120"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49" fontId="51" fillId="0" borderId="118" xfId="0" applyNumberFormat="1" applyFont="1" applyBorder="1" applyAlignment="1" applyProtection="1">
      <alignment horizontal="center" vertical="center" shrinkToFit="1"/>
      <protection hidden="1"/>
    </xf>
    <xf numFmtId="49" fontId="51" fillId="0" borderId="120" xfId="0" applyNumberFormat="1" applyFont="1" applyBorder="1" applyAlignment="1" applyProtection="1">
      <alignment horizontal="center" vertical="center" shrinkToFit="1"/>
      <protection hidden="1"/>
    </xf>
    <xf numFmtId="49" fontId="51" fillId="0" borderId="119" xfId="0" applyNumberFormat="1" applyFont="1" applyBorder="1" applyAlignment="1" applyProtection="1">
      <alignment horizontal="center" vertical="center" shrinkToFit="1"/>
      <protection hidden="1"/>
    </xf>
    <xf numFmtId="49" fontId="34" fillId="0" borderId="134" xfId="0" applyNumberFormat="1" applyFont="1" applyBorder="1" applyAlignment="1" applyProtection="1">
      <alignment vertical="center" shrinkToFit="1"/>
      <protection locked="0"/>
    </xf>
    <xf numFmtId="49" fontId="34" fillId="0" borderId="135" xfId="0" applyNumberFormat="1" applyFont="1" applyBorder="1" applyAlignment="1" applyProtection="1">
      <alignment vertical="center" shrinkToFit="1"/>
      <protection locked="0"/>
    </xf>
    <xf numFmtId="49" fontId="34" fillId="0" borderId="136" xfId="0" applyNumberFormat="1" applyFont="1" applyBorder="1" applyAlignment="1" applyProtection="1">
      <alignment vertical="center" shrinkToFit="1"/>
      <protection locked="0"/>
    </xf>
    <xf numFmtId="49" fontId="34" fillId="0" borderId="124" xfId="0" applyNumberFormat="1" applyFont="1" applyBorder="1" applyAlignment="1" applyProtection="1">
      <alignment horizontal="center" vertical="center"/>
      <protection locked="0"/>
    </xf>
    <xf numFmtId="49" fontId="34" fillId="0" borderId="133" xfId="0" applyNumberFormat="1" applyFont="1" applyBorder="1" applyAlignment="1" applyProtection="1">
      <alignment horizontal="center" vertical="center"/>
      <protection locked="0"/>
    </xf>
    <xf numFmtId="49" fontId="34" fillId="0" borderId="125" xfId="0" applyNumberFormat="1" applyFont="1" applyBorder="1" applyAlignment="1" applyProtection="1">
      <alignment horizontal="center" vertical="center"/>
      <protection locked="0"/>
    </xf>
    <xf numFmtId="49" fontId="84" fillId="0" borderId="124" xfId="7" applyNumberFormat="1" applyFont="1" applyBorder="1" applyAlignment="1" applyProtection="1">
      <alignment horizontal="center" vertical="center" shrinkToFit="1"/>
      <protection locked="0"/>
    </xf>
    <xf numFmtId="49" fontId="84" fillId="0" borderId="133" xfId="7" applyNumberFormat="1" applyFont="1" applyBorder="1" applyAlignment="1" applyProtection="1">
      <alignment horizontal="center" vertical="center" shrinkToFit="1"/>
      <protection locked="0"/>
    </xf>
    <xf numFmtId="49" fontId="84" fillId="0" borderId="125" xfId="7" applyNumberFormat="1" applyFont="1" applyBorder="1" applyAlignment="1" applyProtection="1">
      <alignment horizontal="center" vertical="center" shrinkToFit="1"/>
      <protection locked="0"/>
    </xf>
    <xf numFmtId="38" fontId="34" fillId="0" borderId="124" xfId="70" applyFont="1" applyFill="1" applyBorder="1" applyAlignment="1" applyProtection="1">
      <alignment horizontal="right" vertical="center" shrinkToFit="1"/>
      <protection locked="0"/>
    </xf>
    <xf numFmtId="38" fontId="34" fillId="0" borderId="133" xfId="70" applyFont="1" applyFill="1" applyBorder="1" applyAlignment="1" applyProtection="1">
      <alignment horizontal="right" vertical="center" shrinkToFit="1"/>
      <protection locked="0"/>
    </xf>
    <xf numFmtId="0" fontId="34" fillId="0" borderId="133" xfId="0" applyFont="1" applyBorder="1" applyAlignment="1" applyProtection="1">
      <alignment horizontal="center" vertical="center"/>
      <protection hidden="1"/>
    </xf>
    <xf numFmtId="0" fontId="34" fillId="0" borderId="124" xfId="0" applyFont="1" applyBorder="1" applyAlignment="1" applyProtection="1">
      <alignment horizontal="right" vertical="center" shrinkToFit="1"/>
      <protection locked="0"/>
    </xf>
    <xf numFmtId="0" fontId="34" fillId="0" borderId="133" xfId="0" applyFont="1" applyBorder="1" applyAlignment="1" applyProtection="1">
      <alignment horizontal="right" vertical="center" shrinkToFit="1"/>
      <protection locked="0"/>
    </xf>
    <xf numFmtId="187" fontId="34" fillId="0" borderId="124" xfId="0" applyNumberFormat="1" applyFont="1" applyBorder="1" applyAlignment="1" applyProtection="1">
      <alignment horizontal="center" vertical="center"/>
      <protection locked="0"/>
    </xf>
    <xf numFmtId="187" fontId="34" fillId="0" borderId="133" xfId="0" applyNumberFormat="1" applyFont="1" applyBorder="1" applyAlignment="1" applyProtection="1">
      <alignment horizontal="center" vertical="center"/>
      <protection locked="0"/>
    </xf>
    <xf numFmtId="187" fontId="34" fillId="0" borderId="125" xfId="0" applyNumberFormat="1" applyFont="1" applyBorder="1" applyAlignment="1" applyProtection="1">
      <alignment horizontal="center" vertical="center"/>
      <protection locked="0"/>
    </xf>
    <xf numFmtId="188" fontId="34" fillId="0" borderId="124" xfId="0" applyNumberFormat="1" applyFont="1" applyBorder="1" applyAlignment="1" applyProtection="1">
      <alignment horizontal="center" vertical="center" shrinkToFit="1"/>
      <protection locked="0"/>
    </xf>
    <xf numFmtId="188" fontId="34" fillId="0" borderId="133" xfId="0" applyNumberFormat="1" applyFont="1" applyBorder="1" applyAlignment="1" applyProtection="1">
      <alignment horizontal="center" vertical="center" shrinkToFit="1"/>
      <protection locked="0"/>
    </xf>
    <xf numFmtId="188" fontId="34" fillId="0" borderId="125" xfId="0" applyNumberFormat="1" applyFont="1" applyBorder="1" applyAlignment="1" applyProtection="1">
      <alignment horizontal="center" vertical="center" shrinkToFit="1"/>
      <protection locked="0"/>
    </xf>
    <xf numFmtId="181" fontId="34" fillId="0" borderId="124" xfId="0" applyNumberFormat="1" applyFont="1" applyBorder="1" applyAlignment="1" applyProtection="1">
      <alignment horizontal="right" vertical="center"/>
      <protection locked="0"/>
    </xf>
    <xf numFmtId="181" fontId="34" fillId="0" borderId="133" xfId="0" applyNumberFormat="1" applyFont="1" applyBorder="1" applyAlignment="1" applyProtection="1">
      <alignment horizontal="right" vertical="center"/>
      <protection locked="0"/>
    </xf>
    <xf numFmtId="49" fontId="34" fillId="0" borderId="133" xfId="0" applyNumberFormat="1" applyFont="1" applyBorder="1" applyAlignment="1" applyProtection="1">
      <alignment horizontal="center" vertical="center"/>
      <protection hidden="1"/>
    </xf>
    <xf numFmtId="49" fontId="34" fillId="0" borderId="125" xfId="0" applyNumberFormat="1" applyFont="1" applyBorder="1" applyAlignment="1" applyProtection="1">
      <alignment horizontal="center" vertical="center"/>
      <protection hidden="1"/>
    </xf>
    <xf numFmtId="0" fontId="34" fillId="0" borderId="124" xfId="0" applyFont="1" applyBorder="1" applyAlignment="1" applyProtection="1">
      <alignment horizontal="center" vertical="center" shrinkToFit="1"/>
      <protection hidden="1"/>
    </xf>
    <xf numFmtId="0" fontId="34" fillId="0" borderId="133" xfId="0" applyFont="1" applyBorder="1" applyAlignment="1" applyProtection="1">
      <alignment horizontal="center" vertical="center" shrinkToFit="1"/>
      <protection hidden="1"/>
    </xf>
    <xf numFmtId="0" fontId="34" fillId="0" borderId="125" xfId="0" applyFont="1" applyBorder="1" applyAlignment="1" applyProtection="1">
      <alignment horizontal="center" vertical="center" shrinkToFit="1"/>
      <protection hidden="1"/>
    </xf>
    <xf numFmtId="0" fontId="34" fillId="0" borderId="124" xfId="0" applyFont="1" applyBorder="1" applyAlignment="1" applyProtection="1">
      <alignment horizontal="center" vertical="center"/>
      <protection locked="0"/>
    </xf>
    <xf numFmtId="0" fontId="34" fillId="0" borderId="133" xfId="0" applyFont="1" applyBorder="1" applyAlignment="1" applyProtection="1">
      <alignment horizontal="center" vertical="center"/>
      <protection locked="0"/>
    </xf>
    <xf numFmtId="0" fontId="34" fillId="0" borderId="125" xfId="0" applyFont="1" applyBorder="1" applyAlignment="1" applyProtection="1">
      <alignment horizontal="center" vertical="center"/>
      <protection locked="0"/>
    </xf>
    <xf numFmtId="38" fontId="34" fillId="0" borderId="118" xfId="70" applyFont="1" applyFill="1" applyBorder="1" applyAlignment="1" applyProtection="1">
      <alignment horizontal="right" vertical="center" shrinkToFit="1"/>
      <protection locked="0"/>
    </xf>
    <xf numFmtId="38" fontId="34" fillId="0" borderId="120" xfId="70" applyFont="1" applyFill="1" applyBorder="1" applyAlignment="1" applyProtection="1">
      <alignment horizontal="right" vertical="center" shrinkToFit="1"/>
      <protection locked="0"/>
    </xf>
    <xf numFmtId="49" fontId="51" fillId="0" borderId="137" xfId="0" applyNumberFormat="1" applyFont="1" applyBorder="1" applyAlignment="1" applyProtection="1">
      <alignment horizontal="center" vertical="center" shrinkToFit="1"/>
      <protection hidden="1"/>
    </xf>
    <xf numFmtId="49" fontId="51" fillId="0" borderId="138" xfId="0" applyNumberFormat="1" applyFont="1" applyBorder="1" applyAlignment="1" applyProtection="1">
      <alignment horizontal="center" vertical="center" shrinkToFit="1"/>
      <protection hidden="1"/>
    </xf>
    <xf numFmtId="49" fontId="34" fillId="0" borderId="137" xfId="0" applyNumberFormat="1" applyFont="1" applyBorder="1" applyAlignment="1" applyProtection="1">
      <alignment vertical="center" shrinkToFit="1"/>
      <protection locked="0"/>
    </xf>
    <xf numFmtId="49" fontId="34" fillId="0" borderId="138" xfId="0" applyNumberFormat="1" applyFont="1" applyBorder="1" applyAlignment="1" applyProtection="1">
      <alignment vertical="center" shrinkToFit="1"/>
      <protection locked="0"/>
    </xf>
    <xf numFmtId="49" fontId="34" fillId="0" borderId="139" xfId="0" applyNumberFormat="1" applyFont="1" applyBorder="1" applyAlignment="1" applyProtection="1">
      <alignment vertical="center" shrinkToFit="1"/>
      <protection locked="0"/>
    </xf>
    <xf numFmtId="49" fontId="34" fillId="0" borderId="8" xfId="0" applyNumberFormat="1"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49" fontId="34" fillId="0" borderId="9" xfId="0" applyNumberFormat="1" applyFont="1" applyBorder="1" applyAlignment="1" applyProtection="1">
      <alignment horizontal="center" vertical="center"/>
      <protection locked="0"/>
    </xf>
    <xf numFmtId="49" fontId="84" fillId="0" borderId="8" xfId="7" applyNumberFormat="1" applyFont="1" applyBorder="1" applyAlignment="1" applyProtection="1">
      <alignment horizontal="center" vertical="center" shrinkToFit="1"/>
      <protection locked="0"/>
    </xf>
    <xf numFmtId="49" fontId="84" fillId="0" borderId="0" xfId="7" applyNumberFormat="1" applyFont="1" applyAlignment="1" applyProtection="1">
      <alignment horizontal="center" vertical="center" shrinkToFit="1"/>
      <protection locked="0"/>
    </xf>
    <xf numFmtId="49" fontId="84" fillId="0" borderId="9" xfId="7" applyNumberFormat="1" applyFont="1" applyBorder="1" applyAlignment="1" applyProtection="1">
      <alignment horizontal="center" vertical="center" shrinkToFit="1"/>
      <protection locked="0"/>
    </xf>
    <xf numFmtId="38" fontId="34" fillId="0" borderId="8" xfId="70" applyFont="1" applyFill="1" applyBorder="1" applyAlignment="1" applyProtection="1">
      <alignment horizontal="right" vertical="center" shrinkToFit="1"/>
      <protection locked="0"/>
    </xf>
    <xf numFmtId="38" fontId="34" fillId="0" borderId="0" xfId="70" applyFont="1" applyFill="1" applyBorder="1" applyAlignment="1" applyProtection="1">
      <alignment horizontal="right" vertical="center" shrinkToFit="1"/>
      <protection locked="0"/>
    </xf>
    <xf numFmtId="0" fontId="34" fillId="0" borderId="0" xfId="0" applyFont="1" applyAlignment="1" applyProtection="1">
      <alignment horizontal="center" vertical="center"/>
      <protection hidden="1"/>
    </xf>
    <xf numFmtId="0" fontId="34" fillId="0" borderId="8" xfId="0" applyFont="1" applyBorder="1" applyAlignment="1" applyProtection="1">
      <alignment horizontal="right" vertical="center" shrinkToFit="1"/>
      <protection locked="0"/>
    </xf>
    <xf numFmtId="0" fontId="34" fillId="0" borderId="0" xfId="0" applyFont="1" applyAlignment="1" applyProtection="1">
      <alignment horizontal="right" vertical="center" shrinkToFit="1"/>
      <protection locked="0"/>
    </xf>
    <xf numFmtId="187" fontId="34" fillId="0" borderId="8" xfId="0" applyNumberFormat="1" applyFont="1" applyBorder="1" applyAlignment="1" applyProtection="1">
      <alignment horizontal="center" vertical="center"/>
      <protection locked="0"/>
    </xf>
    <xf numFmtId="187" fontId="34" fillId="0" borderId="0" xfId="0" applyNumberFormat="1" applyFont="1" applyAlignment="1" applyProtection="1">
      <alignment horizontal="center" vertical="center"/>
      <protection locked="0"/>
    </xf>
    <xf numFmtId="187" fontId="34" fillId="0" borderId="9" xfId="0" applyNumberFormat="1" applyFont="1" applyBorder="1" applyAlignment="1" applyProtection="1">
      <alignment horizontal="center" vertical="center"/>
      <protection locked="0"/>
    </xf>
    <xf numFmtId="188" fontId="34" fillId="0" borderId="8" xfId="0" applyNumberFormat="1" applyFont="1" applyBorder="1" applyAlignment="1" applyProtection="1">
      <alignment horizontal="center" vertical="center" shrinkToFit="1"/>
      <protection locked="0"/>
    </xf>
    <xf numFmtId="188" fontId="34" fillId="0" borderId="0" xfId="0" applyNumberFormat="1" applyFont="1" applyAlignment="1" applyProtection="1">
      <alignment horizontal="center" vertical="center" shrinkToFit="1"/>
      <protection locked="0"/>
    </xf>
    <xf numFmtId="188" fontId="34" fillId="0" borderId="9" xfId="0" applyNumberFormat="1" applyFont="1" applyBorder="1" applyAlignment="1" applyProtection="1">
      <alignment horizontal="center" vertical="center" shrinkToFit="1"/>
      <protection locked="0"/>
    </xf>
    <xf numFmtId="181" fontId="34" fillId="0" borderId="8" xfId="0" applyNumberFormat="1" applyFont="1" applyBorder="1" applyAlignment="1" applyProtection="1">
      <alignment horizontal="right" vertical="center"/>
      <protection locked="0"/>
    </xf>
    <xf numFmtId="181" fontId="34" fillId="0" borderId="0" xfId="0" applyNumberFormat="1" applyFont="1" applyAlignment="1" applyProtection="1">
      <alignment horizontal="right" vertical="center"/>
      <protection locked="0"/>
    </xf>
    <xf numFmtId="49" fontId="34" fillId="0" borderId="0" xfId="0" applyNumberFormat="1" applyFont="1" applyAlignment="1" applyProtection="1">
      <alignment horizontal="center" vertical="center"/>
      <protection hidden="1"/>
    </xf>
    <xf numFmtId="49" fontId="34" fillId="0" borderId="9" xfId="0" applyNumberFormat="1" applyFont="1" applyBorder="1" applyAlignment="1" applyProtection="1">
      <alignment horizontal="center" vertical="center"/>
      <protection hidden="1"/>
    </xf>
    <xf numFmtId="0" fontId="34" fillId="0" borderId="5" xfId="0" applyFont="1" applyBorder="1" applyAlignment="1" applyProtection="1">
      <alignment horizontal="center" vertical="center"/>
      <protection hidden="1"/>
    </xf>
    <xf numFmtId="0" fontId="34" fillId="3" borderId="1" xfId="0" applyFont="1" applyFill="1" applyBorder="1" applyAlignment="1" applyProtection="1">
      <alignment horizontal="center" vertical="center"/>
      <protection hidden="1"/>
    </xf>
    <xf numFmtId="49" fontId="34" fillId="0" borderId="2" xfId="0" applyNumberFormat="1" applyFont="1" applyBorder="1" applyAlignment="1" applyProtection="1">
      <alignment vertical="center" shrinkToFit="1"/>
      <protection locked="0"/>
    </xf>
    <xf numFmtId="49" fontId="34" fillId="0" borderId="3" xfId="0" applyNumberFormat="1" applyFont="1" applyBorder="1" applyAlignment="1" applyProtection="1">
      <alignment vertical="center" shrinkToFit="1"/>
      <protection locked="0"/>
    </xf>
    <xf numFmtId="49" fontId="34" fillId="0" borderId="4" xfId="0" applyNumberFormat="1" applyFont="1" applyBorder="1" applyAlignment="1" applyProtection="1">
      <alignment vertical="center" shrinkToFit="1"/>
      <protection locked="0"/>
    </xf>
    <xf numFmtId="49" fontId="34" fillId="0" borderId="3"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49" fontId="84" fillId="0" borderId="2" xfId="7" applyNumberFormat="1" applyFont="1" applyBorder="1" applyAlignment="1" applyProtection="1">
      <alignment horizontal="center" vertical="center" shrinkToFit="1"/>
      <protection locked="0"/>
    </xf>
    <xf numFmtId="49" fontId="84" fillId="0" borderId="3" xfId="7" applyNumberFormat="1" applyFont="1" applyBorder="1" applyAlignment="1" applyProtection="1">
      <alignment horizontal="center" vertical="center" shrinkToFit="1"/>
      <protection locked="0"/>
    </xf>
    <xf numFmtId="38" fontId="34" fillId="0" borderId="1" xfId="70" applyFont="1" applyFill="1" applyBorder="1" applyAlignment="1" applyProtection="1">
      <alignment horizontal="right" vertical="center" shrinkToFit="1"/>
      <protection locked="0"/>
    </xf>
    <xf numFmtId="38" fontId="34" fillId="0" borderId="2" xfId="70" applyFont="1" applyFill="1" applyBorder="1" applyAlignment="1" applyProtection="1">
      <alignment horizontal="right" vertical="center" shrinkToFit="1"/>
      <protection locked="0"/>
    </xf>
    <xf numFmtId="0" fontId="34" fillId="0" borderId="4" xfId="0" applyFont="1" applyBorder="1" applyProtection="1">
      <alignment vertical="center"/>
      <protection hidden="1"/>
    </xf>
    <xf numFmtId="0" fontId="34" fillId="0" borderId="1" xfId="0" applyFont="1" applyBorder="1" applyProtection="1">
      <alignment vertical="center"/>
      <protection hidden="1"/>
    </xf>
    <xf numFmtId="0" fontId="34" fillId="0" borderId="1" xfId="0" applyFont="1" applyBorder="1" applyAlignment="1" applyProtection="1">
      <alignment horizontal="right" vertical="center" shrinkToFit="1"/>
      <protection locked="0"/>
    </xf>
    <xf numFmtId="0" fontId="34" fillId="0" borderId="2" xfId="0" applyFont="1" applyBorder="1" applyAlignment="1" applyProtection="1">
      <alignment horizontal="right" vertical="center" shrinkToFit="1"/>
      <protection locked="0"/>
    </xf>
    <xf numFmtId="0" fontId="34" fillId="0" borderId="4" xfId="0" applyFont="1" applyBorder="1" applyAlignment="1" applyProtection="1">
      <alignment horizontal="left" vertical="center"/>
      <protection hidden="1"/>
    </xf>
    <xf numFmtId="0" fontId="34" fillId="0" borderId="1" xfId="0" applyFont="1" applyBorder="1" applyAlignment="1" applyProtection="1">
      <alignment horizontal="left" vertical="center"/>
      <protection hidden="1"/>
    </xf>
    <xf numFmtId="187" fontId="34" fillId="0" borderId="2" xfId="0" applyNumberFormat="1" applyFont="1" applyBorder="1" applyAlignment="1" applyProtection="1">
      <alignment horizontal="right" vertical="center"/>
      <protection locked="0"/>
    </xf>
    <xf numFmtId="187" fontId="34" fillId="0" borderId="3" xfId="0" applyNumberFormat="1" applyFont="1" applyBorder="1" applyAlignment="1" applyProtection="1">
      <alignment horizontal="right" vertical="center"/>
      <protection locked="0"/>
    </xf>
    <xf numFmtId="187" fontId="34" fillId="0" borderId="4" xfId="0" applyNumberFormat="1" applyFont="1" applyBorder="1" applyAlignment="1" applyProtection="1">
      <alignment horizontal="right" vertical="center"/>
      <protection locked="0"/>
    </xf>
    <xf numFmtId="188" fontId="34" fillId="0" borderId="1" xfId="0" applyNumberFormat="1" applyFont="1" applyBorder="1" applyAlignment="1" applyProtection="1">
      <alignment horizontal="center" vertical="center" shrinkToFit="1"/>
      <protection locked="0"/>
    </xf>
    <xf numFmtId="181" fontId="34" fillId="0" borderId="1" xfId="0" applyNumberFormat="1" applyFont="1" applyBorder="1" applyAlignment="1" applyProtection="1">
      <alignment horizontal="right" vertical="center"/>
      <protection locked="0"/>
    </xf>
    <xf numFmtId="181" fontId="34" fillId="0" borderId="2" xfId="0" applyNumberFormat="1" applyFont="1" applyBorder="1" applyAlignment="1" applyProtection="1">
      <alignment horizontal="right" vertical="center"/>
      <protection locked="0"/>
    </xf>
    <xf numFmtId="49" fontId="34" fillId="0" borderId="4" xfId="0" applyNumberFormat="1" applyFont="1" applyBorder="1" applyProtection="1">
      <alignment vertical="center"/>
      <protection hidden="1"/>
    </xf>
    <xf numFmtId="49" fontId="34" fillId="0" borderId="1" xfId="0" applyNumberFormat="1" applyFont="1" applyBorder="1" applyProtection="1">
      <alignment vertical="center"/>
      <protection hidden="1"/>
    </xf>
    <xf numFmtId="0" fontId="34" fillId="0" borderId="2" xfId="0" applyFont="1" applyBorder="1" applyAlignment="1" applyProtection="1">
      <alignment horizontal="center" vertical="center" shrinkToFit="1"/>
      <protection hidden="1"/>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2" fontId="34" fillId="0" borderId="1" xfId="0" applyNumberFormat="1" applyFont="1" applyBorder="1" applyProtection="1">
      <alignment vertical="center"/>
      <protection locked="0"/>
    </xf>
    <xf numFmtId="2" fontId="34" fillId="0" borderId="2" xfId="0" applyNumberFormat="1" applyFont="1" applyBorder="1" applyProtection="1">
      <alignment vertical="center"/>
      <protection locked="0"/>
    </xf>
    <xf numFmtId="0" fontId="34" fillId="3" borderId="31" xfId="0" applyFont="1" applyFill="1" applyBorder="1" applyAlignment="1" applyProtection="1">
      <alignment horizontal="center" vertical="center"/>
      <protection hidden="1"/>
    </xf>
    <xf numFmtId="49" fontId="34" fillId="0" borderId="32" xfId="0" applyNumberFormat="1" applyFont="1" applyBorder="1" applyAlignment="1" applyProtection="1">
      <alignment vertical="center" shrinkToFit="1"/>
      <protection locked="0"/>
    </xf>
    <xf numFmtId="49" fontId="34" fillId="0" borderId="34" xfId="0" applyNumberFormat="1" applyFont="1" applyBorder="1" applyAlignment="1" applyProtection="1">
      <alignment vertical="center" shrinkToFit="1"/>
      <protection locked="0"/>
    </xf>
    <xf numFmtId="49" fontId="34" fillId="0" borderId="33" xfId="0" applyNumberFormat="1" applyFont="1" applyBorder="1" applyAlignment="1" applyProtection="1">
      <alignment vertical="center" shrinkToFit="1"/>
      <protection locked="0"/>
    </xf>
    <xf numFmtId="49" fontId="34" fillId="0" borderId="34" xfId="0" applyNumberFormat="1" applyFont="1" applyBorder="1" applyAlignment="1" applyProtection="1">
      <alignment horizontal="center" vertical="center"/>
      <protection locked="0"/>
    </xf>
    <xf numFmtId="49" fontId="34" fillId="0" borderId="33" xfId="0" applyNumberFormat="1" applyFont="1" applyBorder="1" applyAlignment="1" applyProtection="1">
      <alignment horizontal="center" vertical="center"/>
      <protection locked="0"/>
    </xf>
    <xf numFmtId="49" fontId="84" fillId="0" borderId="32" xfId="7" applyNumberFormat="1" applyFont="1" applyBorder="1" applyAlignment="1" applyProtection="1">
      <alignment horizontal="center" vertical="center" shrinkToFit="1"/>
      <protection locked="0"/>
    </xf>
    <xf numFmtId="49" fontId="84" fillId="0" borderId="34" xfId="7" applyNumberFormat="1" applyFont="1" applyBorder="1" applyAlignment="1" applyProtection="1">
      <alignment horizontal="center" vertical="center" shrinkToFit="1"/>
      <protection locked="0"/>
    </xf>
    <xf numFmtId="38" fontId="34" fillId="0" borderId="31" xfId="70" applyFont="1" applyFill="1" applyBorder="1" applyAlignment="1" applyProtection="1">
      <alignment horizontal="right" vertical="center" shrinkToFit="1"/>
      <protection locked="0"/>
    </xf>
    <xf numFmtId="38" fontId="34" fillId="0" borderId="32" xfId="70" applyFont="1" applyFill="1" applyBorder="1" applyAlignment="1" applyProtection="1">
      <alignment horizontal="right" vertical="center" shrinkToFit="1"/>
      <protection locked="0"/>
    </xf>
    <xf numFmtId="0" fontId="34" fillId="0" borderId="33" xfId="0" applyFont="1" applyBorder="1" applyProtection="1">
      <alignment vertical="center"/>
      <protection hidden="1"/>
    </xf>
    <xf numFmtId="0" fontId="34" fillId="0" borderId="31" xfId="0" applyFont="1" applyBorder="1" applyProtection="1">
      <alignment vertical="center"/>
      <protection hidden="1"/>
    </xf>
    <xf numFmtId="0" fontId="34" fillId="0" borderId="31" xfId="0" applyFont="1" applyBorder="1" applyAlignment="1" applyProtection="1">
      <alignment horizontal="right" vertical="center" shrinkToFit="1"/>
      <protection locked="0"/>
    </xf>
    <xf numFmtId="0" fontId="34" fillId="0" borderId="32" xfId="0" applyFont="1" applyBorder="1" applyAlignment="1" applyProtection="1">
      <alignment horizontal="right" vertical="center" shrinkToFit="1"/>
      <protection locked="0"/>
    </xf>
    <xf numFmtId="0" fontId="34" fillId="0" borderId="33" xfId="0" applyFont="1" applyBorder="1" applyAlignment="1" applyProtection="1">
      <alignment horizontal="left" vertical="center"/>
      <protection hidden="1"/>
    </xf>
    <xf numFmtId="0" fontId="34" fillId="0" borderId="31" xfId="0" applyFont="1" applyBorder="1" applyAlignment="1" applyProtection="1">
      <alignment horizontal="left" vertical="center"/>
      <protection hidden="1"/>
    </xf>
    <xf numFmtId="187" fontId="34" fillId="0" borderId="32" xfId="0" applyNumberFormat="1" applyFont="1" applyBorder="1" applyAlignment="1" applyProtection="1">
      <alignment horizontal="right" vertical="center"/>
      <protection locked="0"/>
    </xf>
    <xf numFmtId="187" fontId="34" fillId="0" borderId="34" xfId="0" applyNumberFormat="1" applyFont="1" applyBorder="1" applyAlignment="1" applyProtection="1">
      <alignment horizontal="right" vertical="center"/>
      <protection locked="0"/>
    </xf>
    <xf numFmtId="187" fontId="34" fillId="0" borderId="33" xfId="0" applyNumberFormat="1" applyFont="1" applyBorder="1" applyAlignment="1" applyProtection="1">
      <alignment horizontal="right" vertical="center"/>
      <protection locked="0"/>
    </xf>
    <xf numFmtId="188" fontId="34" fillId="0" borderId="31" xfId="0" applyNumberFormat="1" applyFont="1" applyBorder="1" applyAlignment="1" applyProtection="1">
      <alignment horizontal="center" vertical="center" shrinkToFit="1"/>
      <protection locked="0"/>
    </xf>
    <xf numFmtId="181" fontId="34" fillId="0" borderId="31" xfId="0" applyNumberFormat="1" applyFont="1" applyBorder="1" applyAlignment="1" applyProtection="1">
      <alignment horizontal="right" vertical="center"/>
      <protection locked="0"/>
    </xf>
    <xf numFmtId="181" fontId="34" fillId="0" borderId="32" xfId="0" applyNumberFormat="1" applyFont="1" applyBorder="1" applyAlignment="1" applyProtection="1">
      <alignment horizontal="right" vertical="center"/>
      <protection locked="0"/>
    </xf>
    <xf numFmtId="49" fontId="34" fillId="0" borderId="33" xfId="0" applyNumberFormat="1" applyFont="1" applyBorder="1" applyProtection="1">
      <alignment vertical="center"/>
      <protection hidden="1"/>
    </xf>
    <xf numFmtId="49" fontId="34" fillId="0" borderId="31" xfId="0" applyNumberFormat="1" applyFont="1" applyBorder="1" applyProtection="1">
      <alignment vertical="center"/>
      <protection hidden="1"/>
    </xf>
    <xf numFmtId="0" fontId="34" fillId="0" borderId="32"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33" xfId="0" applyFont="1" applyBorder="1" applyAlignment="1" applyProtection="1">
      <alignment horizontal="center" vertical="center" shrinkToFit="1"/>
      <protection hidden="1"/>
    </xf>
    <xf numFmtId="0" fontId="34" fillId="0" borderId="19" xfId="0" applyFont="1" applyBorder="1" applyAlignment="1" applyProtection="1">
      <alignment horizontal="center" vertical="center"/>
      <protection hidden="1"/>
    </xf>
    <xf numFmtId="49" fontId="34" fillId="0" borderId="36" xfId="0" applyNumberFormat="1" applyFont="1" applyBorder="1" applyAlignment="1" applyProtection="1">
      <alignment vertical="center" shrinkToFit="1"/>
      <protection locked="0"/>
    </xf>
    <xf numFmtId="49" fontId="34" fillId="0" borderId="37" xfId="0" applyNumberFormat="1" applyFont="1" applyBorder="1" applyAlignment="1" applyProtection="1">
      <alignment vertical="center" shrinkToFit="1"/>
      <protection locked="0"/>
    </xf>
    <xf numFmtId="49" fontId="34" fillId="0" borderId="38" xfId="0" applyNumberFormat="1" applyFont="1" applyBorder="1" applyAlignment="1" applyProtection="1">
      <alignment vertical="center" shrinkToFit="1"/>
      <protection locked="0"/>
    </xf>
    <xf numFmtId="49" fontId="34" fillId="0" borderId="37" xfId="0" applyNumberFormat="1" applyFont="1" applyBorder="1" applyAlignment="1" applyProtection="1">
      <alignment horizontal="center" vertical="center"/>
      <protection locked="0"/>
    </xf>
    <xf numFmtId="49" fontId="34" fillId="0" borderId="38" xfId="0" applyNumberFormat="1" applyFont="1" applyBorder="1" applyAlignment="1" applyProtection="1">
      <alignment horizontal="center" vertical="center"/>
      <protection locked="0"/>
    </xf>
    <xf numFmtId="38" fontId="34" fillId="0" borderId="19" xfId="70" applyFont="1" applyFill="1" applyBorder="1" applyAlignment="1" applyProtection="1">
      <alignment horizontal="right" vertical="center" shrinkToFit="1"/>
      <protection locked="0"/>
    </xf>
    <xf numFmtId="0" fontId="34" fillId="0" borderId="12" xfId="0" applyFont="1" applyBorder="1" applyProtection="1">
      <alignment vertical="center"/>
      <protection hidden="1"/>
    </xf>
    <xf numFmtId="0" fontId="34" fillId="0" borderId="19" xfId="0" applyFont="1" applyBorder="1" applyProtection="1">
      <alignment vertical="center"/>
      <protection hidden="1"/>
    </xf>
    <xf numFmtId="0" fontId="34" fillId="0" borderId="19" xfId="0" applyFont="1" applyBorder="1" applyAlignment="1" applyProtection="1">
      <alignment horizontal="right" vertical="center" shrinkToFit="1"/>
      <protection locked="0"/>
    </xf>
    <xf numFmtId="0" fontId="34" fillId="0" borderId="12" xfId="0" applyFont="1" applyBorder="1" applyAlignment="1" applyProtection="1">
      <alignment horizontal="left" vertical="center"/>
      <protection hidden="1"/>
    </xf>
    <xf numFmtId="0" fontId="34" fillId="0" borderId="19" xfId="0" applyFont="1" applyBorder="1" applyAlignment="1" applyProtection="1">
      <alignment horizontal="left" vertical="center"/>
      <protection hidden="1"/>
    </xf>
    <xf numFmtId="187" fontId="34" fillId="0" borderId="36" xfId="0" applyNumberFormat="1" applyFont="1" applyBorder="1" applyAlignment="1" applyProtection="1">
      <alignment horizontal="right" vertical="center"/>
      <protection locked="0"/>
    </xf>
    <xf numFmtId="187" fontId="34" fillId="0" borderId="37" xfId="0" applyNumberFormat="1" applyFont="1" applyBorder="1" applyAlignment="1" applyProtection="1">
      <alignment horizontal="right" vertical="center"/>
      <protection locked="0"/>
    </xf>
    <xf numFmtId="187" fontId="34" fillId="0" borderId="38" xfId="0" applyNumberFormat="1" applyFont="1" applyBorder="1" applyAlignment="1" applyProtection="1">
      <alignment horizontal="right" vertical="center"/>
      <protection locked="0"/>
    </xf>
    <xf numFmtId="188" fontId="34" fillId="0" borderId="19" xfId="0" applyNumberFormat="1" applyFont="1" applyBorder="1" applyAlignment="1" applyProtection="1">
      <alignment horizontal="center" vertical="center" shrinkToFit="1"/>
      <protection locked="0"/>
    </xf>
    <xf numFmtId="181" fontId="34" fillId="0" borderId="19" xfId="0" applyNumberFormat="1" applyFont="1" applyBorder="1" applyAlignment="1" applyProtection="1">
      <alignment horizontal="right" vertical="center"/>
      <protection locked="0"/>
    </xf>
    <xf numFmtId="49" fontId="34" fillId="0" borderId="12" xfId="0" applyNumberFormat="1" applyFont="1" applyBorder="1" applyProtection="1">
      <alignment vertical="center"/>
      <protection hidden="1"/>
    </xf>
    <xf numFmtId="49" fontId="34" fillId="0" borderId="19" xfId="0" applyNumberFormat="1" applyFont="1" applyBorder="1" applyProtection="1">
      <alignment vertical="center"/>
      <protection hidden="1"/>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1" xfId="0" applyFont="1" applyBorder="1" applyAlignment="1" applyProtection="1">
      <alignment horizontal="center" vertical="center"/>
      <protection hidden="1"/>
    </xf>
    <xf numFmtId="49" fontId="34" fillId="0" borderId="2" xfId="0" applyNumberFormat="1" applyFont="1" applyBorder="1" applyAlignment="1" applyProtection="1">
      <alignment horizontal="center" vertical="center"/>
      <protection locked="0"/>
    </xf>
    <xf numFmtId="181" fontId="34" fillId="0" borderId="3" xfId="0" applyNumberFormat="1" applyFont="1" applyBorder="1" applyAlignment="1" applyProtection="1">
      <alignment horizontal="right" vertical="center"/>
      <protection locked="0"/>
    </xf>
    <xf numFmtId="2" fontId="34" fillId="0" borderId="3" xfId="0" applyNumberFormat="1" applyFont="1" applyBorder="1" applyProtection="1">
      <alignment vertical="center"/>
      <protection locked="0"/>
    </xf>
    <xf numFmtId="49" fontId="30" fillId="2" borderId="2" xfId="1" quotePrefix="1" applyNumberFormat="1" applyFont="1" applyFill="1" applyBorder="1" applyAlignment="1" applyProtection="1">
      <alignment horizontal="center" vertical="center"/>
      <protection locked="0"/>
    </xf>
    <xf numFmtId="49" fontId="30" fillId="2" borderId="3" xfId="1" applyNumberFormat="1" applyFont="1" applyFill="1" applyBorder="1" applyAlignment="1" applyProtection="1">
      <alignment horizontal="center" vertical="center"/>
      <protection locked="0"/>
    </xf>
    <xf numFmtId="49" fontId="30" fillId="2" borderId="3" xfId="1" quotePrefix="1" applyNumberFormat="1" applyFont="1" applyFill="1" applyBorder="1" applyAlignment="1" applyProtection="1">
      <alignment horizontal="center" vertical="center"/>
      <protection locked="0"/>
    </xf>
    <xf numFmtId="0" fontId="30" fillId="7" borderId="2" xfId="2" applyFont="1" applyFill="1" applyBorder="1" applyAlignment="1" applyProtection="1">
      <alignment horizontal="center" vertical="center" wrapText="1"/>
      <protection hidden="1"/>
    </xf>
    <xf numFmtId="0" fontId="30" fillId="7" borderId="3" xfId="2" applyFont="1" applyFill="1" applyBorder="1" applyAlignment="1" applyProtection="1">
      <alignment horizontal="center" vertical="center" wrapText="1"/>
      <protection hidden="1"/>
    </xf>
    <xf numFmtId="0" fontId="30" fillId="7" borderId="4" xfId="2" applyFont="1" applyFill="1" applyBorder="1" applyAlignment="1" applyProtection="1">
      <alignment horizontal="center" vertical="center" wrapText="1"/>
      <protection hidden="1"/>
    </xf>
    <xf numFmtId="0" fontId="30" fillId="7" borderId="2"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wrapText="1"/>
      <protection hidden="1"/>
    </xf>
    <xf numFmtId="0" fontId="30" fillId="7" borderId="3"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center" vertical="center"/>
      <protection hidden="1"/>
    </xf>
    <xf numFmtId="49" fontId="26" fillId="0" borderId="1" xfId="0" applyNumberFormat="1" applyFont="1" applyBorder="1" applyAlignment="1" applyProtection="1">
      <alignment horizontal="left" vertical="center" wrapText="1"/>
      <protection locked="0"/>
    </xf>
    <xf numFmtId="49" fontId="26" fillId="0" borderId="2" xfId="1" quotePrefix="1" applyNumberFormat="1" applyFont="1" applyFill="1" applyBorder="1" applyAlignment="1" applyProtection="1">
      <alignment horizontal="center" vertical="center"/>
      <protection locked="0"/>
    </xf>
    <xf numFmtId="49" fontId="26" fillId="0" borderId="3" xfId="1" applyNumberFormat="1" applyFont="1" applyFill="1" applyBorder="1" applyAlignment="1" applyProtection="1">
      <alignment horizontal="center" vertical="center"/>
      <protection locked="0"/>
    </xf>
    <xf numFmtId="49" fontId="26" fillId="0" borderId="3" xfId="1" quotePrefix="1" applyNumberFormat="1" applyFont="1" applyFill="1" applyBorder="1" applyAlignment="1" applyProtection="1">
      <alignment horizontal="center" vertical="center"/>
      <protection locked="0"/>
    </xf>
    <xf numFmtId="49" fontId="26" fillId="2" borderId="2" xfId="1" quotePrefix="1" applyNumberFormat="1" applyFont="1" applyFill="1" applyBorder="1" applyAlignment="1" applyProtection="1">
      <alignment horizontal="center" vertical="center"/>
      <protection locked="0"/>
    </xf>
    <xf numFmtId="49" fontId="26" fillId="2" borderId="3" xfId="1" applyNumberFormat="1" applyFont="1" applyFill="1" applyBorder="1" applyAlignment="1" applyProtection="1">
      <alignment horizontal="center" vertical="center"/>
      <protection locked="0"/>
    </xf>
    <xf numFmtId="49" fontId="26" fillId="2" borderId="3" xfId="1" quotePrefix="1" applyNumberFormat="1" applyFont="1" applyFill="1" applyBorder="1" applyAlignment="1" applyProtection="1">
      <alignment horizontal="center" vertical="center"/>
      <protection locked="0"/>
    </xf>
    <xf numFmtId="0" fontId="30" fillId="2" borderId="2"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7" borderId="2" xfId="1" applyNumberFormat="1" applyFont="1" applyFill="1" applyBorder="1" applyAlignment="1" applyProtection="1">
      <alignment horizontal="center" vertical="center"/>
      <protection hidden="1"/>
    </xf>
    <xf numFmtId="0" fontId="30" fillId="7" borderId="3" xfId="1" applyNumberFormat="1" applyFont="1" applyFill="1" applyBorder="1" applyAlignment="1" applyProtection="1">
      <alignment horizontal="center" vertical="center"/>
      <protection hidden="1"/>
    </xf>
    <xf numFmtId="0" fontId="30" fillId="7" borderId="4" xfId="1" applyNumberFormat="1" applyFont="1" applyFill="1" applyBorder="1" applyAlignment="1" applyProtection="1">
      <alignment horizontal="center" vertical="center"/>
      <protection hidden="1"/>
    </xf>
    <xf numFmtId="0" fontId="30" fillId="7" borderId="8" xfId="2" applyFont="1" applyFill="1" applyBorder="1" applyAlignment="1" applyProtection="1">
      <alignment horizontal="center" vertical="center" wrapText="1"/>
      <protection hidden="1"/>
    </xf>
    <xf numFmtId="0" fontId="30" fillId="7" borderId="0" xfId="2" applyFont="1" applyFill="1" applyAlignment="1" applyProtection="1">
      <alignment horizontal="center" vertical="center" wrapText="1"/>
      <protection hidden="1"/>
    </xf>
    <xf numFmtId="0" fontId="30" fillId="7" borderId="9" xfId="2" applyFont="1" applyFill="1" applyBorder="1" applyAlignment="1" applyProtection="1">
      <alignment horizontal="center" vertical="center" wrapText="1"/>
      <protection hidden="1"/>
    </xf>
    <xf numFmtId="0" fontId="30" fillId="7" borderId="10" xfId="2" applyFont="1" applyFill="1" applyBorder="1" applyAlignment="1" applyProtection="1">
      <alignment horizontal="center" vertical="center" wrapText="1"/>
      <protection hidden="1"/>
    </xf>
    <xf numFmtId="0" fontId="30" fillId="7" borderId="11" xfId="2" applyFont="1" applyFill="1" applyBorder="1" applyAlignment="1" applyProtection="1">
      <alignment horizontal="center" vertical="center" wrapText="1"/>
      <protection hidden="1"/>
    </xf>
    <xf numFmtId="0" fontId="30" fillId="7" borderId="12" xfId="2" applyFont="1" applyFill="1" applyBorder="1" applyAlignment="1" applyProtection="1">
      <alignment horizontal="center" vertical="center" wrapText="1"/>
      <protection hidden="1"/>
    </xf>
    <xf numFmtId="0" fontId="30" fillId="7" borderId="10" xfId="1" applyNumberFormat="1" applyFont="1" applyFill="1" applyBorder="1" applyAlignment="1" applyProtection="1">
      <alignment horizontal="center" vertical="center"/>
      <protection hidden="1"/>
    </xf>
    <xf numFmtId="0" fontId="30" fillId="7" borderId="11" xfId="1" applyNumberFormat="1" applyFont="1" applyFill="1" applyBorder="1" applyAlignment="1" applyProtection="1">
      <alignment horizontal="center" vertical="center"/>
      <protection hidden="1"/>
    </xf>
    <xf numFmtId="0" fontId="30" fillId="7" borderId="12" xfId="1" applyNumberFormat="1" applyFont="1" applyFill="1" applyBorder="1" applyAlignment="1" applyProtection="1">
      <alignment horizontal="center" vertical="center"/>
      <protection hidden="1"/>
    </xf>
    <xf numFmtId="0" fontId="30" fillId="2" borderId="10"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0" fontId="30" fillId="7" borderId="5" xfId="0" applyFont="1" applyFill="1" applyBorder="1" applyAlignment="1" applyProtection="1">
      <alignment horizontal="center" vertical="center"/>
      <protection hidden="1"/>
    </xf>
    <xf numFmtId="0" fontId="30" fillId="7" borderId="6" xfId="0" applyFont="1"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hidden="1"/>
    </xf>
    <xf numFmtId="0" fontId="30" fillId="7" borderId="8" xfId="0" applyFont="1" applyFill="1" applyBorder="1" applyAlignment="1" applyProtection="1">
      <alignment horizontal="center" vertical="center"/>
      <protection hidden="1"/>
    </xf>
    <xf numFmtId="0" fontId="30" fillId="7" borderId="0" xfId="0" applyFont="1" applyFill="1" applyAlignment="1" applyProtection="1">
      <alignment horizontal="center" vertical="center"/>
      <protection hidden="1"/>
    </xf>
    <xf numFmtId="0" fontId="30" fillId="7" borderId="9" xfId="0" applyFont="1" applyFill="1" applyBorder="1" applyAlignment="1" applyProtection="1">
      <alignment horizontal="center" vertical="center"/>
      <protection hidden="1"/>
    </xf>
    <xf numFmtId="0" fontId="30" fillId="7" borderId="1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12" xfId="0" applyFont="1" applyFill="1" applyBorder="1" applyAlignment="1" applyProtection="1">
      <alignment horizontal="center" vertical="center"/>
      <protection hidden="1"/>
    </xf>
    <xf numFmtId="38" fontId="30" fillId="2" borderId="3" xfId="1" applyFont="1" applyFill="1" applyBorder="1" applyAlignment="1" applyProtection="1">
      <alignment vertical="center"/>
      <protection hidden="1"/>
    </xf>
    <xf numFmtId="38" fontId="30" fillId="2" borderId="4" xfId="1" applyFont="1" applyFill="1" applyBorder="1" applyAlignment="1" applyProtection="1">
      <alignment vertical="center"/>
      <protection hidden="1"/>
    </xf>
    <xf numFmtId="0" fontId="26" fillId="2" borderId="3" xfId="0" applyFont="1" applyFill="1" applyBorder="1" applyAlignment="1" applyProtection="1">
      <alignment horizontal="left" vertical="center"/>
      <protection hidden="1"/>
    </xf>
    <xf numFmtId="178" fontId="26" fillId="2" borderId="3" xfId="70" applyNumberFormat="1" applyFont="1" applyFill="1" applyBorder="1" applyAlignment="1" applyProtection="1">
      <alignment vertical="center" wrapText="1"/>
      <protection locked="0"/>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vertical="center"/>
      <protection hidden="1"/>
    </xf>
    <xf numFmtId="0" fontId="34" fillId="0" borderId="8"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9" xfId="0" applyFont="1" applyBorder="1" applyAlignment="1" applyProtection="1">
      <alignment horizontal="center" vertical="center" shrinkToFit="1"/>
      <protection hidden="1"/>
    </xf>
    <xf numFmtId="0" fontId="34" fillId="0" borderId="118" xfId="0" applyFont="1" applyBorder="1" applyAlignment="1" applyProtection="1">
      <alignment horizontal="center" vertical="center" shrinkToFit="1"/>
      <protection hidden="1"/>
    </xf>
    <xf numFmtId="0" fontId="34" fillId="0" borderId="120" xfId="0" applyFont="1" applyBorder="1" applyAlignment="1" applyProtection="1">
      <alignment horizontal="center" vertical="center" shrinkToFit="1"/>
      <protection hidden="1"/>
    </xf>
    <xf numFmtId="0" fontId="34" fillId="0" borderId="119" xfId="0" applyFont="1" applyBorder="1" applyAlignment="1" applyProtection="1">
      <alignment horizontal="center" vertical="center" shrinkToFit="1"/>
      <protection hidden="1"/>
    </xf>
    <xf numFmtId="190" fontId="34" fillId="0" borderId="124" xfId="0" applyNumberFormat="1" applyFont="1" applyBorder="1" applyAlignment="1" applyProtection="1">
      <alignment horizontal="right" vertical="center" shrinkToFit="1"/>
      <protection locked="0"/>
    </xf>
    <xf numFmtId="190" fontId="34" fillId="0" borderId="133" xfId="0" applyNumberFormat="1" applyFont="1" applyBorder="1" applyAlignment="1" applyProtection="1">
      <alignment horizontal="right" vertical="center" shrinkToFit="1"/>
      <protection locked="0"/>
    </xf>
    <xf numFmtId="190" fontId="34" fillId="0" borderId="10" xfId="0" applyNumberFormat="1" applyFont="1" applyBorder="1" applyAlignment="1" applyProtection="1">
      <alignment horizontal="right" vertical="center" shrinkToFit="1"/>
      <protection locked="0"/>
    </xf>
    <xf numFmtId="190" fontId="34" fillId="0" borderId="11" xfId="0" applyNumberFormat="1" applyFont="1" applyBorder="1" applyAlignment="1" applyProtection="1">
      <alignment horizontal="right" vertical="center" shrinkToFit="1"/>
      <protection locked="0"/>
    </xf>
    <xf numFmtId="190" fontId="34" fillId="0" borderId="5" xfId="0" applyNumberFormat="1" applyFont="1" applyBorder="1" applyAlignment="1" applyProtection="1">
      <alignment horizontal="right" vertical="center" shrinkToFit="1"/>
      <protection locked="0"/>
    </xf>
    <xf numFmtId="190" fontId="34" fillId="0" borderId="6" xfId="0" applyNumberFormat="1" applyFont="1" applyBorder="1" applyAlignment="1" applyProtection="1">
      <alignment horizontal="right" vertical="center" shrinkToFit="1"/>
      <protection locked="0"/>
    </xf>
    <xf numFmtId="190" fontId="34" fillId="0" borderId="8" xfId="0" applyNumberFormat="1" applyFont="1" applyBorder="1" applyAlignment="1" applyProtection="1">
      <alignment horizontal="right" vertical="center" shrinkToFit="1"/>
      <protection locked="0"/>
    </xf>
    <xf numFmtId="190" fontId="34" fillId="0" borderId="0" xfId="0" applyNumberFormat="1" applyFont="1" applyAlignment="1" applyProtection="1">
      <alignment horizontal="right" vertical="center" shrinkToFit="1"/>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100" fillId="7" borderId="5" xfId="0" applyFont="1" applyFill="1" applyBorder="1" applyAlignment="1" applyProtection="1">
      <alignment horizontal="center" vertical="center" wrapText="1"/>
      <protection hidden="1"/>
    </xf>
    <xf numFmtId="0" fontId="100" fillId="7" borderId="6" xfId="0" applyFont="1" applyFill="1" applyBorder="1" applyAlignment="1" applyProtection="1">
      <alignment horizontal="center" vertical="center"/>
      <protection hidden="1"/>
    </xf>
    <xf numFmtId="0" fontId="100" fillId="7" borderId="7" xfId="0" applyFont="1" applyFill="1" applyBorder="1" applyAlignment="1" applyProtection="1">
      <alignment horizontal="center" vertical="center"/>
      <protection hidden="1"/>
    </xf>
    <xf numFmtId="0" fontId="100" fillId="7" borderId="10" xfId="0" applyFont="1" applyFill="1" applyBorder="1" applyAlignment="1" applyProtection="1">
      <alignment horizontal="center" vertical="center"/>
      <protection hidden="1"/>
    </xf>
    <xf numFmtId="0" fontId="100" fillId="7" borderId="11" xfId="0" applyFont="1" applyFill="1" applyBorder="1" applyAlignment="1" applyProtection="1">
      <alignment horizontal="center" vertical="center"/>
      <protection hidden="1"/>
    </xf>
    <xf numFmtId="0" fontId="100" fillId="7" borderId="12" xfId="0" applyFont="1" applyFill="1" applyBorder="1" applyAlignment="1" applyProtection="1">
      <alignment horizontal="center" vertical="center"/>
      <protection hidden="1"/>
    </xf>
    <xf numFmtId="0" fontId="86" fillId="7" borderId="1" xfId="0" applyFont="1" applyFill="1" applyBorder="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34" fillId="0" borderId="120" xfId="0" applyFont="1" applyBorder="1" applyAlignment="1" applyProtection="1">
      <alignment horizontal="center" vertical="center"/>
      <protection hidden="1"/>
    </xf>
    <xf numFmtId="0" fontId="34" fillId="0" borderId="119" xfId="0" applyFont="1" applyBorder="1" applyAlignment="1" applyProtection="1">
      <alignment horizontal="center" vertical="center"/>
      <protection hidden="1"/>
    </xf>
    <xf numFmtId="0" fontId="34" fillId="0" borderId="118" xfId="0" applyFont="1" applyBorder="1" applyAlignment="1" applyProtection="1">
      <alignment horizontal="right" vertical="center" shrinkToFit="1"/>
      <protection locked="0"/>
    </xf>
    <xf numFmtId="0" fontId="34" fillId="0" borderId="120" xfId="0" applyFont="1" applyBorder="1" applyAlignment="1" applyProtection="1">
      <alignment horizontal="right" vertical="center" shrinkToFit="1"/>
      <protection locked="0"/>
    </xf>
    <xf numFmtId="181" fontId="34" fillId="0" borderId="118" xfId="0" applyNumberFormat="1" applyFont="1" applyBorder="1" applyAlignment="1" applyProtection="1">
      <alignment horizontal="right" vertical="center"/>
      <protection locked="0"/>
    </xf>
    <xf numFmtId="181" fontId="34" fillId="0" borderId="120" xfId="0" applyNumberFormat="1" applyFont="1" applyBorder="1" applyAlignment="1" applyProtection="1">
      <alignment horizontal="right" vertical="center"/>
      <protection locked="0"/>
    </xf>
    <xf numFmtId="0" fontId="30" fillId="0" borderId="0" xfId="0" applyFont="1" applyAlignment="1" applyProtection="1">
      <alignment horizontal="center" vertical="center" wrapText="1"/>
      <protection hidden="1"/>
    </xf>
    <xf numFmtId="49" fontId="34" fillId="0" borderId="120" xfId="0" applyNumberFormat="1" applyFont="1" applyBorder="1" applyAlignment="1" applyProtection="1">
      <alignment horizontal="center" vertical="center"/>
      <protection hidden="1"/>
    </xf>
    <xf numFmtId="49" fontId="34" fillId="0" borderId="119" xfId="0" applyNumberFormat="1" applyFont="1" applyBorder="1" applyAlignment="1" applyProtection="1">
      <alignment horizontal="center" vertical="center"/>
      <protection hidden="1"/>
    </xf>
    <xf numFmtId="0" fontId="76" fillId="0" borderId="1" xfId="0" applyFont="1" applyBorder="1" applyAlignment="1" applyProtection="1">
      <alignment horizontal="center" vertical="center"/>
      <protection hidden="1"/>
    </xf>
    <xf numFmtId="0" fontId="76" fillId="2" borderId="4" xfId="0" applyFont="1" applyFill="1" applyBorder="1" applyAlignment="1" applyProtection="1">
      <alignment horizontal="center" vertical="center" wrapText="1"/>
      <protection hidden="1"/>
    </xf>
    <xf numFmtId="0" fontId="76" fillId="2" borderId="1" xfId="0" applyFont="1" applyFill="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hidden="1"/>
    </xf>
    <xf numFmtId="0" fontId="94" fillId="7" borderId="1" xfId="0" applyFont="1" applyFill="1" applyBorder="1" applyAlignment="1" applyProtection="1">
      <alignment horizontal="center" vertical="center" wrapText="1"/>
      <protection hidden="1"/>
    </xf>
    <xf numFmtId="0" fontId="87" fillId="7" borderId="2" xfId="0" applyFont="1" applyFill="1" applyBorder="1" applyAlignment="1" applyProtection="1">
      <alignment horizontal="center" vertical="center"/>
      <protection hidden="1"/>
    </xf>
    <xf numFmtId="0" fontId="87" fillId="7" borderId="3" xfId="0" applyFont="1" applyFill="1" applyBorder="1" applyAlignment="1" applyProtection="1">
      <alignment horizontal="center" vertical="center"/>
      <protection hidden="1"/>
    </xf>
    <xf numFmtId="0" fontId="87" fillId="7" borderId="4" xfId="0" applyFont="1" applyFill="1" applyBorder="1" applyAlignment="1" applyProtection="1">
      <alignment horizontal="center" vertical="center"/>
      <protection hidden="1"/>
    </xf>
    <xf numFmtId="0" fontId="74" fillId="7" borderId="1" xfId="0" applyFont="1" applyFill="1" applyBorder="1" applyAlignment="1" applyProtection="1">
      <alignment horizontal="center" vertical="center" wrapText="1"/>
      <protection hidden="1"/>
    </xf>
    <xf numFmtId="0" fontId="86" fillId="7" borderId="5" xfId="0" applyFont="1" applyFill="1" applyBorder="1" applyAlignment="1" applyProtection="1">
      <alignment horizontal="center" vertical="center" wrapText="1"/>
      <protection hidden="1"/>
    </xf>
    <xf numFmtId="0" fontId="86" fillId="7" borderId="6" xfId="0" applyFont="1" applyFill="1" applyBorder="1" applyAlignment="1" applyProtection="1">
      <alignment horizontal="center" vertical="center" wrapText="1"/>
      <protection hidden="1"/>
    </xf>
    <xf numFmtId="0" fontId="86" fillId="7" borderId="7" xfId="0" applyFont="1" applyFill="1" applyBorder="1" applyAlignment="1" applyProtection="1">
      <alignment horizontal="center" vertical="center" wrapText="1"/>
      <protection hidden="1"/>
    </xf>
    <xf numFmtId="0" fontId="86" fillId="7" borderId="10" xfId="0" applyFont="1" applyFill="1" applyBorder="1" applyAlignment="1" applyProtection="1">
      <alignment horizontal="center" vertical="center" wrapText="1"/>
      <protection hidden="1"/>
    </xf>
    <xf numFmtId="0" fontId="86" fillId="7" borderId="11" xfId="0" applyFont="1" applyFill="1" applyBorder="1" applyAlignment="1" applyProtection="1">
      <alignment horizontal="center" vertical="center" wrapText="1"/>
      <protection hidden="1"/>
    </xf>
    <xf numFmtId="0" fontId="86" fillId="7" borderId="12" xfId="0" applyFont="1" applyFill="1" applyBorder="1" applyAlignment="1" applyProtection="1">
      <alignment horizontal="center" vertical="center" wrapText="1"/>
      <protection hidden="1"/>
    </xf>
    <xf numFmtId="190" fontId="34" fillId="0" borderId="5" xfId="0" applyNumberFormat="1" applyFont="1" applyBorder="1" applyAlignment="1" applyProtection="1">
      <alignment horizontal="right" vertical="center"/>
      <protection locked="0"/>
    </xf>
    <xf numFmtId="190" fontId="34" fillId="0" borderId="6" xfId="0" applyNumberFormat="1" applyFont="1" applyBorder="1" applyAlignment="1" applyProtection="1">
      <alignment horizontal="right" vertical="center"/>
      <protection locked="0"/>
    </xf>
    <xf numFmtId="190" fontId="34" fillId="0" borderId="10" xfId="0" applyNumberFormat="1" applyFont="1" applyBorder="1" applyAlignment="1" applyProtection="1">
      <alignment horizontal="right" vertical="center"/>
      <protection locked="0"/>
    </xf>
    <xf numFmtId="190" fontId="34" fillId="0" borderId="11" xfId="0" applyNumberFormat="1" applyFont="1" applyBorder="1" applyAlignment="1" applyProtection="1">
      <alignment horizontal="right" vertical="center"/>
      <protection locked="0"/>
    </xf>
    <xf numFmtId="190" fontId="34" fillId="0" borderId="118" xfId="0" applyNumberFormat="1" applyFont="1" applyBorder="1" applyAlignment="1" applyProtection="1">
      <alignment horizontal="right" vertical="center" shrinkToFit="1"/>
      <protection locked="0"/>
    </xf>
    <xf numFmtId="190" fontId="34" fillId="0" borderId="120" xfId="0" applyNumberFormat="1" applyFont="1" applyBorder="1" applyAlignment="1" applyProtection="1">
      <alignment horizontal="right" vertical="center" shrinkToFit="1"/>
      <protection locked="0"/>
    </xf>
    <xf numFmtId="2" fontId="34" fillId="0" borderId="36" xfId="0" applyNumberFormat="1" applyFont="1" applyBorder="1" applyProtection="1">
      <alignment vertical="center"/>
      <protection locked="0"/>
    </xf>
    <xf numFmtId="2" fontId="34" fillId="0" borderId="37" xfId="0" applyNumberFormat="1" applyFont="1" applyBorder="1" applyProtection="1">
      <alignment vertical="center"/>
      <protection locked="0"/>
    </xf>
    <xf numFmtId="2" fontId="34" fillId="0" borderId="31" xfId="0" applyNumberFormat="1" applyFont="1" applyBorder="1" applyProtection="1">
      <alignment vertical="center"/>
      <protection locked="0"/>
    </xf>
    <xf numFmtId="2" fontId="34" fillId="0" borderId="32" xfId="0" applyNumberFormat="1" applyFont="1" applyBorder="1" applyProtection="1">
      <alignment vertical="center"/>
      <protection locked="0"/>
    </xf>
    <xf numFmtId="0" fontId="30" fillId="2" borderId="4" xfId="1" applyNumberFormat="1" applyFont="1" applyFill="1" applyBorder="1" applyAlignment="1" applyProtection="1">
      <alignment horizontal="center" vertical="center"/>
      <protection hidden="1"/>
    </xf>
    <xf numFmtId="0" fontId="55" fillId="0" borderId="3" xfId="7" applyFont="1" applyBorder="1" applyAlignment="1" applyProtection="1">
      <alignment horizontal="left" vertical="center"/>
      <protection hidden="1"/>
    </xf>
    <xf numFmtId="0" fontId="55" fillId="0" borderId="4" xfId="7" applyFont="1" applyBorder="1" applyAlignment="1" applyProtection="1">
      <alignment horizontal="left" vertical="center"/>
      <protection hidden="1"/>
    </xf>
    <xf numFmtId="0" fontId="55" fillId="0" borderId="2" xfId="7" applyFont="1" applyBorder="1" applyAlignment="1" applyProtection="1">
      <alignment horizontal="right" vertical="center"/>
      <protection hidden="1"/>
    </xf>
    <xf numFmtId="0" fontId="55" fillId="0" borderId="3" xfId="7" applyFont="1" applyBorder="1" applyAlignment="1" applyProtection="1">
      <alignment horizontal="right" vertical="center"/>
      <protection hidden="1"/>
    </xf>
    <xf numFmtId="0" fontId="56" fillId="0" borderId="109" xfId="0" applyFont="1" applyBorder="1" applyAlignment="1" applyProtection="1">
      <alignment horizontal="center" vertical="center"/>
      <protection locked="0"/>
    </xf>
    <xf numFmtId="0" fontId="56" fillId="0" borderId="110" xfId="0" applyFont="1" applyBorder="1" applyAlignment="1" applyProtection="1">
      <alignment horizontal="center" vertical="center"/>
      <protection locked="0"/>
    </xf>
    <xf numFmtId="0" fontId="56" fillId="0" borderId="111" xfId="0" applyFont="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0" borderId="58" xfId="0" applyFont="1" applyBorder="1" applyAlignment="1" applyProtection="1">
      <alignment horizontal="center" vertical="center"/>
      <protection hidden="1"/>
    </xf>
    <xf numFmtId="191" fontId="40" fillId="7" borderId="22" xfId="0" applyNumberFormat="1" applyFont="1" applyFill="1" applyBorder="1" applyAlignment="1" applyProtection="1">
      <alignment horizontal="center" vertical="center" shrinkToFit="1"/>
      <protection hidden="1"/>
    </xf>
    <xf numFmtId="191" fontId="40" fillId="2" borderId="22" xfId="0" applyNumberFormat="1" applyFont="1" applyFill="1" applyBorder="1" applyAlignment="1" applyProtection="1">
      <alignment horizontal="center" vertical="center" shrinkToFit="1"/>
      <protection hidden="1"/>
    </xf>
    <xf numFmtId="182" fontId="40" fillId="7" borderId="99" xfId="0" applyNumberFormat="1" applyFont="1" applyFill="1" applyBorder="1" applyAlignment="1" applyProtection="1">
      <alignment horizontal="center" vertical="center" shrinkToFit="1"/>
      <protection hidden="1"/>
    </xf>
    <xf numFmtId="182" fontId="40" fillId="7" borderId="100" xfId="0" applyNumberFormat="1" applyFont="1" applyFill="1" applyBorder="1" applyAlignment="1" applyProtection="1">
      <alignment horizontal="center" vertical="center" shrinkToFit="1"/>
      <protection hidden="1"/>
    </xf>
    <xf numFmtId="182" fontId="40" fillId="7" borderId="104" xfId="0" applyNumberFormat="1" applyFont="1" applyFill="1" applyBorder="1" applyAlignment="1" applyProtection="1">
      <alignment horizontal="center" vertical="center" shrinkToFit="1"/>
      <protection hidden="1"/>
    </xf>
    <xf numFmtId="0" fontId="40" fillId="2" borderId="103" xfId="0" applyFont="1" applyFill="1" applyBorder="1" applyAlignment="1" applyProtection="1">
      <alignment horizontal="center" vertical="center" shrinkToFit="1"/>
      <protection hidden="1"/>
    </xf>
    <xf numFmtId="0" fontId="40" fillId="2" borderId="100" xfId="0" applyFont="1" applyFill="1" applyBorder="1" applyAlignment="1" applyProtection="1">
      <alignment horizontal="center" vertical="center" shrinkToFit="1"/>
      <protection hidden="1"/>
    </xf>
    <xf numFmtId="0" fontId="40" fillId="2" borderId="101" xfId="0" applyFont="1" applyFill="1" applyBorder="1" applyAlignment="1" applyProtection="1">
      <alignment horizontal="center" vertical="center" shrinkToFit="1"/>
      <protection hidden="1"/>
    </xf>
    <xf numFmtId="0" fontId="40" fillId="7" borderId="99" xfId="0" applyFont="1" applyFill="1" applyBorder="1" applyAlignment="1" applyProtection="1">
      <alignment horizontal="center" vertical="center" shrinkToFit="1"/>
      <protection hidden="1"/>
    </xf>
    <xf numFmtId="0" fontId="40" fillId="7" borderId="100" xfId="0" applyFont="1" applyFill="1" applyBorder="1" applyAlignment="1" applyProtection="1">
      <alignment horizontal="center" vertical="center" shrinkToFit="1"/>
      <protection hidden="1"/>
    </xf>
    <xf numFmtId="0" fontId="40" fillId="7" borderId="104"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center" vertical="center" shrinkToFit="1"/>
      <protection hidden="1"/>
    </xf>
    <xf numFmtId="0" fontId="40" fillId="7" borderId="84" xfId="0" applyFont="1" applyFill="1" applyBorder="1" applyAlignment="1" applyProtection="1">
      <alignment horizontal="center" vertical="center" shrinkToFit="1"/>
      <protection hidden="1"/>
    </xf>
    <xf numFmtId="0" fontId="40" fillId="7" borderId="85" xfId="0" applyFont="1" applyFill="1" applyBorder="1" applyAlignment="1" applyProtection="1">
      <alignment horizontal="center" vertical="center" shrinkToFit="1"/>
      <protection hidden="1"/>
    </xf>
    <xf numFmtId="182" fontId="40" fillId="7" borderId="42" xfId="0" applyNumberFormat="1" applyFont="1" applyFill="1" applyBorder="1" applyAlignment="1" applyProtection="1">
      <alignment horizontal="center" vertical="center" shrinkToFit="1"/>
      <protection hidden="1"/>
    </xf>
    <xf numFmtId="182" fontId="40" fillId="7" borderId="43" xfId="0" applyNumberFormat="1" applyFont="1" applyFill="1" applyBorder="1" applyAlignment="1" applyProtection="1">
      <alignment horizontal="center" vertical="center" shrinkToFit="1"/>
      <protection hidden="1"/>
    </xf>
    <xf numFmtId="182" fontId="40" fillId="7" borderId="68" xfId="0" applyNumberFormat="1" applyFont="1" applyFill="1" applyBorder="1" applyAlignment="1" applyProtection="1">
      <alignment horizontal="center" vertical="center" shrinkToFit="1"/>
      <protection hidden="1"/>
    </xf>
    <xf numFmtId="0" fontId="40" fillId="2" borderId="97" xfId="0" applyFont="1" applyFill="1" applyBorder="1" applyAlignment="1" applyProtection="1">
      <alignment horizontal="center" vertical="center" shrinkToFit="1"/>
      <protection hidden="1"/>
    </xf>
    <xf numFmtId="0" fontId="40" fillId="2" borderId="40" xfId="0" applyFont="1" applyFill="1" applyBorder="1" applyAlignment="1" applyProtection="1">
      <alignment horizontal="center" vertical="center" shrinkToFit="1"/>
      <protection hidden="1"/>
    </xf>
    <xf numFmtId="0" fontId="40" fillId="2" borderId="98" xfId="0" applyFont="1" applyFill="1" applyBorder="1" applyAlignment="1" applyProtection="1">
      <alignment horizontal="center" vertical="center" shrinkToFit="1"/>
      <protection hidden="1"/>
    </xf>
    <xf numFmtId="0" fontId="40" fillId="7" borderId="101" xfId="0" applyFont="1" applyFill="1" applyBorder="1" applyAlignment="1" applyProtection="1">
      <alignment horizontal="center" vertical="center" shrinkToFit="1"/>
      <protection hidden="1"/>
    </xf>
    <xf numFmtId="0" fontId="40" fillId="7" borderId="86" xfId="0" applyFont="1" applyFill="1" applyBorder="1" applyAlignment="1" applyProtection="1">
      <alignment horizontal="center" vertical="center" shrinkToFit="1"/>
      <protection hidden="1"/>
    </xf>
    <xf numFmtId="182" fontId="40" fillId="7" borderId="26" xfId="0" applyNumberFormat="1" applyFont="1" applyFill="1" applyBorder="1" applyAlignment="1" applyProtection="1">
      <alignment horizontal="center" vertical="center" shrinkToFit="1"/>
      <protection hidden="1"/>
    </xf>
    <xf numFmtId="182" fontId="40" fillId="7" borderId="0" xfId="0" applyNumberFormat="1" applyFont="1" applyFill="1" applyAlignment="1" applyProtection="1">
      <alignment horizontal="center" vertical="center" shrinkToFit="1"/>
      <protection hidden="1"/>
    </xf>
    <xf numFmtId="182" fontId="40" fillId="7" borderId="52" xfId="0" applyNumberFormat="1" applyFont="1" applyFill="1" applyBorder="1" applyAlignment="1" applyProtection="1">
      <alignment horizontal="center" vertical="center" shrinkToFit="1"/>
      <protection hidden="1"/>
    </xf>
    <xf numFmtId="0" fontId="40" fillId="2" borderId="44" xfId="0" applyFont="1" applyFill="1" applyBorder="1" applyAlignment="1" applyProtection="1">
      <alignment horizontal="center" vertical="center" shrinkToFit="1"/>
      <protection hidden="1"/>
    </xf>
    <xf numFmtId="0" fontId="40" fillId="7" borderId="26" xfId="0" applyFont="1" applyFill="1" applyBorder="1" applyAlignment="1" applyProtection="1">
      <alignment horizontal="center" vertical="center" shrinkToFit="1"/>
      <protection hidden="1"/>
    </xf>
    <xf numFmtId="0" fontId="40" fillId="7" borderId="0" xfId="0" applyFont="1" applyFill="1" applyAlignment="1" applyProtection="1">
      <alignment horizontal="center" vertical="center" shrinkToFit="1"/>
      <protection hidden="1"/>
    </xf>
    <xf numFmtId="0" fontId="40" fillId="7" borderId="52" xfId="0" applyFont="1" applyFill="1" applyBorder="1" applyAlignment="1" applyProtection="1">
      <alignment horizontal="center" vertical="center" shrinkToFit="1"/>
      <protection hidden="1"/>
    </xf>
    <xf numFmtId="182" fontId="40" fillId="7" borderId="57" xfId="0" applyNumberFormat="1" applyFont="1" applyFill="1" applyBorder="1" applyAlignment="1" applyProtection="1">
      <alignment horizontal="center" vertical="center" shrinkToFit="1"/>
      <protection hidden="1"/>
    </xf>
    <xf numFmtId="182" fontId="40" fillId="7" borderId="58" xfId="0" applyNumberFormat="1" applyFont="1" applyFill="1" applyBorder="1" applyAlignment="1" applyProtection="1">
      <alignment horizontal="center" vertical="center" shrinkToFit="1"/>
      <protection hidden="1"/>
    </xf>
    <xf numFmtId="182" fontId="40" fillId="7" borderId="59" xfId="0" applyNumberFormat="1" applyFont="1" applyFill="1" applyBorder="1" applyAlignment="1" applyProtection="1">
      <alignment horizontal="center" vertical="center" shrinkToFit="1"/>
      <protection hidden="1"/>
    </xf>
    <xf numFmtId="0" fontId="56" fillId="0" borderId="112"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113" xfId="0" applyFont="1" applyBorder="1" applyAlignment="1" applyProtection="1">
      <alignment horizontal="center" vertical="center"/>
      <protection locked="0"/>
    </xf>
    <xf numFmtId="0" fontId="56" fillId="0" borderId="114" xfId="0" applyFont="1" applyBorder="1" applyAlignment="1" applyProtection="1">
      <alignment horizontal="center" vertical="center"/>
      <protection locked="0"/>
    </xf>
    <xf numFmtId="0" fontId="56" fillId="0" borderId="109" xfId="0" applyFont="1" applyBorder="1" applyAlignment="1" applyProtection="1">
      <alignment horizontal="center" vertical="center" shrinkToFit="1"/>
      <protection locked="0"/>
    </xf>
    <xf numFmtId="0" fontId="56" fillId="0" borderId="110"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locked="0"/>
    </xf>
    <xf numFmtId="0" fontId="56" fillId="0" borderId="115" xfId="0" applyFont="1" applyBorder="1" applyAlignment="1" applyProtection="1">
      <alignment horizontal="center" vertical="center"/>
      <protection locked="0"/>
    </xf>
    <xf numFmtId="0" fontId="56" fillId="0" borderId="116" xfId="0" applyFont="1" applyBorder="1" applyAlignment="1" applyProtection="1">
      <alignment horizontal="center" vertical="center"/>
      <protection locked="0"/>
    </xf>
    <xf numFmtId="0" fontId="56" fillId="0" borderId="109" xfId="0" applyFont="1" applyBorder="1" applyAlignment="1" applyProtection="1">
      <alignment horizontal="left" vertical="center"/>
      <protection locked="0"/>
    </xf>
    <xf numFmtId="0" fontId="56" fillId="0" borderId="110" xfId="0" applyFont="1" applyBorder="1" applyAlignment="1" applyProtection="1">
      <alignment horizontal="left" vertical="center"/>
      <protection locked="0"/>
    </xf>
    <xf numFmtId="0" fontId="56" fillId="0" borderId="111" xfId="0" applyFont="1" applyBorder="1" applyAlignment="1" applyProtection="1">
      <alignment horizontal="left" vertical="center"/>
      <protection locked="0"/>
    </xf>
    <xf numFmtId="0" fontId="56" fillId="0" borderId="109" xfId="0" applyFont="1" applyBorder="1" applyAlignment="1" applyProtection="1">
      <alignment horizontal="left" vertical="center" shrinkToFit="1"/>
      <protection locked="0"/>
    </xf>
    <xf numFmtId="0" fontId="72" fillId="0" borderId="110" xfId="0" applyFont="1" applyBorder="1" applyAlignment="1" applyProtection="1">
      <alignment horizontal="left" vertical="center" shrinkToFit="1"/>
      <protection locked="0"/>
    </xf>
    <xf numFmtId="0" fontId="72" fillId="0" borderId="111" xfId="0" applyFont="1" applyBorder="1" applyAlignment="1" applyProtection="1">
      <alignment horizontal="left" vertical="center" shrinkToFit="1"/>
      <protection locked="0"/>
    </xf>
    <xf numFmtId="0" fontId="56" fillId="0" borderId="110" xfId="0" applyFont="1" applyBorder="1" applyAlignment="1" applyProtection="1">
      <alignment horizontal="left" vertical="center" shrinkToFit="1"/>
      <protection locked="0"/>
    </xf>
    <xf numFmtId="0" fontId="56" fillId="0" borderId="111" xfId="0" applyFont="1" applyBorder="1" applyAlignment="1" applyProtection="1">
      <alignment horizontal="left" vertical="center" shrinkToFit="1"/>
      <protection locked="0"/>
    </xf>
    <xf numFmtId="0" fontId="41" fillId="2" borderId="28" xfId="0" applyFont="1" applyFill="1" applyBorder="1" applyAlignment="1" applyProtection="1">
      <alignment horizontal="center" vertical="center"/>
      <protection hidden="1"/>
    </xf>
    <xf numFmtId="0" fontId="41" fillId="2" borderId="29"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protection hidden="1"/>
    </xf>
    <xf numFmtId="183" fontId="40" fillId="2" borderId="0" xfId="70" applyNumberFormat="1" applyFont="1" applyFill="1" applyBorder="1" applyAlignment="1" applyProtection="1">
      <alignment horizontal="center" vertical="center"/>
      <protection hidden="1"/>
    </xf>
    <xf numFmtId="183" fontId="40" fillId="2" borderId="52" xfId="70" applyNumberFormat="1"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wrapText="1"/>
      <protection hidden="1"/>
    </xf>
    <xf numFmtId="183" fontId="40" fillId="2" borderId="0" xfId="70" applyNumberFormat="1" applyFont="1" applyFill="1" applyBorder="1" applyAlignment="1" applyProtection="1">
      <alignment horizontal="center" vertical="center" wrapText="1"/>
      <protection hidden="1"/>
    </xf>
    <xf numFmtId="183" fontId="40" fillId="2" borderId="52" xfId="70" applyNumberFormat="1" applyFont="1" applyFill="1" applyBorder="1" applyAlignment="1" applyProtection="1">
      <alignment horizontal="center" vertical="center" wrapText="1"/>
      <protection hidden="1"/>
    </xf>
    <xf numFmtId="186" fontId="40" fillId="2" borderId="53" xfId="70" applyNumberFormat="1" applyFont="1" applyFill="1" applyBorder="1" applyAlignment="1" applyProtection="1">
      <alignment horizontal="center" vertical="center" wrapText="1"/>
      <protection hidden="1"/>
    </xf>
    <xf numFmtId="186" fontId="40" fillId="2" borderId="0" xfId="70" applyNumberFormat="1" applyFont="1" applyFill="1" applyBorder="1" applyAlignment="1" applyProtection="1">
      <alignment horizontal="center" vertical="center" wrapText="1"/>
      <protection hidden="1"/>
    </xf>
    <xf numFmtId="186" fontId="40" fillId="2" borderId="52" xfId="70" applyNumberFormat="1" applyFont="1" applyFill="1" applyBorder="1" applyAlignment="1" applyProtection="1">
      <alignment horizontal="center" vertical="center" wrapText="1"/>
      <protection hidden="1"/>
    </xf>
    <xf numFmtId="0" fontId="67" fillId="8" borderId="0" xfId="0" applyFont="1" applyFill="1" applyAlignment="1" applyProtection="1">
      <alignment horizontal="center" vertical="center"/>
      <protection hidden="1"/>
    </xf>
    <xf numFmtId="0" fontId="68" fillId="8" borderId="0" xfId="0" applyFont="1" applyFill="1" applyAlignment="1" applyProtection="1">
      <alignment horizontal="center" vertical="center"/>
      <protection hidden="1"/>
    </xf>
    <xf numFmtId="0" fontId="69" fillId="8" borderId="77" xfId="0" applyFont="1" applyFill="1" applyBorder="1" applyAlignment="1" applyProtection="1">
      <alignment horizontal="center" vertical="center"/>
      <protection hidden="1"/>
    </xf>
    <xf numFmtId="0" fontId="69" fillId="8" borderId="66" xfId="0" applyFont="1" applyFill="1" applyBorder="1" applyAlignment="1" applyProtection="1">
      <alignment horizontal="center" vertical="center"/>
      <protection hidden="1"/>
    </xf>
    <xf numFmtId="0" fontId="69" fillId="8" borderId="82" xfId="0" applyFont="1" applyFill="1" applyBorder="1" applyAlignment="1" applyProtection="1">
      <alignment horizontal="center" vertical="center"/>
      <protection hidden="1"/>
    </xf>
    <xf numFmtId="38" fontId="40" fillId="7" borderId="66" xfId="0" applyNumberFormat="1" applyFont="1" applyFill="1" applyBorder="1" applyAlignment="1" applyProtection="1">
      <alignment horizontal="left" vertical="center"/>
      <protection hidden="1"/>
    </xf>
    <xf numFmtId="38" fontId="40" fillId="7" borderId="67" xfId="0" applyNumberFormat="1" applyFont="1" applyFill="1" applyBorder="1" applyAlignment="1" applyProtection="1">
      <alignment horizontal="left" vertical="center"/>
      <protection hidden="1"/>
    </xf>
    <xf numFmtId="0" fontId="69" fillId="8" borderId="83" xfId="0" applyFont="1" applyFill="1" applyBorder="1" applyAlignment="1" applyProtection="1">
      <alignment horizontal="center" vertical="center" shrinkToFit="1"/>
      <protection hidden="1"/>
    </xf>
    <xf numFmtId="0" fontId="69" fillId="8" borderId="84" xfId="0" applyFont="1" applyFill="1" applyBorder="1" applyAlignment="1" applyProtection="1">
      <alignment horizontal="center" vertical="center" shrinkToFit="1"/>
      <protection hidden="1"/>
    </xf>
    <xf numFmtId="0" fontId="69" fillId="8" borderId="85" xfId="0" applyFont="1" applyFill="1" applyBorder="1" applyAlignment="1" applyProtection="1">
      <alignment horizontal="center" vertical="center" shrinkToFit="1"/>
      <protection hidden="1"/>
    </xf>
    <xf numFmtId="38" fontId="40" fillId="7" borderId="84" xfId="0" applyNumberFormat="1" applyFont="1" applyFill="1" applyBorder="1" applyAlignment="1" applyProtection="1">
      <alignment horizontal="left" vertical="center"/>
      <protection hidden="1"/>
    </xf>
    <xf numFmtId="38" fontId="40" fillId="7" borderId="86" xfId="0" applyNumberFormat="1" applyFont="1" applyFill="1" applyBorder="1" applyAlignment="1" applyProtection="1">
      <alignment horizontal="left" vertical="center"/>
      <protection hidden="1"/>
    </xf>
    <xf numFmtId="0" fontId="40" fillId="7" borderId="80" xfId="0" applyFont="1" applyFill="1" applyBorder="1" applyAlignment="1" applyProtection="1">
      <alignment horizontal="left" vertical="center" wrapText="1"/>
      <protection locked="0"/>
    </xf>
    <xf numFmtId="0" fontId="40" fillId="7" borderId="48" xfId="0" applyFont="1" applyFill="1" applyBorder="1" applyAlignment="1" applyProtection="1">
      <alignment horizontal="left" vertical="center" wrapText="1"/>
      <protection locked="0"/>
    </xf>
    <xf numFmtId="0" fontId="40" fillId="7" borderId="50" xfId="0" applyFont="1" applyFill="1" applyBorder="1" applyAlignment="1" applyProtection="1">
      <alignment horizontal="left" vertical="center" wrapText="1"/>
      <protection locked="0"/>
    </xf>
    <xf numFmtId="0" fontId="40" fillId="7" borderId="53" xfId="0" applyFont="1" applyFill="1" applyBorder="1" applyAlignment="1" applyProtection="1">
      <alignment horizontal="left" vertical="center" wrapText="1"/>
      <protection locked="0"/>
    </xf>
    <xf numFmtId="0" fontId="40" fillId="7" borderId="0" xfId="0" applyFont="1" applyFill="1" applyAlignment="1" applyProtection="1">
      <alignment horizontal="left" vertical="center" wrapText="1"/>
      <protection locked="0"/>
    </xf>
    <xf numFmtId="0" fontId="40" fillId="7" borderId="52" xfId="0" applyFont="1" applyFill="1" applyBorder="1" applyAlignment="1" applyProtection="1">
      <alignment horizontal="left" vertical="center" wrapText="1"/>
      <protection locked="0"/>
    </xf>
    <xf numFmtId="0" fontId="40" fillId="7" borderId="76" xfId="0" applyFont="1" applyFill="1" applyBorder="1" applyAlignment="1" applyProtection="1">
      <alignment horizontal="left" vertical="center" wrapText="1"/>
      <protection locked="0"/>
    </xf>
    <xf numFmtId="0" fontId="40" fillId="7" borderId="58" xfId="0" applyFont="1" applyFill="1" applyBorder="1" applyAlignment="1" applyProtection="1">
      <alignment horizontal="left" vertical="center" wrapText="1"/>
      <protection locked="0"/>
    </xf>
    <xf numFmtId="0" fontId="40" fillId="7" borderId="60" xfId="0" applyFont="1" applyFill="1" applyBorder="1" applyAlignment="1" applyProtection="1">
      <alignment horizontal="left" vertical="center" wrapText="1"/>
      <protection locked="0"/>
    </xf>
    <xf numFmtId="0" fontId="71" fillId="0" borderId="0" xfId="0" applyFont="1" applyAlignment="1" applyProtection="1">
      <alignment horizontal="center" vertical="center" wrapText="1"/>
      <protection hidden="1"/>
    </xf>
    <xf numFmtId="0" fontId="41" fillId="2" borderId="70"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protection hidden="1"/>
    </xf>
    <xf numFmtId="0" fontId="41" fillId="2" borderId="35" xfId="0" applyFont="1" applyFill="1" applyBorder="1" applyAlignment="1" applyProtection="1">
      <alignment horizontal="center" vertical="center"/>
      <protection hidden="1"/>
    </xf>
    <xf numFmtId="0" fontId="69" fillId="8" borderId="95" xfId="0" applyFont="1" applyFill="1" applyBorder="1" applyAlignment="1" applyProtection="1">
      <alignment horizontal="center" vertical="center"/>
      <protection hidden="1"/>
    </xf>
    <xf numFmtId="0" fontId="69" fillId="8" borderId="96" xfId="0" applyFont="1" applyFill="1" applyBorder="1" applyAlignment="1" applyProtection="1">
      <alignment horizontal="center" vertical="center"/>
      <protection hidden="1"/>
    </xf>
    <xf numFmtId="0" fontId="69" fillId="8" borderId="63" xfId="0" applyFont="1" applyFill="1" applyBorder="1" applyAlignment="1" applyProtection="1">
      <alignment horizontal="center" vertical="center"/>
      <protection hidden="1"/>
    </xf>
    <xf numFmtId="0" fontId="69" fillId="8" borderId="64" xfId="0" applyFont="1" applyFill="1" applyBorder="1" applyAlignment="1" applyProtection="1">
      <alignment horizontal="center" vertical="center"/>
      <protection hidden="1"/>
    </xf>
    <xf numFmtId="0" fontId="69" fillId="8" borderId="46" xfId="0" applyFont="1" applyFill="1" applyBorder="1" applyAlignment="1" applyProtection="1">
      <alignment horizontal="center" vertical="center"/>
      <protection hidden="1"/>
    </xf>
    <xf numFmtId="0" fontId="41" fillId="2" borderId="69"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shrinkToFit="1"/>
      <protection hidden="1"/>
    </xf>
    <xf numFmtId="0" fontId="41" fillId="2" borderId="71" xfId="0" applyFont="1" applyFill="1" applyBorder="1" applyAlignment="1" applyProtection="1">
      <alignment horizontal="center" vertical="center"/>
      <protection hidden="1"/>
    </xf>
    <xf numFmtId="0" fontId="41" fillId="2" borderId="72" xfId="0" applyFont="1" applyFill="1" applyBorder="1" applyAlignment="1" applyProtection="1">
      <alignment horizontal="center" vertical="center"/>
      <protection hidden="1"/>
    </xf>
    <xf numFmtId="0" fontId="69" fillId="8" borderId="21" xfId="0" applyFont="1" applyFill="1" applyBorder="1" applyAlignment="1" applyProtection="1">
      <alignment horizontal="center" vertical="center"/>
      <protection hidden="1"/>
    </xf>
    <xf numFmtId="0" fontId="69" fillId="8" borderId="45" xfId="0" applyFont="1" applyFill="1" applyBorder="1" applyAlignment="1" applyProtection="1">
      <alignment horizontal="center" vertical="center"/>
      <protection hidden="1"/>
    </xf>
    <xf numFmtId="0" fontId="69" fillId="8" borderId="5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protection hidden="1"/>
    </xf>
    <xf numFmtId="0" fontId="69" fillId="8" borderId="48" xfId="0" applyFont="1" applyFill="1" applyBorder="1" applyAlignment="1" applyProtection="1">
      <alignment horizontal="center" vertical="center"/>
      <protection hidden="1"/>
    </xf>
    <xf numFmtId="0" fontId="69" fillId="8" borderId="39" xfId="0" applyFont="1" applyFill="1" applyBorder="1" applyAlignment="1" applyProtection="1">
      <alignment horizontal="center" vertical="center"/>
      <protection hidden="1"/>
    </xf>
    <xf numFmtId="0" fontId="69" fillId="8" borderId="40" xfId="0" applyFont="1" applyFill="1" applyBorder="1" applyAlignment="1" applyProtection="1">
      <alignment horizontal="center" vertical="center"/>
      <protection hidden="1"/>
    </xf>
    <xf numFmtId="0" fontId="69" fillId="8" borderId="49" xfId="0" applyFont="1" applyFill="1" applyBorder="1" applyAlignment="1" applyProtection="1">
      <alignment horizontal="center" vertical="center"/>
      <protection hidden="1"/>
    </xf>
    <xf numFmtId="0" fontId="69" fillId="8" borderId="4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wrapText="1"/>
      <protection hidden="1"/>
    </xf>
    <xf numFmtId="0" fontId="69" fillId="8" borderId="80" xfId="0" applyFont="1" applyFill="1" applyBorder="1" applyAlignment="1" applyProtection="1">
      <alignment horizontal="center" vertical="center" wrapText="1"/>
      <protection hidden="1"/>
    </xf>
    <xf numFmtId="0" fontId="69" fillId="8" borderId="48" xfId="0" applyFont="1" applyFill="1" applyBorder="1" applyAlignment="1" applyProtection="1">
      <alignment horizontal="center" vertical="center" wrapText="1"/>
      <protection hidden="1"/>
    </xf>
    <xf numFmtId="0" fontId="69" fillId="8" borderId="50" xfId="0" applyFont="1" applyFill="1" applyBorder="1" applyAlignment="1" applyProtection="1">
      <alignment horizontal="center" vertical="center" wrapText="1"/>
      <protection hidden="1"/>
    </xf>
    <xf numFmtId="0" fontId="69" fillId="8" borderId="97" xfId="0" applyFont="1" applyFill="1" applyBorder="1" applyAlignment="1" applyProtection="1">
      <alignment horizontal="center" vertical="center" wrapText="1"/>
      <protection hidden="1"/>
    </xf>
    <xf numFmtId="0" fontId="69" fillId="8" borderId="40" xfId="0" applyFont="1" applyFill="1" applyBorder="1" applyAlignment="1" applyProtection="1">
      <alignment horizontal="center" vertical="center" wrapText="1"/>
      <protection hidden="1"/>
    </xf>
    <xf numFmtId="0" fontId="69" fillId="8" borderId="98" xfId="0" applyFont="1" applyFill="1" applyBorder="1" applyAlignment="1" applyProtection="1">
      <alignment horizontal="center" vertical="center" wrapText="1"/>
      <protection hidden="1"/>
    </xf>
    <xf numFmtId="0" fontId="41" fillId="2" borderId="73" xfId="0" applyFont="1" applyFill="1" applyBorder="1" applyAlignment="1" applyProtection="1">
      <alignment horizontal="center" vertical="center"/>
      <protection hidden="1"/>
    </xf>
    <xf numFmtId="0" fontId="69" fillId="8" borderId="65" xfId="0" applyFont="1" applyFill="1" applyBorder="1" applyAlignment="1" applyProtection="1">
      <alignment horizontal="center" vertical="center"/>
      <protection hidden="1"/>
    </xf>
    <xf numFmtId="188" fontId="40" fillId="7" borderId="22" xfId="0" applyNumberFormat="1" applyFont="1" applyFill="1" applyBorder="1" applyAlignment="1" applyProtection="1">
      <alignment horizontal="center" vertical="center" shrinkToFit="1"/>
      <protection hidden="1"/>
    </xf>
    <xf numFmtId="182" fontId="40" fillId="7" borderId="22" xfId="0" applyNumberFormat="1"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179" fontId="40" fillId="2" borderId="44" xfId="0" applyNumberFormat="1" applyFont="1" applyFill="1" applyBorder="1" applyAlignment="1" applyProtection="1">
      <alignment horizontal="right" vertical="center" shrinkToFit="1"/>
      <protection hidden="1"/>
    </xf>
    <xf numFmtId="180" fontId="40" fillId="2" borderId="44" xfId="0" applyNumberFormat="1" applyFont="1" applyFill="1" applyBorder="1" applyAlignment="1" applyProtection="1">
      <alignment horizontal="right" vertical="center" shrinkToFit="1"/>
      <protection hidden="1"/>
    </xf>
    <xf numFmtId="187" fontId="40" fillId="2" borderId="44" xfId="0" applyNumberFormat="1" applyFont="1" applyFill="1" applyBorder="1" applyAlignment="1" applyProtection="1">
      <alignment horizontal="right" vertical="center" shrinkToFit="1"/>
      <protection hidden="1"/>
    </xf>
    <xf numFmtId="188" fontId="40" fillId="2" borderId="44" xfId="0" applyNumberFormat="1" applyFont="1" applyFill="1" applyBorder="1" applyAlignment="1" applyProtection="1">
      <alignment horizontal="center" vertical="center" shrinkToFit="1"/>
      <protection hidden="1"/>
    </xf>
    <xf numFmtId="0" fontId="40" fillId="7" borderId="54" xfId="0" applyFont="1" applyFill="1" applyBorder="1" applyAlignment="1" applyProtection="1">
      <alignment horizontal="center" vertical="center"/>
      <protection hidden="1"/>
    </xf>
    <xf numFmtId="0" fontId="40" fillId="7" borderId="22" xfId="0" applyFont="1" applyFill="1" applyBorder="1" applyAlignment="1" applyProtection="1">
      <alignment horizontal="center" vertical="center"/>
      <protection hidden="1"/>
    </xf>
    <xf numFmtId="0" fontId="40" fillId="7" borderId="30" xfId="0" applyFont="1" applyFill="1" applyBorder="1" applyAlignment="1" applyProtection="1">
      <alignment horizontal="center" vertical="center" shrinkToFit="1"/>
      <protection hidden="1"/>
    </xf>
    <xf numFmtId="179" fontId="40" fillId="7" borderId="22" xfId="0" applyNumberFormat="1" applyFont="1" applyFill="1" applyBorder="1" applyAlignment="1" applyProtection="1">
      <alignment horizontal="right" vertical="center" shrinkToFit="1"/>
      <protection hidden="1"/>
    </xf>
    <xf numFmtId="180" fontId="40" fillId="7" borderId="22" xfId="0" applyNumberFormat="1" applyFont="1" applyFill="1" applyBorder="1" applyAlignment="1" applyProtection="1">
      <alignment horizontal="right" vertical="center" shrinkToFit="1"/>
      <protection hidden="1"/>
    </xf>
    <xf numFmtId="187" fontId="40" fillId="7" borderId="26" xfId="0" applyNumberFormat="1" applyFont="1" applyFill="1" applyBorder="1" applyAlignment="1" applyProtection="1">
      <alignment horizontal="right" vertical="center" shrinkToFit="1"/>
      <protection hidden="1"/>
    </xf>
    <xf numFmtId="187" fontId="40" fillId="7" borderId="0" xfId="0" applyNumberFormat="1" applyFont="1" applyFill="1" applyAlignment="1" applyProtection="1">
      <alignment horizontal="right" vertical="center" shrinkToFit="1"/>
      <protection hidden="1"/>
    </xf>
    <xf numFmtId="187" fontId="40" fillId="7" borderId="30" xfId="0" applyNumberFormat="1" applyFont="1" applyFill="1" applyBorder="1" applyAlignment="1" applyProtection="1">
      <alignment horizontal="right" vertical="center" shrinkToFit="1"/>
      <protection hidden="1"/>
    </xf>
    <xf numFmtId="182" fontId="40" fillId="2" borderId="44" xfId="0" applyNumberFormat="1" applyFont="1" applyFill="1" applyBorder="1" applyAlignment="1" applyProtection="1">
      <alignment horizontal="center" vertical="center" shrinkToFit="1"/>
      <protection hidden="1"/>
    </xf>
    <xf numFmtId="0" fontId="40" fillId="7" borderId="42" xfId="0" applyFont="1" applyFill="1" applyBorder="1" applyAlignment="1" applyProtection="1">
      <alignment horizontal="left" vertical="center" shrinkToFit="1"/>
      <protection hidden="1"/>
    </xf>
    <xf numFmtId="0" fontId="40" fillId="7" borderId="43" xfId="0" applyFont="1" applyFill="1" applyBorder="1" applyAlignment="1" applyProtection="1">
      <alignment horizontal="left" vertical="center" shrinkToFit="1"/>
      <protection hidden="1"/>
    </xf>
    <xf numFmtId="0" fontId="40" fillId="7" borderId="42" xfId="0" applyFont="1" applyFill="1" applyBorder="1" applyAlignment="1" applyProtection="1">
      <alignment horizontal="center" vertical="center" shrinkToFit="1"/>
      <protection hidden="1"/>
    </xf>
    <xf numFmtId="0" fontId="40" fillId="7" borderId="43" xfId="0" applyFont="1" applyFill="1" applyBorder="1" applyAlignment="1" applyProtection="1">
      <alignment horizontal="center" vertical="center" shrinkToFit="1"/>
      <protection hidden="1"/>
    </xf>
    <xf numFmtId="0" fontId="40" fillId="7" borderId="117" xfId="0"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left" vertical="center" shrinkToFit="1"/>
      <protection hidden="1"/>
    </xf>
    <xf numFmtId="0" fontId="40" fillId="2" borderId="0" xfId="0" applyFont="1" applyFill="1" applyAlignment="1" applyProtection="1">
      <alignment horizontal="left" vertical="center" shrinkToFit="1"/>
      <protection hidden="1"/>
    </xf>
    <xf numFmtId="0" fontId="40" fillId="2" borderId="53" xfId="0" applyFont="1" applyFill="1" applyBorder="1" applyAlignment="1" applyProtection="1">
      <alignment horizontal="center" vertical="center" shrinkToFit="1"/>
      <protection hidden="1"/>
    </xf>
    <xf numFmtId="0" fontId="40" fillId="2" borderId="0" xfId="0" applyFont="1" applyFill="1" applyAlignment="1" applyProtection="1">
      <alignment horizontal="center" vertical="center" shrinkToFit="1"/>
      <protection hidden="1"/>
    </xf>
    <xf numFmtId="0" fontId="40" fillId="2" borderId="52" xfId="0" applyFont="1" applyFill="1" applyBorder="1" applyAlignment="1" applyProtection="1">
      <alignment horizontal="center" vertical="center" shrinkToFit="1"/>
      <protection hidden="1"/>
    </xf>
    <xf numFmtId="191" fontId="40" fillId="2" borderId="44" xfId="0" applyNumberFormat="1" applyFont="1" applyFill="1" applyBorder="1" applyAlignment="1" applyProtection="1">
      <alignment horizontal="center" vertical="center" shrinkToFit="1"/>
      <protection hidden="1"/>
    </xf>
    <xf numFmtId="179" fontId="40" fillId="7" borderId="26" xfId="0" applyNumberFormat="1" applyFont="1" applyFill="1" applyBorder="1" applyAlignment="1" applyProtection="1">
      <alignment horizontal="right" vertical="center" shrinkToFit="1"/>
      <protection hidden="1"/>
    </xf>
    <xf numFmtId="179" fontId="40" fillId="7" borderId="0" xfId="0" applyNumberFormat="1" applyFont="1" applyFill="1" applyAlignment="1" applyProtection="1">
      <alignment horizontal="right" vertical="center" shrinkToFit="1"/>
      <protection hidden="1"/>
    </xf>
    <xf numFmtId="179" fontId="40" fillId="7" borderId="30" xfId="0" applyNumberFormat="1" applyFont="1" applyFill="1" applyBorder="1" applyAlignment="1" applyProtection="1">
      <alignment horizontal="right" vertical="center" shrinkToFit="1"/>
      <protection hidden="1"/>
    </xf>
    <xf numFmtId="180" fontId="40" fillId="7" borderId="26" xfId="0" applyNumberFormat="1" applyFont="1" applyFill="1" applyBorder="1" applyAlignment="1" applyProtection="1">
      <alignment horizontal="right" vertical="center" shrinkToFit="1"/>
      <protection hidden="1"/>
    </xf>
    <xf numFmtId="180" fontId="40" fillId="7" borderId="0" xfId="0" applyNumberFormat="1" applyFont="1" applyFill="1" applyAlignment="1" applyProtection="1">
      <alignment horizontal="right" vertical="center" shrinkToFit="1"/>
      <protection hidden="1"/>
    </xf>
    <xf numFmtId="180" fontId="40" fillId="7" borderId="30" xfId="0" applyNumberFormat="1" applyFont="1" applyFill="1" applyBorder="1" applyAlignment="1" applyProtection="1">
      <alignment horizontal="right" vertical="center" shrinkToFit="1"/>
      <protection hidden="1"/>
    </xf>
    <xf numFmtId="188" fontId="40" fillId="7" borderId="26" xfId="0" applyNumberFormat="1" applyFont="1" applyFill="1" applyBorder="1" applyAlignment="1" applyProtection="1">
      <alignment horizontal="center" vertical="center" shrinkToFit="1"/>
      <protection hidden="1"/>
    </xf>
    <xf numFmtId="188" fontId="40" fillId="7" borderId="0" xfId="0" applyNumberFormat="1" applyFont="1" applyFill="1" applyAlignment="1" applyProtection="1">
      <alignment horizontal="center" vertical="center" shrinkToFit="1"/>
      <protection hidden="1"/>
    </xf>
    <xf numFmtId="188" fontId="40" fillId="7" borderId="30" xfId="0" applyNumberFormat="1" applyFont="1" applyFill="1" applyBorder="1" applyAlignment="1" applyProtection="1">
      <alignment horizontal="center" vertical="center" shrinkToFit="1"/>
      <protection hidden="1"/>
    </xf>
    <xf numFmtId="182" fontId="40" fillId="7" borderId="30" xfId="0" applyNumberFormat="1" applyFont="1" applyFill="1" applyBorder="1" applyAlignment="1" applyProtection="1">
      <alignment horizontal="center" vertical="center" shrinkToFit="1"/>
      <protection hidden="1"/>
    </xf>
    <xf numFmtId="0" fontId="40" fillId="7" borderId="26" xfId="0" applyFont="1" applyFill="1" applyBorder="1" applyAlignment="1" applyProtection="1">
      <alignment horizontal="left" vertical="center" shrinkToFit="1"/>
      <protection hidden="1"/>
    </xf>
    <xf numFmtId="0" fontId="40" fillId="7" borderId="0" xfId="0" applyFont="1" applyFill="1" applyAlignment="1" applyProtection="1">
      <alignment horizontal="left" vertical="center" shrinkToFit="1"/>
      <protection hidden="1"/>
    </xf>
    <xf numFmtId="191" fontId="40" fillId="7" borderId="26" xfId="0" applyNumberFormat="1" applyFont="1" applyFill="1" applyBorder="1" applyAlignment="1" applyProtection="1">
      <alignment horizontal="center" vertical="center" shrinkToFit="1"/>
      <protection hidden="1"/>
    </xf>
    <xf numFmtId="191" fontId="40" fillId="7" borderId="0" xfId="0" applyNumberFormat="1" applyFont="1" applyFill="1" applyAlignment="1" applyProtection="1">
      <alignment horizontal="center" vertical="center" shrinkToFit="1"/>
      <protection hidden="1"/>
    </xf>
    <xf numFmtId="191" fontId="40" fillId="7" borderId="30" xfId="0" applyNumberFormat="1" applyFont="1" applyFill="1" applyBorder="1" applyAlignment="1" applyProtection="1">
      <alignment horizontal="center" vertical="center" shrinkToFit="1"/>
      <protection hidden="1"/>
    </xf>
    <xf numFmtId="0" fontId="40" fillId="7" borderId="55" xfId="0" applyFont="1" applyFill="1" applyBorder="1" applyAlignment="1" applyProtection="1">
      <alignment horizontal="center" vertical="center"/>
      <protection hidden="1"/>
    </xf>
    <xf numFmtId="0" fontId="40" fillId="7" borderId="56" xfId="0" applyFont="1" applyFill="1" applyBorder="1" applyAlignment="1" applyProtection="1">
      <alignment horizontal="center" vertical="center"/>
      <protection hidden="1"/>
    </xf>
    <xf numFmtId="0" fontId="40" fillId="7" borderId="57" xfId="0" applyFont="1" applyFill="1" applyBorder="1" applyAlignment="1" applyProtection="1">
      <alignment horizontal="center" vertical="center" shrinkToFit="1"/>
      <protection hidden="1"/>
    </xf>
    <xf numFmtId="0" fontId="40" fillId="7" borderId="58" xfId="0" applyFont="1" applyFill="1" applyBorder="1" applyAlignment="1" applyProtection="1">
      <alignment horizontal="center" vertical="center" shrinkToFit="1"/>
      <protection hidden="1"/>
    </xf>
    <xf numFmtId="0" fontId="40" fillId="7" borderId="59" xfId="0" applyFont="1" applyFill="1" applyBorder="1" applyAlignment="1" applyProtection="1">
      <alignment horizontal="center" vertical="center" shrinkToFit="1"/>
      <protection hidden="1"/>
    </xf>
    <xf numFmtId="179" fontId="40" fillId="7" borderId="57" xfId="0" applyNumberFormat="1" applyFont="1" applyFill="1" applyBorder="1" applyAlignment="1" applyProtection="1">
      <alignment horizontal="right" vertical="center" shrinkToFit="1"/>
      <protection hidden="1"/>
    </xf>
    <xf numFmtId="179" fontId="40" fillId="7" borderId="58" xfId="0" applyNumberFormat="1" applyFont="1" applyFill="1" applyBorder="1" applyAlignment="1" applyProtection="1">
      <alignment horizontal="right" vertical="center" shrinkToFit="1"/>
      <protection hidden="1"/>
    </xf>
    <xf numFmtId="179" fontId="40" fillId="7" borderId="59" xfId="0" applyNumberFormat="1" applyFont="1" applyFill="1" applyBorder="1" applyAlignment="1" applyProtection="1">
      <alignment horizontal="right" vertical="center" shrinkToFit="1"/>
      <protection hidden="1"/>
    </xf>
    <xf numFmtId="180" fontId="40" fillId="7" borderId="57" xfId="0" applyNumberFormat="1" applyFont="1" applyFill="1" applyBorder="1" applyAlignment="1" applyProtection="1">
      <alignment horizontal="right" vertical="center" shrinkToFit="1"/>
      <protection hidden="1"/>
    </xf>
    <xf numFmtId="180" fontId="40" fillId="7" borderId="58" xfId="0" applyNumberFormat="1" applyFont="1" applyFill="1" applyBorder="1" applyAlignment="1" applyProtection="1">
      <alignment horizontal="right" vertical="center" shrinkToFit="1"/>
      <protection hidden="1"/>
    </xf>
    <xf numFmtId="180" fontId="40" fillId="7" borderId="59" xfId="0" applyNumberFormat="1" applyFont="1" applyFill="1" applyBorder="1" applyAlignment="1" applyProtection="1">
      <alignment horizontal="right" vertical="center" shrinkToFit="1"/>
      <protection hidden="1"/>
    </xf>
    <xf numFmtId="187" fontId="40" fillId="7" borderId="57" xfId="0" applyNumberFormat="1" applyFont="1" applyFill="1" applyBorder="1" applyAlignment="1" applyProtection="1">
      <alignment horizontal="right" vertical="center" shrinkToFit="1"/>
      <protection hidden="1"/>
    </xf>
    <xf numFmtId="187" fontId="40" fillId="7" borderId="58" xfId="0" applyNumberFormat="1" applyFont="1" applyFill="1" applyBorder="1" applyAlignment="1" applyProtection="1">
      <alignment horizontal="right" vertical="center" shrinkToFit="1"/>
      <protection hidden="1"/>
    </xf>
    <xf numFmtId="187" fontId="40" fillId="7" borderId="59" xfId="0" applyNumberFormat="1" applyFont="1" applyFill="1" applyBorder="1" applyAlignment="1" applyProtection="1">
      <alignment horizontal="right" vertical="center" shrinkToFit="1"/>
      <protection hidden="1"/>
    </xf>
    <xf numFmtId="0" fontId="40" fillId="7" borderId="57" xfId="0" applyFont="1" applyFill="1" applyBorder="1" applyAlignment="1" applyProtection="1">
      <alignment horizontal="left" vertical="center" shrinkToFit="1"/>
      <protection hidden="1"/>
    </xf>
    <xf numFmtId="0" fontId="40" fillId="7" borderId="58" xfId="0" applyFont="1" applyFill="1" applyBorder="1" applyAlignment="1" applyProtection="1">
      <alignment horizontal="left" vertical="center" shrinkToFit="1"/>
      <protection hidden="1"/>
    </xf>
    <xf numFmtId="188" fontId="40" fillId="7" borderId="57" xfId="0" applyNumberFormat="1" applyFont="1" applyFill="1" applyBorder="1" applyAlignment="1" applyProtection="1">
      <alignment horizontal="center" vertical="center" shrinkToFit="1"/>
      <protection hidden="1"/>
    </xf>
    <xf numFmtId="188" fontId="40" fillId="7" borderId="58" xfId="0" applyNumberFormat="1" applyFont="1" applyFill="1" applyBorder="1" applyAlignment="1" applyProtection="1">
      <alignment horizontal="center" vertical="center" shrinkToFit="1"/>
      <protection hidden="1"/>
    </xf>
    <xf numFmtId="188" fontId="40" fillId="7" borderId="59" xfId="0" applyNumberFormat="1" applyFont="1" applyFill="1" applyBorder="1" applyAlignment="1" applyProtection="1">
      <alignment horizontal="center" vertical="center" shrinkToFit="1"/>
      <protection hidden="1"/>
    </xf>
    <xf numFmtId="182" fontId="40" fillId="0" borderId="0" xfId="0" applyNumberFormat="1" applyFont="1" applyAlignment="1" applyProtection="1">
      <alignment horizontal="left" vertical="center" shrinkToFit="1"/>
      <protection hidden="1"/>
    </xf>
    <xf numFmtId="0" fontId="69" fillId="8" borderId="50" xfId="0" applyFont="1" applyFill="1" applyBorder="1" applyAlignment="1" applyProtection="1">
      <alignment horizontal="center" vertical="center"/>
      <protection hidden="1"/>
    </xf>
    <xf numFmtId="0" fontId="69" fillId="8" borderId="98" xfId="0" applyFont="1" applyFill="1" applyBorder="1" applyAlignment="1" applyProtection="1">
      <alignment horizontal="center" vertical="center"/>
      <protection hidden="1"/>
    </xf>
    <xf numFmtId="191" fontId="40" fillId="7" borderId="57" xfId="0" applyNumberFormat="1" applyFont="1" applyFill="1" applyBorder="1" applyAlignment="1" applyProtection="1">
      <alignment horizontal="center" vertical="center" shrinkToFit="1"/>
      <protection hidden="1"/>
    </xf>
    <xf numFmtId="191" fontId="40" fillId="7" borderId="58" xfId="0" applyNumberFormat="1" applyFont="1" applyFill="1" applyBorder="1" applyAlignment="1" applyProtection="1">
      <alignment horizontal="center" vertical="center" shrinkToFit="1"/>
      <protection hidden="1"/>
    </xf>
    <xf numFmtId="191" fontId="40" fillId="7" borderId="59" xfId="0" applyNumberFormat="1" applyFont="1" applyFill="1" applyBorder="1" applyAlignment="1" applyProtection="1">
      <alignment horizontal="center" vertical="center" shrinkToFit="1"/>
      <protection hidden="1"/>
    </xf>
    <xf numFmtId="49" fontId="36" fillId="0" borderId="48" xfId="0" applyNumberFormat="1" applyFont="1" applyBorder="1" applyAlignment="1" applyProtection="1">
      <alignment horizontal="center" vertical="center" shrinkToFit="1"/>
      <protection hidden="1"/>
    </xf>
    <xf numFmtId="0" fontId="40" fillId="2" borderId="44" xfId="0" applyFont="1" applyFill="1" applyBorder="1" applyAlignment="1" applyProtection="1">
      <alignment horizontal="center" vertical="center"/>
      <protection hidden="1"/>
    </xf>
    <xf numFmtId="0" fontId="40" fillId="7" borderId="60" xfId="0" applyFont="1" applyFill="1" applyBorder="1" applyAlignment="1" applyProtection="1">
      <alignment horizontal="center" vertical="center" shrinkToFit="1"/>
      <protection hidden="1"/>
    </xf>
    <xf numFmtId="0" fontId="40" fillId="2" borderId="105" xfId="0" applyFont="1" applyFill="1" applyBorder="1" applyAlignment="1" applyProtection="1">
      <alignment horizontal="center" vertical="center" wrapText="1"/>
      <protection hidden="1"/>
    </xf>
    <xf numFmtId="0" fontId="40" fillId="2" borderId="106"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left" vertical="center" wrapText="1"/>
      <protection hidden="1"/>
    </xf>
    <xf numFmtId="0" fontId="40" fillId="2" borderId="61" xfId="0" applyFont="1" applyFill="1" applyBorder="1" applyAlignment="1" applyProtection="1">
      <alignment horizontal="left" vertical="center" wrapText="1"/>
      <protection hidden="1"/>
    </xf>
    <xf numFmtId="0" fontId="40" fillId="2" borderId="81" xfId="0" applyFont="1" applyFill="1" applyBorder="1" applyAlignment="1" applyProtection="1">
      <alignment horizontal="center" vertical="center" wrapText="1" shrinkToFit="1"/>
      <protection hidden="1"/>
    </xf>
    <xf numFmtId="0" fontId="40" fillId="2" borderId="61" xfId="0" applyFont="1" applyFill="1" applyBorder="1" applyAlignment="1" applyProtection="1">
      <alignment horizontal="center" vertical="center" wrapText="1" shrinkToFit="1"/>
      <protection hidden="1"/>
    </xf>
    <xf numFmtId="0" fontId="40" fillId="2" borderId="62" xfId="0" applyFont="1" applyFill="1" applyBorder="1" applyAlignment="1" applyProtection="1">
      <alignment horizontal="center" vertical="center" wrapText="1" shrinkToFit="1"/>
      <protection hidden="1"/>
    </xf>
    <xf numFmtId="0" fontId="40" fillId="2" borderId="81" xfId="0" applyFont="1" applyFill="1" applyBorder="1" applyAlignment="1" applyProtection="1">
      <alignment horizontal="left" vertical="center" wrapText="1" shrinkToFit="1"/>
      <protection hidden="1"/>
    </xf>
    <xf numFmtId="0" fontId="40" fillId="2" borderId="61" xfId="0" applyFont="1" applyFill="1" applyBorder="1" applyAlignment="1" applyProtection="1">
      <alignment horizontal="left" vertical="center" wrapText="1" shrinkToFit="1"/>
      <protection hidden="1"/>
    </xf>
    <xf numFmtId="0" fontId="40" fillId="2" borderId="62" xfId="0" applyFont="1" applyFill="1" applyBorder="1" applyAlignment="1" applyProtection="1">
      <alignment horizontal="left" vertical="center" wrapText="1" shrinkToFit="1"/>
      <protection hidden="1"/>
    </xf>
    <xf numFmtId="0" fontId="40" fillId="7" borderId="65" xfId="0" applyFont="1" applyFill="1" applyBorder="1" applyAlignment="1" applyProtection="1">
      <alignment horizontal="left" vertical="center" wrapText="1" shrinkToFit="1"/>
      <protection hidden="1"/>
    </xf>
    <xf numFmtId="0" fontId="40" fillId="7" borderId="66" xfId="0" applyFont="1" applyFill="1" applyBorder="1" applyAlignment="1" applyProtection="1">
      <alignment horizontal="left" vertical="center" wrapText="1" shrinkToFit="1"/>
      <protection hidden="1"/>
    </xf>
    <xf numFmtId="0" fontId="40" fillId="7" borderId="67" xfId="0" applyFont="1" applyFill="1" applyBorder="1" applyAlignment="1" applyProtection="1">
      <alignment horizontal="left" vertical="center" wrapText="1" shrinkToFit="1"/>
      <protection hidden="1"/>
    </xf>
    <xf numFmtId="0" fontId="69" fillId="8" borderId="103" xfId="0" applyFont="1" applyFill="1" applyBorder="1" applyAlignment="1" applyProtection="1">
      <alignment horizontal="center" vertical="center" shrinkToFit="1"/>
      <protection hidden="1"/>
    </xf>
    <xf numFmtId="0" fontId="69" fillId="8" borderId="100" xfId="0" applyFont="1" applyFill="1" applyBorder="1" applyAlignment="1" applyProtection="1">
      <alignment horizontal="center" vertical="center" shrinkToFit="1"/>
      <protection hidden="1"/>
    </xf>
    <xf numFmtId="0" fontId="69" fillId="8" borderId="104" xfId="0" applyFont="1" applyFill="1" applyBorder="1" applyAlignment="1" applyProtection="1">
      <alignment horizontal="center" vertical="center" shrinkToFit="1"/>
      <protection hidden="1"/>
    </xf>
    <xf numFmtId="0" fontId="40" fillId="7" borderId="39" xfId="0" applyFont="1" applyFill="1" applyBorder="1" applyAlignment="1" applyProtection="1">
      <alignment horizontal="left" vertical="center" wrapText="1" shrinkToFit="1"/>
      <protection hidden="1"/>
    </xf>
    <xf numFmtId="0" fontId="40" fillId="7" borderId="40" xfId="0" applyFont="1" applyFill="1" applyBorder="1" applyAlignment="1" applyProtection="1">
      <alignment horizontal="left" vertical="center" wrapText="1" shrinkToFit="1"/>
      <protection hidden="1"/>
    </xf>
    <xf numFmtId="0" fontId="40" fillId="7" borderId="98" xfId="0" applyFont="1" applyFill="1" applyBorder="1" applyAlignment="1" applyProtection="1">
      <alignment horizontal="left" vertical="center" wrapText="1" shrinkToFit="1"/>
      <protection hidden="1"/>
    </xf>
    <xf numFmtId="0" fontId="40" fillId="7" borderId="78" xfId="0" applyFont="1" applyFill="1" applyBorder="1" applyAlignment="1" applyProtection="1">
      <alignment horizontal="center" vertical="center" wrapText="1"/>
      <protection hidden="1"/>
    </xf>
    <xf numFmtId="0" fontId="40" fillId="7" borderId="79" xfId="0" applyFont="1" applyFill="1" applyBorder="1" applyAlignment="1" applyProtection="1">
      <alignment horizontal="center" vertical="center" wrapText="1"/>
      <protection hidden="1"/>
    </xf>
    <xf numFmtId="0" fontId="40" fillId="7" borderId="107" xfId="0" applyFont="1" applyFill="1" applyBorder="1" applyAlignment="1" applyProtection="1">
      <alignment horizontal="left" vertical="center" wrapText="1"/>
      <protection hidden="1"/>
    </xf>
    <xf numFmtId="0" fontId="40" fillId="7" borderId="61" xfId="0" applyFont="1" applyFill="1" applyBorder="1" applyAlignment="1" applyProtection="1">
      <alignment horizontal="left" vertical="center" wrapText="1"/>
      <protection hidden="1"/>
    </xf>
    <xf numFmtId="0" fontId="40" fillId="7" borderId="107" xfId="0" applyFont="1" applyFill="1" applyBorder="1" applyAlignment="1" applyProtection="1">
      <alignment horizontal="center" vertical="center" wrapText="1" shrinkToFit="1"/>
      <protection hidden="1"/>
    </xf>
    <xf numFmtId="0" fontId="40" fillId="7" borderId="61" xfId="0" applyFont="1" applyFill="1" applyBorder="1" applyAlignment="1" applyProtection="1">
      <alignment horizontal="center" vertical="center" wrapText="1" shrinkToFit="1"/>
      <protection hidden="1"/>
    </xf>
    <xf numFmtId="0" fontId="40" fillId="7" borderId="108" xfId="0" applyFont="1" applyFill="1" applyBorder="1" applyAlignment="1" applyProtection="1">
      <alignment horizontal="center" vertical="center" wrapText="1" shrinkToFit="1"/>
      <protection hidden="1"/>
    </xf>
    <xf numFmtId="0" fontId="40" fillId="7" borderId="61" xfId="0" applyFont="1" applyFill="1" applyBorder="1" applyAlignment="1" applyProtection="1">
      <alignment horizontal="left" vertical="center" wrapText="1" shrinkToFit="1"/>
      <protection hidden="1"/>
    </xf>
    <xf numFmtId="0" fontId="40" fillId="7" borderId="62" xfId="0" applyFont="1" applyFill="1" applyBorder="1" applyAlignment="1" applyProtection="1">
      <alignment horizontal="left" vertical="center" wrapText="1" shrinkToFit="1"/>
      <protection hidden="1"/>
    </xf>
    <xf numFmtId="0" fontId="69" fillId="8" borderId="45" xfId="0" applyFont="1" applyFill="1" applyBorder="1" applyAlignment="1" applyProtection="1">
      <alignment horizontal="center" vertical="center" wrapText="1"/>
      <protection hidden="1"/>
    </xf>
    <xf numFmtId="0" fontId="69" fillId="8" borderId="46"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protection hidden="1"/>
    </xf>
    <xf numFmtId="0" fontId="69" fillId="8" borderId="66" xfId="0" applyFont="1" applyFill="1" applyBorder="1" applyAlignment="1" applyProtection="1">
      <alignment horizontal="center" vertical="center" wrapText="1"/>
      <protection hidden="1"/>
    </xf>
    <xf numFmtId="0" fontId="69" fillId="8" borderId="82"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shrinkToFit="1"/>
      <protection hidden="1"/>
    </xf>
    <xf numFmtId="0" fontId="69" fillId="8" borderId="66" xfId="0" applyFont="1" applyFill="1" applyBorder="1" applyAlignment="1" applyProtection="1">
      <alignment horizontal="center" vertical="center" wrapText="1" shrinkToFit="1"/>
      <protection hidden="1"/>
    </xf>
    <xf numFmtId="0" fontId="69" fillId="8" borderId="82" xfId="0" applyFont="1" applyFill="1" applyBorder="1" applyAlignment="1" applyProtection="1">
      <alignment horizontal="center" vertical="center" wrapText="1" shrinkToFit="1"/>
      <protection hidden="1"/>
    </xf>
    <xf numFmtId="0" fontId="69" fillId="8" borderId="67" xfId="0" applyFont="1" applyFill="1" applyBorder="1" applyAlignment="1" applyProtection="1">
      <alignment horizontal="center" vertical="center" wrapText="1" shrinkToFit="1"/>
      <protection hidden="1"/>
    </xf>
    <xf numFmtId="0" fontId="40" fillId="7" borderId="55" xfId="0" applyFont="1" applyFill="1" applyBorder="1" applyAlignment="1" applyProtection="1">
      <alignment horizontal="center" vertical="center" wrapText="1"/>
      <protection hidden="1"/>
    </xf>
    <xf numFmtId="0" fontId="40" fillId="7" borderId="56" xfId="0" applyFont="1" applyFill="1" applyBorder="1" applyAlignment="1" applyProtection="1">
      <alignment horizontal="center" vertical="center" wrapText="1"/>
      <protection hidden="1"/>
    </xf>
    <xf numFmtId="0" fontId="40" fillId="7" borderId="57" xfId="0" applyFont="1" applyFill="1" applyBorder="1" applyAlignment="1" applyProtection="1">
      <alignment horizontal="left" vertical="center" wrapText="1"/>
      <protection hidden="1"/>
    </xf>
    <xf numFmtId="0" fontId="40" fillId="7" borderId="58" xfId="0" applyFont="1" applyFill="1" applyBorder="1" applyAlignment="1" applyProtection="1">
      <alignment horizontal="left" vertical="center" wrapText="1"/>
      <protection hidden="1"/>
    </xf>
    <xf numFmtId="0" fontId="40" fillId="7" borderId="57" xfId="0" applyFont="1" applyFill="1" applyBorder="1" applyAlignment="1" applyProtection="1">
      <alignment horizontal="center" vertical="center" wrapText="1" shrinkToFit="1"/>
      <protection hidden="1"/>
    </xf>
    <xf numFmtId="0" fontId="40" fillId="7" borderId="58" xfId="0" applyFont="1" applyFill="1" applyBorder="1" applyAlignment="1" applyProtection="1">
      <alignment horizontal="center" vertical="center" wrapText="1" shrinkToFit="1"/>
      <protection hidden="1"/>
    </xf>
    <xf numFmtId="0" fontId="40" fillId="7" borderId="59" xfId="0" applyFont="1" applyFill="1" applyBorder="1" applyAlignment="1" applyProtection="1">
      <alignment horizontal="center" vertical="center" wrapText="1" shrinkToFit="1"/>
      <protection hidden="1"/>
    </xf>
    <xf numFmtId="0" fontId="40" fillId="7" borderId="58" xfId="0" applyFont="1" applyFill="1" applyBorder="1" applyAlignment="1" applyProtection="1">
      <alignment horizontal="left" vertical="center" wrapText="1" shrinkToFit="1"/>
      <protection hidden="1"/>
    </xf>
    <xf numFmtId="0" fontId="40" fillId="7" borderId="60" xfId="0" applyFont="1" applyFill="1" applyBorder="1" applyAlignment="1" applyProtection="1">
      <alignment horizontal="left" vertical="center" wrapText="1" shrinkToFit="1"/>
      <protection hidden="1"/>
    </xf>
    <xf numFmtId="0" fontId="69" fillId="8" borderId="76" xfId="0" applyFont="1" applyFill="1" applyBorder="1" applyAlignment="1" applyProtection="1">
      <alignment horizontal="center" vertical="center" shrinkToFit="1"/>
      <protection hidden="1"/>
    </xf>
    <xf numFmtId="0" fontId="69" fillId="8" borderId="58"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left" vertical="center" shrinkToFit="1"/>
      <protection hidden="1"/>
    </xf>
    <xf numFmtId="0" fontId="40" fillId="7" borderId="84" xfId="0" applyFont="1" applyFill="1" applyBorder="1" applyAlignment="1" applyProtection="1">
      <alignment horizontal="left" vertical="center" shrinkToFit="1"/>
      <protection hidden="1"/>
    </xf>
    <xf numFmtId="0" fontId="40" fillId="7" borderId="86" xfId="0" applyFont="1" applyFill="1" applyBorder="1" applyAlignment="1" applyProtection="1">
      <alignment horizontal="left" vertical="center" shrinkToFit="1"/>
      <protection hidden="1"/>
    </xf>
    <xf numFmtId="0" fontId="40" fillId="7" borderId="81" xfId="0" applyFont="1" applyFill="1" applyBorder="1" applyAlignment="1" applyProtection="1">
      <alignment horizontal="center" vertical="center" wrapText="1"/>
      <protection hidden="1"/>
    </xf>
    <xf numFmtId="0" fontId="40" fillId="7" borderId="108"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center" vertical="center" wrapText="1"/>
      <protection hidden="1"/>
    </xf>
    <xf numFmtId="0" fontId="40" fillId="2" borderId="62" xfId="0" applyFont="1" applyFill="1" applyBorder="1" applyAlignment="1" applyProtection="1">
      <alignment horizontal="center" vertical="center" wrapText="1"/>
      <protection hidden="1"/>
    </xf>
    <xf numFmtId="49" fontId="20" fillId="0" borderId="0" xfId="0" applyNumberFormat="1" applyFont="1" applyAlignment="1" applyProtection="1">
      <alignment horizontal="center" vertical="center"/>
      <protection hidden="1"/>
    </xf>
    <xf numFmtId="0" fontId="102" fillId="7" borderId="1" xfId="0" applyFont="1" applyFill="1" applyBorder="1" applyAlignment="1" applyProtection="1">
      <alignment horizontal="center" vertical="center"/>
      <protection hidden="1"/>
    </xf>
    <xf numFmtId="0" fontId="102" fillId="7" borderId="1" xfId="0" applyFont="1" applyFill="1" applyBorder="1" applyAlignment="1" applyProtection="1">
      <alignment horizontal="center" vertical="center" wrapText="1"/>
      <protection hidden="1"/>
    </xf>
    <xf numFmtId="0" fontId="103" fillId="7" borderId="1" xfId="0" applyFont="1" applyFill="1" applyBorder="1" applyAlignment="1" applyProtection="1">
      <alignment horizontal="center" vertical="center" wrapText="1"/>
      <protection hidden="1"/>
    </xf>
    <xf numFmtId="0" fontId="104" fillId="7" borderId="1" xfId="0" applyFont="1" applyFill="1" applyBorder="1" applyAlignment="1">
      <alignment horizontal="center" vertical="center"/>
    </xf>
    <xf numFmtId="0" fontId="104" fillId="0" borderId="0" xfId="0" applyFont="1">
      <alignment vertical="center"/>
    </xf>
    <xf numFmtId="49" fontId="103" fillId="7" borderId="1" xfId="0" applyNumberFormat="1" applyFont="1" applyFill="1" applyBorder="1" applyAlignment="1" applyProtection="1">
      <alignment horizontal="center" vertical="center" shrinkToFit="1"/>
      <protection hidden="1"/>
    </xf>
    <xf numFmtId="0" fontId="102" fillId="7" borderId="1" xfId="0" applyFont="1" applyFill="1" applyBorder="1" applyAlignment="1" applyProtection="1">
      <alignment horizontal="center" vertical="center"/>
      <protection hidden="1"/>
    </xf>
    <xf numFmtId="0" fontId="102" fillId="9" borderId="1" xfId="0" applyFont="1" applyFill="1" applyBorder="1" applyAlignment="1" applyProtection="1">
      <alignment horizontal="center" vertical="center"/>
      <protection hidden="1"/>
    </xf>
    <xf numFmtId="49" fontId="103" fillId="9" borderId="1" xfId="0" applyNumberFormat="1" applyFont="1" applyFill="1" applyBorder="1" applyAlignment="1" applyProtection="1">
      <alignment horizontal="center" vertical="center" shrinkToFit="1"/>
      <protection hidden="1"/>
    </xf>
    <xf numFmtId="38" fontId="102" fillId="9" borderId="1" xfId="70" applyFont="1" applyFill="1" applyBorder="1" applyAlignment="1" applyProtection="1">
      <alignment horizontal="right" vertical="center" shrinkToFit="1"/>
      <protection locked="0"/>
    </xf>
    <xf numFmtId="0" fontId="102" fillId="9" borderId="1" xfId="0" applyFont="1" applyFill="1" applyBorder="1" applyAlignment="1" applyProtection="1">
      <alignment horizontal="right" vertical="center" shrinkToFit="1"/>
      <protection locked="0"/>
    </xf>
    <xf numFmtId="187" fontId="102" fillId="9" borderId="1" xfId="0" applyNumberFormat="1" applyFont="1" applyFill="1" applyBorder="1" applyAlignment="1" applyProtection="1">
      <alignment horizontal="center" vertical="center"/>
      <protection locked="0"/>
    </xf>
    <xf numFmtId="188" fontId="102" fillId="9" borderId="1" xfId="0" applyNumberFormat="1" applyFont="1" applyFill="1" applyBorder="1" applyAlignment="1" applyProtection="1">
      <alignment horizontal="center" vertical="center" shrinkToFit="1"/>
      <protection locked="0"/>
    </xf>
    <xf numFmtId="190" fontId="102" fillId="9" borderId="1" xfId="0" applyNumberFormat="1" applyFont="1" applyFill="1" applyBorder="1" applyAlignment="1" applyProtection="1">
      <alignment horizontal="right" vertical="center"/>
      <protection locked="0"/>
    </xf>
    <xf numFmtId="181" fontId="102" fillId="9" borderId="1" xfId="0" applyNumberFormat="1" applyFont="1" applyFill="1" applyBorder="1" applyAlignment="1" applyProtection="1">
      <alignment horizontal="right" vertical="center"/>
      <protection locked="0"/>
    </xf>
    <xf numFmtId="0" fontId="102" fillId="9" borderId="1" xfId="0" applyFont="1" applyFill="1" applyBorder="1" applyAlignment="1" applyProtection="1">
      <alignment horizontal="center" vertical="center" shrinkToFit="1"/>
      <protection hidden="1"/>
    </xf>
    <xf numFmtId="0" fontId="104" fillId="9" borderId="1" xfId="0" applyFont="1" applyFill="1" applyBorder="1">
      <alignment vertical="center"/>
    </xf>
    <xf numFmtId="49" fontId="104" fillId="9" borderId="1" xfId="0" applyNumberFormat="1" applyFont="1" applyFill="1" applyBorder="1">
      <alignment vertical="center"/>
    </xf>
    <xf numFmtId="0" fontId="102" fillId="6" borderId="1" xfId="0" applyFont="1" applyFill="1" applyBorder="1" applyAlignment="1" applyProtection="1">
      <alignment horizontal="center" vertical="center"/>
      <protection hidden="1"/>
    </xf>
    <xf numFmtId="49" fontId="103" fillId="6" borderId="1" xfId="0" applyNumberFormat="1" applyFont="1" applyFill="1" applyBorder="1" applyAlignment="1" applyProtection="1">
      <alignment horizontal="center" vertical="center" shrinkToFit="1"/>
      <protection hidden="1"/>
    </xf>
    <xf numFmtId="38" fontId="102" fillId="6" borderId="1" xfId="70" applyFont="1" applyFill="1" applyBorder="1" applyAlignment="1" applyProtection="1">
      <alignment horizontal="right" vertical="center" shrinkToFit="1"/>
      <protection locked="0"/>
    </xf>
    <xf numFmtId="0" fontId="102" fillId="6" borderId="1" xfId="0" applyFont="1" applyFill="1" applyBorder="1" applyAlignment="1" applyProtection="1">
      <alignment horizontal="right" vertical="center" shrinkToFit="1"/>
      <protection locked="0"/>
    </xf>
    <xf numFmtId="187" fontId="102" fillId="6" borderId="1" xfId="0" applyNumberFormat="1" applyFont="1" applyFill="1" applyBorder="1" applyAlignment="1" applyProtection="1">
      <alignment horizontal="center" vertical="center"/>
      <protection locked="0"/>
    </xf>
    <xf numFmtId="188" fontId="102" fillId="6" borderId="1" xfId="0" applyNumberFormat="1" applyFont="1" applyFill="1" applyBorder="1" applyAlignment="1" applyProtection="1">
      <alignment horizontal="center" vertical="center" shrinkToFit="1"/>
      <protection locked="0"/>
    </xf>
    <xf numFmtId="190" fontId="102" fillId="6" borderId="1" xfId="0" applyNumberFormat="1" applyFont="1" applyFill="1" applyBorder="1" applyAlignment="1" applyProtection="1">
      <alignment horizontal="right" vertical="center"/>
      <protection locked="0"/>
    </xf>
    <xf numFmtId="181" fontId="102" fillId="6" borderId="1" xfId="0" applyNumberFormat="1" applyFont="1" applyFill="1" applyBorder="1" applyAlignment="1" applyProtection="1">
      <alignment horizontal="right" vertical="center"/>
      <protection locked="0"/>
    </xf>
    <xf numFmtId="0" fontId="102" fillId="6" borderId="1" xfId="0" applyFont="1" applyFill="1" applyBorder="1" applyAlignment="1" applyProtection="1">
      <alignment horizontal="center" vertical="center" shrinkToFit="1"/>
      <protection hidden="1"/>
    </xf>
    <xf numFmtId="0" fontId="104" fillId="6" borderId="1" xfId="0" applyFont="1" applyFill="1" applyBorder="1">
      <alignment vertical="center"/>
    </xf>
    <xf numFmtId="49" fontId="104" fillId="6" borderId="1" xfId="0" applyNumberFormat="1" applyFont="1" applyFill="1" applyBorder="1">
      <alignment vertical="center"/>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667EF6"/>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rgb="FFDD7C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patternType="none">
          <bgColor auto="1"/>
        </patternFill>
      </fill>
    </dxf>
    <dxf>
      <fill>
        <patternFill>
          <bgColor theme="9" tint="0.39994506668294322"/>
        </patternFill>
      </fill>
    </dxf>
    <dxf>
      <font>
        <color theme="0"/>
      </font>
      <fill>
        <patternFill>
          <bgColor rgb="FF595959"/>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BFBFBF"/>
        </patternFill>
      </fill>
    </dxf>
    <dxf>
      <font>
        <color theme="0"/>
      </font>
    </dxf>
    <dxf>
      <font>
        <color theme="0"/>
      </font>
    </dxf>
    <dxf>
      <font>
        <color theme="0"/>
      </font>
    </dxf>
    <dxf>
      <fill>
        <patternFill>
          <bgColor theme="0" tint="-0.24994659260841701"/>
        </patternFill>
      </fill>
    </dxf>
    <dxf>
      <fill>
        <patternFill>
          <bgColor rgb="FFBFBFBF"/>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667EF6"/>
        </patternFill>
      </fill>
    </dxf>
  </dxfs>
  <tableStyles count="0" defaultTableStyle="TableStyleMedium2" defaultPivotStyle="PivotStyleLight16"/>
  <colors>
    <mruColors>
      <color rgb="FF0000CC"/>
      <color rgb="FFBFBFBF"/>
      <color rgb="FFFFFF99"/>
      <color rgb="FFC6D9F1"/>
      <color rgb="FFFFC1C1"/>
      <color rgb="FFC1C1C1"/>
      <color rgb="FF3333CC"/>
      <color rgb="FF595959"/>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ＺＥＨデベロッパー登録票!$CS$9" lockText="1" noThreeD="1"/>
</file>

<file path=xl/ctrlProps/ctrlProp2.xml><?xml version="1.0" encoding="utf-8"?>
<formControlPr xmlns="http://schemas.microsoft.com/office/spreadsheetml/2009/9/main" objectType="CheckBox" fmlaLink="ＺＥＨデベロッパー登録票!$CT$9" lockText="1" noThreeD="1"/>
</file>

<file path=xl/ctrlProps/ctrlProp3.xml><?xml version="1.0" encoding="utf-8"?>
<formControlPr xmlns="http://schemas.microsoft.com/office/spreadsheetml/2009/9/main" objectType="Radio" checked="Checked" firstButton="1" fmlaLink="ＺＥＨデベロッパー登録票!$DP$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DA$16" lockText="1" noThreeD="1"/>
</file>

<file path=xl/ctrlProps/ctrlProp6.xml><?xml version="1.0" encoding="utf-8"?>
<formControlPr xmlns="http://schemas.microsoft.com/office/spreadsheetml/2009/9/main" objectType="CheckBox" fmlaLink="ＺＥＨデベロッパー登録票!$DD$16" lockText="1" noThreeD="1"/>
</file>

<file path=xl/ctrlProps/ctrlProp7.xml><?xml version="1.0" encoding="utf-8"?>
<formControlPr xmlns="http://schemas.microsoft.com/office/spreadsheetml/2009/9/main" objectType="CheckBox" fmlaLink="ＺＥＨデベロッパー登録票!$DJ$16" lockText="1" noThreeD="1"/>
</file>

<file path=xl/ctrlProps/ctrlProp8.xml><?xml version="1.0" encoding="utf-8"?>
<formControlPr xmlns="http://schemas.microsoft.com/office/spreadsheetml/2009/9/main" objectType="CheckBox" fmlaLink="ＺＥＨデベロッパー登録票!$CU$17" lockText="1" noThreeD="1"/>
</file>

<file path=xl/ctrlProps/ctrlProp9.xml><?xml version="1.0" encoding="utf-8"?>
<formControlPr xmlns="http://schemas.microsoft.com/office/spreadsheetml/2009/9/main" objectType="CheckBox" fmlaLink="ＺＥＨデベロッパー登録票!$CX$17" lockText="1" noThreeD="1"/>
</file>

<file path=xl/ctrlProps/ctrlProp10.xml><?xml version="1.0" encoding="utf-8"?>
<formControlPr xmlns="http://schemas.microsoft.com/office/spreadsheetml/2009/9/main" objectType="CheckBox" fmlaLink="ＺＥＨデベロッパー登録票!$DA$17" lockText="1" noThreeD="1"/>
</file>

<file path=xl/ctrlProps/ctrlProp11.xml><?xml version="1.0" encoding="utf-8"?>
<formControlPr xmlns="http://schemas.microsoft.com/office/spreadsheetml/2009/9/main" objectType="CheckBox" fmlaLink="ＺＥＨデベロッパー登録票!$DD$17" lockText="1" noThreeD="1"/>
</file>

<file path=xl/ctrlProps/ctrlProp12.xml><?xml version="1.0" encoding="utf-8"?>
<formControlPr xmlns="http://schemas.microsoft.com/office/spreadsheetml/2009/9/main" objectType="CheckBox" fmlaLink="ＺＥＨデベロッパー登録票!$DG$17" lockText="1" noThreeD="1"/>
</file>

<file path=xl/ctrlProps/ctrlProp13.xml><?xml version="1.0" encoding="utf-8"?>
<formControlPr xmlns="http://schemas.microsoft.com/office/spreadsheetml/2009/9/main" objectType="CheckBox" fmlaLink="ＺＥＨデベロッパー登録票!$DJ$17" lockText="1" noThreeD="1"/>
</file>

<file path=xl/ctrlProps/ctrlProp14.xml><?xml version="1.0" encoding="utf-8"?>
<formControlPr xmlns="http://schemas.microsoft.com/office/spreadsheetml/2009/9/main" objectType="CheckBox" fmlaLink="ＺＥＨデベロッパー登録票!$DM$17" lockText="1" noThreeD="1"/>
</file>

<file path=xl/ctrlProps/ctrlProp15.xml><?xml version="1.0" encoding="utf-8"?>
<formControlPr xmlns="http://schemas.microsoft.com/office/spreadsheetml/2009/9/main" objectType="CheckBox" fmlaLink="ＺＥＨデベロッパー登録票!$CU$18" lockText="1" noThreeD="1"/>
</file>

<file path=xl/ctrlProps/ctrlProp16.xml><?xml version="1.0" encoding="utf-8"?>
<formControlPr xmlns="http://schemas.microsoft.com/office/spreadsheetml/2009/9/main" objectType="CheckBox" fmlaLink="ＺＥＨデベロッパー登録票!$CX$18" lockText="1" noThreeD="1"/>
</file>

<file path=xl/ctrlProps/ctrlProp17.xml><?xml version="1.0" encoding="utf-8"?>
<formControlPr xmlns="http://schemas.microsoft.com/office/spreadsheetml/2009/9/main" objectType="CheckBox" fmlaLink="ＺＥＨデベロッパー登録票!$DA$18" lockText="1" noThreeD="1"/>
</file>

<file path=xl/ctrlProps/ctrlProp18.xml><?xml version="1.0" encoding="utf-8"?>
<formControlPr xmlns="http://schemas.microsoft.com/office/spreadsheetml/2009/9/main" objectType="CheckBox" fmlaLink="ＺＥＨデベロッパー登録票!$DD$18" lockText="1" noThreeD="1"/>
</file>

<file path=xl/ctrlProps/ctrlProp19.xml><?xml version="1.0" encoding="utf-8"?>
<formControlPr xmlns="http://schemas.microsoft.com/office/spreadsheetml/2009/9/main" objectType="CheckBox" fmlaLink="ＺＥＨデベロッパー登録票!$CU$19" lockText="1" noThreeD="1"/>
</file>

<file path=xl/ctrlProps/ctrlProp20.xml><?xml version="1.0" encoding="utf-8"?>
<formControlPr xmlns="http://schemas.microsoft.com/office/spreadsheetml/2009/9/main" objectType="CheckBox" fmlaLink="ＺＥＨデベロッパー登録票!$CX$19" lockText="1" noThreeD="1"/>
</file>

<file path=xl/ctrlProps/ctrlProp21.xml><?xml version="1.0" encoding="utf-8"?>
<formControlPr xmlns="http://schemas.microsoft.com/office/spreadsheetml/2009/9/main" objectType="CheckBox" fmlaLink="ＺＥＨデベロッパー登録票!$DA$19" lockText="1" noThreeD="1"/>
</file>

<file path=xl/ctrlProps/ctrlProp22.xml><?xml version="1.0" encoding="utf-8"?>
<formControlPr xmlns="http://schemas.microsoft.com/office/spreadsheetml/2009/9/main" objectType="CheckBox" fmlaLink="ＺＥＨデベロッパー登録票!$DD$19" lockText="1" noThreeD="1"/>
</file>

<file path=xl/ctrlProps/ctrlProp23.xml><?xml version="1.0" encoding="utf-8"?>
<formControlPr xmlns="http://schemas.microsoft.com/office/spreadsheetml/2009/9/main" objectType="CheckBox" fmlaLink="ＺＥＨデベロッパー登録票!$DG$19" lockText="1" noThreeD="1"/>
</file>

<file path=xl/ctrlProps/ctrlProp24.xml><?xml version="1.0" encoding="utf-8"?>
<formControlPr xmlns="http://schemas.microsoft.com/office/spreadsheetml/2009/9/main" objectType="CheckBox" fmlaLink="ＺＥＨデベロッパー登録票!$CU$20" lockText="1" noThreeD="1"/>
</file>

<file path=xl/ctrlProps/ctrlProp25.xml><?xml version="1.0" encoding="utf-8"?>
<formControlPr xmlns="http://schemas.microsoft.com/office/spreadsheetml/2009/9/main" objectType="CheckBox" fmlaLink="ＺＥＨデベロッパー登録票!$CX$20" lockText="1" noThreeD="1"/>
</file>

<file path=xl/ctrlProps/ctrlProp26.xml><?xml version="1.0" encoding="utf-8"?>
<formControlPr xmlns="http://schemas.microsoft.com/office/spreadsheetml/2009/9/main" objectType="CheckBox" fmlaLink="ＺＥＨデベロッパー登録票!$DA$20" lockText="1" noThreeD="1"/>
</file>

<file path=xl/ctrlProps/ctrlProp27.xml><?xml version="1.0" encoding="utf-8"?>
<formControlPr xmlns="http://schemas.microsoft.com/office/spreadsheetml/2009/9/main" objectType="CheckBox" fmlaLink="ＺＥＨデベロッパー登録票!$DD$20" lockText="1" noThreeD="1"/>
</file>

<file path=xl/ctrlProps/ctrlProp28.xml><?xml version="1.0" encoding="utf-8"?>
<formControlPr xmlns="http://schemas.microsoft.com/office/spreadsheetml/2009/9/main" objectType="CheckBox" fmlaLink="ＺＥＨデベロッパー登録票!$DG$20" lockText="1" noThreeD="1"/>
</file>

<file path=xl/ctrlProps/ctrlProp29.xml><?xml version="1.0" encoding="utf-8"?>
<formControlPr xmlns="http://schemas.microsoft.com/office/spreadsheetml/2009/9/main" objectType="CheckBox" fmlaLink="ＺＥＨデベロッパー登録票!$DJ$20" lockText="1" noThreeD="1"/>
</file>

<file path=xl/ctrlProps/ctrlProp30.xml><?xml version="1.0" encoding="utf-8"?>
<formControlPr xmlns="http://schemas.microsoft.com/office/spreadsheetml/2009/9/main" objectType="CheckBox" fmlaLink="ＺＥＨデベロッパー登録票!$DM$20" lockText="1" noThreeD="1"/>
</file>

<file path=xl/ctrlProps/ctrlProp31.xml><?xml version="1.0" encoding="utf-8"?>
<formControlPr xmlns="http://schemas.microsoft.com/office/spreadsheetml/2009/9/main" objectType="CheckBox" fmlaLink="ＺＥＨデベロッパー登録票!$CU$21" lockText="1" noThreeD="1"/>
</file>

<file path=xl/ctrlProps/ctrlProp32.xml><?xml version="1.0" encoding="utf-8"?>
<formControlPr xmlns="http://schemas.microsoft.com/office/spreadsheetml/2009/9/main" objectType="CheckBox" fmlaLink="ＺＥＨデベロッパー登録票!$CX$21" lockText="1" noThreeD="1"/>
</file>

<file path=xl/ctrlProps/ctrlProp33.xml><?xml version="1.0" encoding="utf-8"?>
<formControlPr xmlns="http://schemas.microsoft.com/office/spreadsheetml/2009/9/main" objectType="CheckBox" fmlaLink="ＺＥＨデベロッパー登録票!$DA$21" lockText="1" noThreeD="1"/>
</file>

<file path=xl/ctrlProps/ctrlProp34.xml><?xml version="1.0" encoding="utf-8"?>
<formControlPr xmlns="http://schemas.microsoft.com/office/spreadsheetml/2009/9/main" objectType="CheckBox" fmlaLink="ＺＥＨデベロッパー登録票!$DD$21" lockText="1" noThreeD="1"/>
</file>

<file path=xl/ctrlProps/ctrlProp35.xml><?xml version="1.0" encoding="utf-8"?>
<formControlPr xmlns="http://schemas.microsoft.com/office/spreadsheetml/2009/9/main" objectType="CheckBox" fmlaLink="ＺＥＨデベロッパー登録票!$DG$21" lockText="1" noThreeD="1"/>
</file>

<file path=xl/ctrlProps/ctrlProp36.xml><?xml version="1.0" encoding="utf-8"?>
<formControlPr xmlns="http://schemas.microsoft.com/office/spreadsheetml/2009/9/main" objectType="CheckBox" fmlaLink="ＺＥＨデベロッパー登録票!$CU$22" lockText="1" noThreeD="1"/>
</file>

<file path=xl/ctrlProps/ctrlProp37.xml><?xml version="1.0" encoding="utf-8"?>
<formControlPr xmlns="http://schemas.microsoft.com/office/spreadsheetml/2009/9/main" objectType="CheckBox" fmlaLink="ＺＥＨデベロッパー登録票!$CX$22" lockText="1" noThreeD="1"/>
</file>

<file path=xl/ctrlProps/ctrlProp38.xml><?xml version="1.0" encoding="utf-8"?>
<formControlPr xmlns="http://schemas.microsoft.com/office/spreadsheetml/2009/9/main" objectType="CheckBox" fmlaLink="ＺＥＨデベロッパー登録票!$DA$22" lockText="1" noThreeD="1"/>
</file>

<file path=xl/ctrlProps/ctrlProp39.xml><?xml version="1.0" encoding="utf-8"?>
<formControlPr xmlns="http://schemas.microsoft.com/office/spreadsheetml/2009/9/main" objectType="CheckBox" fmlaLink="ＺＥＨデベロッパー登録票!$DD$22" lockText="1" noThreeD="1"/>
</file>

<file path=xl/ctrlProps/ctrlProp40.xml><?xml version="1.0" encoding="utf-8"?>
<formControlPr xmlns="http://schemas.microsoft.com/office/spreadsheetml/2009/9/main" objectType="CheckBox" fmlaLink="ＺＥＨデベロッパー登録票!$CU$23" lockText="1" noThreeD="1"/>
</file>

<file path=xl/ctrlProps/ctrlProp41.xml><?xml version="1.0" encoding="utf-8"?>
<formControlPr xmlns="http://schemas.microsoft.com/office/spreadsheetml/2009/9/main" objectType="CheckBox" fmlaLink="ＺＥＨデベロッパー登録票!$CX$23" lockText="1" noThreeD="1"/>
</file>

<file path=xl/ctrlProps/ctrlProp42.xml><?xml version="1.0" encoding="utf-8"?>
<formControlPr xmlns="http://schemas.microsoft.com/office/spreadsheetml/2009/9/main" objectType="CheckBox" fmlaLink="ＺＥＨデベロッパー登録票!$DA$23" lockText="1" noThreeD="1"/>
</file>

<file path=xl/ctrlProps/ctrlProp43.xml><?xml version="1.0" encoding="utf-8"?>
<formControlPr xmlns="http://schemas.microsoft.com/office/spreadsheetml/2009/9/main" objectType="CheckBox" fmlaLink="ＺＥＨデベロッパー登録票!$DD$23" lockText="1" noThreeD="1"/>
</file>

<file path=xl/ctrlProps/ctrlProp44.xml><?xml version="1.0" encoding="utf-8"?>
<formControlPr xmlns="http://schemas.microsoft.com/office/spreadsheetml/2009/9/main" objectType="CheckBox" fmlaLink="ＺＥＨデベロッパー登録票!$DG$23" lockText="1" noThreeD="1"/>
</file>

<file path=xl/ctrlProps/ctrlProp45.xml><?xml version="1.0" encoding="utf-8"?>
<formControlPr xmlns="http://schemas.microsoft.com/office/spreadsheetml/2009/9/main" objectType="CheckBox" fmlaLink="ＺＥＨデベロッパー登録票!$DJ$23" lockText="1" noThreeD="1"/>
</file>

<file path=xl/ctrlProps/ctrlProp46.xml><?xml version="1.0" encoding="utf-8"?>
<formControlPr xmlns="http://schemas.microsoft.com/office/spreadsheetml/2009/9/main" objectType="CheckBox" fmlaLink="ＺＥＨデベロッパー登録票!$DM$23" lockText="1" noThreeD="1"/>
</file>

<file path=xl/ctrlProps/ctrlProp47.xml><?xml version="1.0" encoding="utf-8"?>
<formControlPr xmlns="http://schemas.microsoft.com/office/spreadsheetml/2009/9/main" objectType="CheckBox" fmlaLink="ＺＥＨデベロッパー登録票!$CU$24" lockText="1" noThreeD="1"/>
</file>

<file path=xl/ctrlProps/ctrlProp48.xml><?xml version="1.0" encoding="utf-8"?>
<formControlPr xmlns="http://schemas.microsoft.com/office/spreadsheetml/2009/9/main" objectType="CheckBox" fmlaLink="ＺＥＨデベロッパー登録票!$CU$15" lockText="1" noThreeD="1"/>
</file>

<file path=xl/ctrlProps/ctrlProp49.xml><?xml version="1.0" encoding="utf-8"?>
<formControlPr xmlns="http://schemas.microsoft.com/office/spreadsheetml/2009/9/main" objectType="CheckBox" fmlaLink="ＺＥＨデベロッパー登録票!$CU$16" lockText="1" noThreeD="1"/>
</file>

<file path=xl/ctrlProps/ctrlProp50.xml><?xml version="1.0" encoding="utf-8"?>
<formControlPr xmlns="http://schemas.microsoft.com/office/spreadsheetml/2009/9/main" objectType="CheckBox" fmlaLink="ＺＥＨデベロッパー登録票!$DG$16" lockText="1" noThreeD="1"/>
</file>

<file path=xl/ctrlProps/ctrlProp51.xml><?xml version="1.0" encoding="utf-8"?>
<formControlPr xmlns="http://schemas.microsoft.com/office/spreadsheetml/2009/9/main" objectType="CheckBox" fmlaLink="ＺＥＨデベロッパー登録票!$CX$16" lockText="1" noThreeD="1"/>
</file>

<file path=xl/ctrlProps/ctrlProp52.xml><?xml version="1.0" encoding="utf-8"?>
<formControlPr xmlns="http://schemas.microsoft.com/office/spreadsheetml/2009/9/main" objectType="CheckBox" fmlaLink="ＺＥＨデベロッパー登録票!$CS$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55</xdr:row>
          <xdr:rowOff>83820</xdr:rowOff>
        </xdr:from>
        <xdr:to>
          <xdr:col>20</xdr:col>
          <xdr:colOff>144780</xdr:colOff>
          <xdr:row>55</xdr:row>
          <xdr:rowOff>441960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55</xdr:row>
          <xdr:rowOff>76200</xdr:rowOff>
        </xdr:from>
        <xdr:to>
          <xdr:col>39</xdr:col>
          <xdr:colOff>60960</xdr:colOff>
          <xdr:row>55</xdr:row>
          <xdr:rowOff>449580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50</xdr:col>
      <xdr:colOff>2268</xdr:colOff>
      <xdr:row>1</xdr:row>
      <xdr:rowOff>19050</xdr:rowOff>
    </xdr:from>
    <xdr:to>
      <xdr:col>128</xdr:col>
      <xdr:colOff>2268</xdr:colOff>
      <xdr:row>77</xdr:row>
      <xdr:rowOff>6351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2643" y="676275"/>
          <a:ext cx="16135350" cy="3109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229</xdr:row>
          <xdr:rowOff>55953</xdr:rowOff>
        </xdr:from>
        <xdr:to>
          <xdr:col>25</xdr:col>
          <xdr:colOff>14087</xdr:colOff>
          <xdr:row>231</xdr:row>
          <xdr:rowOff>4324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593610" y="85844453"/>
              <a:ext cx="2119477" cy="837371"/>
              <a:chOff x="2702663" y="14130624"/>
              <a:chExt cx="2398880" cy="751711"/>
            </a:xfrm>
          </xdr:grpSpPr>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2702663" y="14130624"/>
                <a:ext cx="239888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2702681" y="14511747"/>
                <a:ext cx="1265145" cy="370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218</xdr:row>
          <xdr:rowOff>47625</xdr:rowOff>
        </xdr:from>
        <xdr:to>
          <xdr:col>68</xdr:col>
          <xdr:colOff>147191</xdr:colOff>
          <xdr:row>228</xdr:row>
          <xdr:rowOff>340417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587622" y="80946625"/>
              <a:ext cx="10043669" cy="4737792"/>
              <a:chOff x="2696682" y="8788251"/>
              <a:chExt cx="10115594" cy="4102725"/>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5699181" y="9579903"/>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7163330" y="957073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10025330" y="957073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5699181" y="995433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7152812" y="996349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8561182" y="9926840"/>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10025330" y="9926841"/>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11524790" y="9945171"/>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5678146" y="10353663"/>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173847" y="1033533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5688663" y="1071633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7163330" y="1072549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8592733" y="1072549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5699180" y="1109437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173847" y="1109437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8603251" y="1109437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10035847" y="1111270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11545825" y="1109437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5709698" y="1146621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7173847" y="1146621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8603251" y="11502873"/>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5709697" y="11927165"/>
                <a:ext cx="1266451" cy="201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173848" y="1186849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5717435" y="1222690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7194883" y="12246543"/>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8582216" y="1225570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10056882" y="1225570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11545824" y="1227403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2701201" y="12602976"/>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8561181" y="9579903"/>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2696682" y="8788251"/>
                <a:ext cx="127387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99</xdr:col>
      <xdr:colOff>0</xdr:colOff>
      <xdr:row>0</xdr:row>
      <xdr:rowOff>0</xdr:rowOff>
    </xdr:from>
    <xdr:to>
      <xdr:col>233</xdr:col>
      <xdr:colOff>123825</xdr:colOff>
      <xdr:row>73</xdr:row>
      <xdr:rowOff>9525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78350" y="0"/>
          <a:ext cx="24803100" cy="260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99</xdr:col>
      <xdr:colOff>17319</xdr:colOff>
      <xdr:row>73</xdr:row>
      <xdr:rowOff>17318</xdr:rowOff>
    </xdr:from>
    <xdr:to>
      <xdr:col>233</xdr:col>
      <xdr:colOff>144318</xdr:colOff>
      <xdr:row>138</xdr:row>
      <xdr:rowOff>30018</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17637" y="26133136"/>
          <a:ext cx="23330188" cy="2539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99</xdr:col>
      <xdr:colOff>17318</xdr:colOff>
      <xdr:row>138</xdr:row>
      <xdr:rowOff>0</xdr:rowOff>
    </xdr:from>
    <xdr:to>
      <xdr:col>233</xdr:col>
      <xdr:colOff>144318</xdr:colOff>
      <xdr:row>199</xdr:row>
      <xdr:rowOff>6350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17636" y="51504273"/>
          <a:ext cx="23330189" cy="2534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99</xdr:col>
      <xdr:colOff>0</xdr:colOff>
      <xdr:row>199</xdr:row>
      <xdr:rowOff>0</xdr:rowOff>
    </xdr:from>
    <xdr:to>
      <xdr:col>233</xdr:col>
      <xdr:colOff>127000</xdr:colOff>
      <xdr:row>283</xdr:row>
      <xdr:rowOff>25400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78350" y="76574650"/>
          <a:ext cx="24803100" cy="3166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83</xdr:col>
      <xdr:colOff>26495</xdr:colOff>
      <xdr:row>0</xdr:row>
      <xdr:rowOff>0</xdr:rowOff>
    </xdr:from>
    <xdr:to>
      <xdr:col>146</xdr:col>
      <xdr:colOff>674195</xdr:colOff>
      <xdr:row>168</xdr:row>
      <xdr:rowOff>6350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219" y="0"/>
          <a:ext cx="13411200" cy="4246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DT77"/>
  <sheetViews>
    <sheetView showGridLines="0" showZeros="0" tabSelected="1" view="pageBreakPreview" zoomScaleNormal="55" zoomScaleSheetLayoutView="100" zoomScalePageLayoutView="55" workbookViewId="0">
      <selection activeCell="AD3" sqref="AD3:AF3"/>
    </sheetView>
  </sheetViews>
  <sheetFormatPr defaultColWidth="3" defaultRowHeight="18" customHeight="1"/>
  <cols>
    <col min="1" max="3" width="3" style="2" customWidth="1"/>
    <col min="4" max="5" width="3" style="3" customWidth="1"/>
    <col min="6" max="7" width="3" style="4" customWidth="1"/>
    <col min="8" max="13" width="3" style="2" customWidth="1"/>
    <col min="14" max="14" width="5.109375" style="2" customWidth="1"/>
    <col min="15" max="43" width="3" style="2" customWidth="1"/>
    <col min="44" max="44" width="3" style="2"/>
    <col min="45" max="45" width="3" style="2" customWidth="1"/>
    <col min="46" max="76" width="3" style="2"/>
    <col min="77" max="77" width="3.6640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1" spans="1:124" ht="51.45" customHeight="1">
      <c r="A1" s="314" t="s">
        <v>766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U1" s="316"/>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row>
    <row r="3" spans="1:124" ht="30" customHeight="1">
      <c r="A3" s="1" t="s">
        <v>677</v>
      </c>
      <c r="B3" s="38"/>
      <c r="C3" s="38"/>
      <c r="D3" s="39"/>
      <c r="E3" s="39"/>
      <c r="F3" s="40"/>
      <c r="G3" s="40"/>
      <c r="H3" s="38"/>
      <c r="I3" s="38"/>
      <c r="J3" s="38"/>
      <c r="K3" s="38"/>
      <c r="L3" s="38"/>
      <c r="M3" s="38"/>
      <c r="N3" s="38"/>
      <c r="O3" s="38"/>
      <c r="P3" s="38"/>
      <c r="Q3" s="38"/>
      <c r="R3" s="38"/>
      <c r="S3" s="38"/>
      <c r="T3" s="38"/>
      <c r="U3" s="38"/>
      <c r="V3" s="38"/>
      <c r="W3" s="38"/>
      <c r="X3" s="38"/>
      <c r="Y3" s="38"/>
      <c r="Z3" s="38"/>
      <c r="AA3" s="38"/>
      <c r="AB3" s="394"/>
      <c r="AC3" s="394"/>
      <c r="AD3" s="395"/>
      <c r="AE3" s="395"/>
      <c r="AF3" s="395"/>
      <c r="AG3" s="38" t="s">
        <v>1</v>
      </c>
      <c r="AH3" s="395"/>
      <c r="AI3" s="395"/>
      <c r="AJ3" s="395"/>
      <c r="AK3" s="38" t="s">
        <v>2</v>
      </c>
      <c r="AL3" s="395"/>
      <c r="AM3" s="395"/>
      <c r="AN3" s="395"/>
      <c r="AO3" s="38" t="s">
        <v>3</v>
      </c>
      <c r="AP3" s="38"/>
      <c r="AQ3" s="38"/>
      <c r="AR3" s="38"/>
    </row>
    <row r="4" spans="1:124" ht="30" customHeight="1">
      <c r="A4" s="38"/>
      <c r="B4" s="38"/>
      <c r="C4" s="38"/>
      <c r="D4" s="39"/>
      <c r="E4" s="39"/>
      <c r="F4" s="41"/>
      <c r="G4" s="41"/>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42"/>
      <c r="AK4" s="150" t="s">
        <v>488</v>
      </c>
      <c r="AL4" s="386" t="s">
        <v>342</v>
      </c>
      <c r="AM4" s="386"/>
      <c r="AN4" s="151" t="s">
        <v>343</v>
      </c>
      <c r="AO4" s="386" t="s">
        <v>346</v>
      </c>
      <c r="AP4" s="386"/>
      <c r="AQ4" s="150" t="s">
        <v>344</v>
      </c>
      <c r="AR4" s="150" t="s">
        <v>489</v>
      </c>
    </row>
    <row r="5" spans="1:124" ht="30" customHeight="1">
      <c r="A5" s="38" t="s">
        <v>761</v>
      </c>
      <c r="B5" s="38"/>
      <c r="C5" s="38"/>
      <c r="D5" s="39"/>
      <c r="E5" s="39"/>
      <c r="F5" s="41"/>
      <c r="G5" s="41"/>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2"/>
      <c r="AK5" s="150"/>
      <c r="AL5" s="152"/>
      <c r="AM5" s="152"/>
      <c r="AN5" s="151"/>
      <c r="AO5" s="152"/>
      <c r="AP5" s="152"/>
      <c r="AQ5" s="150"/>
      <c r="AR5" s="150"/>
    </row>
    <row r="6" spans="1:124" ht="30" customHeight="1">
      <c r="A6" s="38" t="s">
        <v>762</v>
      </c>
      <c r="B6" s="43"/>
      <c r="C6" s="43"/>
      <c r="D6" s="43"/>
      <c r="E6" s="43"/>
      <c r="F6" s="43"/>
      <c r="G6" s="43"/>
      <c r="H6" s="43"/>
      <c r="I6" s="44"/>
      <c r="J6" s="38"/>
      <c r="K6" s="38"/>
      <c r="L6" s="38"/>
      <c r="M6" s="38"/>
      <c r="N6" s="38"/>
      <c r="O6" s="38"/>
      <c r="P6" s="38"/>
      <c r="Q6" s="38"/>
      <c r="R6" s="38"/>
      <c r="S6" s="38"/>
      <c r="T6" s="38"/>
      <c r="U6" s="38"/>
      <c r="V6" s="38"/>
      <c r="W6" s="38"/>
      <c r="X6" s="38"/>
      <c r="Y6" s="38"/>
      <c r="Z6" s="38"/>
      <c r="AA6" s="38"/>
      <c r="AB6" s="38"/>
      <c r="AC6" s="38"/>
      <c r="AD6" s="38"/>
      <c r="AE6" s="38"/>
      <c r="AF6" s="38"/>
      <c r="AG6" s="38"/>
      <c r="AH6" s="38"/>
      <c r="AI6" s="38"/>
      <c r="AJ6" s="45"/>
      <c r="AK6" s="45"/>
      <c r="AL6" s="46"/>
      <c r="AM6" s="45"/>
      <c r="AN6" s="45"/>
      <c r="AO6" s="46"/>
      <c r="AP6" s="45"/>
      <c r="AQ6" s="45"/>
      <c r="AR6" s="38"/>
    </row>
    <row r="7" spans="1:124" ht="30" customHeight="1">
      <c r="A7" s="38" t="s">
        <v>763</v>
      </c>
      <c r="B7" s="38"/>
      <c r="C7" s="47"/>
      <c r="D7" s="47"/>
      <c r="E7" s="47"/>
      <c r="F7" s="47"/>
      <c r="G7" s="47"/>
      <c r="H7" s="47"/>
      <c r="I7" s="47"/>
      <c r="J7" s="48"/>
      <c r="K7" s="48"/>
      <c r="L7" s="4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124" ht="30" customHeight="1">
      <c r="A8" s="38"/>
      <c r="B8" s="38"/>
      <c r="C8" s="47"/>
      <c r="D8" s="47"/>
      <c r="E8" s="47"/>
      <c r="F8" s="47"/>
      <c r="G8" s="47"/>
      <c r="H8" s="47"/>
      <c r="I8" s="47"/>
      <c r="J8" s="48"/>
      <c r="K8" s="48"/>
      <c r="L8" s="4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row>
    <row r="9" spans="1:124" ht="50.1" customHeight="1">
      <c r="A9" s="49"/>
      <c r="B9" s="49"/>
      <c r="C9" s="49"/>
      <c r="D9" s="49"/>
      <c r="E9" s="49"/>
      <c r="F9" s="49"/>
      <c r="G9" s="49"/>
      <c r="H9" s="49"/>
      <c r="I9" s="49"/>
      <c r="J9" s="38"/>
      <c r="K9" s="38"/>
      <c r="L9" s="38"/>
      <c r="M9" s="38"/>
      <c r="N9" s="38"/>
      <c r="O9" s="38"/>
      <c r="P9" s="38"/>
      <c r="Q9" s="38"/>
      <c r="R9" s="38"/>
      <c r="S9" s="49"/>
      <c r="T9" s="38"/>
      <c r="U9" s="38"/>
      <c r="V9" s="38"/>
      <c r="W9" s="38"/>
      <c r="X9" s="38"/>
      <c r="Y9" s="38"/>
      <c r="Z9" s="38"/>
      <c r="AA9" s="38"/>
      <c r="AB9" s="38"/>
      <c r="AC9" s="49"/>
      <c r="AD9" s="49"/>
      <c r="AE9" s="49"/>
      <c r="AF9" s="49"/>
      <c r="AG9" s="49"/>
      <c r="AH9" s="49"/>
      <c r="AI9" s="49"/>
      <c r="AJ9" s="49"/>
      <c r="AK9" s="49"/>
      <c r="AL9" s="49"/>
      <c r="AM9" s="49"/>
      <c r="AN9" s="49"/>
      <c r="AO9" s="49"/>
      <c r="AP9" s="49"/>
      <c r="AQ9" s="49"/>
      <c r="AR9" s="38"/>
    </row>
    <row r="10" spans="1:124" ht="50.1" customHeight="1">
      <c r="A10" s="49"/>
      <c r="B10" s="49"/>
      <c r="C10" s="49"/>
      <c r="D10" s="39"/>
      <c r="E10" s="39"/>
      <c r="F10" s="41"/>
      <c r="G10" s="41"/>
      <c r="H10" s="38"/>
      <c r="I10" s="38"/>
      <c r="J10" s="383" t="s">
        <v>679</v>
      </c>
      <c r="K10" s="383"/>
      <c r="L10" s="383"/>
      <c r="M10" s="383"/>
      <c r="N10" s="384" t="s">
        <v>4</v>
      </c>
      <c r="O10" s="384"/>
      <c r="P10" s="384"/>
      <c r="Q10" s="384"/>
      <c r="R10" s="384"/>
      <c r="S10" s="50" t="s">
        <v>328</v>
      </c>
      <c r="T10" s="385">
        <f>H54</f>
        <v>0</v>
      </c>
      <c r="U10" s="385"/>
      <c r="V10" s="50" t="s">
        <v>327</v>
      </c>
      <c r="W10" s="393">
        <f>L54</f>
        <v>0</v>
      </c>
      <c r="X10" s="393"/>
      <c r="Y10" s="393"/>
      <c r="Z10" s="393"/>
      <c r="AA10" s="51"/>
      <c r="AB10" s="51"/>
      <c r="AC10" s="51"/>
      <c r="AD10" s="51"/>
      <c r="AE10" s="51"/>
      <c r="AF10" s="51"/>
      <c r="AG10" s="51"/>
      <c r="AH10" s="51"/>
      <c r="AI10" s="51"/>
      <c r="AJ10" s="51"/>
      <c r="AK10" s="51"/>
      <c r="AL10" s="51"/>
      <c r="AM10" s="51"/>
      <c r="AN10" s="51"/>
      <c r="AO10" s="51"/>
      <c r="AP10" s="51"/>
      <c r="AQ10" s="51"/>
      <c r="AR10" s="38"/>
    </row>
    <row r="11" spans="1:124" ht="50.1" customHeight="1">
      <c r="A11" s="52"/>
      <c r="B11" s="52"/>
      <c r="C11" s="52"/>
      <c r="D11" s="39"/>
      <c r="E11" s="39"/>
      <c r="F11" s="41"/>
      <c r="G11" s="41"/>
      <c r="H11" s="38"/>
      <c r="I11" s="38"/>
      <c r="J11" s="38"/>
      <c r="K11" s="38"/>
      <c r="L11" s="38"/>
      <c r="M11" s="38"/>
      <c r="N11" s="384" t="s">
        <v>5</v>
      </c>
      <c r="O11" s="384"/>
      <c r="P11" s="384"/>
      <c r="Q11" s="384"/>
      <c r="R11" s="384"/>
      <c r="S11" s="390" t="str">
        <f>IF(S54="--選択--","",S54)&amp;AB54&amp;F55</f>
        <v/>
      </c>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8"/>
    </row>
    <row r="12" spans="1:124" ht="50.1" customHeight="1">
      <c r="A12" s="52"/>
      <c r="B12" s="52"/>
      <c r="C12" s="52"/>
      <c r="D12" s="39"/>
      <c r="E12" s="39"/>
      <c r="F12" s="41"/>
      <c r="G12" s="41"/>
      <c r="H12" s="38"/>
      <c r="I12" s="38"/>
      <c r="J12" s="38"/>
      <c r="K12" s="38"/>
      <c r="L12" s="38"/>
      <c r="M12" s="38"/>
      <c r="N12" s="391" t="s">
        <v>18</v>
      </c>
      <c r="O12" s="391"/>
      <c r="P12" s="391"/>
      <c r="Q12" s="391"/>
      <c r="R12" s="391"/>
      <c r="S12" s="392">
        <f>F49</f>
        <v>0</v>
      </c>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8"/>
    </row>
    <row r="13" spans="1:124" ht="50.25" customHeight="1">
      <c r="A13" s="52"/>
      <c r="B13" s="52"/>
      <c r="C13" s="52"/>
      <c r="D13" s="39"/>
      <c r="E13" s="39"/>
      <c r="F13" s="41"/>
      <c r="G13" s="41"/>
      <c r="H13" s="38"/>
      <c r="I13" s="38"/>
      <c r="J13" s="38"/>
      <c r="K13" s="38"/>
      <c r="L13" s="38"/>
      <c r="M13" s="38"/>
      <c r="N13" s="391" t="s">
        <v>29</v>
      </c>
      <c r="O13" s="391"/>
      <c r="P13" s="391"/>
      <c r="Q13" s="391"/>
      <c r="R13" s="391"/>
      <c r="S13" s="396" t="str">
        <f>F51&amp;"　"&amp;H53&amp;"　"&amp;AA53</f>
        <v>　　</v>
      </c>
      <c r="T13" s="396"/>
      <c r="U13" s="396"/>
      <c r="V13" s="396"/>
      <c r="W13" s="396"/>
      <c r="X13" s="396"/>
      <c r="Y13" s="396"/>
      <c r="Z13" s="396"/>
      <c r="AA13" s="396"/>
      <c r="AB13" s="396"/>
      <c r="AC13" s="396"/>
      <c r="AD13" s="396"/>
      <c r="AE13" s="396"/>
      <c r="AF13" s="396"/>
      <c r="AG13" s="396"/>
      <c r="AH13" s="396"/>
      <c r="AI13" s="396"/>
      <c r="AJ13" s="396"/>
      <c r="AK13" s="53"/>
      <c r="AL13" s="53"/>
      <c r="AM13" s="397"/>
      <c r="AN13" s="397"/>
      <c r="AO13" s="397"/>
      <c r="AP13" s="397"/>
      <c r="AQ13" s="54"/>
      <c r="AR13" s="38"/>
    </row>
    <row r="14" spans="1:124" ht="30" customHeight="1">
      <c r="A14" s="55"/>
      <c r="B14" s="55"/>
      <c r="C14" s="55"/>
      <c r="S14" s="56"/>
      <c r="T14" s="57"/>
      <c r="U14" s="57"/>
      <c r="V14" s="57"/>
      <c r="W14" s="58"/>
      <c r="X14" s="59"/>
      <c r="Y14" s="59"/>
      <c r="Z14" s="59"/>
      <c r="AA14" s="59"/>
      <c r="AB14" s="60"/>
      <c r="AC14" s="61"/>
      <c r="AD14" s="56"/>
      <c r="AE14" s="56"/>
      <c r="AF14" s="56"/>
      <c r="AG14" s="56"/>
      <c r="AH14" s="56"/>
      <c r="AI14" s="56"/>
      <c r="AJ14" s="56"/>
      <c r="AK14" s="56"/>
      <c r="AL14" s="56"/>
      <c r="AM14" s="56"/>
      <c r="AN14" s="56"/>
      <c r="AO14" s="60"/>
      <c r="AP14" s="60"/>
      <c r="AQ14" s="62"/>
    </row>
    <row r="15" spans="1:124" ht="30" customHeight="1">
      <c r="A15" s="55"/>
      <c r="B15" s="55"/>
      <c r="C15" s="55"/>
      <c r="S15" s="56"/>
      <c r="T15" s="57"/>
      <c r="U15" s="57"/>
      <c r="V15" s="57"/>
      <c r="W15" s="58"/>
      <c r="X15" s="59"/>
      <c r="Y15" s="59"/>
      <c r="Z15" s="59"/>
      <c r="AA15" s="59"/>
      <c r="AB15" s="60"/>
      <c r="AC15" s="61"/>
      <c r="AD15" s="56"/>
      <c r="AE15" s="56"/>
      <c r="AF15" s="56"/>
      <c r="AG15" s="56"/>
      <c r="AH15" s="56"/>
      <c r="AI15" s="56"/>
      <c r="AJ15" s="56"/>
      <c r="AK15" s="56"/>
      <c r="AL15" s="56"/>
      <c r="AM15" s="56"/>
      <c r="AN15" s="56"/>
      <c r="AO15" s="60"/>
      <c r="AP15" s="60"/>
      <c r="AQ15" s="62"/>
    </row>
    <row r="16" spans="1:124" ht="30" customHeight="1">
      <c r="A16" s="55"/>
      <c r="B16" s="55"/>
      <c r="C16" s="55"/>
      <c r="S16" s="56"/>
      <c r="T16" s="57"/>
      <c r="U16" s="57"/>
      <c r="V16" s="57"/>
      <c r="W16" s="58"/>
      <c r="X16" s="59"/>
      <c r="Y16" s="59"/>
      <c r="Z16" s="59"/>
      <c r="AA16" s="59"/>
      <c r="AB16" s="60"/>
      <c r="AC16" s="61"/>
      <c r="AD16" s="56"/>
      <c r="AE16" s="56"/>
      <c r="AF16" s="56"/>
      <c r="AG16" s="56"/>
      <c r="AH16" s="56"/>
      <c r="AI16" s="56"/>
      <c r="AJ16" s="56"/>
      <c r="AK16" s="56"/>
      <c r="AL16" s="56"/>
      <c r="AM16" s="56"/>
      <c r="AN16" s="56"/>
      <c r="AO16" s="60"/>
      <c r="AP16" s="60"/>
      <c r="AQ16" s="62"/>
    </row>
    <row r="17" spans="1:45" ht="30" customHeight="1">
      <c r="D17" s="2"/>
      <c r="E17" s="2"/>
      <c r="F17" s="2"/>
      <c r="G17" s="2"/>
      <c r="W17" s="63"/>
      <c r="X17" s="63"/>
      <c r="Y17" s="63"/>
      <c r="Z17" s="63"/>
      <c r="AA17" s="63"/>
      <c r="AM17" s="3"/>
    </row>
    <row r="18" spans="1:45" ht="30" customHeight="1">
      <c r="A18" s="388" t="s">
        <v>722</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row>
    <row r="19" spans="1:45" ht="30" customHeight="1">
      <c r="A19" s="389" t="s">
        <v>678</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row>
    <row r="20" spans="1:45" ht="30" customHeight="1">
      <c r="A20" s="375" t="s">
        <v>626</v>
      </c>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row>
    <row r="21" spans="1:45" ht="30" customHeight="1">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row>
    <row r="22" spans="1:45" ht="30"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row>
    <row r="23" spans="1:45" ht="30" customHeight="1">
      <c r="A23" s="65"/>
      <c r="B23" s="65"/>
      <c r="D23" s="2"/>
      <c r="F23" s="66"/>
      <c r="G23" s="66"/>
      <c r="H23" s="3"/>
      <c r="I23" s="3"/>
    </row>
    <row r="24" spans="1:45" ht="30" customHeight="1">
      <c r="A24" s="310" t="s">
        <v>769</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2"/>
    </row>
    <row r="25" spans="1:45" ht="30" customHeight="1">
      <c r="A25" s="310" t="s">
        <v>767</v>
      </c>
      <c r="B25" s="310"/>
      <c r="C25" s="310"/>
      <c r="D25" s="310"/>
      <c r="E25" s="310"/>
      <c r="F25" s="310"/>
      <c r="G25" s="310"/>
      <c r="H25" s="310"/>
      <c r="I25" s="310"/>
      <c r="J25" s="310"/>
      <c r="K25" s="310"/>
      <c r="L25" s="310"/>
      <c r="M25" s="310"/>
      <c r="N25" s="310"/>
      <c r="O25" s="310"/>
      <c r="P25" s="310"/>
      <c r="AC25" s="313">
        <f>F47</f>
        <v>0</v>
      </c>
      <c r="AE25" s="313"/>
      <c r="AF25" s="313"/>
      <c r="AG25" s="313"/>
      <c r="AH25" s="313"/>
      <c r="AI25" s="313"/>
      <c r="AJ25" s="313"/>
      <c r="AK25" s="313"/>
      <c r="AL25" s="313"/>
      <c r="AM25" s="313"/>
      <c r="AN25" s="312"/>
      <c r="AO25" s="310"/>
      <c r="AP25" s="310"/>
      <c r="AQ25" s="312"/>
      <c r="AR25" s="310"/>
      <c r="AS25" s="312"/>
    </row>
    <row r="26" spans="1:45" ht="30" customHeight="1">
      <c r="A26" s="310" t="s">
        <v>768</v>
      </c>
      <c r="B26" s="310"/>
      <c r="C26" s="310"/>
      <c r="D26" s="310"/>
      <c r="E26" s="310"/>
      <c r="F26" s="310"/>
      <c r="G26" s="310"/>
      <c r="H26" s="310"/>
      <c r="I26" s="310"/>
      <c r="J26" s="310"/>
      <c r="K26" s="310"/>
      <c r="L26" s="310"/>
      <c r="M26" s="310"/>
      <c r="N26" s="312"/>
      <c r="AC26" s="310"/>
      <c r="AD26" s="310"/>
      <c r="AE26" s="310"/>
      <c r="AF26" s="310"/>
      <c r="AG26" s="310"/>
      <c r="AH26" s="310"/>
      <c r="AI26" s="310"/>
      <c r="AJ26" s="310"/>
      <c r="AK26" s="310"/>
      <c r="AL26" s="310"/>
      <c r="AM26" s="310"/>
      <c r="AN26" s="310"/>
      <c r="AO26" s="310"/>
      <c r="AP26" s="310"/>
      <c r="AQ26" s="310"/>
      <c r="AR26" s="310"/>
      <c r="AS26" s="312"/>
    </row>
    <row r="27" spans="1:45" ht="30" customHeight="1">
      <c r="A27" s="310"/>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2"/>
    </row>
    <row r="28" spans="1:45" ht="30"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row>
    <row r="29" spans="1:45" ht="30"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row>
    <row r="30" spans="1:45" ht="30"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row>
    <row r="31" spans="1:45" ht="30"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row>
    <row r="32" spans="1:45" ht="30"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row>
    <row r="33" spans="1:44" ht="30"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row>
    <row r="34" spans="1:44" ht="30"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row>
    <row r="35" spans="1:44" ht="30"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row>
    <row r="36" spans="1:44" ht="30"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row>
    <row r="37" spans="1:44" ht="30"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row>
    <row r="38" spans="1:44" ht="30"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row>
    <row r="39" spans="1:44" ht="30"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row>
    <row r="40" spans="1:44" ht="30"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row>
    <row r="41" spans="1:44" ht="30"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row>
    <row r="42" spans="1:44" ht="18"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row>
    <row r="43" spans="1:44" ht="30" customHeight="1">
      <c r="A43" s="1" t="s">
        <v>677</v>
      </c>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70"/>
      <c r="AK43" s="150" t="s">
        <v>488</v>
      </c>
      <c r="AL43" s="386" t="s">
        <v>346</v>
      </c>
      <c r="AM43" s="386"/>
      <c r="AN43" s="151" t="s">
        <v>343</v>
      </c>
      <c r="AO43" s="386" t="s">
        <v>346</v>
      </c>
      <c r="AP43" s="386"/>
      <c r="AQ43" s="150" t="s">
        <v>344</v>
      </c>
      <c r="AR43" s="150" t="s">
        <v>489</v>
      </c>
    </row>
    <row r="44" spans="1:44" ht="30" customHeight="1">
      <c r="A44" s="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70"/>
      <c r="AK44" s="150"/>
      <c r="AL44" s="152"/>
      <c r="AM44" s="152"/>
      <c r="AN44" s="151"/>
      <c r="AO44" s="152"/>
      <c r="AP44" s="152"/>
      <c r="AQ44" s="150"/>
      <c r="AR44" s="150"/>
    </row>
    <row r="45" spans="1:44" ht="50.25" customHeight="1">
      <c r="A45" s="166" t="s">
        <v>712</v>
      </c>
      <c r="B45" s="167"/>
      <c r="C45" s="167"/>
      <c r="D45" s="167"/>
      <c r="E45" s="168"/>
      <c r="F45" s="168"/>
      <c r="G45" s="168"/>
      <c r="H45" s="168"/>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44" ht="30" customHeight="1">
      <c r="A46" s="72" t="s">
        <v>636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row>
    <row r="47" spans="1:44" ht="57" customHeight="1">
      <c r="A47" s="379" t="s">
        <v>627</v>
      </c>
      <c r="B47" s="380"/>
      <c r="C47" s="380"/>
      <c r="D47" s="380"/>
      <c r="E47" s="381"/>
      <c r="F47" s="376"/>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8"/>
    </row>
    <row r="48" spans="1:44" ht="18.75" customHeight="1">
      <c r="A48" s="351" t="s">
        <v>332</v>
      </c>
      <c r="B48" s="352"/>
      <c r="C48" s="352"/>
      <c r="D48" s="352"/>
      <c r="E48" s="353"/>
      <c r="F48" s="382"/>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8"/>
    </row>
    <row r="49" spans="1:77" ht="37.5" customHeight="1">
      <c r="A49" s="318" t="s">
        <v>14</v>
      </c>
      <c r="B49" s="319"/>
      <c r="C49" s="319"/>
      <c r="D49" s="319"/>
      <c r="E49" s="320"/>
      <c r="F49" s="387"/>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2"/>
      <c r="BY49" s="74">
        <f>LEN(F50)</f>
        <v>0</v>
      </c>
    </row>
    <row r="50" spans="1:77" ht="37.5" customHeight="1">
      <c r="A50" s="328" t="s">
        <v>319</v>
      </c>
      <c r="B50" s="329"/>
      <c r="C50" s="329"/>
      <c r="D50" s="329"/>
      <c r="E50" s="330"/>
      <c r="F50" s="376"/>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8"/>
    </row>
    <row r="51" spans="1:77" ht="37.5" customHeight="1">
      <c r="A51" s="325" t="s">
        <v>28</v>
      </c>
      <c r="B51" s="326"/>
      <c r="C51" s="326"/>
      <c r="D51" s="326"/>
      <c r="E51" s="327"/>
      <c r="F51" s="376"/>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8"/>
    </row>
    <row r="52" spans="1:77" ht="18.75" customHeight="1">
      <c r="A52" s="351" t="s">
        <v>332</v>
      </c>
      <c r="B52" s="352"/>
      <c r="C52" s="352"/>
      <c r="D52" s="352"/>
      <c r="E52" s="353"/>
      <c r="F52" s="75"/>
      <c r="G52" s="76"/>
      <c r="H52" s="357"/>
      <c r="I52" s="357"/>
      <c r="J52" s="357"/>
      <c r="K52" s="357"/>
      <c r="L52" s="357"/>
      <c r="M52" s="357"/>
      <c r="N52" s="357"/>
      <c r="O52" s="357"/>
      <c r="P52" s="357"/>
      <c r="Q52" s="357"/>
      <c r="R52" s="357"/>
      <c r="S52" s="357"/>
      <c r="T52" s="357"/>
      <c r="U52" s="357"/>
      <c r="V52" s="357"/>
      <c r="W52" s="357"/>
      <c r="X52" s="358"/>
      <c r="Y52" s="75"/>
      <c r="Z52" s="76"/>
      <c r="AA52" s="357"/>
      <c r="AB52" s="357"/>
      <c r="AC52" s="357"/>
      <c r="AD52" s="357"/>
      <c r="AE52" s="357"/>
      <c r="AF52" s="357"/>
      <c r="AG52" s="357"/>
      <c r="AH52" s="357"/>
      <c r="AI52" s="357"/>
      <c r="AJ52" s="357"/>
      <c r="AK52" s="357"/>
      <c r="AL52" s="357"/>
      <c r="AM52" s="357"/>
      <c r="AN52" s="357"/>
      <c r="AO52" s="357"/>
      <c r="AP52" s="357"/>
      <c r="AQ52" s="358"/>
    </row>
    <row r="53" spans="1:77" ht="37.5" customHeight="1">
      <c r="A53" s="318" t="s">
        <v>144</v>
      </c>
      <c r="B53" s="319"/>
      <c r="C53" s="319"/>
      <c r="D53" s="319"/>
      <c r="E53" s="320"/>
      <c r="F53" s="359" t="s">
        <v>127</v>
      </c>
      <c r="G53" s="360"/>
      <c r="H53" s="321"/>
      <c r="I53" s="321"/>
      <c r="J53" s="321"/>
      <c r="K53" s="321"/>
      <c r="L53" s="321"/>
      <c r="M53" s="321"/>
      <c r="N53" s="321"/>
      <c r="O53" s="321"/>
      <c r="P53" s="321"/>
      <c r="Q53" s="321"/>
      <c r="R53" s="321"/>
      <c r="S53" s="321"/>
      <c r="T53" s="321"/>
      <c r="U53" s="321"/>
      <c r="V53" s="321"/>
      <c r="W53" s="321"/>
      <c r="X53" s="322"/>
      <c r="Y53" s="359" t="s">
        <v>128</v>
      </c>
      <c r="Z53" s="360"/>
      <c r="AA53" s="321"/>
      <c r="AB53" s="321"/>
      <c r="AC53" s="321"/>
      <c r="AD53" s="321"/>
      <c r="AE53" s="321"/>
      <c r="AF53" s="321"/>
      <c r="AG53" s="321"/>
      <c r="AH53" s="321"/>
      <c r="AI53" s="321"/>
      <c r="AJ53" s="321"/>
      <c r="AK53" s="321"/>
      <c r="AL53" s="321"/>
      <c r="AM53" s="321"/>
      <c r="AN53" s="321"/>
      <c r="AO53" s="321"/>
      <c r="AP53" s="321"/>
      <c r="AQ53" s="322"/>
    </row>
    <row r="54" spans="1:77" ht="30" customHeight="1">
      <c r="A54" s="343" t="s">
        <v>8</v>
      </c>
      <c r="B54" s="344"/>
      <c r="C54" s="344"/>
      <c r="D54" s="344"/>
      <c r="E54" s="345"/>
      <c r="F54" s="325" t="s">
        <v>11</v>
      </c>
      <c r="G54" s="326"/>
      <c r="H54" s="349"/>
      <c r="I54" s="349"/>
      <c r="J54" s="349"/>
      <c r="K54" s="77" t="s">
        <v>12</v>
      </c>
      <c r="L54" s="349"/>
      <c r="M54" s="349"/>
      <c r="N54" s="349"/>
      <c r="O54" s="350"/>
      <c r="P54" s="325" t="s">
        <v>6</v>
      </c>
      <c r="Q54" s="326"/>
      <c r="R54" s="326"/>
      <c r="S54" s="349" t="s">
        <v>278</v>
      </c>
      <c r="T54" s="349"/>
      <c r="U54" s="349"/>
      <c r="V54" s="349"/>
      <c r="W54" s="349"/>
      <c r="X54" s="350"/>
      <c r="Y54" s="325" t="s">
        <v>7</v>
      </c>
      <c r="Z54" s="326"/>
      <c r="AA54" s="326"/>
      <c r="AB54" s="333"/>
      <c r="AC54" s="333"/>
      <c r="AD54" s="333"/>
      <c r="AE54" s="333"/>
      <c r="AF54" s="333"/>
      <c r="AG54" s="333"/>
      <c r="AH54" s="333"/>
      <c r="AI54" s="333"/>
      <c r="AJ54" s="333"/>
      <c r="AK54" s="333"/>
      <c r="AL54" s="333"/>
      <c r="AM54" s="333"/>
      <c r="AN54" s="333"/>
      <c r="AO54" s="333"/>
      <c r="AP54" s="333"/>
      <c r="AQ54" s="334"/>
    </row>
    <row r="55" spans="1:77" ht="41.25" customHeight="1">
      <c r="A55" s="346"/>
      <c r="B55" s="347"/>
      <c r="C55" s="347"/>
      <c r="D55" s="347"/>
      <c r="E55" s="348"/>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4"/>
    </row>
    <row r="56" spans="1:77" ht="41.25" customHeight="1">
      <c r="A56" s="335" t="s">
        <v>15</v>
      </c>
      <c r="B56" s="336"/>
      <c r="C56" s="336"/>
      <c r="D56" s="336"/>
      <c r="E56" s="337"/>
      <c r="F56" s="340" t="s">
        <v>356</v>
      </c>
      <c r="G56" s="341"/>
      <c r="H56" s="341"/>
      <c r="I56" s="341"/>
      <c r="J56" s="341"/>
      <c r="K56" s="341"/>
      <c r="L56" s="341"/>
      <c r="M56" s="341"/>
      <c r="N56" s="341"/>
      <c r="O56" s="341"/>
      <c r="P56" s="341"/>
      <c r="Q56" s="341"/>
      <c r="R56" s="341"/>
      <c r="S56" s="341"/>
      <c r="T56" s="341"/>
      <c r="U56" s="341"/>
      <c r="V56" s="341"/>
      <c r="W56" s="341"/>
      <c r="X56" s="342"/>
      <c r="Y56" s="340" t="s">
        <v>363</v>
      </c>
      <c r="Z56" s="341"/>
      <c r="AA56" s="341"/>
      <c r="AB56" s="341"/>
      <c r="AC56" s="341"/>
      <c r="AD56" s="341"/>
      <c r="AE56" s="341"/>
      <c r="AF56" s="341"/>
      <c r="AG56" s="341"/>
      <c r="AH56" s="341"/>
      <c r="AI56" s="341"/>
      <c r="AJ56" s="341"/>
      <c r="AK56" s="341"/>
      <c r="AL56" s="341"/>
      <c r="AM56" s="341"/>
      <c r="AN56" s="341"/>
      <c r="AO56" s="341"/>
      <c r="AP56" s="341"/>
      <c r="AQ56" s="342"/>
    </row>
    <row r="57" spans="1:77" ht="30" customHeight="1">
      <c r="A57" s="361" t="s">
        <v>0</v>
      </c>
      <c r="B57" s="362"/>
      <c r="C57" s="362"/>
      <c r="D57" s="362"/>
      <c r="E57" s="363"/>
      <c r="F57" s="325" t="s">
        <v>16</v>
      </c>
      <c r="G57" s="326"/>
      <c r="H57" s="326"/>
      <c r="I57" s="326"/>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9"/>
    </row>
    <row r="58" spans="1:77" ht="30" customHeight="1">
      <c r="A58" s="364"/>
      <c r="B58" s="365"/>
      <c r="C58" s="365"/>
      <c r="D58" s="365"/>
      <c r="E58" s="366"/>
      <c r="F58" s="325" t="s">
        <v>17</v>
      </c>
      <c r="G58" s="326"/>
      <c r="H58" s="326"/>
      <c r="I58" s="326"/>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9"/>
    </row>
    <row r="59" spans="1:77" ht="30"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row>
    <row r="60" spans="1:77" ht="30" customHeight="1">
      <c r="A60" s="78" t="s">
        <v>637</v>
      </c>
      <c r="B60" s="73"/>
      <c r="C60" s="73"/>
      <c r="D60" s="73"/>
      <c r="E60" s="73"/>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row>
    <row r="61" spans="1:77" ht="30" customHeight="1">
      <c r="A61" s="370" t="s">
        <v>350</v>
      </c>
      <c r="B61" s="371"/>
      <c r="C61" s="371"/>
      <c r="D61" s="371"/>
      <c r="E61" s="371"/>
      <c r="F61" s="371"/>
      <c r="G61" s="371"/>
      <c r="H61" s="371"/>
      <c r="I61" s="371"/>
      <c r="J61" s="371"/>
      <c r="K61" s="371"/>
      <c r="L61" s="371"/>
      <c r="M61" s="371"/>
      <c r="N61" s="371"/>
      <c r="O61" s="371"/>
      <c r="P61" s="371"/>
      <c r="Q61" s="371"/>
      <c r="R61" s="371"/>
      <c r="S61" s="371"/>
      <c r="T61" s="371"/>
      <c r="U61" s="371"/>
      <c r="V61" s="372"/>
      <c r="W61" s="373" t="s">
        <v>358</v>
      </c>
      <c r="X61" s="371"/>
      <c r="Y61" s="371"/>
      <c r="Z61" s="371"/>
      <c r="AA61" s="371"/>
      <c r="AB61" s="371"/>
      <c r="AC61" s="371"/>
      <c r="AD61" s="371"/>
      <c r="AE61" s="371"/>
      <c r="AF61" s="371"/>
      <c r="AG61" s="371"/>
      <c r="AH61" s="371"/>
      <c r="AI61" s="371"/>
      <c r="AJ61" s="371"/>
      <c r="AK61" s="371"/>
      <c r="AL61" s="371"/>
      <c r="AM61" s="371"/>
      <c r="AN61" s="371"/>
      <c r="AO61" s="371"/>
      <c r="AP61" s="371"/>
      <c r="AQ61" s="374"/>
    </row>
    <row r="62" spans="1:77" ht="30" customHeight="1">
      <c r="A62" s="80"/>
      <c r="B62" s="367" t="s">
        <v>632</v>
      </c>
      <c r="C62" s="367"/>
      <c r="D62" s="367"/>
      <c r="E62" s="367"/>
      <c r="F62" s="367"/>
      <c r="G62" s="367"/>
      <c r="H62" s="367"/>
      <c r="I62" s="367"/>
      <c r="J62" s="367"/>
      <c r="K62" s="367"/>
      <c r="L62" s="367"/>
      <c r="M62" s="367"/>
      <c r="N62" s="367"/>
      <c r="O62" s="367"/>
      <c r="P62" s="367"/>
      <c r="Q62" s="367"/>
      <c r="R62" s="367"/>
      <c r="S62" s="367"/>
      <c r="T62" s="367"/>
      <c r="U62" s="367"/>
      <c r="V62" s="368"/>
      <c r="W62" s="369"/>
      <c r="X62" s="323"/>
      <c r="Y62" s="323"/>
      <c r="Z62" s="323"/>
      <c r="AA62" s="323"/>
      <c r="AB62" s="323"/>
      <c r="AC62" s="323"/>
      <c r="AD62" s="323"/>
      <c r="AE62" s="323"/>
      <c r="AF62" s="323"/>
      <c r="AG62" s="323"/>
      <c r="AH62" s="323"/>
      <c r="AI62" s="323"/>
      <c r="AJ62" s="323"/>
      <c r="AK62" s="323"/>
      <c r="AL62" s="323"/>
      <c r="AM62" s="323"/>
      <c r="AN62" s="323"/>
      <c r="AO62" s="323"/>
      <c r="AP62" s="323"/>
      <c r="AQ62" s="324"/>
    </row>
    <row r="63" spans="1:77" ht="30" customHeight="1">
      <c r="A63" s="81"/>
      <c r="B63" s="82"/>
      <c r="C63" s="149"/>
      <c r="D63" s="149"/>
      <c r="E63" s="149"/>
      <c r="F63" s="149"/>
      <c r="G63" s="149"/>
      <c r="H63" s="149"/>
      <c r="I63" s="149"/>
      <c r="J63" s="149"/>
      <c r="K63" s="149"/>
      <c r="L63" s="149"/>
      <c r="M63" s="149"/>
      <c r="N63" s="149"/>
      <c r="O63" s="149"/>
      <c r="P63" s="149"/>
      <c r="Q63" s="149"/>
      <c r="R63" s="149"/>
      <c r="S63" s="149"/>
      <c r="T63" s="149"/>
      <c r="U63" s="149"/>
      <c r="V63" s="149"/>
      <c r="W63" s="149"/>
      <c r="X63" s="149"/>
      <c r="Y63" s="153"/>
      <c r="Z63" s="153"/>
      <c r="AA63" s="153"/>
      <c r="AB63" s="153"/>
      <c r="AC63" s="153"/>
      <c r="AD63" s="153"/>
      <c r="AE63" s="153"/>
      <c r="AF63" s="153"/>
      <c r="AG63" s="153"/>
      <c r="AH63" s="153"/>
      <c r="AI63" s="153"/>
      <c r="AJ63" s="153"/>
      <c r="AK63" s="153"/>
      <c r="AL63" s="153"/>
      <c r="AM63" s="153"/>
      <c r="AN63" s="153"/>
      <c r="AO63" s="153"/>
      <c r="AP63" s="153"/>
      <c r="AQ63" s="153"/>
    </row>
    <row r="64" spans="1:77" ht="30" customHeight="1">
      <c r="A64" s="370" t="s">
        <v>350</v>
      </c>
      <c r="B64" s="371"/>
      <c r="C64" s="371"/>
      <c r="D64" s="371"/>
      <c r="E64" s="371"/>
      <c r="F64" s="371"/>
      <c r="G64" s="371"/>
      <c r="H64" s="371"/>
      <c r="I64" s="371"/>
      <c r="J64" s="371"/>
      <c r="K64" s="371"/>
      <c r="L64" s="371"/>
      <c r="M64" s="371"/>
      <c r="N64" s="371"/>
      <c r="O64" s="371"/>
      <c r="P64" s="371"/>
      <c r="Q64" s="371"/>
      <c r="R64" s="371"/>
      <c r="S64" s="371"/>
      <c r="T64" s="371"/>
      <c r="U64" s="371"/>
      <c r="V64" s="372"/>
      <c r="W64" s="373" t="s">
        <v>355</v>
      </c>
      <c r="X64" s="371"/>
      <c r="Y64" s="371"/>
      <c r="Z64" s="371"/>
      <c r="AA64" s="371"/>
      <c r="AB64" s="371"/>
      <c r="AC64" s="371"/>
      <c r="AD64" s="371"/>
      <c r="AE64" s="371"/>
      <c r="AF64" s="371"/>
      <c r="AG64" s="371"/>
      <c r="AH64" s="371"/>
      <c r="AI64" s="371"/>
      <c r="AJ64" s="371"/>
      <c r="AK64" s="371"/>
      <c r="AL64" s="371"/>
      <c r="AM64" s="371"/>
      <c r="AN64" s="371"/>
      <c r="AO64" s="371"/>
      <c r="AP64" s="371"/>
      <c r="AQ64" s="374"/>
    </row>
    <row r="65" spans="1:43" ht="30" customHeight="1">
      <c r="A65" s="80"/>
      <c r="B65" s="367" t="s">
        <v>351</v>
      </c>
      <c r="C65" s="367"/>
      <c r="D65" s="367"/>
      <c r="E65" s="367"/>
      <c r="F65" s="367"/>
      <c r="G65" s="367"/>
      <c r="H65" s="367"/>
      <c r="I65" s="367"/>
      <c r="J65" s="367"/>
      <c r="K65" s="367"/>
      <c r="L65" s="367"/>
      <c r="M65" s="367"/>
      <c r="N65" s="367"/>
      <c r="O65" s="367"/>
      <c r="P65" s="367"/>
      <c r="Q65" s="367"/>
      <c r="R65" s="367"/>
      <c r="S65" s="367"/>
      <c r="T65" s="367"/>
      <c r="U65" s="367"/>
      <c r="V65" s="368"/>
      <c r="W65" s="369"/>
      <c r="X65" s="323"/>
      <c r="Y65" s="323"/>
      <c r="Z65" s="323"/>
      <c r="AA65" s="323"/>
      <c r="AB65" s="323"/>
      <c r="AC65" s="323"/>
      <c r="AD65" s="323"/>
      <c r="AE65" s="323"/>
      <c r="AF65" s="323"/>
      <c r="AG65" s="323"/>
      <c r="AH65" s="323"/>
      <c r="AI65" s="323"/>
      <c r="AJ65" s="323"/>
      <c r="AK65" s="323"/>
      <c r="AL65" s="323"/>
      <c r="AM65" s="323"/>
      <c r="AN65" s="323"/>
      <c r="AO65" s="323"/>
      <c r="AP65" s="323"/>
      <c r="AQ65" s="324"/>
    </row>
    <row r="66" spans="1:43" ht="30" customHeight="1">
      <c r="A66" s="83"/>
      <c r="B66" s="367" t="s">
        <v>353</v>
      </c>
      <c r="C66" s="367"/>
      <c r="D66" s="367"/>
      <c r="E66" s="367"/>
      <c r="F66" s="367"/>
      <c r="G66" s="367"/>
      <c r="H66" s="367"/>
      <c r="I66" s="367"/>
      <c r="J66" s="367"/>
      <c r="K66" s="367"/>
      <c r="L66" s="367"/>
      <c r="M66" s="367"/>
      <c r="N66" s="367"/>
      <c r="O66" s="367"/>
      <c r="P66" s="367"/>
      <c r="Q66" s="367"/>
      <c r="R66" s="367"/>
      <c r="S66" s="367"/>
      <c r="T66" s="367"/>
      <c r="U66" s="367"/>
      <c r="V66" s="368"/>
      <c r="W66" s="369"/>
      <c r="X66" s="323"/>
      <c r="Y66" s="323"/>
      <c r="Z66" s="323"/>
      <c r="AA66" s="323"/>
      <c r="AB66" s="323"/>
      <c r="AC66" s="323"/>
      <c r="AD66" s="323"/>
      <c r="AE66" s="323"/>
      <c r="AF66" s="323"/>
      <c r="AG66" s="323"/>
      <c r="AH66" s="323"/>
      <c r="AI66" s="323"/>
      <c r="AJ66" s="323"/>
      <c r="AK66" s="323"/>
      <c r="AL66" s="323"/>
      <c r="AM66" s="323"/>
      <c r="AN66" s="323"/>
      <c r="AO66" s="323"/>
      <c r="AP66" s="323"/>
      <c r="AQ66" s="324"/>
    </row>
    <row r="67" spans="1:43" ht="30" customHeight="1">
      <c r="A67" s="147"/>
      <c r="B67" s="148"/>
      <c r="C67" s="148"/>
      <c r="D67" s="148"/>
      <c r="E67" s="148"/>
      <c r="F67" s="148"/>
      <c r="G67" s="148"/>
      <c r="H67" s="148"/>
      <c r="I67" s="148"/>
      <c r="J67" s="148"/>
      <c r="K67" s="148"/>
      <c r="L67" s="148"/>
      <c r="M67" s="148"/>
      <c r="N67" s="148"/>
      <c r="O67" s="148"/>
      <c r="P67" s="148"/>
      <c r="Q67" s="148"/>
      <c r="R67" s="148"/>
      <c r="S67" s="148"/>
      <c r="T67" s="148"/>
      <c r="U67" s="148"/>
      <c r="V67" s="148"/>
      <c r="W67" s="155"/>
      <c r="X67" s="155"/>
      <c r="Y67" s="155"/>
      <c r="Z67" s="155"/>
      <c r="AA67" s="155"/>
      <c r="AB67" s="155"/>
      <c r="AC67" s="155"/>
      <c r="AD67" s="155"/>
      <c r="AE67" s="155"/>
      <c r="AF67" s="155"/>
      <c r="AG67" s="155"/>
      <c r="AH67" s="155"/>
      <c r="AI67" s="155"/>
      <c r="AJ67" s="155"/>
      <c r="AK67" s="155"/>
      <c r="AL67" s="155"/>
      <c r="AM67" s="155"/>
      <c r="AN67" s="155"/>
      <c r="AO67" s="155"/>
      <c r="AP67" s="155"/>
      <c r="AQ67" s="155"/>
    </row>
    <row r="68" spans="1:43" ht="30" customHeight="1">
      <c r="A68" s="72" t="s">
        <v>638</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5"/>
    </row>
    <row r="69" spans="1:43" ht="37.5" customHeight="1">
      <c r="A69" s="335" t="s">
        <v>27</v>
      </c>
      <c r="B69" s="336"/>
      <c r="C69" s="336"/>
      <c r="D69" s="336"/>
      <c r="E69" s="337"/>
      <c r="F69" s="332"/>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4"/>
    </row>
    <row r="70" spans="1:43" ht="18.75" customHeight="1">
      <c r="A70" s="351" t="s">
        <v>332</v>
      </c>
      <c r="B70" s="352"/>
      <c r="C70" s="352"/>
      <c r="D70" s="352"/>
      <c r="E70" s="353"/>
      <c r="F70" s="75"/>
      <c r="G70" s="76"/>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8"/>
    </row>
    <row r="71" spans="1:43" ht="37.5" customHeight="1">
      <c r="A71" s="318" t="s">
        <v>143</v>
      </c>
      <c r="B71" s="319"/>
      <c r="C71" s="319"/>
      <c r="D71" s="319"/>
      <c r="E71" s="320"/>
      <c r="F71" s="359" t="s">
        <v>352</v>
      </c>
      <c r="G71" s="360"/>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2"/>
    </row>
    <row r="72" spans="1:43" ht="30" customHeight="1">
      <c r="A72" s="343" t="s">
        <v>8</v>
      </c>
      <c r="B72" s="344"/>
      <c r="C72" s="344"/>
      <c r="D72" s="344"/>
      <c r="E72" s="345"/>
      <c r="F72" s="325" t="s">
        <v>11</v>
      </c>
      <c r="G72" s="326"/>
      <c r="H72" s="349"/>
      <c r="I72" s="349"/>
      <c r="J72" s="349"/>
      <c r="K72" s="86" t="s">
        <v>30</v>
      </c>
      <c r="L72" s="349"/>
      <c r="M72" s="349"/>
      <c r="N72" s="349"/>
      <c r="O72" s="350"/>
      <c r="P72" s="325" t="s">
        <v>6</v>
      </c>
      <c r="Q72" s="326"/>
      <c r="R72" s="326"/>
      <c r="S72" s="349" t="s">
        <v>278</v>
      </c>
      <c r="T72" s="349"/>
      <c r="U72" s="349"/>
      <c r="V72" s="349"/>
      <c r="W72" s="349"/>
      <c r="X72" s="350"/>
      <c r="Y72" s="325" t="s">
        <v>7</v>
      </c>
      <c r="Z72" s="326"/>
      <c r="AA72" s="326"/>
      <c r="AB72" s="333"/>
      <c r="AC72" s="333"/>
      <c r="AD72" s="333"/>
      <c r="AE72" s="333"/>
      <c r="AF72" s="333"/>
      <c r="AG72" s="333"/>
      <c r="AH72" s="333"/>
      <c r="AI72" s="333"/>
      <c r="AJ72" s="333"/>
      <c r="AK72" s="333"/>
      <c r="AL72" s="333"/>
      <c r="AM72" s="333"/>
      <c r="AN72" s="333"/>
      <c r="AO72" s="333"/>
      <c r="AP72" s="333"/>
      <c r="AQ72" s="334"/>
    </row>
    <row r="73" spans="1:43" ht="41.25" customHeight="1">
      <c r="A73" s="346"/>
      <c r="B73" s="347"/>
      <c r="C73" s="347"/>
      <c r="D73" s="347"/>
      <c r="E73" s="348"/>
      <c r="F73" s="354"/>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6"/>
    </row>
    <row r="74" spans="1:43" ht="30" customHeight="1">
      <c r="A74" s="325" t="s">
        <v>9</v>
      </c>
      <c r="B74" s="326"/>
      <c r="C74" s="326"/>
      <c r="D74" s="326"/>
      <c r="E74" s="327"/>
      <c r="F74" s="331"/>
      <c r="G74" s="323"/>
      <c r="H74" s="323"/>
      <c r="I74" s="323"/>
      <c r="J74" s="87" t="s">
        <v>31</v>
      </c>
      <c r="K74" s="323"/>
      <c r="L74" s="323"/>
      <c r="M74" s="323"/>
      <c r="N74" s="323"/>
      <c r="O74" s="87" t="s">
        <v>324</v>
      </c>
      <c r="P74" s="323"/>
      <c r="Q74" s="323"/>
      <c r="R74" s="323"/>
      <c r="S74" s="323"/>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9"/>
    </row>
    <row r="75" spans="1:43" ht="30" customHeight="1">
      <c r="A75" s="325" t="s">
        <v>10</v>
      </c>
      <c r="B75" s="326"/>
      <c r="C75" s="326"/>
      <c r="D75" s="326"/>
      <c r="E75" s="327"/>
      <c r="F75" s="331"/>
      <c r="G75" s="323"/>
      <c r="H75" s="323"/>
      <c r="I75" s="323"/>
      <c r="J75" s="87" t="s">
        <v>31</v>
      </c>
      <c r="K75" s="323"/>
      <c r="L75" s="323"/>
      <c r="M75" s="323"/>
      <c r="N75" s="323"/>
      <c r="O75" s="87" t="s">
        <v>31</v>
      </c>
      <c r="P75" s="323"/>
      <c r="Q75" s="323"/>
      <c r="R75" s="323"/>
      <c r="S75" s="323"/>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9"/>
    </row>
    <row r="76" spans="1:43" ht="30" customHeight="1">
      <c r="A76" s="328" t="s">
        <v>13</v>
      </c>
      <c r="B76" s="329"/>
      <c r="C76" s="329"/>
      <c r="D76" s="329"/>
      <c r="E76" s="330"/>
      <c r="F76" s="331"/>
      <c r="G76" s="323"/>
      <c r="H76" s="323"/>
      <c r="I76" s="323"/>
      <c r="J76" s="323"/>
      <c r="K76" s="323"/>
      <c r="L76" s="323"/>
      <c r="M76" s="323"/>
      <c r="N76" s="323"/>
      <c r="O76" s="323"/>
      <c r="P76" s="323"/>
      <c r="Q76" s="323"/>
      <c r="R76" s="323"/>
      <c r="S76" s="323"/>
      <c r="T76" s="323"/>
      <c r="U76" s="323"/>
      <c r="V76" s="323"/>
      <c r="W76" s="323"/>
      <c r="X76" s="323"/>
      <c r="Y76" s="87" t="s">
        <v>717</v>
      </c>
      <c r="Z76" s="323"/>
      <c r="AA76" s="323"/>
      <c r="AB76" s="323"/>
      <c r="AC76" s="323"/>
      <c r="AD76" s="323"/>
      <c r="AE76" s="323"/>
      <c r="AF76" s="323"/>
      <c r="AG76" s="323"/>
      <c r="AH76" s="323"/>
      <c r="AI76" s="323"/>
      <c r="AJ76" s="323"/>
      <c r="AK76" s="323"/>
      <c r="AL76" s="323"/>
      <c r="AM76" s="323"/>
      <c r="AN76" s="323"/>
      <c r="AO76" s="323"/>
      <c r="AP76" s="323"/>
      <c r="AQ76" s="324"/>
    </row>
    <row r="77" spans="1:43" ht="30" customHeight="1">
      <c r="A77" s="90"/>
      <c r="B77" s="90"/>
      <c r="C77" s="90"/>
      <c r="D77" s="90"/>
      <c r="E77" s="90"/>
      <c r="F77" s="91"/>
      <c r="G77" s="91"/>
      <c r="H77" s="91"/>
      <c r="I77" s="91"/>
      <c r="J77" s="91"/>
      <c r="K77" s="91"/>
      <c r="L77" s="91"/>
      <c r="M77" s="91"/>
      <c r="N77" s="91"/>
      <c r="O77" s="91"/>
      <c r="P77" s="91"/>
      <c r="Q77" s="91"/>
      <c r="R77" s="91"/>
      <c r="S77" s="91"/>
      <c r="T77" s="91"/>
      <c r="U77" s="91"/>
      <c r="V77" s="91"/>
      <c r="W77" s="91"/>
      <c r="X77" s="91"/>
      <c r="Y77" s="92"/>
      <c r="Z77" s="93"/>
      <c r="AA77" s="93"/>
      <c r="AB77" s="93"/>
      <c r="AC77" s="93"/>
      <c r="AD77" s="93"/>
      <c r="AE77" s="93"/>
      <c r="AF77" s="93"/>
      <c r="AG77" s="93"/>
      <c r="AH77" s="93"/>
      <c r="AI77" s="93"/>
      <c r="AJ77" s="93"/>
      <c r="AK77" s="93"/>
      <c r="AL77" s="94"/>
      <c r="AM77" s="94"/>
      <c r="AN77" s="93"/>
      <c r="AO77" s="94"/>
      <c r="AP77" s="94"/>
      <c r="AQ77" s="93"/>
    </row>
  </sheetData>
  <sheetProtection algorithmName="SHA-512" hashValue="czhXZaMM5rPAubIUE0SAE7vJhlk5XDzP2aHxCpzN5+XUL8g/Ia9ELVMbqDDZWw3UbiuRSYtLX1gCzWcOLNjkzA==" saltValue="ygjYu8B9j0mKHMag0hwiJw==" spinCount="100000" sheet="1" objects="1" formatCells="0" formatColumns="0" formatRows="0" insertColumns="0" insertRows="0" insertHyperlinks="0" deleteColumns="0" deleteRows="0" selectLockedCells="1" sort="0" autoFilter="0" pivotTables="0"/>
  <mergeCells count="97">
    <mergeCell ref="AO4:AP4"/>
    <mergeCell ref="AO43:AP43"/>
    <mergeCell ref="W10:Z10"/>
    <mergeCell ref="AB3:AC3"/>
    <mergeCell ref="AD3:AF3"/>
    <mergeCell ref="AH3:AJ3"/>
    <mergeCell ref="AL3:AN3"/>
    <mergeCell ref="S13:AJ13"/>
    <mergeCell ref="AM13:AP13"/>
    <mergeCell ref="J10:M10"/>
    <mergeCell ref="N10:R10"/>
    <mergeCell ref="T10:U10"/>
    <mergeCell ref="AL4:AM4"/>
    <mergeCell ref="A51:E51"/>
    <mergeCell ref="A50:E50"/>
    <mergeCell ref="F49:AQ49"/>
    <mergeCell ref="AL43:AM43"/>
    <mergeCell ref="A18:AQ18"/>
    <mergeCell ref="A19:AQ19"/>
    <mergeCell ref="A20:AQ20"/>
    <mergeCell ref="N11:R11"/>
    <mergeCell ref="S11:AQ11"/>
    <mergeCell ref="N12:R12"/>
    <mergeCell ref="S12:AQ12"/>
    <mergeCell ref="N13:R13"/>
    <mergeCell ref="Y53:Z53"/>
    <mergeCell ref="AA53:AQ53"/>
    <mergeCell ref="AA52:AQ52"/>
    <mergeCell ref="H53:X53"/>
    <mergeCell ref="A21:AQ21"/>
    <mergeCell ref="F50:AQ50"/>
    <mergeCell ref="H52:X52"/>
    <mergeCell ref="F53:G53"/>
    <mergeCell ref="A47:E47"/>
    <mergeCell ref="F47:AQ47"/>
    <mergeCell ref="F48:AQ48"/>
    <mergeCell ref="A52:E52"/>
    <mergeCell ref="F51:AQ51"/>
    <mergeCell ref="A53:E53"/>
    <mergeCell ref="A48:E48"/>
    <mergeCell ref="A49:E49"/>
    <mergeCell ref="A69:E69"/>
    <mergeCell ref="F69:AQ69"/>
    <mergeCell ref="F57:I57"/>
    <mergeCell ref="A57:E58"/>
    <mergeCell ref="B66:V66"/>
    <mergeCell ref="W66:AQ66"/>
    <mergeCell ref="A61:V61"/>
    <mergeCell ref="W62:AQ62"/>
    <mergeCell ref="A64:V64"/>
    <mergeCell ref="W65:AQ65"/>
    <mergeCell ref="W61:AQ61"/>
    <mergeCell ref="W64:AQ64"/>
    <mergeCell ref="B65:V65"/>
    <mergeCell ref="B62:V62"/>
    <mergeCell ref="J57:AQ57"/>
    <mergeCell ref="F58:I58"/>
    <mergeCell ref="A70:E70"/>
    <mergeCell ref="F73:AQ73"/>
    <mergeCell ref="A74:E74"/>
    <mergeCell ref="A72:E73"/>
    <mergeCell ref="F72:G72"/>
    <mergeCell ref="H72:J72"/>
    <mergeCell ref="L72:O72"/>
    <mergeCell ref="P72:R72"/>
    <mergeCell ref="S72:X72"/>
    <mergeCell ref="F74:I74"/>
    <mergeCell ref="K74:N74"/>
    <mergeCell ref="P74:S74"/>
    <mergeCell ref="Y72:AA72"/>
    <mergeCell ref="AB72:AQ72"/>
    <mergeCell ref="H70:AQ70"/>
    <mergeCell ref="F71:G71"/>
    <mergeCell ref="A54:E55"/>
    <mergeCell ref="S54:X54"/>
    <mergeCell ref="Y54:AA54"/>
    <mergeCell ref="AB54:AQ54"/>
    <mergeCell ref="F54:G54"/>
    <mergeCell ref="H54:J54"/>
    <mergeCell ref="L54:O54"/>
    <mergeCell ref="P54:R54"/>
    <mergeCell ref="A1:AS1"/>
    <mergeCell ref="AU1:DT1"/>
    <mergeCell ref="A71:E71"/>
    <mergeCell ref="H71:AQ71"/>
    <mergeCell ref="Z76:AQ76"/>
    <mergeCell ref="A75:E75"/>
    <mergeCell ref="A76:E76"/>
    <mergeCell ref="F75:I75"/>
    <mergeCell ref="K75:N75"/>
    <mergeCell ref="P75:S75"/>
    <mergeCell ref="F76:X76"/>
    <mergeCell ref="F55:AQ55"/>
    <mergeCell ref="A56:E56"/>
    <mergeCell ref="J58:AQ58"/>
    <mergeCell ref="F56:X56"/>
    <mergeCell ref="Y56:AQ56"/>
  </mergeCells>
  <phoneticPr fontId="1"/>
  <conditionalFormatting sqref="F47:AQ51">
    <cfRule type="containsBlanks" dxfId="97" priority="151">
      <formula>LEN(TRIM(F47))=0</formula>
    </cfRule>
  </conditionalFormatting>
  <conditionalFormatting sqref="F69:AQ69 H70:AQ71 H72:J72 L72:O72 AB72:AQ72 F73:AQ73 F74:I75 K74:N75 P74:S75 F76:X76 Z76:AQ76">
    <cfRule type="containsBlanks" dxfId="96" priority="158">
      <formula>LEN(TRIM(F69))=0</formula>
    </cfRule>
  </conditionalFormatting>
  <conditionalFormatting sqref="H52">
    <cfRule type="containsBlanks" dxfId="95" priority="152">
      <formula>LEN(TRIM(H52))=0</formula>
    </cfRule>
  </conditionalFormatting>
  <conditionalFormatting sqref="H54:J54 L54:O54">
    <cfRule type="containsBlanks" dxfId="94" priority="154">
      <formula>LEN(TRIM(H54))=0</formula>
    </cfRule>
  </conditionalFormatting>
  <conditionalFormatting sqref="H53:X53">
    <cfRule type="containsBlanks" dxfId="93" priority="156">
      <formula>LEN(TRIM(H53))=0</formula>
    </cfRule>
  </conditionalFormatting>
  <conditionalFormatting sqref="S54:X54">
    <cfRule type="containsBlanks" dxfId="90" priority="159">
      <formula>LEN(TRIM(S54))=0</formula>
    </cfRule>
  </conditionalFormatting>
  <conditionalFormatting sqref="S72:X72">
    <cfRule type="containsBlanks" dxfId="88" priority="157">
      <formula>LEN(TRIM(S72))=0</formula>
    </cfRule>
  </conditionalFormatting>
  <conditionalFormatting sqref="AA52 AA53:AQ53">
    <cfRule type="containsBlanks" dxfId="84" priority="153">
      <formula>LEN(TRIM(AA52))=0</formula>
    </cfRule>
  </conditionalFormatting>
  <conditionalFormatting sqref="AB54:AQ54 F55:AQ55 J57:AQ58">
    <cfRule type="containsBlanks" dxfId="83" priority="155">
      <formula>LEN(TRIM(F54))=0</formula>
    </cfRule>
  </conditionalFormatting>
  <conditionalFormatting sqref="AD3:AF3">
    <cfRule type="containsBlanks" dxfId="82" priority="150">
      <formula>LEN(TRIM(AD3))=0</formula>
    </cfRule>
  </conditionalFormatting>
  <conditionalFormatting sqref="AH3:AJ3 AL3:AN3">
    <cfRule type="containsBlanks" dxfId="81" priority="149">
      <formula>LEN(TRIM(AH3))=0</formula>
    </cfRule>
  </conditionalFormatting>
  <dataValidations xWindow="473" yWindow="293" count="27">
    <dataValidation type="list" allowBlank="1" showInputMessage="1" showErrorMessage="1" prompt="プルダウンより選択" sqref="J57:AQ57" xr:uid="{00000000-0002-0000-0000-000000000000}">
      <formula1>大分類</formula1>
    </dataValidation>
    <dataValidation type="list" allowBlank="1" showInputMessage="1" showErrorMessage="1" prompt="プルダウンより選択" sqref="J58:AQ58" xr:uid="{00000000-0002-0000-0000-000001000000}">
      <formula1>INDIRECT($J$57)</formula1>
    </dataValidation>
    <dataValidation type="custom" imeMode="fullKatakana" allowBlank="1" showInputMessage="1" showErrorMessage="1" error="カタカナで入力してください。" sqref="AA52:AQ52 H52:X52" xr:uid="{00000000-0002-0000-0000-000002000000}">
      <formula1>AND(H52=PHONETIC(H52), LEN(H52)*2=LENB(H52))</formula1>
    </dataValidation>
    <dataValidation type="textLength" imeMode="halfAlpha" operator="equal" allowBlank="1" showInputMessage="1" showErrorMessage="1" errorTitle="郵便番号" error="半角数字3文字で入力してください。_x000a_" sqref="H54:J54" xr:uid="{00000000-0002-0000-0000-000003000000}">
      <formula1>3</formula1>
    </dataValidation>
    <dataValidation type="custom" imeMode="halfAlpha" allowBlank="1" showInputMessage="1" showErrorMessage="1" errorTitle="半角のみ" error="半角英数字で入力してください。" sqref="F76:X77 Z76:AQ77" xr:uid="{00000000-0002-0000-0000-000004000000}">
      <formula1>LENB(F76)=LEN(F76)</formula1>
    </dataValidation>
    <dataValidation type="textLength" imeMode="disabled" allowBlank="1" showInputMessage="1" showErrorMessage="1" error="13桁の法人番号を入力してください。" prompt="半角数字13桁で入力" sqref="F50:AQ50" xr:uid="{00000000-0002-0000-0000-000005000000}">
      <formula1>13</formula1>
      <formula2>13</formula2>
    </dataValidation>
    <dataValidation type="custom" imeMode="fullKatakana" allowBlank="1" showInputMessage="1" showErrorMessage="1" error="カタカナで入力してください。_x000a_" sqref="H70" xr:uid="{00000000-0002-0000-0000-000006000000}">
      <formula1>AND(H70=PHONETIC(H70), LEN(H70)*2=LENB(H70))</formula1>
    </dataValidation>
    <dataValidation type="custom" allowBlank="1" showInputMessage="1" showErrorMessage="1" error="全角で入力してください。_x000a_" sqref="F49:AQ49" xr:uid="{00000000-0002-0000-0000-000007000000}">
      <formula1>DBCS(F49)=F49</formula1>
    </dataValidation>
    <dataValidation type="custom" allowBlank="1" showInputMessage="1" showErrorMessage="1" error="全角で入力してください。" sqref="H53:X53 AA53:AQ53 AB54:AQ54 F73:AQ73 G55:AQ55 AB72:AQ72 F55:F56" xr:uid="{00000000-0002-0000-0000-000008000000}">
      <formula1>DBCS(F53)=F53</formula1>
    </dataValidation>
    <dataValidation type="textLength" imeMode="halfAlpha" operator="equal" allowBlank="1" showInputMessage="1" showErrorMessage="1" errorTitle="郵便番号" error="半角数字3文字で入力してください。" sqref="H72:J72" xr:uid="{00000000-0002-0000-0000-000009000000}">
      <formula1>3</formula1>
    </dataValidation>
    <dataValidation type="textLength" imeMode="halfAlpha" operator="equal" allowBlank="1" showInputMessage="1" showErrorMessage="1" errorTitle="郵便番号" error="半角数字4文字で入力してください。" sqref="L54:O54 L72:O72" xr:uid="{00000000-0002-0000-0000-00000A000000}">
      <formula1>4</formula1>
    </dataValidation>
    <dataValidation allowBlank="1" showInputMessage="1" sqref="Y63 C63" xr:uid="{00000000-0002-0000-0000-00000B000000}"/>
    <dataValidation type="textLength" imeMode="halfAlpha" allowBlank="1" showInputMessage="1" showErrorMessage="1" error="半角数字2~4字で入力してください。" sqref="K74:N74 F74:I74 P74:S74" xr:uid="{00000000-0002-0000-0000-00000C000000}">
      <formula1>2</formula1>
      <formula2>4</formula2>
    </dataValidation>
    <dataValidation type="whole" imeMode="disabled" allowBlank="1" showInputMessage="1" showErrorMessage="1" sqref="AH3:AJ3" xr:uid="{00000000-0002-0000-0000-00000D000000}">
      <formula1>1</formula1>
      <formula2>12</formula2>
    </dataValidation>
    <dataValidation type="whole" imeMode="disabled" allowBlank="1" showInputMessage="1" showErrorMessage="1" sqref="AL3:AN3" xr:uid="{00000000-0002-0000-0000-00000E000000}">
      <formula1>1</formula1>
      <formula2>31</formula2>
    </dataValidation>
    <dataValidation imeMode="on" allowBlank="1" showInputMessage="1" showErrorMessage="1" sqref="W67:AQ67" xr:uid="{00000000-0002-0000-0000-00000F000000}"/>
    <dataValidation type="textLength" imeMode="halfAlpha" allowBlank="1" showInputMessage="1" showErrorMessage="1" error="半角数字4字で入力してください。" sqref="P75:S75" xr:uid="{4EA0128E-E090-43BE-88B5-D26034CF1688}">
      <formula1>4</formula1>
      <formula2>4</formula2>
    </dataValidation>
    <dataValidation type="textLength" imeMode="off" allowBlank="1" showInputMessage="1" showErrorMessage="1" error="半角数字4字で入力してください。" sqref="K75:N75" xr:uid="{B41B990A-BFCD-41EF-A498-CD39B23CD32D}">
      <formula1>4</formula1>
      <formula2>4</formula2>
    </dataValidation>
    <dataValidation type="textLength" imeMode="halfAlpha" allowBlank="1" showInputMessage="1" showErrorMessage="1" error="半角数字3字で入力してください。" sqref="F75:I75" xr:uid="{D755D64B-8A63-46FC-AA00-84B75B6BED02}">
      <formula1>3</formula1>
      <formula2>3</formula2>
    </dataValidation>
    <dataValidation type="whole" imeMode="disabled" operator="greaterThan" allowBlank="1" showInputMessage="1" showErrorMessage="1" prompt="西暦入力" sqref="AD3:AF3" xr:uid="{F58C89B1-07E7-4FE8-8791-95EDFFBD10BB}">
      <formula1>2022</formula1>
    </dataValidation>
    <dataValidation type="custom" imeMode="fullKatakana" allowBlank="1" showInputMessage="1" showErrorMessage="1" error="カタカナで入力してください。_x000a_" prompt="カタカナ入力" sqref="F48:AQ48" xr:uid="{CBEF69AE-DE82-4078-A2D5-67CC13079DB0}">
      <formula1>AND(F48=PHONETIC(F48), LEN(F48)*2=LENB(F48))</formula1>
    </dataValidation>
    <dataValidation type="custom" allowBlank="1" showInputMessage="1" showErrorMessage="1" error="全角で入力してください。_x000a_" prompt="商業登記簿に記載されている役職名で記載" sqref="F51:AQ51" xr:uid="{5B24DC63-7C6E-411A-932E-E2A761ABBCAB}">
      <formula1>DBCS(F51)=F51</formula1>
    </dataValidation>
    <dataValidation type="custom" imeMode="fullAlpha" allowBlank="1" showInputMessage="1" showErrorMessage="1" error="全角で入力してください。_x000a_" prompt="全角英数字で入力" sqref="F47:AQ47" xr:uid="{13B3B035-45AE-4553-8324-03269129F46A}">
      <formula1>DBCS(F47)=F47</formula1>
    </dataValidation>
    <dataValidation imeMode="on" allowBlank="1" showInputMessage="1" showErrorMessage="1" prompt="宅地建物取引業免許に記載の免許番号を入力" sqref="W62:AQ62" xr:uid="{D3BCF12D-FDD7-40D0-A919-2587337A634D}"/>
    <dataValidation imeMode="on" allowBlank="1" showInputMessage="1" showErrorMessage="1" prompt="一般建設業免許に記載の許可（登録）番号を入力" sqref="W65:AQ65" xr:uid="{B338B9C7-9876-4762-9038-D291A46123E3}"/>
    <dataValidation imeMode="on" allowBlank="1" showInputMessage="1" showErrorMessage="1" prompt="特定建設業免許に記載の許可（登録）番号を入力" sqref="W66:AQ66" xr:uid="{4ABD3362-386A-4DAE-B9B9-BD6EC88BDF02}"/>
    <dataValidation type="custom" allowBlank="1" showInputMessage="1" showErrorMessage="1" error="全角で入力してください。" prompt="姓と名の間にスペースを入れる" sqref="H71:AQ71" xr:uid="{5F04CBEA-A471-4F99-BFBF-D9B77C3A1D26}">
      <formula1>DBCS(H71)=H71</formula1>
    </dataValidation>
  </dataValidations>
  <printOptions horizontalCentered="1"/>
  <pageMargins left="0.23622047244094491" right="0.23622047244094491" top="0.39370078740157483" bottom="0.39370078740157483" header="0.39370078740157483" footer="0.31496062992125984"/>
  <pageSetup paperSize="9" scale="64" fitToHeight="0" orientation="portrait" r:id="rId1"/>
  <headerFooter alignWithMargins="0"/>
  <rowBreaks count="1" manualBreakCount="1">
    <brk id="41" max="48" man="1"/>
  </rowBreaks>
  <ignoredErrors>
    <ignoredError sqref="J74:J75 AL4:AP4 AL43:AP43 F72:G72 K72 P72:R72 Y72:AA72 O74:O75 T74:AQ7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68580</xdr:colOff>
                    <xdr:row>55</xdr:row>
                    <xdr:rowOff>83820</xdr:rowOff>
                  </from>
                  <to>
                    <xdr:col>20</xdr:col>
                    <xdr:colOff>144780</xdr:colOff>
                    <xdr:row>55</xdr:row>
                    <xdr:rowOff>441960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175260</xdr:colOff>
                    <xdr:row>55</xdr:row>
                    <xdr:rowOff>76200</xdr:rowOff>
                  </from>
                  <to>
                    <xdr:col>39</xdr:col>
                    <xdr:colOff>60960</xdr:colOff>
                    <xdr:row>55</xdr:row>
                    <xdr:rowOff>449580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E33CEE78-8B2A-4FD5-BE64-4E7F2BE37AB6}">
            <xm:f>ＺＥＨデベロッパー登録票!$CS$9=TRUE</xm:f>
            <x14:dxf>
              <font>
                <color theme="0"/>
              </font>
              <fill>
                <patternFill>
                  <bgColor rgb="FF667EF6"/>
                </patternFill>
              </fill>
            </x14:dxf>
          </x14:cfRule>
          <xm:sqref>F56:X56</xm:sqref>
        </x14:conditionalFormatting>
        <x14:conditionalFormatting xmlns:xm="http://schemas.microsoft.com/office/excel/2006/main">
          <x14:cfRule type="containsText" priority="38" operator="containsText" id="{B5D1EDC0-5BE9-4595-B349-5229A95534DC}">
            <xm:f>NOT(ISERROR(SEARCH(data2!$A$2,J57)))</xm:f>
            <xm:f>data2!$A$2</xm:f>
            <x14:dxf>
              <fill>
                <patternFill>
                  <bgColor theme="9" tint="0.39994506668294322"/>
                </patternFill>
              </fill>
            </x14:dxf>
          </x14:cfRule>
          <xm:sqref>J57:AQ58</xm:sqref>
        </x14:conditionalFormatting>
        <x14:conditionalFormatting xmlns:xm="http://schemas.microsoft.com/office/excel/2006/main">
          <x14:cfRule type="containsText" priority="138" operator="containsText" id="{5FFB3158-BA0A-4B9B-8D3E-F3C418B008A8}">
            <xm:f>NOT(ISERROR(SEARCH(data2!$A$2,S54)))</xm:f>
            <xm:f>data2!$A$2</xm:f>
            <x14:dxf>
              <fill>
                <patternFill>
                  <bgColor theme="9" tint="0.39994506668294322"/>
                </patternFill>
              </fill>
            </x14:dxf>
          </x14:cfRule>
          <xm:sqref>S54:X54</xm:sqref>
        </x14:conditionalFormatting>
        <x14:conditionalFormatting xmlns:xm="http://schemas.microsoft.com/office/excel/2006/main">
          <x14:cfRule type="containsText" priority="5" operator="containsText" id="{C7555328-FD03-4DAE-A087-1EB586C880C9}">
            <xm:f>NOT(ISERROR(SEARCH(data2!$A$2,S72)))</xm:f>
            <xm:f>data2!$A$2</xm:f>
            <x14:dxf>
              <fill>
                <patternFill>
                  <bgColor theme="9" tint="0.39994506668294322"/>
                </patternFill>
              </fill>
            </x14:dxf>
          </x14:cfRule>
          <xm:sqref>S72:X72</xm:sqref>
        </x14:conditionalFormatting>
        <x14:conditionalFormatting xmlns:xm="http://schemas.microsoft.com/office/excel/2006/main">
          <x14:cfRule type="expression" priority="4" id="{3835410E-47C2-45D4-ADA4-8C176BE4FDFD}">
            <xm:f>AND(ＺＥＨデベロッパー登録票!$CS$9=TRUE,$W$62="")</xm:f>
            <x14:dxf>
              <fill>
                <patternFill>
                  <bgColor theme="9" tint="0.39994506668294322"/>
                </patternFill>
              </fill>
            </x14:dxf>
          </x14:cfRule>
          <xm:sqref>W62</xm:sqref>
        </x14:conditionalFormatting>
        <x14:conditionalFormatting xmlns:xm="http://schemas.microsoft.com/office/excel/2006/main">
          <x14:cfRule type="expression" priority="3" id="{F80DC739-8849-4BBD-AD68-EDDB9C27D47F}">
            <xm:f>AND(ＺＥＨデベロッパー登録票!$CT$9=TRUE,AND($W$65="",$W$66=""))</xm:f>
            <x14:dxf>
              <fill>
                <patternFill>
                  <bgColor theme="9" tint="0.39994506668294322"/>
                </patternFill>
              </fill>
            </x14:dxf>
          </x14:cfRule>
          <xm:sqref>W65:AQ66</xm:sqref>
        </x14:conditionalFormatting>
        <x14:conditionalFormatting xmlns:xm="http://schemas.microsoft.com/office/excel/2006/main">
          <x14:cfRule type="expression" priority="11" id="{DE1C17DF-4F36-4973-AD1D-D5E5E85C39D4}">
            <xm:f>ＺＥＨデベロッパー登録票!$CT$9=TRUE</xm:f>
            <x14:dxf>
              <font>
                <color theme="0"/>
              </font>
              <fill>
                <patternFill>
                  <bgColor rgb="FFDD7CF0"/>
                </patternFill>
              </fill>
            </x14:dxf>
          </x14:cfRule>
          <xm:sqref>Y56:AQ56</xm:sqref>
        </x14:conditionalFormatting>
      </x14:conditionalFormattings>
    </ext>
    <ext xmlns:x14="http://schemas.microsoft.com/office/spreadsheetml/2009/9/main" uri="{CCE6A557-97BC-4b89-ADB6-D9C93CAAB3DF}">
      <x14:dataValidations xmlns:xm="http://schemas.microsoft.com/office/excel/2006/main" xWindow="473" yWindow="293" count="2">
        <x14:dataValidation imeMode="disabled" allowBlank="1" showInputMessage="1" showErrorMessage="1" xr:uid="{00000000-0002-0000-0000-000010000000}">
          <xm:sqref>AP3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AP65385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AP130921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AP196457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AP261993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AP327529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AP393065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AP458601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AP524137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AP589673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AP655209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AP720745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AP786281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AP851817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AP917353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AP982889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AD65385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AD130921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AD196457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AD261993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AD327529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AD393065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AD458601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AD524137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AD589673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AD655209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AD720745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AD786281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AD851817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AD917353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AD982889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AD65487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AD131023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AD196559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AD262095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AD327631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AD393167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AD458703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AD524239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AD589775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AD655311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AD720847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AD786383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AD851919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AD917455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AD982991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AH65385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AH130921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AH196457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AH261993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AH327529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AH393065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AH458601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AH524137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AH589673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AH655209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AH720745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AH786281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AH851817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AH917353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AH982889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AH65487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AH131023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AH196559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AH262095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AH327631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AH393167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AH458703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AH524239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AH589775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AH655311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AH720847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AH786383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AH851919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AH917455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AH982991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AL65450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AL130986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AL196522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AL262058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AL327594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AL393130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AL458666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AL524202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AL589738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AL655274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AL720810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AL786346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AL851882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AL917418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AL982954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AP65450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AP130986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AP196522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AP262058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AP327594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AP393130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AP458666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AP524202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AP589738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AP655274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AP720810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AP786346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AP851882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AP917418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AP982954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AD65450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AD130986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AD196522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AD262058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AD327594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AD393130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AD458666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AD524202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AD589738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AD655274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AD720810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AD786346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AD851882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AD917418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AD982954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AH65450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AH130986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AH196522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AH262058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AH327594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AH393130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AH458666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AH524202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AH589738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AH655274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AH720810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AH786346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AH851882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AH917418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AH982954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AL65487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AL131023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AL196559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AL262095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AL327631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AL393167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AL458703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AL524239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AL589775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AL655311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AL720847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AL786383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AL851919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AL917455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AL982991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AL65385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AL130921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AL196457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AL261993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AL327529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AL393065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AL458601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AL524137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AL589673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AL655209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AL720745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AL786281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AL851817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AL917353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AL982889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AP65487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AP131023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AP196559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AP262095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AP327631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AP393167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AP458703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AP524239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AP589775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AP655311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AP720847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AP786383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AP851919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AP917455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AP982991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AC65527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AC131063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AC196599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AC262135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AC327671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AC393207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AC458743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AC524279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AC589815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AC655351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AC720887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AC786423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AC851959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AC917495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AC983031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Y65527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Y131063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Y196599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Y262135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Y327671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Y393207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Y458743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Y524279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Y589815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Y655351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Y720887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Y786423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Y851959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Y917495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Y983031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AG65527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AG131063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AG196599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AG262135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AG327671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AG393207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AG458743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AG524279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AG589815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AG655351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AG720887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AG786423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AG851959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AG917495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AG983031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r:uid="{00000000-0002-0000-0000-000011000000}">
          <x14:formula1>
            <xm:f>data2!$A$2:$A$49</xm:f>
          </x14:formula1>
          <xm:sqref>S54:X54 S72:X72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CU330"/>
  <sheetViews>
    <sheetView showGridLines="0" view="pageBreakPreview" zoomScale="60" zoomScaleNormal="40" zoomScalePageLayoutView="40" workbookViewId="0">
      <selection activeCell="AD24" sqref="AD24:CJ24"/>
    </sheetView>
  </sheetViews>
  <sheetFormatPr defaultColWidth="2.6640625" defaultRowHeight="13.2"/>
  <cols>
    <col min="1" max="1" width="2.6640625" style="203"/>
    <col min="2" max="2" width="2.6640625" style="203" customWidth="1"/>
    <col min="3" max="3" width="4" style="203" bestFit="1" customWidth="1"/>
    <col min="4" max="4" width="2.6640625" style="203"/>
    <col min="5" max="5" width="2.44140625" style="203" customWidth="1"/>
    <col min="6" max="8" width="2.6640625" style="203"/>
    <col min="9" max="9" width="4" style="203" customWidth="1"/>
    <col min="10" max="13" width="2.6640625" style="203"/>
    <col min="14" max="14" width="2.77734375" style="203" customWidth="1"/>
    <col min="15" max="15" width="2.6640625" style="203" customWidth="1"/>
    <col min="16" max="19" width="2.6640625" style="203"/>
    <col min="20" max="20" width="3.33203125" style="203" bestFit="1" customWidth="1"/>
    <col min="21" max="40" width="2.6640625" style="203"/>
    <col min="41" max="41" width="2.6640625" style="197"/>
    <col min="42" max="42" width="2.6640625" style="197" customWidth="1"/>
    <col min="43" max="44" width="2.6640625" style="197"/>
    <col min="45" max="45" width="2.6640625" style="197" customWidth="1"/>
    <col min="46" max="62" width="2.6640625" style="197"/>
    <col min="63" max="63" width="4.6640625" style="197" customWidth="1"/>
    <col min="64" max="84" width="2.6640625" style="197"/>
    <col min="85" max="88" width="2.6640625" style="197" customWidth="1"/>
    <col min="89" max="90" width="3.6640625" style="197" customWidth="1"/>
    <col min="91" max="91" width="2.6640625" style="197" customWidth="1"/>
    <col min="92" max="92" width="1.21875" style="197" hidden="1" customWidth="1"/>
    <col min="93" max="93" width="2.6640625" style="197" hidden="1" customWidth="1"/>
    <col min="94" max="94" width="5.33203125" style="197" hidden="1" customWidth="1"/>
    <col min="95" max="99" width="2.6640625" style="197" hidden="1" customWidth="1"/>
    <col min="100" max="122" width="2.6640625" style="197"/>
    <col min="123" max="123" width="2.6640625" style="197" customWidth="1"/>
    <col min="124" max="16384" width="2.6640625" style="197"/>
  </cols>
  <sheetData>
    <row r="1" spans="1:94" ht="18.75" customHeight="1"/>
    <row r="2" spans="1:94" ht="28.5" customHeight="1">
      <c r="A2" s="209" t="s">
        <v>760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1"/>
      <c r="BW2" s="211"/>
      <c r="BX2" s="211"/>
      <c r="BY2" s="211"/>
      <c r="BZ2" s="211"/>
      <c r="CA2" s="211"/>
      <c r="CB2" s="211"/>
      <c r="CC2" s="211"/>
      <c r="CD2" s="211"/>
      <c r="CE2" s="212" t="s">
        <v>341</v>
      </c>
      <c r="CF2" s="501" t="s">
        <v>342</v>
      </c>
      <c r="CG2" s="501"/>
      <c r="CH2" s="213" t="s">
        <v>343</v>
      </c>
      <c r="CI2" s="501" t="s">
        <v>348</v>
      </c>
      <c r="CJ2" s="501"/>
      <c r="CK2" s="212" t="s">
        <v>344</v>
      </c>
      <c r="CL2" s="212" t="s">
        <v>345</v>
      </c>
    </row>
    <row r="3" spans="1:94" ht="29.25" customHeight="1">
      <c r="A3" s="214"/>
      <c r="B3" s="214"/>
      <c r="C3" s="214"/>
      <c r="D3" s="214"/>
      <c r="E3" s="214"/>
      <c r="F3" s="214"/>
      <c r="G3" s="214"/>
      <c r="H3" s="214"/>
      <c r="I3" s="214"/>
      <c r="J3" s="214"/>
      <c r="K3" s="214"/>
      <c r="L3" s="214"/>
      <c r="M3" s="214"/>
      <c r="N3" s="214"/>
      <c r="O3" s="214"/>
      <c r="P3" s="214"/>
      <c r="Q3" s="502" t="s">
        <v>760</v>
      </c>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215"/>
      <c r="BT3" s="215"/>
      <c r="BU3" s="215"/>
      <c r="BV3" s="215"/>
      <c r="BW3" s="215"/>
      <c r="BX3" s="215"/>
      <c r="BY3" s="215"/>
      <c r="BZ3" s="215"/>
      <c r="CA3" s="216"/>
      <c r="CB3" s="216"/>
      <c r="CC3" s="216"/>
      <c r="CD3" s="216"/>
      <c r="CE3" s="216"/>
      <c r="CF3" s="215"/>
      <c r="CG3" s="216"/>
      <c r="CH3" s="216"/>
      <c r="CI3" s="217"/>
      <c r="CJ3" s="217"/>
      <c r="CK3" s="217"/>
      <c r="CL3" s="217"/>
      <c r="CM3" s="217"/>
    </row>
    <row r="4" spans="1:94" ht="16.5" customHeight="1">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20"/>
      <c r="AP4" s="220"/>
      <c r="AQ4" s="220"/>
      <c r="CH4" s="221"/>
    </row>
    <row r="5" spans="1:94" ht="16.5" customHeight="1">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c r="AP5" s="220"/>
      <c r="AQ5" s="220"/>
      <c r="CH5" s="221"/>
    </row>
    <row r="6" spans="1:94" s="225" customFormat="1" ht="29.25" customHeight="1">
      <c r="A6" s="503" t="s">
        <v>339</v>
      </c>
      <c r="B6" s="503"/>
      <c r="C6" s="503"/>
      <c r="D6" s="503"/>
      <c r="E6" s="503"/>
      <c r="F6" s="503"/>
      <c r="G6" s="503"/>
      <c r="H6" s="503"/>
      <c r="I6" s="503"/>
      <c r="J6" s="503"/>
      <c r="K6" s="503"/>
      <c r="L6" s="503"/>
      <c r="M6" s="503"/>
      <c r="N6" s="503"/>
      <c r="O6" s="503"/>
      <c r="P6" s="503"/>
      <c r="Q6" s="503"/>
      <c r="R6" s="503"/>
      <c r="S6" s="503"/>
      <c r="T6" s="186"/>
      <c r="U6" s="186"/>
      <c r="V6" s="186"/>
      <c r="W6" s="186"/>
      <c r="X6" s="186"/>
      <c r="Y6" s="186"/>
      <c r="Z6" s="186"/>
      <c r="AA6" s="186"/>
      <c r="AB6" s="186"/>
      <c r="AC6" s="186"/>
      <c r="AD6" s="186"/>
      <c r="AE6" s="186"/>
      <c r="AF6" s="186"/>
      <c r="AG6" s="186"/>
      <c r="AH6" s="186"/>
      <c r="AI6" s="186"/>
      <c r="AJ6" s="186"/>
      <c r="AK6" s="186"/>
      <c r="AL6" s="186"/>
      <c r="AM6" s="222"/>
      <c r="AN6" s="222"/>
      <c r="AO6" s="223"/>
      <c r="AP6" s="223"/>
      <c r="AQ6" s="224"/>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7"/>
      <c r="CJ6" s="227"/>
      <c r="CK6" s="227"/>
      <c r="CL6" s="227"/>
      <c r="CM6" s="227"/>
      <c r="CN6" s="227"/>
    </row>
    <row r="7" spans="1:94" ht="9.9" customHeight="1">
      <c r="A7" s="187"/>
      <c r="B7" s="187"/>
      <c r="C7" s="187"/>
      <c r="D7" s="187"/>
      <c r="E7" s="187"/>
      <c r="F7" s="187"/>
      <c r="G7" s="187"/>
      <c r="H7" s="187"/>
      <c r="I7" s="187"/>
      <c r="J7" s="187"/>
      <c r="K7" s="187"/>
      <c r="L7" s="187"/>
      <c r="M7" s="187"/>
      <c r="N7" s="187"/>
      <c r="O7" s="187"/>
      <c r="P7" s="187"/>
      <c r="Q7" s="187"/>
      <c r="R7" s="187"/>
      <c r="S7" s="187"/>
      <c r="T7" s="228"/>
      <c r="U7" s="228"/>
      <c r="V7" s="228"/>
      <c r="W7" s="228"/>
      <c r="X7" s="228"/>
      <c r="Y7" s="228"/>
      <c r="Z7" s="228"/>
      <c r="AA7" s="228"/>
      <c r="AB7" s="228"/>
      <c r="AC7" s="228"/>
      <c r="AD7" s="228"/>
      <c r="AE7" s="228"/>
      <c r="AF7" s="228"/>
      <c r="AG7" s="228"/>
      <c r="AH7" s="228"/>
      <c r="AI7" s="228"/>
      <c r="AJ7" s="228"/>
      <c r="AK7" s="228"/>
      <c r="AL7" s="228"/>
      <c r="AM7" s="229"/>
      <c r="AN7" s="229"/>
      <c r="AO7" s="230"/>
      <c r="AP7" s="230"/>
      <c r="AQ7" s="231"/>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3"/>
      <c r="CJ7" s="233"/>
      <c r="CK7" s="233"/>
      <c r="CL7" s="233"/>
      <c r="CM7" s="233"/>
      <c r="CN7" s="233"/>
    </row>
    <row r="8" spans="1:94" ht="35.1" customHeight="1">
      <c r="A8" s="187"/>
      <c r="B8" s="492" t="s">
        <v>322</v>
      </c>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233"/>
      <c r="CL8" s="233"/>
      <c r="CM8" s="233"/>
      <c r="CN8" s="233"/>
    </row>
    <row r="9" spans="1:94" ht="35.1" customHeight="1">
      <c r="A9" s="187"/>
      <c r="B9" s="523" t="s">
        <v>628</v>
      </c>
      <c r="C9" s="524"/>
      <c r="D9" s="524"/>
      <c r="E9" s="524"/>
      <c r="F9" s="524"/>
      <c r="G9" s="524"/>
      <c r="H9" s="524"/>
      <c r="I9" s="524"/>
      <c r="J9" s="524"/>
      <c r="K9" s="524"/>
      <c r="L9" s="524"/>
      <c r="M9" s="525"/>
      <c r="N9" s="496" t="str">
        <f>IF(ＺＥＨデベロッパー実績報告書!F47="","",ＺＥＨデベロッパー実績報告書!F47)</f>
        <v/>
      </c>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233"/>
      <c r="CL9" s="233"/>
      <c r="CM9" s="233"/>
      <c r="CN9" s="233"/>
    </row>
    <row r="10" spans="1:94" ht="35.1" customHeight="1">
      <c r="A10" s="199"/>
      <c r="B10" s="493" t="s">
        <v>18</v>
      </c>
      <c r="C10" s="494"/>
      <c r="D10" s="494"/>
      <c r="E10" s="494"/>
      <c r="F10" s="494"/>
      <c r="G10" s="494"/>
      <c r="H10" s="494"/>
      <c r="I10" s="494"/>
      <c r="J10" s="494"/>
      <c r="K10" s="494"/>
      <c r="L10" s="494"/>
      <c r="M10" s="495"/>
      <c r="N10" s="496" t="str">
        <f>IF(ＺＥＨデベロッパー実績報告書!F49="","",ＺＥＨデベロッパー実績報告書!F49)</f>
        <v/>
      </c>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234"/>
      <c r="CL10" s="234"/>
      <c r="CM10" s="234"/>
    </row>
    <row r="11" spans="1:94" ht="35.1" customHeight="1">
      <c r="A11" s="199"/>
      <c r="B11" s="497" t="s">
        <v>19</v>
      </c>
      <c r="C11" s="498"/>
      <c r="D11" s="498"/>
      <c r="E11" s="498"/>
      <c r="F11" s="498"/>
      <c r="G11" s="498"/>
      <c r="H11" s="498"/>
      <c r="I11" s="498"/>
      <c r="J11" s="498"/>
      <c r="K11" s="498"/>
      <c r="L11" s="498"/>
      <c r="M11" s="499"/>
      <c r="N11" s="496" t="str">
        <f>IF(ＺＥＨデベロッパー実績報告書!S54="","",ＺＥＨデベロッパー実績報告書!S54)</f>
        <v>--選択--</v>
      </c>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234"/>
      <c r="CL11" s="234"/>
      <c r="CM11" s="234"/>
    </row>
    <row r="12" spans="1:94" ht="35.1" customHeight="1">
      <c r="A12" s="199"/>
      <c r="B12" s="500" t="s">
        <v>20</v>
      </c>
      <c r="C12" s="500"/>
      <c r="D12" s="500"/>
      <c r="E12" s="500"/>
      <c r="F12" s="500"/>
      <c r="G12" s="500"/>
      <c r="H12" s="500"/>
      <c r="I12" s="500"/>
      <c r="J12" s="500"/>
      <c r="K12" s="500"/>
      <c r="L12" s="500"/>
      <c r="M12" s="500"/>
      <c r="N12" s="853" t="str">
        <f>IF(ＺＥＨデベロッパー登録票!CS9=TRUE,"■","□")</f>
        <v>□</v>
      </c>
      <c r="O12" s="854"/>
      <c r="P12" s="854"/>
      <c r="Q12" s="854"/>
      <c r="R12" s="854"/>
      <c r="S12" s="854"/>
      <c r="T12" s="854"/>
      <c r="U12" s="854"/>
      <c r="V12" s="854"/>
      <c r="W12" s="854"/>
      <c r="X12" s="851" t="s">
        <v>356</v>
      </c>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851"/>
      <c r="AU12" s="852"/>
      <c r="AV12" s="853" t="str">
        <f>IF(ＺＥＨデベロッパー登録票!CT9=TRUE,"■","□")</f>
        <v>□</v>
      </c>
      <c r="AW12" s="854"/>
      <c r="AX12" s="854"/>
      <c r="AY12" s="854"/>
      <c r="AZ12" s="854"/>
      <c r="BA12" s="854"/>
      <c r="BB12" s="854"/>
      <c r="BC12" s="854"/>
      <c r="BD12" s="854"/>
      <c r="BE12" s="854"/>
      <c r="BF12" s="854"/>
      <c r="BG12" s="854"/>
      <c r="BH12" s="854"/>
      <c r="BI12" s="854"/>
      <c r="BJ12" s="854"/>
      <c r="BK12" s="851" t="s">
        <v>360</v>
      </c>
      <c r="BL12" s="851"/>
      <c r="BM12" s="851"/>
      <c r="BN12" s="851"/>
      <c r="BO12" s="851"/>
      <c r="BP12" s="851"/>
      <c r="BQ12" s="851"/>
      <c r="BR12" s="851"/>
      <c r="BS12" s="851"/>
      <c r="BT12" s="851"/>
      <c r="BU12" s="851"/>
      <c r="BV12" s="851"/>
      <c r="BW12" s="851"/>
      <c r="BX12" s="851"/>
      <c r="BY12" s="851"/>
      <c r="BZ12" s="851"/>
      <c r="CA12" s="851"/>
      <c r="CB12" s="851"/>
      <c r="CC12" s="851"/>
      <c r="CD12" s="851"/>
      <c r="CE12" s="851"/>
      <c r="CF12" s="851"/>
      <c r="CG12" s="851"/>
      <c r="CH12" s="851"/>
      <c r="CI12" s="851"/>
      <c r="CJ12" s="852"/>
    </row>
    <row r="13" spans="1:94" ht="30" customHeight="1">
      <c r="A13" s="199"/>
      <c r="B13" s="235"/>
      <c r="C13" s="235"/>
      <c r="D13" s="235"/>
      <c r="E13" s="235"/>
      <c r="F13" s="235"/>
      <c r="G13" s="235"/>
      <c r="H13" s="235"/>
      <c r="I13" s="235"/>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7"/>
      <c r="AP13" s="237"/>
      <c r="AQ13" s="238"/>
      <c r="AT13" s="232"/>
      <c r="AU13" s="239"/>
      <c r="AV13" s="239"/>
      <c r="AW13" s="239"/>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row>
    <row r="14" spans="1:94" ht="35.1" customHeight="1">
      <c r="A14" s="199"/>
      <c r="B14" s="517" t="s">
        <v>357</v>
      </c>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9"/>
    </row>
    <row r="15" spans="1:94" ht="35.1" customHeight="1">
      <c r="A15" s="199"/>
      <c r="B15" s="517" t="s">
        <v>377</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9"/>
    </row>
    <row r="16" spans="1:94" ht="35.1" customHeight="1">
      <c r="A16" s="190"/>
      <c r="B16" s="520" t="s">
        <v>604</v>
      </c>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521"/>
      <c r="CC16" s="521"/>
      <c r="CD16" s="521"/>
      <c r="CE16" s="521"/>
      <c r="CF16" s="521"/>
      <c r="CG16" s="521"/>
      <c r="CH16" s="521"/>
      <c r="CI16" s="521"/>
      <c r="CJ16" s="522"/>
      <c r="CK16" s="240"/>
      <c r="CL16" s="240"/>
      <c r="CM16" s="306"/>
      <c r="CN16" s="306"/>
      <c r="CO16" s="306"/>
      <c r="CP16" s="306"/>
    </row>
    <row r="17" spans="1:94" ht="13.5" customHeight="1">
      <c r="A17" s="190"/>
      <c r="B17" s="241"/>
      <c r="C17" s="241"/>
      <c r="D17" s="241"/>
      <c r="E17" s="241"/>
      <c r="F17" s="241"/>
      <c r="G17" s="241"/>
      <c r="H17" s="241"/>
      <c r="I17" s="241"/>
      <c r="J17" s="241"/>
      <c r="K17" s="241"/>
      <c r="L17" s="241"/>
      <c r="M17" s="241"/>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03"/>
      <c r="CJ17" s="203"/>
      <c r="CK17" s="240"/>
      <c r="CL17" s="240"/>
      <c r="CM17" s="306"/>
      <c r="CN17" s="306"/>
      <c r="CO17" s="306"/>
      <c r="CP17" s="306"/>
    </row>
    <row r="18" spans="1:94" ht="35.1" customHeight="1">
      <c r="A18" s="190"/>
      <c r="B18" s="517" t="s">
        <v>377</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9"/>
      <c r="CK18" s="240"/>
      <c r="CL18" s="240"/>
      <c r="CM18" s="306"/>
      <c r="CN18" s="306"/>
      <c r="CO18" s="306"/>
      <c r="CP18" s="306"/>
    </row>
    <row r="19" spans="1:94" ht="35.1" customHeight="1">
      <c r="A19" s="190"/>
      <c r="B19" s="520" t="s">
        <v>605</v>
      </c>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2"/>
      <c r="CK19" s="240"/>
      <c r="CL19" s="240"/>
      <c r="CM19" s="306"/>
      <c r="CN19" s="306"/>
      <c r="CO19" s="306"/>
      <c r="CP19" s="306"/>
    </row>
    <row r="20" spans="1:94" ht="35.1" customHeight="1">
      <c r="A20" s="199"/>
      <c r="B20" s="520" t="s">
        <v>606</v>
      </c>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2"/>
      <c r="CK20" s="240"/>
      <c r="CL20" s="240"/>
      <c r="CM20" s="306"/>
      <c r="CN20" s="306"/>
      <c r="CO20" s="306"/>
      <c r="CP20" s="306"/>
    </row>
    <row r="21" spans="1:94" ht="30" customHeight="1">
      <c r="A21" s="199"/>
      <c r="B21" s="235"/>
      <c r="C21" s="235"/>
      <c r="D21" s="235"/>
      <c r="E21" s="235"/>
      <c r="F21" s="235"/>
      <c r="G21" s="235"/>
      <c r="H21" s="235"/>
      <c r="I21" s="235"/>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7"/>
      <c r="AP21" s="237"/>
      <c r="AQ21" s="238"/>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row>
    <row r="22" spans="1:94" s="225" customFormat="1" ht="29.25" customHeight="1">
      <c r="A22" s="512" t="s">
        <v>359</v>
      </c>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row>
    <row r="23" spans="1:94" ht="9.9" customHeight="1">
      <c r="A23" s="210"/>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5"/>
    </row>
    <row r="24" spans="1:94" ht="35.1" customHeight="1">
      <c r="A24" s="246"/>
      <c r="B24" s="513" t="s">
        <v>362</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4"/>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6"/>
    </row>
    <row r="25" spans="1:94" ht="30" customHeight="1">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row>
    <row r="26" spans="1:94" s="225" customFormat="1" ht="30" customHeight="1">
      <c r="A26" s="512" t="s">
        <v>723</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row>
    <row r="27" spans="1:94" ht="19.5" customHeight="1">
      <c r="A27" s="248"/>
      <c r="B27" s="249" t="s">
        <v>724</v>
      </c>
      <c r="C27" s="249"/>
      <c r="D27" s="250"/>
      <c r="E27" s="250"/>
      <c r="F27" s="248"/>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row>
    <row r="28" spans="1:94" ht="19.5" customHeight="1">
      <c r="A28" s="197"/>
      <c r="B28" s="251" t="s">
        <v>764</v>
      </c>
      <c r="C28" s="249"/>
      <c r="D28" s="247"/>
      <c r="E28" s="247"/>
      <c r="F28" s="19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52"/>
      <c r="BF28" s="252"/>
      <c r="BG28" s="252"/>
      <c r="BH28" s="252"/>
      <c r="BI28" s="252"/>
      <c r="BJ28" s="252"/>
      <c r="BK28" s="252"/>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row>
    <row r="29" spans="1:94" ht="10.5" customHeight="1">
      <c r="A29" s="197"/>
      <c r="B29" s="209"/>
      <c r="C29" s="247"/>
      <c r="D29" s="247"/>
      <c r="E29" s="247"/>
      <c r="F29" s="197"/>
      <c r="G29" s="247"/>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49"/>
      <c r="BF29" s="249"/>
      <c r="BG29" s="249"/>
      <c r="BH29" s="249"/>
      <c r="BI29" s="249"/>
      <c r="BJ29" s="249"/>
      <c r="BK29" s="249"/>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row>
    <row r="30" spans="1:94" ht="22.5" customHeight="1">
      <c r="A30" s="197"/>
      <c r="C30" s="812" t="s">
        <v>633</v>
      </c>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248"/>
      <c r="AY30" s="248"/>
      <c r="AZ30" s="813"/>
      <c r="BA30" s="813"/>
      <c r="BB30" s="813"/>
      <c r="BC30" s="813"/>
      <c r="BD30" s="813"/>
      <c r="BE30" s="813"/>
      <c r="BF30" s="813"/>
      <c r="BG30" s="813"/>
      <c r="BH30" s="813"/>
      <c r="BI30" s="813"/>
      <c r="BJ30" s="813"/>
      <c r="BK30" s="813"/>
      <c r="BL30" s="813"/>
      <c r="BM30" s="813"/>
      <c r="BN30" s="254"/>
      <c r="BO30" s="248"/>
      <c r="BP30" s="813"/>
      <c r="BQ30" s="813"/>
      <c r="BR30" s="813"/>
      <c r="BS30" s="813"/>
      <c r="BT30" s="813"/>
      <c r="BU30" s="813"/>
      <c r="BV30" s="813"/>
      <c r="BW30" s="813"/>
      <c r="BY30" s="244"/>
      <c r="BZ30" s="244"/>
      <c r="CA30" s="244"/>
      <c r="CB30" s="244"/>
      <c r="CC30" s="244"/>
      <c r="CD30" s="244"/>
      <c r="CE30" s="244"/>
      <c r="CF30" s="244"/>
      <c r="CG30" s="244"/>
      <c r="CH30" s="245"/>
    </row>
    <row r="31" spans="1:94" ht="42.75" customHeight="1">
      <c r="A31" s="197"/>
      <c r="C31" s="829" t="s">
        <v>371</v>
      </c>
      <c r="D31" s="829"/>
      <c r="E31" s="829"/>
      <c r="F31" s="829"/>
      <c r="G31" s="829"/>
      <c r="H31" s="829"/>
      <c r="I31" s="829"/>
      <c r="J31" s="812" t="s">
        <v>661</v>
      </c>
      <c r="K31" s="812"/>
      <c r="L31" s="812"/>
      <c r="M31" s="812"/>
      <c r="N31" s="812"/>
      <c r="O31" s="812"/>
      <c r="P31" s="812"/>
      <c r="Q31" s="812"/>
      <c r="R31" s="812" t="s">
        <v>770</v>
      </c>
      <c r="S31" s="812"/>
      <c r="T31" s="812"/>
      <c r="U31" s="812"/>
      <c r="V31" s="812"/>
      <c r="W31" s="812"/>
      <c r="X31" s="812"/>
      <c r="Y31" s="812"/>
      <c r="Z31" s="812" t="s">
        <v>662</v>
      </c>
      <c r="AA31" s="812"/>
      <c r="AB31" s="812"/>
      <c r="AC31" s="812"/>
      <c r="AD31" s="812"/>
      <c r="AE31" s="812"/>
      <c r="AF31" s="812"/>
      <c r="AG31" s="812"/>
      <c r="AH31" s="812" t="s">
        <v>663</v>
      </c>
      <c r="AI31" s="812"/>
      <c r="AJ31" s="812"/>
      <c r="AK31" s="812"/>
      <c r="AL31" s="812"/>
      <c r="AM31" s="812"/>
      <c r="AN31" s="812"/>
      <c r="AO31" s="812"/>
      <c r="AP31" s="812" t="s">
        <v>660</v>
      </c>
      <c r="AQ31" s="812"/>
      <c r="AR31" s="812"/>
      <c r="AS31" s="812"/>
      <c r="AT31" s="812"/>
      <c r="AU31" s="812"/>
      <c r="AV31" s="812"/>
      <c r="AW31" s="812"/>
      <c r="AX31" s="248"/>
      <c r="AY31" s="248"/>
      <c r="AZ31" s="813"/>
      <c r="BA31" s="813"/>
      <c r="BB31" s="813"/>
      <c r="BC31" s="813"/>
      <c r="BD31" s="813"/>
      <c r="BE31" s="813"/>
      <c r="BF31" s="813"/>
      <c r="BG31" s="813"/>
      <c r="BH31" s="813"/>
      <c r="BI31" s="813"/>
      <c r="BJ31" s="813"/>
      <c r="BK31" s="813"/>
      <c r="BL31" s="813"/>
      <c r="BM31" s="813"/>
      <c r="BN31" s="254"/>
      <c r="BO31" s="248"/>
      <c r="BP31" s="813"/>
      <c r="BQ31" s="813"/>
      <c r="BR31" s="813"/>
      <c r="BS31" s="813"/>
      <c r="BT31" s="813"/>
      <c r="BU31" s="813"/>
      <c r="BV31" s="813"/>
      <c r="BW31" s="813"/>
      <c r="BY31" s="244"/>
      <c r="BZ31" s="244"/>
      <c r="CA31" s="244"/>
      <c r="CB31" s="244"/>
      <c r="CC31" s="244"/>
      <c r="CD31" s="244"/>
      <c r="CE31" s="244"/>
      <c r="CF31" s="244"/>
      <c r="CG31" s="244"/>
      <c r="CH31" s="245"/>
    </row>
    <row r="32" spans="1:94" ht="30" customHeight="1">
      <c r="A32" s="197"/>
      <c r="B32" s="197"/>
      <c r="C32" s="823" t="s">
        <v>658</v>
      </c>
      <c r="D32" s="823"/>
      <c r="E32" s="823"/>
      <c r="F32" s="823"/>
      <c r="G32" s="823"/>
      <c r="H32" s="823"/>
      <c r="I32" s="823"/>
      <c r="J32" s="448">
        <f>COUNTIF($BX$54:$CE$73,CQ54)+COUNTIF($BX$78:$CE$137,CQ54)</f>
        <v>0</v>
      </c>
      <c r="K32" s="448"/>
      <c r="L32" s="448"/>
      <c r="M32" s="448"/>
      <c r="N32" s="448"/>
      <c r="O32" s="449"/>
      <c r="P32" s="824" t="s">
        <v>370</v>
      </c>
      <c r="Q32" s="825"/>
      <c r="R32" s="448">
        <f>COUNTIF($BX$54:$CE$73,CQ55)+COUNTIF($BX$78:$CE$137,CQ55)</f>
        <v>0</v>
      </c>
      <c r="S32" s="448"/>
      <c r="T32" s="448"/>
      <c r="U32" s="448"/>
      <c r="V32" s="448"/>
      <c r="W32" s="449"/>
      <c r="X32" s="824" t="s">
        <v>370</v>
      </c>
      <c r="Y32" s="825"/>
      <c r="Z32" s="448">
        <f>COUNTIF($BX$54:$CE$73,CQ56)+COUNTIF($BX$78:$CE$137,CQ56)</f>
        <v>0</v>
      </c>
      <c r="AA32" s="448"/>
      <c r="AB32" s="448"/>
      <c r="AC32" s="448"/>
      <c r="AD32" s="448"/>
      <c r="AE32" s="449"/>
      <c r="AF32" s="824" t="s">
        <v>370</v>
      </c>
      <c r="AG32" s="825"/>
      <c r="AH32" s="448">
        <f>COUNTIF($BX$54:$CE$73,CQ57)+COUNTIF($BX$78:$CE$137,CQ57)</f>
        <v>0</v>
      </c>
      <c r="AI32" s="448"/>
      <c r="AJ32" s="448"/>
      <c r="AK32" s="448"/>
      <c r="AL32" s="448"/>
      <c r="AM32" s="449"/>
      <c r="AN32" s="824" t="s">
        <v>370</v>
      </c>
      <c r="AO32" s="825"/>
      <c r="AP32" s="448">
        <f>J32+R32+Z32+AH32</f>
        <v>0</v>
      </c>
      <c r="AQ32" s="448"/>
      <c r="AR32" s="448"/>
      <c r="AS32" s="448"/>
      <c r="AT32" s="448"/>
      <c r="AU32" s="449"/>
      <c r="AV32" s="824" t="s">
        <v>370</v>
      </c>
      <c r="AW32" s="825"/>
      <c r="AX32" s="250"/>
      <c r="AY32" s="248"/>
      <c r="AZ32" s="820"/>
      <c r="BA32" s="820"/>
      <c r="BB32" s="820"/>
      <c r="BC32" s="820"/>
      <c r="BD32" s="820"/>
      <c r="BE32" s="820"/>
      <c r="BF32" s="255"/>
      <c r="BG32" s="255"/>
      <c r="BH32" s="255"/>
      <c r="BI32" s="255"/>
      <c r="BJ32" s="255"/>
      <c r="BK32" s="255"/>
      <c r="BL32" s="527"/>
      <c r="BM32" s="527"/>
      <c r="BN32" s="250"/>
      <c r="BO32" s="248"/>
      <c r="BP32" s="820"/>
      <c r="BQ32" s="820"/>
      <c r="BR32" s="820"/>
      <c r="BS32" s="820"/>
      <c r="BT32" s="820"/>
      <c r="BU32" s="820"/>
      <c r="BV32" s="527"/>
      <c r="BW32" s="527"/>
      <c r="BY32" s="247"/>
      <c r="BZ32" s="247"/>
      <c r="CA32" s="247"/>
      <c r="CB32" s="247"/>
      <c r="CC32" s="247"/>
      <c r="CD32" s="247"/>
      <c r="CE32" s="247"/>
      <c r="CF32" s="247"/>
      <c r="CG32" s="247"/>
      <c r="CH32" s="247"/>
    </row>
    <row r="33" spans="1:88" ht="30" customHeight="1">
      <c r="A33" s="197"/>
      <c r="B33" s="197"/>
      <c r="C33" s="823"/>
      <c r="D33" s="823"/>
      <c r="E33" s="823"/>
      <c r="F33" s="823"/>
      <c r="G33" s="823"/>
      <c r="H33" s="823"/>
      <c r="I33" s="823"/>
      <c r="J33" s="448"/>
      <c r="K33" s="448"/>
      <c r="L33" s="448"/>
      <c r="M33" s="448"/>
      <c r="N33" s="448"/>
      <c r="O33" s="449"/>
      <c r="P33" s="824"/>
      <c r="Q33" s="825"/>
      <c r="R33" s="448"/>
      <c r="S33" s="448"/>
      <c r="T33" s="448"/>
      <c r="U33" s="448"/>
      <c r="V33" s="448"/>
      <c r="W33" s="449"/>
      <c r="X33" s="824"/>
      <c r="Y33" s="825"/>
      <c r="Z33" s="448"/>
      <c r="AA33" s="448"/>
      <c r="AB33" s="448"/>
      <c r="AC33" s="448"/>
      <c r="AD33" s="448"/>
      <c r="AE33" s="449"/>
      <c r="AF33" s="824"/>
      <c r="AG33" s="825"/>
      <c r="AH33" s="448"/>
      <c r="AI33" s="448"/>
      <c r="AJ33" s="448"/>
      <c r="AK33" s="448"/>
      <c r="AL33" s="448"/>
      <c r="AM33" s="449"/>
      <c r="AN33" s="824"/>
      <c r="AO33" s="825"/>
      <c r="AP33" s="448"/>
      <c r="AQ33" s="448"/>
      <c r="AR33" s="448"/>
      <c r="AS33" s="448"/>
      <c r="AT33" s="448"/>
      <c r="AU33" s="449"/>
      <c r="AV33" s="824"/>
      <c r="AW33" s="825"/>
      <c r="AX33" s="250"/>
      <c r="AY33" s="248"/>
      <c r="AZ33" s="820"/>
      <c r="BA33" s="820"/>
      <c r="BB33" s="820"/>
      <c r="BC33" s="820"/>
      <c r="BD33" s="820"/>
      <c r="BE33" s="820"/>
      <c r="BF33" s="255"/>
      <c r="BG33" s="255"/>
      <c r="BH33" s="255"/>
      <c r="BI33" s="255"/>
      <c r="BJ33" s="255"/>
      <c r="BK33" s="255"/>
      <c r="BL33" s="527"/>
      <c r="BM33" s="527"/>
      <c r="BN33" s="250"/>
      <c r="BO33" s="248"/>
      <c r="BP33" s="820"/>
      <c r="BQ33" s="820"/>
      <c r="BR33" s="820"/>
      <c r="BS33" s="820"/>
      <c r="BT33" s="820"/>
      <c r="BU33" s="820"/>
      <c r="BV33" s="527"/>
      <c r="BW33" s="527"/>
      <c r="BY33" s="247"/>
      <c r="BZ33" s="247"/>
      <c r="CA33" s="247"/>
      <c r="CB33" s="247"/>
      <c r="CC33" s="247"/>
      <c r="CD33" s="247"/>
      <c r="CE33" s="247"/>
      <c r="CF33" s="247"/>
      <c r="CG33" s="247"/>
      <c r="CH33" s="247"/>
    </row>
    <row r="34" spans="1:88" ht="30" customHeight="1">
      <c r="A34" s="197"/>
      <c r="B34" s="197"/>
      <c r="C34" s="828" t="s">
        <v>748</v>
      </c>
      <c r="D34" s="823"/>
      <c r="E34" s="823"/>
      <c r="F34" s="823"/>
      <c r="G34" s="823"/>
      <c r="H34" s="823"/>
      <c r="I34" s="823"/>
      <c r="J34" s="448">
        <f>COUNTIFS(BX54:BX73,CQ54,BF54:BF73,"&gt;0")+COUNTIFS(BX78:BX137,CQ54,BF78:BF137,"&gt;0")</f>
        <v>0</v>
      </c>
      <c r="K34" s="448"/>
      <c r="L34" s="448"/>
      <c r="M34" s="448"/>
      <c r="N34" s="448"/>
      <c r="O34" s="449"/>
      <c r="P34" s="824" t="s">
        <v>370</v>
      </c>
      <c r="Q34" s="825"/>
      <c r="R34" s="448">
        <f>COUNTIFS(BX54:BX73,CQ55,BF54:BF73,"&gt;0")+COUNTIFS(BX78:BX137,CQ55,BF78:BF137,"&gt;0")</f>
        <v>0</v>
      </c>
      <c r="S34" s="448"/>
      <c r="T34" s="448"/>
      <c r="U34" s="448"/>
      <c r="V34" s="448"/>
      <c r="W34" s="449"/>
      <c r="X34" s="824" t="s">
        <v>370</v>
      </c>
      <c r="Y34" s="825"/>
      <c r="Z34" s="448">
        <f>COUNTIFS(BX54:BX73,CQ56,BF54:BF73,"&gt;0")+COUNTIFS(BX78:BX137,CQ56,BF78:BF137,"&gt;0")</f>
        <v>0</v>
      </c>
      <c r="AA34" s="448"/>
      <c r="AB34" s="448"/>
      <c r="AC34" s="448"/>
      <c r="AD34" s="448"/>
      <c r="AE34" s="449"/>
      <c r="AF34" s="824" t="s">
        <v>370</v>
      </c>
      <c r="AG34" s="825"/>
      <c r="AH34" s="448">
        <f>COUNTIFS(BX54:BX73,CQ57,BF54:BF73,"&gt;0")+COUNTIFS(BX78:BX137,CQ57,BF78:BF137,"&gt;0")</f>
        <v>0</v>
      </c>
      <c r="AI34" s="448"/>
      <c r="AJ34" s="448"/>
      <c r="AK34" s="448"/>
      <c r="AL34" s="448"/>
      <c r="AM34" s="449"/>
      <c r="AN34" s="824" t="s">
        <v>370</v>
      </c>
      <c r="AO34" s="825"/>
      <c r="AP34" s="448">
        <f>J34+R34+Z34+AH34</f>
        <v>0</v>
      </c>
      <c r="AQ34" s="448"/>
      <c r="AR34" s="448"/>
      <c r="AS34" s="448"/>
      <c r="AT34" s="448"/>
      <c r="AU34" s="449"/>
      <c r="AV34" s="824" t="s">
        <v>370</v>
      </c>
      <c r="AW34" s="825"/>
      <c r="AX34" s="250"/>
      <c r="AY34" s="248"/>
      <c r="AZ34" s="255"/>
      <c r="BA34" s="255"/>
      <c r="BB34" s="255"/>
      <c r="BC34" s="255"/>
      <c r="BD34" s="255"/>
      <c r="BE34" s="255"/>
      <c r="BF34" s="255"/>
      <c r="BG34" s="255"/>
      <c r="BH34" s="255"/>
      <c r="BI34" s="255"/>
      <c r="BJ34" s="255"/>
      <c r="BK34" s="255"/>
      <c r="BL34" s="256"/>
      <c r="BM34" s="256"/>
      <c r="BN34" s="250"/>
      <c r="BO34" s="248"/>
      <c r="BP34" s="255"/>
      <c r="BQ34" s="255"/>
      <c r="BR34" s="255"/>
      <c r="BS34" s="255"/>
      <c r="BT34" s="255"/>
      <c r="BU34" s="255"/>
      <c r="BV34" s="256"/>
      <c r="BW34" s="256"/>
      <c r="BY34" s="247"/>
      <c r="BZ34" s="247"/>
      <c r="CA34" s="247"/>
      <c r="CB34" s="247"/>
      <c r="CC34" s="247"/>
      <c r="CD34" s="247"/>
      <c r="CE34" s="247"/>
      <c r="CF34" s="247"/>
      <c r="CG34" s="247"/>
      <c r="CH34" s="247"/>
    </row>
    <row r="35" spans="1:88" ht="30" customHeight="1">
      <c r="A35" s="197"/>
      <c r="B35" s="197"/>
      <c r="C35" s="823"/>
      <c r="D35" s="823"/>
      <c r="E35" s="823"/>
      <c r="F35" s="823"/>
      <c r="G35" s="823"/>
      <c r="H35" s="823"/>
      <c r="I35" s="823"/>
      <c r="J35" s="448"/>
      <c r="K35" s="448"/>
      <c r="L35" s="448"/>
      <c r="M35" s="448"/>
      <c r="N35" s="448"/>
      <c r="O35" s="449"/>
      <c r="P35" s="824"/>
      <c r="Q35" s="825"/>
      <c r="R35" s="448"/>
      <c r="S35" s="448"/>
      <c r="T35" s="448"/>
      <c r="U35" s="448"/>
      <c r="V35" s="448"/>
      <c r="W35" s="449"/>
      <c r="X35" s="824"/>
      <c r="Y35" s="825"/>
      <c r="Z35" s="448"/>
      <c r="AA35" s="448"/>
      <c r="AB35" s="448"/>
      <c r="AC35" s="448"/>
      <c r="AD35" s="448"/>
      <c r="AE35" s="449"/>
      <c r="AF35" s="824"/>
      <c r="AG35" s="825"/>
      <c r="AH35" s="448"/>
      <c r="AI35" s="448"/>
      <c r="AJ35" s="448"/>
      <c r="AK35" s="448"/>
      <c r="AL35" s="448"/>
      <c r="AM35" s="449"/>
      <c r="AN35" s="824"/>
      <c r="AO35" s="825"/>
      <c r="AP35" s="448"/>
      <c r="AQ35" s="448"/>
      <c r="AR35" s="448"/>
      <c r="AS35" s="448"/>
      <c r="AT35" s="448"/>
      <c r="AU35" s="449"/>
      <c r="AV35" s="824"/>
      <c r="AW35" s="825"/>
      <c r="AX35" s="250"/>
      <c r="AY35" s="248"/>
      <c r="AZ35" s="255"/>
      <c r="BA35" s="255"/>
      <c r="BB35" s="255"/>
      <c r="BC35" s="255"/>
      <c r="BD35" s="255"/>
      <c r="BE35" s="255"/>
      <c r="BF35" s="255"/>
      <c r="BG35" s="255"/>
      <c r="BH35" s="255"/>
      <c r="BI35" s="255"/>
      <c r="BJ35" s="255"/>
      <c r="BK35" s="255"/>
      <c r="BL35" s="256"/>
      <c r="BM35" s="256"/>
      <c r="BN35" s="250"/>
      <c r="BO35" s="248"/>
      <c r="BP35" s="255"/>
      <c r="BQ35" s="255"/>
      <c r="BR35" s="255"/>
      <c r="BS35" s="255"/>
      <c r="BT35" s="255"/>
      <c r="BU35" s="255"/>
      <c r="BV35" s="256"/>
      <c r="BW35" s="256"/>
      <c r="BY35" s="247"/>
      <c r="BZ35" s="247"/>
      <c r="CA35" s="247"/>
      <c r="CB35" s="247"/>
      <c r="CC35" s="247"/>
      <c r="CD35" s="247"/>
      <c r="CE35" s="247"/>
      <c r="CF35" s="247"/>
      <c r="CG35" s="247"/>
      <c r="CH35" s="247"/>
    </row>
    <row r="36" spans="1:88" ht="30" customHeight="1">
      <c r="A36" s="197"/>
      <c r="B36" s="197"/>
      <c r="C36" s="823" t="s">
        <v>659</v>
      </c>
      <c r="D36" s="823"/>
      <c r="E36" s="823"/>
      <c r="F36" s="823"/>
      <c r="G36" s="823"/>
      <c r="H36" s="823"/>
      <c r="I36" s="823"/>
      <c r="J36" s="448">
        <f ca="1">SUMIF($BX$54:$CE$73,J31,$AX$54:$BA$73)+SUMIF($BX$78:$CE$137,J31,$AX$78:$BA$137)</f>
        <v>0</v>
      </c>
      <c r="K36" s="448"/>
      <c r="L36" s="448"/>
      <c r="M36" s="448"/>
      <c r="N36" s="448"/>
      <c r="O36" s="449"/>
      <c r="P36" s="444" t="s">
        <v>664</v>
      </c>
      <c r="Q36" s="445"/>
      <c r="R36" s="448">
        <f ca="1">SUMIF($BX$54:$CE$73,"Nearly ＺＥＨ－Ｍ",$AX$54:$BA$73)+SUMIF($BX$78:$CE$137,"Nearly ＺＥＨ－Ｍ",$AX$78:$BA$137)</f>
        <v>0</v>
      </c>
      <c r="S36" s="448"/>
      <c r="T36" s="448"/>
      <c r="U36" s="448"/>
      <c r="V36" s="448"/>
      <c r="W36" s="449"/>
      <c r="X36" s="444" t="s">
        <v>664</v>
      </c>
      <c r="Y36" s="445"/>
      <c r="Z36" s="448">
        <f ca="1">SUMIF($BX$54:$CE$73,Z31,$AX$54:$BA$73)+SUMIF($BX$78:$CE$137,Z31,$AX$78:$BA$137)</f>
        <v>0</v>
      </c>
      <c r="AA36" s="448"/>
      <c r="AB36" s="448"/>
      <c r="AC36" s="448"/>
      <c r="AD36" s="448"/>
      <c r="AE36" s="449"/>
      <c r="AF36" s="444" t="s">
        <v>664</v>
      </c>
      <c r="AG36" s="445"/>
      <c r="AH36" s="448">
        <f ca="1">SUMIF($BX$54:$CE$73,AH31,$AX$54:$BA$73)+SUMIF($BX$78:$CE$137,AH31,$AX$78:$BA$137)</f>
        <v>0</v>
      </c>
      <c r="AI36" s="448"/>
      <c r="AJ36" s="448"/>
      <c r="AK36" s="448"/>
      <c r="AL36" s="448"/>
      <c r="AM36" s="449"/>
      <c r="AN36" s="444" t="s">
        <v>664</v>
      </c>
      <c r="AO36" s="445"/>
      <c r="AP36" s="450">
        <f ca="1">J36+R36+Z36+AH36</f>
        <v>0</v>
      </c>
      <c r="AQ36" s="451"/>
      <c r="AR36" s="451"/>
      <c r="AS36" s="451"/>
      <c r="AT36" s="451"/>
      <c r="AU36" s="451"/>
      <c r="AV36" s="444" t="s">
        <v>664</v>
      </c>
      <c r="AW36" s="445"/>
      <c r="AX36" s="250"/>
      <c r="AY36" s="248"/>
      <c r="AZ36" s="820"/>
      <c r="BA36" s="820"/>
      <c r="BB36" s="820"/>
      <c r="BC36" s="820"/>
      <c r="BD36" s="820"/>
      <c r="BE36" s="820"/>
      <c r="BF36" s="255"/>
      <c r="BG36" s="255"/>
      <c r="BH36" s="255"/>
      <c r="BI36" s="255"/>
      <c r="BJ36" s="255"/>
      <c r="BK36" s="255"/>
      <c r="BL36" s="527"/>
      <c r="BM36" s="527"/>
      <c r="BN36" s="250"/>
      <c r="BO36" s="248"/>
      <c r="BP36" s="820"/>
      <c r="BQ36" s="820"/>
      <c r="BR36" s="820"/>
      <c r="BS36" s="820"/>
      <c r="BT36" s="820"/>
      <c r="BU36" s="820"/>
      <c r="BV36" s="527"/>
      <c r="BW36" s="527"/>
      <c r="BY36" s="247"/>
      <c r="BZ36" s="247"/>
      <c r="CA36" s="247"/>
      <c r="CB36" s="247"/>
      <c r="CC36" s="247"/>
      <c r="CD36" s="247"/>
      <c r="CE36" s="247"/>
      <c r="CF36" s="247"/>
      <c r="CG36" s="247"/>
      <c r="CH36" s="247"/>
    </row>
    <row r="37" spans="1:88" ht="30" customHeight="1">
      <c r="A37" s="197"/>
      <c r="B37" s="197"/>
      <c r="C37" s="823"/>
      <c r="D37" s="823"/>
      <c r="E37" s="823"/>
      <c r="F37" s="823"/>
      <c r="G37" s="823"/>
      <c r="H37" s="823"/>
      <c r="I37" s="823"/>
      <c r="J37" s="448"/>
      <c r="K37" s="448"/>
      <c r="L37" s="448"/>
      <c r="M37" s="448"/>
      <c r="N37" s="448"/>
      <c r="O37" s="449"/>
      <c r="P37" s="446"/>
      <c r="Q37" s="447"/>
      <c r="R37" s="448"/>
      <c r="S37" s="448"/>
      <c r="T37" s="448"/>
      <c r="U37" s="448"/>
      <c r="V37" s="448"/>
      <c r="W37" s="449"/>
      <c r="X37" s="446"/>
      <c r="Y37" s="447"/>
      <c r="Z37" s="448"/>
      <c r="AA37" s="448"/>
      <c r="AB37" s="448"/>
      <c r="AC37" s="448"/>
      <c r="AD37" s="448"/>
      <c r="AE37" s="449"/>
      <c r="AF37" s="446"/>
      <c r="AG37" s="447"/>
      <c r="AH37" s="448"/>
      <c r="AI37" s="448"/>
      <c r="AJ37" s="448"/>
      <c r="AK37" s="448"/>
      <c r="AL37" s="448"/>
      <c r="AM37" s="449"/>
      <c r="AN37" s="446"/>
      <c r="AO37" s="447"/>
      <c r="AP37" s="452"/>
      <c r="AQ37" s="453"/>
      <c r="AR37" s="453"/>
      <c r="AS37" s="453"/>
      <c r="AT37" s="453"/>
      <c r="AU37" s="453"/>
      <c r="AV37" s="446"/>
      <c r="AW37" s="447"/>
      <c r="AX37" s="250"/>
      <c r="AY37" s="248"/>
      <c r="AZ37" s="820"/>
      <c r="BA37" s="820"/>
      <c r="BB37" s="820"/>
      <c r="BC37" s="820"/>
      <c r="BD37" s="820"/>
      <c r="BE37" s="820"/>
      <c r="BF37" s="255"/>
      <c r="BG37" s="255"/>
      <c r="BH37" s="255"/>
      <c r="BI37" s="255"/>
      <c r="BJ37" s="255"/>
      <c r="BK37" s="255"/>
      <c r="BL37" s="527"/>
      <c r="BM37" s="527"/>
      <c r="BN37" s="250"/>
      <c r="BO37" s="248"/>
      <c r="BP37" s="820"/>
      <c r="BQ37" s="820"/>
      <c r="BR37" s="820"/>
      <c r="BS37" s="820"/>
      <c r="BT37" s="820"/>
      <c r="BU37" s="820"/>
      <c r="BV37" s="527"/>
      <c r="BW37" s="527"/>
      <c r="BY37" s="247"/>
      <c r="BZ37" s="247"/>
      <c r="CA37" s="247"/>
      <c r="CB37" s="247"/>
      <c r="CC37" s="247"/>
      <c r="CD37" s="247"/>
      <c r="CE37" s="247"/>
      <c r="CF37" s="247"/>
      <c r="CG37" s="247"/>
      <c r="CH37" s="247"/>
    </row>
    <row r="38" spans="1:88" ht="12" customHeight="1">
      <c r="A38" s="197"/>
      <c r="B38" s="257"/>
      <c r="C38" s="257"/>
      <c r="D38" s="257"/>
      <c r="E38" s="257"/>
      <c r="F38" s="257"/>
      <c r="G38" s="257"/>
      <c r="H38" s="258"/>
      <c r="I38" s="258"/>
      <c r="J38" s="257"/>
      <c r="K38" s="257"/>
      <c r="L38" s="257"/>
      <c r="M38" s="257"/>
      <c r="N38" s="257"/>
      <c r="O38" s="257"/>
      <c r="P38" s="258"/>
      <c r="Q38" s="258"/>
      <c r="R38" s="257"/>
      <c r="S38" s="257"/>
      <c r="T38" s="257"/>
      <c r="U38" s="257"/>
      <c r="V38" s="257"/>
      <c r="W38" s="257"/>
      <c r="X38" s="258"/>
      <c r="Y38" s="258"/>
      <c r="Z38" s="257"/>
      <c r="AA38" s="257"/>
      <c r="AB38" s="257"/>
      <c r="AC38" s="257"/>
      <c r="AD38" s="257"/>
      <c r="AE38" s="257"/>
      <c r="AF38" s="258"/>
      <c r="AG38" s="258"/>
      <c r="AH38" s="257"/>
      <c r="AI38" s="257"/>
      <c r="AJ38" s="257"/>
      <c r="AK38" s="257"/>
      <c r="AL38" s="257"/>
      <c r="AM38" s="257"/>
      <c r="AN38" s="258"/>
      <c r="AO38" s="258"/>
      <c r="AP38" s="250"/>
      <c r="AQ38" s="248"/>
      <c r="AR38" s="257"/>
      <c r="AS38" s="257"/>
      <c r="AT38" s="257"/>
      <c r="AU38" s="257"/>
      <c r="AV38" s="257"/>
      <c r="AW38" s="257"/>
      <c r="AX38" s="258"/>
      <c r="AY38" s="258"/>
      <c r="AZ38" s="250"/>
      <c r="BA38" s="248"/>
      <c r="BB38" s="257"/>
      <c r="BC38" s="257"/>
      <c r="BD38" s="257"/>
      <c r="BE38" s="257"/>
      <c r="BF38" s="257"/>
      <c r="BG38" s="257"/>
      <c r="BH38" s="257"/>
      <c r="BI38" s="257"/>
      <c r="BJ38" s="257"/>
      <c r="BK38" s="257"/>
      <c r="BL38" s="257"/>
      <c r="BM38" s="257"/>
      <c r="BN38" s="258"/>
      <c r="BO38" s="258"/>
      <c r="BP38" s="244"/>
      <c r="BQ38" s="244"/>
      <c r="BR38" s="244"/>
      <c r="BS38" s="244"/>
      <c r="BT38" s="244"/>
      <c r="BU38" s="244"/>
      <c r="BV38" s="244"/>
      <c r="BW38" s="244"/>
      <c r="BY38" s="247"/>
      <c r="BZ38" s="247"/>
      <c r="CA38" s="247"/>
      <c r="CB38" s="247"/>
      <c r="CC38" s="247"/>
      <c r="CD38" s="247"/>
      <c r="CE38" s="247"/>
      <c r="CF38" s="247"/>
      <c r="CG38" s="247"/>
      <c r="CH38" s="247"/>
    </row>
    <row r="39" spans="1:88" ht="18.75" customHeight="1">
      <c r="A39" s="197"/>
      <c r="B39" s="257"/>
      <c r="C39" s="812" t="s">
        <v>680</v>
      </c>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259"/>
      <c r="BG39" s="259"/>
      <c r="BH39" s="259"/>
      <c r="BI39" s="259"/>
      <c r="BJ39" s="259"/>
      <c r="BK39" s="259"/>
      <c r="BL39" s="257"/>
      <c r="BM39" s="257"/>
      <c r="BN39" s="258"/>
      <c r="BO39" s="834" t="s">
        <v>634</v>
      </c>
      <c r="BP39" s="835"/>
      <c r="BQ39" s="835"/>
      <c r="BR39" s="835"/>
      <c r="BS39" s="835"/>
      <c r="BT39" s="835"/>
      <c r="BU39" s="835"/>
      <c r="BV39" s="836"/>
      <c r="BW39" s="244"/>
      <c r="BY39" s="247"/>
      <c r="BZ39" s="247"/>
      <c r="CA39" s="247"/>
      <c r="CB39" s="247"/>
      <c r="CC39" s="247"/>
      <c r="CD39" s="247"/>
      <c r="CE39" s="247"/>
      <c r="CF39" s="247"/>
      <c r="CG39" s="247"/>
      <c r="CH39" s="247"/>
    </row>
    <row r="40" spans="1:88" ht="42.9" customHeight="1">
      <c r="A40" s="197"/>
      <c r="B40" s="257"/>
      <c r="C40" s="829" t="s">
        <v>681</v>
      </c>
      <c r="D40" s="829"/>
      <c r="E40" s="829"/>
      <c r="F40" s="829"/>
      <c r="G40" s="829"/>
      <c r="H40" s="829"/>
      <c r="I40" s="829"/>
      <c r="J40" s="833" t="s">
        <v>682</v>
      </c>
      <c r="K40" s="833"/>
      <c r="L40" s="833"/>
      <c r="M40" s="833"/>
      <c r="N40" s="833"/>
      <c r="O40" s="833"/>
      <c r="P40" s="833"/>
      <c r="Q40" s="833"/>
      <c r="R40" s="833" t="s">
        <v>683</v>
      </c>
      <c r="S40" s="833"/>
      <c r="T40" s="833"/>
      <c r="U40" s="833"/>
      <c r="V40" s="833"/>
      <c r="W40" s="833"/>
      <c r="X40" s="833"/>
      <c r="Y40" s="833"/>
      <c r="Z40" s="833" t="s">
        <v>684</v>
      </c>
      <c r="AA40" s="833"/>
      <c r="AB40" s="833"/>
      <c r="AC40" s="833"/>
      <c r="AD40" s="833"/>
      <c r="AE40" s="833"/>
      <c r="AF40" s="833"/>
      <c r="AG40" s="833"/>
      <c r="AH40" s="833" t="s">
        <v>685</v>
      </c>
      <c r="AI40" s="833"/>
      <c r="AJ40" s="833"/>
      <c r="AK40" s="833"/>
      <c r="AL40" s="833"/>
      <c r="AM40" s="833"/>
      <c r="AN40" s="833"/>
      <c r="AO40" s="833"/>
      <c r="AP40" s="833" t="s">
        <v>686</v>
      </c>
      <c r="AQ40" s="833"/>
      <c r="AR40" s="833"/>
      <c r="AS40" s="833"/>
      <c r="AT40" s="833"/>
      <c r="AU40" s="833"/>
      <c r="AV40" s="833"/>
      <c r="AW40" s="833"/>
      <c r="AX40" s="833" t="s">
        <v>660</v>
      </c>
      <c r="AY40" s="833"/>
      <c r="AZ40" s="833"/>
      <c r="BA40" s="833"/>
      <c r="BB40" s="833"/>
      <c r="BC40" s="833"/>
      <c r="BD40" s="833"/>
      <c r="BE40" s="833"/>
      <c r="BF40" s="260"/>
      <c r="BG40" s="260"/>
      <c r="BH40" s="260"/>
      <c r="BI40" s="260"/>
      <c r="BJ40" s="260"/>
      <c r="BK40" s="260"/>
      <c r="BL40" s="257"/>
      <c r="BM40" s="257"/>
      <c r="BN40" s="258"/>
      <c r="BO40" s="837"/>
      <c r="BP40" s="838"/>
      <c r="BQ40" s="838"/>
      <c r="BR40" s="838"/>
      <c r="BS40" s="838"/>
      <c r="BT40" s="838"/>
      <c r="BU40" s="838"/>
      <c r="BV40" s="839"/>
      <c r="BW40" s="244"/>
      <c r="BY40" s="247"/>
      <c r="BZ40" s="247"/>
      <c r="CA40" s="247"/>
      <c r="CB40" s="247"/>
      <c r="CC40" s="247"/>
      <c r="CD40" s="247"/>
      <c r="CE40" s="247"/>
      <c r="CF40" s="247"/>
      <c r="CG40" s="247"/>
      <c r="CH40" s="247"/>
    </row>
    <row r="41" spans="1:88" ht="30" customHeight="1">
      <c r="A41" s="197"/>
      <c r="B41" s="257"/>
      <c r="C41" s="823" t="s">
        <v>658</v>
      </c>
      <c r="D41" s="823"/>
      <c r="E41" s="823"/>
      <c r="F41" s="823"/>
      <c r="G41" s="823"/>
      <c r="H41" s="823"/>
      <c r="I41" s="823"/>
      <c r="J41" s="826"/>
      <c r="K41" s="826"/>
      <c r="L41" s="826"/>
      <c r="M41" s="826"/>
      <c r="N41" s="826"/>
      <c r="O41" s="827"/>
      <c r="P41" s="824" t="s">
        <v>370</v>
      </c>
      <c r="Q41" s="825"/>
      <c r="R41" s="826"/>
      <c r="S41" s="826"/>
      <c r="T41" s="826"/>
      <c r="U41" s="826"/>
      <c r="V41" s="826"/>
      <c r="W41" s="827"/>
      <c r="X41" s="824" t="s">
        <v>370</v>
      </c>
      <c r="Y41" s="825"/>
      <c r="Z41" s="826"/>
      <c r="AA41" s="826"/>
      <c r="AB41" s="826"/>
      <c r="AC41" s="826"/>
      <c r="AD41" s="826"/>
      <c r="AE41" s="827"/>
      <c r="AF41" s="824" t="s">
        <v>370</v>
      </c>
      <c r="AG41" s="825"/>
      <c r="AH41" s="826"/>
      <c r="AI41" s="826"/>
      <c r="AJ41" s="826"/>
      <c r="AK41" s="826"/>
      <c r="AL41" s="826"/>
      <c r="AM41" s="827"/>
      <c r="AN41" s="824" t="s">
        <v>370</v>
      </c>
      <c r="AO41" s="825"/>
      <c r="AP41" s="826"/>
      <c r="AQ41" s="826"/>
      <c r="AR41" s="826"/>
      <c r="AS41" s="826"/>
      <c r="AT41" s="826"/>
      <c r="AU41" s="827"/>
      <c r="AV41" s="824" t="s">
        <v>370</v>
      </c>
      <c r="AW41" s="825"/>
      <c r="AX41" s="448">
        <f>J41+R41+Z41+AH41+AP41</f>
        <v>0</v>
      </c>
      <c r="AY41" s="448"/>
      <c r="AZ41" s="448"/>
      <c r="BA41" s="448"/>
      <c r="BB41" s="448"/>
      <c r="BC41" s="449"/>
      <c r="BD41" s="824" t="s">
        <v>370</v>
      </c>
      <c r="BE41" s="825"/>
      <c r="BF41" s="258"/>
      <c r="BG41" s="258"/>
      <c r="BH41" s="258"/>
      <c r="BI41" s="258"/>
      <c r="BJ41" s="258"/>
      <c r="BK41" s="258"/>
      <c r="BL41" s="257"/>
      <c r="BM41" s="257"/>
      <c r="BN41" s="258"/>
      <c r="BO41" s="450">
        <f>AP32+AX41</f>
        <v>0</v>
      </c>
      <c r="BP41" s="451"/>
      <c r="BQ41" s="451"/>
      <c r="BR41" s="451"/>
      <c r="BS41" s="451"/>
      <c r="BT41" s="451"/>
      <c r="BU41" s="444" t="s">
        <v>370</v>
      </c>
      <c r="BV41" s="445"/>
      <c r="BW41" s="244"/>
      <c r="BY41" s="247"/>
      <c r="BZ41" s="247"/>
      <c r="CA41" s="247"/>
      <c r="CB41" s="247"/>
      <c r="CC41" s="247"/>
      <c r="CD41" s="247"/>
      <c r="CE41" s="247"/>
      <c r="CF41" s="247"/>
      <c r="CG41" s="247"/>
      <c r="CH41" s="247"/>
    </row>
    <row r="42" spans="1:88" ht="30" customHeight="1">
      <c r="A42" s="197"/>
      <c r="B42" s="257"/>
      <c r="C42" s="823"/>
      <c r="D42" s="823"/>
      <c r="E42" s="823"/>
      <c r="F42" s="823"/>
      <c r="G42" s="823"/>
      <c r="H42" s="823"/>
      <c r="I42" s="823"/>
      <c r="J42" s="826"/>
      <c r="K42" s="826"/>
      <c r="L42" s="826"/>
      <c r="M42" s="826"/>
      <c r="N42" s="826"/>
      <c r="O42" s="827"/>
      <c r="P42" s="824"/>
      <c r="Q42" s="825"/>
      <c r="R42" s="826"/>
      <c r="S42" s="826"/>
      <c r="T42" s="826"/>
      <c r="U42" s="826"/>
      <c r="V42" s="826"/>
      <c r="W42" s="827"/>
      <c r="X42" s="824"/>
      <c r="Y42" s="825"/>
      <c r="Z42" s="826"/>
      <c r="AA42" s="826"/>
      <c r="AB42" s="826"/>
      <c r="AC42" s="826"/>
      <c r="AD42" s="826"/>
      <c r="AE42" s="827"/>
      <c r="AF42" s="824"/>
      <c r="AG42" s="825"/>
      <c r="AH42" s="826"/>
      <c r="AI42" s="826"/>
      <c r="AJ42" s="826"/>
      <c r="AK42" s="826"/>
      <c r="AL42" s="826"/>
      <c r="AM42" s="827"/>
      <c r="AN42" s="824"/>
      <c r="AO42" s="825"/>
      <c r="AP42" s="826"/>
      <c r="AQ42" s="826"/>
      <c r="AR42" s="826"/>
      <c r="AS42" s="826"/>
      <c r="AT42" s="826"/>
      <c r="AU42" s="827"/>
      <c r="AV42" s="824"/>
      <c r="AW42" s="825"/>
      <c r="AX42" s="448"/>
      <c r="AY42" s="448"/>
      <c r="AZ42" s="448"/>
      <c r="BA42" s="448"/>
      <c r="BB42" s="448"/>
      <c r="BC42" s="449"/>
      <c r="BD42" s="824"/>
      <c r="BE42" s="825"/>
      <c r="BF42" s="258"/>
      <c r="BG42" s="258"/>
      <c r="BH42" s="258"/>
      <c r="BI42" s="258"/>
      <c r="BJ42" s="258"/>
      <c r="BK42" s="258"/>
      <c r="BL42" s="257"/>
      <c r="BM42" s="257"/>
      <c r="BN42" s="258"/>
      <c r="BO42" s="452"/>
      <c r="BP42" s="453"/>
      <c r="BQ42" s="453"/>
      <c r="BR42" s="453"/>
      <c r="BS42" s="453"/>
      <c r="BT42" s="453"/>
      <c r="BU42" s="446"/>
      <c r="BV42" s="447"/>
      <c r="BW42" s="244"/>
      <c r="BY42" s="247"/>
      <c r="BZ42" s="247"/>
      <c r="CA42" s="247"/>
      <c r="CB42" s="247"/>
      <c r="CC42" s="247"/>
      <c r="CD42" s="247"/>
      <c r="CE42" s="247"/>
      <c r="CF42" s="247"/>
      <c r="CG42" s="247"/>
      <c r="CH42" s="247"/>
    </row>
    <row r="43" spans="1:88" ht="30" customHeight="1">
      <c r="A43" s="197"/>
      <c r="B43" s="257"/>
      <c r="C43" s="434" t="s">
        <v>747</v>
      </c>
      <c r="D43" s="435"/>
      <c r="E43" s="435"/>
      <c r="F43" s="435"/>
      <c r="G43" s="435"/>
      <c r="H43" s="435"/>
      <c r="I43" s="436"/>
      <c r="J43" s="440"/>
      <c r="K43" s="441"/>
      <c r="L43" s="441"/>
      <c r="M43" s="441"/>
      <c r="N43" s="441"/>
      <c r="O43" s="441"/>
      <c r="P43" s="444" t="s">
        <v>728</v>
      </c>
      <c r="Q43" s="445"/>
      <c r="R43" s="440"/>
      <c r="S43" s="441"/>
      <c r="T43" s="441"/>
      <c r="U43" s="441"/>
      <c r="V43" s="441"/>
      <c r="W43" s="441"/>
      <c r="X43" s="444" t="s">
        <v>728</v>
      </c>
      <c r="Y43" s="445"/>
      <c r="Z43" s="440"/>
      <c r="AA43" s="441"/>
      <c r="AB43" s="441"/>
      <c r="AC43" s="441"/>
      <c r="AD43" s="441"/>
      <c r="AE43" s="441"/>
      <c r="AF43" s="444" t="s">
        <v>728</v>
      </c>
      <c r="AG43" s="445"/>
      <c r="AH43" s="440"/>
      <c r="AI43" s="441"/>
      <c r="AJ43" s="441"/>
      <c r="AK43" s="441"/>
      <c r="AL43" s="441"/>
      <c r="AM43" s="441"/>
      <c r="AN43" s="444" t="s">
        <v>728</v>
      </c>
      <c r="AO43" s="445"/>
      <c r="AP43" s="440"/>
      <c r="AQ43" s="441"/>
      <c r="AR43" s="441"/>
      <c r="AS43" s="441"/>
      <c r="AT43" s="441"/>
      <c r="AU43" s="441"/>
      <c r="AV43" s="444" t="s">
        <v>728</v>
      </c>
      <c r="AW43" s="445"/>
      <c r="AX43" s="448">
        <f>J43+R43+Z43+AH43+AP43</f>
        <v>0</v>
      </c>
      <c r="AY43" s="448"/>
      <c r="AZ43" s="448"/>
      <c r="BA43" s="448"/>
      <c r="BB43" s="448"/>
      <c r="BC43" s="449"/>
      <c r="BD43" s="444" t="s">
        <v>370</v>
      </c>
      <c r="BE43" s="445"/>
      <c r="BF43" s="258"/>
      <c r="BG43" s="258"/>
      <c r="BH43" s="258"/>
      <c r="BI43" s="258"/>
      <c r="BJ43" s="258"/>
      <c r="BK43" s="258"/>
      <c r="BL43" s="257"/>
      <c r="BM43" s="257"/>
      <c r="BN43" s="258"/>
      <c r="BO43" s="450">
        <f>AX43+AP34</f>
        <v>0</v>
      </c>
      <c r="BP43" s="451"/>
      <c r="BQ43" s="451"/>
      <c r="BR43" s="451"/>
      <c r="BS43" s="451"/>
      <c r="BT43" s="451"/>
      <c r="BU43" s="444" t="s">
        <v>727</v>
      </c>
      <c r="BV43" s="445"/>
      <c r="BW43" s="244"/>
      <c r="BY43" s="247"/>
      <c r="BZ43" s="247"/>
      <c r="CA43" s="247"/>
      <c r="CB43" s="247"/>
      <c r="CC43" s="247"/>
      <c r="CD43" s="247"/>
      <c r="CE43" s="247"/>
      <c r="CF43" s="247"/>
      <c r="CG43" s="247"/>
      <c r="CH43" s="247"/>
    </row>
    <row r="44" spans="1:88" ht="30" customHeight="1">
      <c r="A44" s="197"/>
      <c r="B44" s="257"/>
      <c r="C44" s="437"/>
      <c r="D44" s="438"/>
      <c r="E44" s="438"/>
      <c r="F44" s="438"/>
      <c r="G44" s="438"/>
      <c r="H44" s="438"/>
      <c r="I44" s="439"/>
      <c r="J44" s="442"/>
      <c r="K44" s="443"/>
      <c r="L44" s="443"/>
      <c r="M44" s="443"/>
      <c r="N44" s="443"/>
      <c r="O44" s="443"/>
      <c r="P44" s="446"/>
      <c r="Q44" s="447"/>
      <c r="R44" s="442"/>
      <c r="S44" s="443"/>
      <c r="T44" s="443"/>
      <c r="U44" s="443"/>
      <c r="V44" s="443"/>
      <c r="W44" s="443"/>
      <c r="X44" s="446"/>
      <c r="Y44" s="447"/>
      <c r="Z44" s="442"/>
      <c r="AA44" s="443"/>
      <c r="AB44" s="443"/>
      <c r="AC44" s="443"/>
      <c r="AD44" s="443"/>
      <c r="AE44" s="443"/>
      <c r="AF44" s="446"/>
      <c r="AG44" s="447"/>
      <c r="AH44" s="442"/>
      <c r="AI44" s="443"/>
      <c r="AJ44" s="443"/>
      <c r="AK44" s="443"/>
      <c r="AL44" s="443"/>
      <c r="AM44" s="443"/>
      <c r="AN44" s="446"/>
      <c r="AO44" s="447"/>
      <c r="AP44" s="442"/>
      <c r="AQ44" s="443"/>
      <c r="AR44" s="443"/>
      <c r="AS44" s="443"/>
      <c r="AT44" s="443"/>
      <c r="AU44" s="443"/>
      <c r="AV44" s="446"/>
      <c r="AW44" s="447"/>
      <c r="AX44" s="448"/>
      <c r="AY44" s="448"/>
      <c r="AZ44" s="448"/>
      <c r="BA44" s="448"/>
      <c r="BB44" s="448"/>
      <c r="BC44" s="449"/>
      <c r="BD44" s="446"/>
      <c r="BE44" s="447"/>
      <c r="BF44" s="258"/>
      <c r="BG44" s="258"/>
      <c r="BH44" s="258"/>
      <c r="BI44" s="258"/>
      <c r="BJ44" s="258"/>
      <c r="BK44" s="258"/>
      <c r="BL44" s="257"/>
      <c r="BM44" s="257"/>
      <c r="BN44" s="258"/>
      <c r="BO44" s="452"/>
      <c r="BP44" s="453"/>
      <c r="BQ44" s="453"/>
      <c r="BR44" s="453"/>
      <c r="BS44" s="453"/>
      <c r="BT44" s="453"/>
      <c r="BU44" s="446"/>
      <c r="BV44" s="447"/>
      <c r="BW44" s="244"/>
      <c r="BY44" s="247"/>
      <c r="BZ44" s="247"/>
      <c r="CA44" s="247"/>
      <c r="CB44" s="247"/>
      <c r="CC44" s="247"/>
      <c r="CD44" s="247"/>
      <c r="CE44" s="247"/>
      <c r="CF44" s="247"/>
      <c r="CG44" s="247"/>
      <c r="CH44" s="247"/>
    </row>
    <row r="45" spans="1:88" ht="30" customHeight="1">
      <c r="A45" s="197"/>
      <c r="B45" s="257"/>
      <c r="C45" s="823" t="s">
        <v>659</v>
      </c>
      <c r="D45" s="823"/>
      <c r="E45" s="823"/>
      <c r="F45" s="823"/>
      <c r="G45" s="823"/>
      <c r="H45" s="823"/>
      <c r="I45" s="823"/>
      <c r="J45" s="826"/>
      <c r="K45" s="826"/>
      <c r="L45" s="826"/>
      <c r="M45" s="826"/>
      <c r="N45" s="826"/>
      <c r="O45" s="827"/>
      <c r="P45" s="444" t="s">
        <v>664</v>
      </c>
      <c r="Q45" s="445"/>
      <c r="R45" s="826"/>
      <c r="S45" s="826"/>
      <c r="T45" s="826"/>
      <c r="U45" s="826"/>
      <c r="V45" s="826"/>
      <c r="W45" s="827"/>
      <c r="X45" s="444" t="s">
        <v>664</v>
      </c>
      <c r="Y45" s="445"/>
      <c r="Z45" s="826"/>
      <c r="AA45" s="826"/>
      <c r="AB45" s="826"/>
      <c r="AC45" s="826"/>
      <c r="AD45" s="826"/>
      <c r="AE45" s="827"/>
      <c r="AF45" s="444" t="s">
        <v>664</v>
      </c>
      <c r="AG45" s="445"/>
      <c r="AH45" s="826"/>
      <c r="AI45" s="826"/>
      <c r="AJ45" s="826"/>
      <c r="AK45" s="826"/>
      <c r="AL45" s="826"/>
      <c r="AM45" s="827"/>
      <c r="AN45" s="444" t="s">
        <v>664</v>
      </c>
      <c r="AO45" s="445"/>
      <c r="AP45" s="440"/>
      <c r="AQ45" s="441"/>
      <c r="AR45" s="441"/>
      <c r="AS45" s="441"/>
      <c r="AT45" s="441"/>
      <c r="AU45" s="441"/>
      <c r="AV45" s="444" t="s">
        <v>664</v>
      </c>
      <c r="AW45" s="445"/>
      <c r="AX45" s="448">
        <f>J45+R45+Z45+AH45+AP45</f>
        <v>0</v>
      </c>
      <c r="AY45" s="448"/>
      <c r="AZ45" s="448"/>
      <c r="BA45" s="448"/>
      <c r="BB45" s="448"/>
      <c r="BC45" s="449"/>
      <c r="BD45" s="444" t="s">
        <v>664</v>
      </c>
      <c r="BE45" s="445"/>
      <c r="BF45" s="258"/>
      <c r="BG45" s="258"/>
      <c r="BH45" s="258"/>
      <c r="BI45" s="258"/>
      <c r="BJ45" s="258"/>
      <c r="BK45" s="258"/>
      <c r="BL45" s="257"/>
      <c r="BM45" s="257"/>
      <c r="BN45" s="258"/>
      <c r="BO45" s="450">
        <f ca="1">AP36+AX45</f>
        <v>0</v>
      </c>
      <c r="BP45" s="451"/>
      <c r="BQ45" s="451"/>
      <c r="BR45" s="451"/>
      <c r="BS45" s="451"/>
      <c r="BT45" s="451"/>
      <c r="BU45" s="444" t="s">
        <v>664</v>
      </c>
      <c r="BV45" s="445"/>
      <c r="BW45" s="244"/>
      <c r="BY45" s="247"/>
      <c r="BZ45" s="247"/>
      <c r="CA45" s="247"/>
      <c r="CB45" s="247"/>
      <c r="CC45" s="247"/>
      <c r="CD45" s="247"/>
      <c r="CE45" s="247"/>
      <c r="CF45" s="247"/>
      <c r="CG45" s="247"/>
      <c r="CH45" s="247"/>
    </row>
    <row r="46" spans="1:88" ht="30" customHeight="1">
      <c r="A46" s="197"/>
      <c r="B46" s="257"/>
      <c r="C46" s="823"/>
      <c r="D46" s="823"/>
      <c r="E46" s="823"/>
      <c r="F46" s="823"/>
      <c r="G46" s="823"/>
      <c r="H46" s="823"/>
      <c r="I46" s="823"/>
      <c r="J46" s="826"/>
      <c r="K46" s="826"/>
      <c r="L46" s="826"/>
      <c r="M46" s="826"/>
      <c r="N46" s="826"/>
      <c r="O46" s="827"/>
      <c r="P46" s="446"/>
      <c r="Q46" s="447"/>
      <c r="R46" s="826"/>
      <c r="S46" s="826"/>
      <c r="T46" s="826"/>
      <c r="U46" s="826"/>
      <c r="V46" s="826"/>
      <c r="W46" s="827"/>
      <c r="X46" s="446"/>
      <c r="Y46" s="447"/>
      <c r="Z46" s="826"/>
      <c r="AA46" s="826"/>
      <c r="AB46" s="826"/>
      <c r="AC46" s="826"/>
      <c r="AD46" s="826"/>
      <c r="AE46" s="827"/>
      <c r="AF46" s="446"/>
      <c r="AG46" s="447"/>
      <c r="AH46" s="826"/>
      <c r="AI46" s="826"/>
      <c r="AJ46" s="826"/>
      <c r="AK46" s="826"/>
      <c r="AL46" s="826"/>
      <c r="AM46" s="827"/>
      <c r="AN46" s="446"/>
      <c r="AO46" s="447"/>
      <c r="AP46" s="442"/>
      <c r="AQ46" s="443"/>
      <c r="AR46" s="443"/>
      <c r="AS46" s="443"/>
      <c r="AT46" s="443"/>
      <c r="AU46" s="443"/>
      <c r="AV46" s="446"/>
      <c r="AW46" s="447"/>
      <c r="AX46" s="448"/>
      <c r="AY46" s="448"/>
      <c r="AZ46" s="448"/>
      <c r="BA46" s="448"/>
      <c r="BB46" s="448"/>
      <c r="BC46" s="449"/>
      <c r="BD46" s="446"/>
      <c r="BE46" s="447"/>
      <c r="BF46" s="258"/>
      <c r="BG46" s="258"/>
      <c r="BH46" s="258"/>
      <c r="BI46" s="258"/>
      <c r="BJ46" s="258"/>
      <c r="BK46" s="258"/>
      <c r="BL46" s="257"/>
      <c r="BM46" s="257"/>
      <c r="BN46" s="258"/>
      <c r="BO46" s="452"/>
      <c r="BP46" s="453"/>
      <c r="BQ46" s="453"/>
      <c r="BR46" s="453"/>
      <c r="BS46" s="453"/>
      <c r="BT46" s="453"/>
      <c r="BU46" s="446"/>
      <c r="BV46" s="447"/>
      <c r="BW46" s="244"/>
      <c r="BY46" s="247"/>
      <c r="BZ46" s="247"/>
      <c r="CA46" s="247"/>
      <c r="CB46" s="247"/>
      <c r="CC46" s="247"/>
      <c r="CD46" s="247"/>
      <c r="CE46" s="247"/>
      <c r="CF46" s="247"/>
      <c r="CG46" s="247"/>
      <c r="CH46" s="247"/>
    </row>
    <row r="47" spans="1:88" ht="11.25" customHeight="1">
      <c r="A47" s="197"/>
      <c r="B47" s="257"/>
      <c r="C47" s="257"/>
      <c r="D47" s="257"/>
      <c r="E47" s="257"/>
      <c r="F47" s="257"/>
      <c r="G47" s="257"/>
      <c r="H47" s="258"/>
      <c r="I47" s="258"/>
      <c r="J47" s="257"/>
      <c r="K47" s="257"/>
      <c r="L47" s="257"/>
      <c r="M47" s="257"/>
      <c r="N47" s="257"/>
      <c r="O47" s="257"/>
      <c r="P47" s="258"/>
      <c r="Q47" s="258"/>
      <c r="R47" s="257"/>
      <c r="S47" s="257"/>
      <c r="T47" s="257"/>
      <c r="U47" s="257"/>
      <c r="V47" s="257"/>
      <c r="W47" s="257"/>
      <c r="X47" s="258"/>
      <c r="Y47" s="258"/>
      <c r="Z47" s="257"/>
      <c r="AA47" s="257"/>
      <c r="AB47" s="257"/>
      <c r="AC47" s="257"/>
      <c r="AD47" s="257"/>
      <c r="AE47" s="257"/>
      <c r="AF47" s="258"/>
      <c r="AG47" s="258"/>
      <c r="AH47" s="257"/>
      <c r="AI47" s="257"/>
      <c r="AJ47" s="257"/>
      <c r="AK47" s="257"/>
      <c r="AL47" s="257"/>
      <c r="AM47" s="257"/>
      <c r="AN47" s="258"/>
      <c r="AO47" s="258"/>
      <c r="AP47" s="250"/>
      <c r="AQ47" s="248"/>
      <c r="AR47" s="257"/>
      <c r="AS47" s="257"/>
      <c r="AT47" s="257"/>
      <c r="AU47" s="257"/>
      <c r="AV47" s="257"/>
      <c r="AW47" s="257"/>
      <c r="AX47" s="258"/>
      <c r="AY47" s="258"/>
      <c r="AZ47" s="250"/>
      <c r="BA47" s="248"/>
      <c r="BB47" s="257"/>
      <c r="BC47" s="257"/>
      <c r="BD47" s="257"/>
      <c r="BE47" s="257"/>
      <c r="BF47" s="257"/>
      <c r="BG47" s="257"/>
      <c r="BH47" s="257"/>
      <c r="BI47" s="257"/>
      <c r="BJ47" s="257"/>
      <c r="BK47" s="257"/>
      <c r="BL47" s="257"/>
      <c r="BM47" s="257"/>
      <c r="BN47" s="258"/>
      <c r="BO47" s="258"/>
      <c r="BP47" s="244"/>
      <c r="BQ47" s="244"/>
      <c r="BR47" s="244"/>
      <c r="BS47" s="244"/>
      <c r="BT47" s="244"/>
      <c r="BU47" s="244"/>
      <c r="BV47" s="244"/>
      <c r="BW47" s="244"/>
      <c r="BY47" s="247"/>
      <c r="BZ47" s="247"/>
      <c r="CA47" s="247"/>
      <c r="CB47" s="247"/>
      <c r="CC47" s="247"/>
      <c r="CD47" s="247"/>
      <c r="CE47" s="247"/>
      <c r="CF47" s="247"/>
      <c r="CG47" s="247"/>
      <c r="CH47" s="247"/>
    </row>
    <row r="48" spans="1:88" ht="30" customHeight="1">
      <c r="A48" s="186" t="s">
        <v>643</v>
      </c>
      <c r="B48" s="197"/>
      <c r="C48" s="257"/>
      <c r="D48" s="257"/>
      <c r="E48" s="257"/>
      <c r="F48" s="257"/>
      <c r="G48" s="257"/>
      <c r="H48" s="258"/>
      <c r="I48" s="258"/>
      <c r="J48" s="257"/>
      <c r="K48" s="257"/>
      <c r="L48" s="257"/>
      <c r="M48" s="257"/>
      <c r="N48" s="257"/>
      <c r="O48" s="257"/>
      <c r="P48" s="258"/>
      <c r="Q48" s="258"/>
      <c r="R48" s="257"/>
      <c r="S48" s="257"/>
      <c r="T48" s="257"/>
      <c r="U48" s="257"/>
      <c r="V48" s="257"/>
      <c r="W48" s="257"/>
      <c r="X48" s="258"/>
      <c r="Y48" s="258"/>
      <c r="Z48" s="257"/>
      <c r="AA48" s="257"/>
      <c r="AB48" s="257"/>
      <c r="AC48" s="257"/>
      <c r="AD48" s="257"/>
      <c r="AE48" s="257"/>
      <c r="AF48" s="258"/>
      <c r="AG48" s="258"/>
      <c r="AH48" s="257"/>
      <c r="AI48" s="257"/>
      <c r="AJ48" s="257"/>
      <c r="AK48" s="257"/>
      <c r="AL48" s="257"/>
      <c r="AM48" s="257"/>
      <c r="AN48" s="258"/>
      <c r="AO48" s="258"/>
      <c r="AP48" s="250"/>
      <c r="AQ48" s="248"/>
      <c r="AR48" s="257"/>
      <c r="AS48" s="257"/>
      <c r="AT48" s="257"/>
      <c r="AU48" s="257"/>
      <c r="AV48" s="257"/>
      <c r="AW48" s="257"/>
      <c r="AX48" s="258"/>
      <c r="AY48" s="258"/>
      <c r="AZ48" s="250"/>
      <c r="BA48" s="248"/>
      <c r="BB48" s="257"/>
      <c r="BC48" s="257"/>
      <c r="BD48" s="257"/>
      <c r="BE48" s="257"/>
      <c r="BF48" s="257"/>
      <c r="BG48" s="257"/>
      <c r="BH48" s="257"/>
      <c r="BI48" s="257"/>
      <c r="BJ48" s="257"/>
      <c r="BK48" s="257"/>
      <c r="BL48" s="538" t="s">
        <v>639</v>
      </c>
      <c r="BM48" s="538"/>
      <c r="BN48" s="538"/>
      <c r="BO48" s="538"/>
      <c r="BP48" s="538"/>
      <c r="BQ48" s="538"/>
      <c r="BR48" s="538"/>
      <c r="BS48" s="538"/>
      <c r="BT48" s="538"/>
      <c r="BU48" s="538"/>
      <c r="BV48" s="538"/>
      <c r="BW48" s="538"/>
      <c r="BX48" s="538"/>
      <c r="BY48" s="538"/>
      <c r="BZ48" s="538"/>
      <c r="CA48" s="538"/>
      <c r="CB48" s="538"/>
      <c r="CC48" s="538"/>
      <c r="CD48" s="538"/>
      <c r="CE48" s="538"/>
      <c r="CF48" s="526">
        <f>COUNTIF(CP64:CP137,17)+COUNTIF(CP64:CP137,18)</f>
        <v>0</v>
      </c>
      <c r="CG48" s="526"/>
      <c r="CH48" s="526"/>
      <c r="CI48" s="526"/>
      <c r="CJ48" s="526"/>
    </row>
    <row r="49" spans="1:95" ht="19.5" customHeight="1">
      <c r="A49" s="261"/>
      <c r="B49" s="262" t="s">
        <v>744</v>
      </c>
      <c r="C49" s="257"/>
      <c r="D49" s="257"/>
      <c r="E49" s="257"/>
      <c r="F49" s="257"/>
      <c r="G49" s="257"/>
      <c r="H49" s="258"/>
      <c r="I49" s="258"/>
      <c r="J49" s="257"/>
      <c r="K49" s="257"/>
      <c r="L49" s="257"/>
      <c r="M49" s="257"/>
      <c r="N49" s="257"/>
      <c r="O49" s="257"/>
      <c r="P49" s="258"/>
      <c r="Q49" s="258"/>
      <c r="R49" s="257"/>
      <c r="S49" s="257"/>
      <c r="T49" s="257"/>
      <c r="U49" s="257"/>
      <c r="V49" s="257"/>
      <c r="W49" s="257"/>
      <c r="X49" s="258"/>
      <c r="Y49" s="258"/>
      <c r="Z49" s="257"/>
      <c r="AA49" s="257"/>
      <c r="AB49" s="257"/>
      <c r="AC49" s="257"/>
      <c r="AD49" s="257"/>
      <c r="AE49" s="257"/>
      <c r="AF49" s="258"/>
      <c r="AG49" s="258"/>
      <c r="AH49" s="257"/>
      <c r="AI49" s="257"/>
      <c r="AJ49" s="257"/>
      <c r="AK49" s="257"/>
      <c r="AL49" s="257"/>
      <c r="AM49" s="257"/>
      <c r="AN49" s="258"/>
      <c r="AO49" s="258"/>
      <c r="AP49" s="250"/>
      <c r="AQ49" s="248"/>
      <c r="AR49" s="257"/>
      <c r="AS49" s="257"/>
      <c r="AT49" s="257"/>
      <c r="AU49" s="257"/>
      <c r="AV49" s="257"/>
      <c r="AW49" s="257"/>
      <c r="AX49" s="258"/>
      <c r="AY49" s="258"/>
      <c r="AZ49" s="250"/>
      <c r="BA49" s="248"/>
      <c r="BB49" s="257"/>
      <c r="BC49" s="257"/>
      <c r="BD49" s="257"/>
      <c r="BE49" s="257"/>
      <c r="BF49" s="257"/>
      <c r="BG49" s="257"/>
      <c r="BH49" s="257"/>
      <c r="BI49" s="257"/>
      <c r="BJ49" s="257"/>
      <c r="BK49" s="257"/>
      <c r="BL49" s="538"/>
      <c r="BM49" s="538"/>
      <c r="BN49" s="538"/>
      <c r="BO49" s="538"/>
      <c r="BP49" s="538"/>
      <c r="BQ49" s="538"/>
      <c r="BR49" s="538"/>
      <c r="BS49" s="538"/>
      <c r="BT49" s="538"/>
      <c r="BU49" s="538"/>
      <c r="BV49" s="538"/>
      <c r="BW49" s="538"/>
      <c r="BX49" s="538"/>
      <c r="BY49" s="538"/>
      <c r="BZ49" s="538"/>
      <c r="CA49" s="538"/>
      <c r="CB49" s="538"/>
      <c r="CC49" s="538"/>
      <c r="CD49" s="538"/>
      <c r="CE49" s="538"/>
      <c r="CF49" s="526"/>
      <c r="CG49" s="526"/>
      <c r="CH49" s="526"/>
      <c r="CI49" s="526"/>
      <c r="CJ49" s="526"/>
    </row>
    <row r="50" spans="1:95" ht="19.5" customHeight="1">
      <c r="A50" s="263"/>
      <c r="B50" s="249" t="s">
        <v>718</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64"/>
      <c r="BM50" s="264"/>
      <c r="BN50" s="264"/>
      <c r="BO50" s="264"/>
      <c r="BP50" s="264"/>
      <c r="BQ50" s="264"/>
      <c r="BR50" s="264"/>
      <c r="BS50" s="264"/>
      <c r="BT50" s="264"/>
      <c r="BU50" s="264"/>
      <c r="BV50" s="264"/>
      <c r="BW50" s="264"/>
      <c r="BX50" s="264"/>
      <c r="BY50" s="264"/>
      <c r="BZ50" s="264"/>
      <c r="CA50" s="264"/>
      <c r="CB50" s="264"/>
      <c r="CC50" s="264"/>
      <c r="CD50" s="264"/>
      <c r="CE50" s="264"/>
      <c r="CF50" s="265"/>
      <c r="CG50" s="265"/>
      <c r="CH50" s="265"/>
      <c r="CI50" s="265"/>
      <c r="CJ50" s="265"/>
    </row>
    <row r="51" spans="1:95" ht="16.5" customHeight="1">
      <c r="A51" s="263"/>
      <c r="B51" s="249" t="s">
        <v>687</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64"/>
      <c r="BM51" s="264"/>
      <c r="BN51" s="264"/>
      <c r="BO51" s="264"/>
      <c r="BP51" s="264"/>
      <c r="BQ51" s="264"/>
      <c r="BR51" s="264"/>
      <c r="BS51" s="264"/>
      <c r="BT51" s="264"/>
      <c r="BU51" s="264"/>
      <c r="BV51" s="264"/>
      <c r="BW51" s="264"/>
      <c r="BX51" s="264"/>
      <c r="BY51" s="264"/>
      <c r="BZ51" s="264"/>
      <c r="CA51" s="264"/>
      <c r="CB51" s="264"/>
      <c r="CC51" s="264"/>
      <c r="CD51" s="264"/>
      <c r="CE51" s="264"/>
      <c r="CF51" s="265"/>
      <c r="CG51" s="265"/>
      <c r="CH51" s="265"/>
      <c r="CI51" s="265"/>
      <c r="CJ51" s="265"/>
    </row>
    <row r="52" spans="1:95" s="282" customFormat="1" ht="20.25" customHeight="1">
      <c r="A52" s="511" t="s">
        <v>129</v>
      </c>
      <c r="B52" s="511"/>
      <c r="C52" s="504" t="s">
        <v>21</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11" t="s">
        <v>607</v>
      </c>
      <c r="AE52" s="511"/>
      <c r="AF52" s="511"/>
      <c r="AG52" s="511"/>
      <c r="AH52" s="511"/>
      <c r="AI52" s="511" t="s">
        <v>33</v>
      </c>
      <c r="AJ52" s="511"/>
      <c r="AK52" s="511"/>
      <c r="AL52" s="511"/>
      <c r="AM52" s="511"/>
      <c r="AN52" s="511" t="s">
        <v>22</v>
      </c>
      <c r="AO52" s="511"/>
      <c r="AP52" s="511"/>
      <c r="AQ52" s="511"/>
      <c r="AR52" s="511"/>
      <c r="AS52" s="511"/>
      <c r="AT52" s="511" t="s">
        <v>23</v>
      </c>
      <c r="AU52" s="511"/>
      <c r="AV52" s="511"/>
      <c r="AW52" s="511"/>
      <c r="AX52" s="504" t="s">
        <v>340</v>
      </c>
      <c r="AY52" s="505"/>
      <c r="AZ52" s="505"/>
      <c r="BA52" s="506"/>
      <c r="BB52" s="510" t="s">
        <v>715</v>
      </c>
      <c r="BC52" s="510"/>
      <c r="BD52" s="510"/>
      <c r="BE52" s="510"/>
      <c r="BF52" s="806" t="s">
        <v>745</v>
      </c>
      <c r="BG52" s="807"/>
      <c r="BH52" s="807"/>
      <c r="BI52" s="807"/>
      <c r="BJ52" s="807"/>
      <c r="BK52" s="808"/>
      <c r="BL52" s="830" t="s">
        <v>24</v>
      </c>
      <c r="BM52" s="831"/>
      <c r="BN52" s="831"/>
      <c r="BO52" s="831"/>
      <c r="BP52" s="831"/>
      <c r="BQ52" s="831"/>
      <c r="BR52" s="831"/>
      <c r="BS52" s="831"/>
      <c r="BT52" s="831"/>
      <c r="BU52" s="831"/>
      <c r="BV52" s="831"/>
      <c r="BW52" s="832"/>
      <c r="BX52" s="511" t="s">
        <v>624</v>
      </c>
      <c r="BY52" s="511"/>
      <c r="BZ52" s="511"/>
      <c r="CA52" s="511"/>
      <c r="CB52" s="511"/>
      <c r="CC52" s="511"/>
      <c r="CD52" s="511"/>
      <c r="CE52" s="511"/>
      <c r="CF52" s="532" t="s">
        <v>713</v>
      </c>
      <c r="CG52" s="533"/>
      <c r="CH52" s="533"/>
      <c r="CI52" s="533"/>
      <c r="CJ52" s="534"/>
      <c r="CK52" s="266"/>
      <c r="CL52" s="266"/>
      <c r="CP52" s="307"/>
    </row>
    <row r="53" spans="1:95" s="282" customFormat="1" ht="20.25" customHeight="1">
      <c r="A53" s="511"/>
      <c r="B53" s="511"/>
      <c r="C53" s="507"/>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11"/>
      <c r="AE53" s="511"/>
      <c r="AF53" s="511"/>
      <c r="AG53" s="511"/>
      <c r="AH53" s="511"/>
      <c r="AI53" s="511"/>
      <c r="AJ53" s="511"/>
      <c r="AK53" s="511"/>
      <c r="AL53" s="511"/>
      <c r="AM53" s="511"/>
      <c r="AN53" s="511"/>
      <c r="AO53" s="511"/>
      <c r="AP53" s="511"/>
      <c r="AQ53" s="511"/>
      <c r="AR53" s="511"/>
      <c r="AS53" s="511"/>
      <c r="AT53" s="511"/>
      <c r="AU53" s="511"/>
      <c r="AV53" s="511"/>
      <c r="AW53" s="511"/>
      <c r="AX53" s="507"/>
      <c r="AY53" s="508"/>
      <c r="AZ53" s="508"/>
      <c r="BA53" s="509"/>
      <c r="BB53" s="510"/>
      <c r="BC53" s="510"/>
      <c r="BD53" s="510"/>
      <c r="BE53" s="510"/>
      <c r="BF53" s="809"/>
      <c r="BG53" s="810"/>
      <c r="BH53" s="810"/>
      <c r="BI53" s="810"/>
      <c r="BJ53" s="810"/>
      <c r="BK53" s="811"/>
      <c r="BL53" s="538" t="s">
        <v>25</v>
      </c>
      <c r="BM53" s="538"/>
      <c r="BN53" s="538"/>
      <c r="BO53" s="538"/>
      <c r="BP53" s="538"/>
      <c r="BQ53" s="538"/>
      <c r="BR53" s="538" t="s">
        <v>26</v>
      </c>
      <c r="BS53" s="538"/>
      <c r="BT53" s="538"/>
      <c r="BU53" s="538"/>
      <c r="BV53" s="538"/>
      <c r="BW53" s="538"/>
      <c r="BX53" s="511"/>
      <c r="BY53" s="511"/>
      <c r="BZ53" s="511"/>
      <c r="CA53" s="511"/>
      <c r="CB53" s="511"/>
      <c r="CC53" s="511"/>
      <c r="CD53" s="511"/>
      <c r="CE53" s="511"/>
      <c r="CF53" s="535"/>
      <c r="CG53" s="536"/>
      <c r="CH53" s="536"/>
      <c r="CI53" s="536"/>
      <c r="CJ53" s="537"/>
      <c r="CK53" s="266"/>
      <c r="CL53" s="266"/>
      <c r="CP53" s="307"/>
    </row>
    <row r="54" spans="1:95" s="282" customFormat="1" ht="31.5" customHeight="1">
      <c r="A54" s="567">
        <v>1</v>
      </c>
      <c r="B54" s="568"/>
      <c r="C54" s="410" t="s">
        <v>629</v>
      </c>
      <c r="D54" s="411"/>
      <c r="E54" s="411"/>
      <c r="F54" s="411"/>
      <c r="G54" s="411"/>
      <c r="H54" s="412"/>
      <c r="I54" s="413"/>
      <c r="J54" s="413"/>
      <c r="K54" s="413"/>
      <c r="L54" s="413"/>
      <c r="M54" s="413"/>
      <c r="N54" s="413"/>
      <c r="O54" s="413"/>
      <c r="P54" s="413"/>
      <c r="Q54" s="413"/>
      <c r="R54" s="413"/>
      <c r="S54" s="413"/>
      <c r="T54" s="413"/>
      <c r="U54" s="413"/>
      <c r="V54" s="413"/>
      <c r="W54" s="413"/>
      <c r="X54" s="413"/>
      <c r="Y54" s="413"/>
      <c r="Z54" s="413"/>
      <c r="AA54" s="413"/>
      <c r="AB54" s="413"/>
      <c r="AC54" s="414"/>
      <c r="AD54" s="415" t="s">
        <v>278</v>
      </c>
      <c r="AE54" s="416"/>
      <c r="AF54" s="416"/>
      <c r="AG54" s="416"/>
      <c r="AH54" s="417"/>
      <c r="AI54" s="421" t="s">
        <v>278</v>
      </c>
      <c r="AJ54" s="422"/>
      <c r="AK54" s="422"/>
      <c r="AL54" s="422"/>
      <c r="AM54" s="423"/>
      <c r="AN54" s="427"/>
      <c r="AO54" s="428"/>
      <c r="AP54" s="428"/>
      <c r="AQ54" s="428"/>
      <c r="AR54" s="431" t="s">
        <v>187</v>
      </c>
      <c r="AS54" s="432"/>
      <c r="AT54" s="571"/>
      <c r="AU54" s="572"/>
      <c r="AV54" s="431" t="s">
        <v>186</v>
      </c>
      <c r="AW54" s="432"/>
      <c r="AX54" s="458"/>
      <c r="AY54" s="459"/>
      <c r="AZ54" s="459"/>
      <c r="BA54" s="460"/>
      <c r="BB54" s="464"/>
      <c r="BC54" s="465"/>
      <c r="BD54" s="465"/>
      <c r="BE54" s="466"/>
      <c r="BF54" s="840"/>
      <c r="BG54" s="841"/>
      <c r="BH54" s="841"/>
      <c r="BI54" s="841"/>
      <c r="BJ54" s="402" t="s">
        <v>726</v>
      </c>
      <c r="BK54" s="403"/>
      <c r="BL54" s="398"/>
      <c r="BM54" s="399"/>
      <c r="BN54" s="399"/>
      <c r="BO54" s="399"/>
      <c r="BP54" s="402" t="s">
        <v>185</v>
      </c>
      <c r="BQ54" s="403"/>
      <c r="BR54" s="398"/>
      <c r="BS54" s="399"/>
      <c r="BT54" s="399"/>
      <c r="BU54" s="399"/>
      <c r="BV54" s="402" t="s">
        <v>185</v>
      </c>
      <c r="BW54" s="403"/>
      <c r="BX54" s="470" t="str">
        <f>IF(AND(BL54&gt;=20,BR54&gt;=100),"『ＺＥＨ－Ｍ』",IF(AND(BL54&gt;=20,BR54&gt;=75),"Nearly ＺＥＨ－Ｍ",IF(AND(BL54&gt;=20,BR54&gt;=50),"ＺＥＨ－Ｍ Ready",IF(BL54&gt;=20,"ＺＥＨ－Ｍ Oriented",""))))</f>
        <v/>
      </c>
      <c r="BY54" s="471"/>
      <c r="BZ54" s="471"/>
      <c r="CA54" s="471"/>
      <c r="CB54" s="471"/>
      <c r="CC54" s="471"/>
      <c r="CD54" s="471"/>
      <c r="CE54" s="472"/>
      <c r="CF54" s="476" t="s">
        <v>278</v>
      </c>
      <c r="CG54" s="477"/>
      <c r="CH54" s="477"/>
      <c r="CI54" s="477"/>
      <c r="CJ54" s="478"/>
      <c r="CK54" s="266"/>
      <c r="CL54" s="266"/>
      <c r="CQ54" s="307" t="s">
        <v>765</v>
      </c>
    </row>
    <row r="55" spans="1:95" s="282" customFormat="1" ht="31.5" customHeight="1">
      <c r="A55" s="569"/>
      <c r="B55" s="570"/>
      <c r="C55" s="482" t="s">
        <v>630</v>
      </c>
      <c r="D55" s="483"/>
      <c r="E55" s="483"/>
      <c r="F55" s="483"/>
      <c r="G55" s="484"/>
      <c r="H55" s="564"/>
      <c r="I55" s="565"/>
      <c r="J55" s="565"/>
      <c r="K55" s="565"/>
      <c r="L55" s="565"/>
      <c r="M55" s="565"/>
      <c r="N55" s="565"/>
      <c r="O55" s="565"/>
      <c r="P55" s="565"/>
      <c r="Q55" s="565"/>
      <c r="R55" s="565"/>
      <c r="S55" s="565"/>
      <c r="T55" s="565"/>
      <c r="U55" s="565"/>
      <c r="V55" s="565"/>
      <c r="W55" s="565"/>
      <c r="X55" s="565"/>
      <c r="Y55" s="565"/>
      <c r="Z55" s="565"/>
      <c r="AA55" s="565"/>
      <c r="AB55" s="565"/>
      <c r="AC55" s="566"/>
      <c r="AD55" s="418"/>
      <c r="AE55" s="419"/>
      <c r="AF55" s="419"/>
      <c r="AG55" s="419"/>
      <c r="AH55" s="420"/>
      <c r="AI55" s="424"/>
      <c r="AJ55" s="425"/>
      <c r="AK55" s="425"/>
      <c r="AL55" s="425"/>
      <c r="AM55" s="426"/>
      <c r="AN55" s="429"/>
      <c r="AO55" s="430"/>
      <c r="AP55" s="430"/>
      <c r="AQ55" s="430"/>
      <c r="AR55" s="433"/>
      <c r="AS55" s="409"/>
      <c r="AT55" s="573"/>
      <c r="AU55" s="574"/>
      <c r="AV55" s="433"/>
      <c r="AW55" s="409"/>
      <c r="AX55" s="461"/>
      <c r="AY55" s="462"/>
      <c r="AZ55" s="462"/>
      <c r="BA55" s="463"/>
      <c r="BB55" s="467"/>
      <c r="BC55" s="468"/>
      <c r="BD55" s="468"/>
      <c r="BE55" s="469"/>
      <c r="BF55" s="842"/>
      <c r="BG55" s="843"/>
      <c r="BH55" s="843"/>
      <c r="BI55" s="843"/>
      <c r="BJ55" s="404"/>
      <c r="BK55" s="405"/>
      <c r="BL55" s="400"/>
      <c r="BM55" s="401"/>
      <c r="BN55" s="401"/>
      <c r="BO55" s="401"/>
      <c r="BP55" s="404"/>
      <c r="BQ55" s="405"/>
      <c r="BR55" s="400"/>
      <c r="BS55" s="401"/>
      <c r="BT55" s="401"/>
      <c r="BU55" s="401"/>
      <c r="BV55" s="404"/>
      <c r="BW55" s="405"/>
      <c r="BX55" s="473"/>
      <c r="BY55" s="474"/>
      <c r="BZ55" s="474"/>
      <c r="CA55" s="474"/>
      <c r="CB55" s="474"/>
      <c r="CC55" s="474"/>
      <c r="CD55" s="474"/>
      <c r="CE55" s="475"/>
      <c r="CF55" s="479"/>
      <c r="CG55" s="480"/>
      <c r="CH55" s="480"/>
      <c r="CI55" s="480"/>
      <c r="CJ55" s="481"/>
      <c r="CK55" s="266"/>
      <c r="CL55" s="266"/>
      <c r="CP55" s="307">
        <f>COUNTA(H54:CJ55)-COUNTIF(H54:CJ55,"--選択--")</f>
        <v>6</v>
      </c>
      <c r="CQ55" s="307" t="s">
        <v>640</v>
      </c>
    </row>
    <row r="56" spans="1:95" s="282" customFormat="1" ht="31.5" customHeight="1">
      <c r="A56" s="567">
        <v>2</v>
      </c>
      <c r="B56" s="568"/>
      <c r="C56" s="410" t="s">
        <v>629</v>
      </c>
      <c r="D56" s="411"/>
      <c r="E56" s="411"/>
      <c r="F56" s="411"/>
      <c r="G56" s="411"/>
      <c r="H56" s="412"/>
      <c r="I56" s="413"/>
      <c r="J56" s="413"/>
      <c r="K56" s="413"/>
      <c r="L56" s="413"/>
      <c r="M56" s="413"/>
      <c r="N56" s="413"/>
      <c r="O56" s="413"/>
      <c r="P56" s="413"/>
      <c r="Q56" s="413"/>
      <c r="R56" s="413"/>
      <c r="S56" s="413"/>
      <c r="T56" s="413"/>
      <c r="U56" s="413"/>
      <c r="V56" s="413"/>
      <c r="W56" s="413"/>
      <c r="X56" s="413"/>
      <c r="Y56" s="413"/>
      <c r="Z56" s="413"/>
      <c r="AA56" s="413"/>
      <c r="AB56" s="413"/>
      <c r="AC56" s="414"/>
      <c r="AD56" s="415" t="s">
        <v>278</v>
      </c>
      <c r="AE56" s="416"/>
      <c r="AF56" s="416"/>
      <c r="AG56" s="416"/>
      <c r="AH56" s="417"/>
      <c r="AI56" s="421" t="s">
        <v>278</v>
      </c>
      <c r="AJ56" s="422"/>
      <c r="AK56" s="422"/>
      <c r="AL56" s="422"/>
      <c r="AM56" s="423"/>
      <c r="AN56" s="427"/>
      <c r="AO56" s="428"/>
      <c r="AP56" s="428"/>
      <c r="AQ56" s="428"/>
      <c r="AR56" s="431" t="s">
        <v>187</v>
      </c>
      <c r="AS56" s="432"/>
      <c r="AT56" s="571"/>
      <c r="AU56" s="572"/>
      <c r="AV56" s="431" t="s">
        <v>186</v>
      </c>
      <c r="AW56" s="432"/>
      <c r="AX56" s="458"/>
      <c r="AY56" s="459"/>
      <c r="AZ56" s="459"/>
      <c r="BA56" s="460"/>
      <c r="BB56" s="464"/>
      <c r="BC56" s="465"/>
      <c r="BD56" s="465"/>
      <c r="BE56" s="466"/>
      <c r="BF56" s="799"/>
      <c r="BG56" s="800"/>
      <c r="BH56" s="800"/>
      <c r="BI56" s="800"/>
      <c r="BJ56" s="402" t="s">
        <v>726</v>
      </c>
      <c r="BK56" s="403"/>
      <c r="BL56" s="398"/>
      <c r="BM56" s="399"/>
      <c r="BN56" s="399"/>
      <c r="BO56" s="399"/>
      <c r="BP56" s="402" t="s">
        <v>185</v>
      </c>
      <c r="BQ56" s="403"/>
      <c r="BR56" s="398"/>
      <c r="BS56" s="399"/>
      <c r="BT56" s="399"/>
      <c r="BU56" s="399"/>
      <c r="BV56" s="402" t="s">
        <v>185</v>
      </c>
      <c r="BW56" s="403"/>
      <c r="BX56" s="470" t="str">
        <f>IF(AND(BL56&gt;=20,BR56&gt;=100),"『ＺＥＨ－Ｍ』",IF(AND(BL56&gt;=20,BR56&gt;=75),"Nearly ＺＥＨ－Ｍ",IF(AND(BL56&gt;=20,BR56&gt;=50),"ＺＥＨ－Ｍ Ready",IF(BL56&gt;=20,"ＺＥＨ－Ｍ Oriented",""))))</f>
        <v/>
      </c>
      <c r="BY56" s="471"/>
      <c r="BZ56" s="471"/>
      <c r="CA56" s="471"/>
      <c r="CB56" s="471"/>
      <c r="CC56" s="471"/>
      <c r="CD56" s="471"/>
      <c r="CE56" s="472"/>
      <c r="CF56" s="476" t="s">
        <v>278</v>
      </c>
      <c r="CG56" s="477"/>
      <c r="CH56" s="477"/>
      <c r="CI56" s="477"/>
      <c r="CJ56" s="478"/>
      <c r="CK56" s="266"/>
      <c r="CL56" s="266"/>
      <c r="CQ56" s="307" t="s">
        <v>641</v>
      </c>
    </row>
    <row r="57" spans="1:95" s="282" customFormat="1" ht="31.5" customHeight="1">
      <c r="A57" s="569"/>
      <c r="B57" s="570"/>
      <c r="C57" s="482" t="s">
        <v>630</v>
      </c>
      <c r="D57" s="483"/>
      <c r="E57" s="483"/>
      <c r="F57" s="483"/>
      <c r="G57" s="484"/>
      <c r="H57" s="564"/>
      <c r="I57" s="565"/>
      <c r="J57" s="565"/>
      <c r="K57" s="565"/>
      <c r="L57" s="565"/>
      <c r="M57" s="565"/>
      <c r="N57" s="565"/>
      <c r="O57" s="565"/>
      <c r="P57" s="565"/>
      <c r="Q57" s="565"/>
      <c r="R57" s="565"/>
      <c r="S57" s="565"/>
      <c r="T57" s="565"/>
      <c r="U57" s="565"/>
      <c r="V57" s="565"/>
      <c r="W57" s="565"/>
      <c r="X57" s="565"/>
      <c r="Y57" s="565"/>
      <c r="Z57" s="565"/>
      <c r="AA57" s="565"/>
      <c r="AB57" s="565"/>
      <c r="AC57" s="566"/>
      <c r="AD57" s="418"/>
      <c r="AE57" s="419"/>
      <c r="AF57" s="419"/>
      <c r="AG57" s="419"/>
      <c r="AH57" s="420"/>
      <c r="AI57" s="424"/>
      <c r="AJ57" s="425"/>
      <c r="AK57" s="425"/>
      <c r="AL57" s="425"/>
      <c r="AM57" s="426"/>
      <c r="AN57" s="429"/>
      <c r="AO57" s="430"/>
      <c r="AP57" s="430"/>
      <c r="AQ57" s="430"/>
      <c r="AR57" s="433"/>
      <c r="AS57" s="409"/>
      <c r="AT57" s="573"/>
      <c r="AU57" s="574"/>
      <c r="AV57" s="433"/>
      <c r="AW57" s="409"/>
      <c r="AX57" s="461"/>
      <c r="AY57" s="462"/>
      <c r="AZ57" s="462"/>
      <c r="BA57" s="463"/>
      <c r="BB57" s="467"/>
      <c r="BC57" s="468"/>
      <c r="BD57" s="468"/>
      <c r="BE57" s="469"/>
      <c r="BF57" s="797"/>
      <c r="BG57" s="798"/>
      <c r="BH57" s="798"/>
      <c r="BI57" s="798"/>
      <c r="BJ57" s="404"/>
      <c r="BK57" s="405"/>
      <c r="BL57" s="400"/>
      <c r="BM57" s="401"/>
      <c r="BN57" s="401"/>
      <c r="BO57" s="401"/>
      <c r="BP57" s="404"/>
      <c r="BQ57" s="405"/>
      <c r="BR57" s="400"/>
      <c r="BS57" s="401"/>
      <c r="BT57" s="401"/>
      <c r="BU57" s="401"/>
      <c r="BV57" s="404"/>
      <c r="BW57" s="405"/>
      <c r="BX57" s="473"/>
      <c r="BY57" s="474"/>
      <c r="BZ57" s="474"/>
      <c r="CA57" s="474"/>
      <c r="CB57" s="474"/>
      <c r="CC57" s="474"/>
      <c r="CD57" s="474"/>
      <c r="CE57" s="475"/>
      <c r="CF57" s="479"/>
      <c r="CG57" s="480"/>
      <c r="CH57" s="480"/>
      <c r="CI57" s="480"/>
      <c r="CJ57" s="481"/>
      <c r="CK57" s="266"/>
      <c r="CL57" s="266"/>
      <c r="CP57" s="307">
        <f>COUNTA(H56:CJ57)-COUNTIF(H56:CJ57,"--選択--")</f>
        <v>6</v>
      </c>
      <c r="CQ57" s="307" t="s">
        <v>642</v>
      </c>
    </row>
    <row r="58" spans="1:95" s="282" customFormat="1" ht="31.5" customHeight="1">
      <c r="A58" s="567">
        <v>3</v>
      </c>
      <c r="B58" s="568"/>
      <c r="C58" s="410" t="s">
        <v>629</v>
      </c>
      <c r="D58" s="411"/>
      <c r="E58" s="411"/>
      <c r="F58" s="411"/>
      <c r="G58" s="411"/>
      <c r="H58" s="412"/>
      <c r="I58" s="413"/>
      <c r="J58" s="413"/>
      <c r="K58" s="413"/>
      <c r="L58" s="413"/>
      <c r="M58" s="413"/>
      <c r="N58" s="413"/>
      <c r="O58" s="413"/>
      <c r="P58" s="413"/>
      <c r="Q58" s="413"/>
      <c r="R58" s="413"/>
      <c r="S58" s="413"/>
      <c r="T58" s="413"/>
      <c r="U58" s="413"/>
      <c r="V58" s="413"/>
      <c r="W58" s="413"/>
      <c r="X58" s="413"/>
      <c r="Y58" s="413"/>
      <c r="Z58" s="413"/>
      <c r="AA58" s="413"/>
      <c r="AB58" s="413"/>
      <c r="AC58" s="414"/>
      <c r="AD58" s="415" t="s">
        <v>278</v>
      </c>
      <c r="AE58" s="416"/>
      <c r="AF58" s="416"/>
      <c r="AG58" s="416"/>
      <c r="AH58" s="417"/>
      <c r="AI58" s="421" t="s">
        <v>278</v>
      </c>
      <c r="AJ58" s="422"/>
      <c r="AK58" s="422"/>
      <c r="AL58" s="422"/>
      <c r="AM58" s="423"/>
      <c r="AN58" s="427"/>
      <c r="AO58" s="428"/>
      <c r="AP58" s="428"/>
      <c r="AQ58" s="428"/>
      <c r="AR58" s="431" t="s">
        <v>187</v>
      </c>
      <c r="AS58" s="432"/>
      <c r="AT58" s="571"/>
      <c r="AU58" s="572"/>
      <c r="AV58" s="431" t="s">
        <v>186</v>
      </c>
      <c r="AW58" s="432"/>
      <c r="AX58" s="458"/>
      <c r="AY58" s="459"/>
      <c r="AZ58" s="459"/>
      <c r="BA58" s="460"/>
      <c r="BB58" s="464"/>
      <c r="BC58" s="465"/>
      <c r="BD58" s="465"/>
      <c r="BE58" s="466"/>
      <c r="BF58" s="799"/>
      <c r="BG58" s="800"/>
      <c r="BH58" s="800"/>
      <c r="BI58" s="800"/>
      <c r="BJ58" s="402" t="s">
        <v>726</v>
      </c>
      <c r="BK58" s="403"/>
      <c r="BL58" s="398"/>
      <c r="BM58" s="399"/>
      <c r="BN58" s="399"/>
      <c r="BO58" s="399"/>
      <c r="BP58" s="402" t="s">
        <v>185</v>
      </c>
      <c r="BQ58" s="403"/>
      <c r="BR58" s="398"/>
      <c r="BS58" s="399"/>
      <c r="BT58" s="399"/>
      <c r="BU58" s="399"/>
      <c r="BV58" s="402" t="s">
        <v>185</v>
      </c>
      <c r="BW58" s="403"/>
      <c r="BX58" s="470" t="str">
        <f>IF(AND(BL58&gt;=20,BR58&gt;=100),"『ＺＥＨ－Ｍ』",IF(AND(BL58&gt;=20,BR58&gt;=75),"Nearly ＺＥＨ－Ｍ",IF(AND(BL58&gt;=20,BR58&gt;=50),"ＺＥＨ－Ｍ Ready",IF(BL58&gt;=20,"ＺＥＨ－Ｍ Oriented",""))))</f>
        <v/>
      </c>
      <c r="BY58" s="471"/>
      <c r="BZ58" s="471"/>
      <c r="CA58" s="471"/>
      <c r="CB58" s="471"/>
      <c r="CC58" s="471"/>
      <c r="CD58" s="471"/>
      <c r="CE58" s="472"/>
      <c r="CF58" s="476" t="s">
        <v>278</v>
      </c>
      <c r="CG58" s="477"/>
      <c r="CH58" s="477"/>
      <c r="CI58" s="477"/>
      <c r="CJ58" s="478"/>
      <c r="CK58" s="266"/>
      <c r="CL58" s="266"/>
      <c r="CP58" s="307"/>
    </row>
    <row r="59" spans="1:95" ht="31.5" customHeight="1">
      <c r="A59" s="569"/>
      <c r="B59" s="570"/>
      <c r="C59" s="482" t="s">
        <v>630</v>
      </c>
      <c r="D59" s="483"/>
      <c r="E59" s="483"/>
      <c r="F59" s="483"/>
      <c r="G59" s="484"/>
      <c r="H59" s="564"/>
      <c r="I59" s="565"/>
      <c r="J59" s="565"/>
      <c r="K59" s="565"/>
      <c r="L59" s="565"/>
      <c r="M59" s="565"/>
      <c r="N59" s="565"/>
      <c r="O59" s="565"/>
      <c r="P59" s="565"/>
      <c r="Q59" s="565"/>
      <c r="R59" s="565"/>
      <c r="S59" s="565"/>
      <c r="T59" s="565"/>
      <c r="U59" s="565"/>
      <c r="V59" s="565"/>
      <c r="W59" s="565"/>
      <c r="X59" s="565"/>
      <c r="Y59" s="565"/>
      <c r="Z59" s="565"/>
      <c r="AA59" s="565"/>
      <c r="AB59" s="565"/>
      <c r="AC59" s="566"/>
      <c r="AD59" s="418"/>
      <c r="AE59" s="419"/>
      <c r="AF59" s="419"/>
      <c r="AG59" s="419"/>
      <c r="AH59" s="420"/>
      <c r="AI59" s="424"/>
      <c r="AJ59" s="425"/>
      <c r="AK59" s="425"/>
      <c r="AL59" s="425"/>
      <c r="AM59" s="426"/>
      <c r="AN59" s="429"/>
      <c r="AO59" s="430"/>
      <c r="AP59" s="430"/>
      <c r="AQ59" s="430"/>
      <c r="AR59" s="433"/>
      <c r="AS59" s="409"/>
      <c r="AT59" s="573"/>
      <c r="AU59" s="574"/>
      <c r="AV59" s="433"/>
      <c r="AW59" s="409"/>
      <c r="AX59" s="461"/>
      <c r="AY59" s="462"/>
      <c r="AZ59" s="462"/>
      <c r="BA59" s="463"/>
      <c r="BB59" s="467"/>
      <c r="BC59" s="468"/>
      <c r="BD59" s="468"/>
      <c r="BE59" s="469"/>
      <c r="BF59" s="797"/>
      <c r="BG59" s="798"/>
      <c r="BH59" s="798"/>
      <c r="BI59" s="798"/>
      <c r="BJ59" s="404"/>
      <c r="BK59" s="405"/>
      <c r="BL59" s="400"/>
      <c r="BM59" s="401"/>
      <c r="BN59" s="401"/>
      <c r="BO59" s="401"/>
      <c r="BP59" s="404"/>
      <c r="BQ59" s="405"/>
      <c r="BR59" s="400"/>
      <c r="BS59" s="401"/>
      <c r="BT59" s="401"/>
      <c r="BU59" s="401"/>
      <c r="BV59" s="404"/>
      <c r="BW59" s="405"/>
      <c r="BX59" s="473"/>
      <c r="BY59" s="474"/>
      <c r="BZ59" s="474"/>
      <c r="CA59" s="474"/>
      <c r="CB59" s="474"/>
      <c r="CC59" s="474"/>
      <c r="CD59" s="474"/>
      <c r="CE59" s="475"/>
      <c r="CF59" s="479"/>
      <c r="CG59" s="480"/>
      <c r="CH59" s="480"/>
      <c r="CI59" s="480"/>
      <c r="CJ59" s="481"/>
      <c r="CP59" s="307">
        <f>COUNTA(H58:CJ59)-COUNTIF(H58:CJ59,"--選択--")</f>
        <v>6</v>
      </c>
    </row>
    <row r="60" spans="1:95" ht="31.5" customHeight="1">
      <c r="A60" s="567">
        <v>4</v>
      </c>
      <c r="B60" s="568"/>
      <c r="C60" s="410" t="s">
        <v>629</v>
      </c>
      <c r="D60" s="411"/>
      <c r="E60" s="411"/>
      <c r="F60" s="411"/>
      <c r="G60" s="411"/>
      <c r="H60" s="412"/>
      <c r="I60" s="413"/>
      <c r="J60" s="413"/>
      <c r="K60" s="413"/>
      <c r="L60" s="413"/>
      <c r="M60" s="413"/>
      <c r="N60" s="413"/>
      <c r="O60" s="413"/>
      <c r="P60" s="413"/>
      <c r="Q60" s="413"/>
      <c r="R60" s="413"/>
      <c r="S60" s="413"/>
      <c r="T60" s="413"/>
      <c r="U60" s="413"/>
      <c r="V60" s="413"/>
      <c r="W60" s="413"/>
      <c r="X60" s="413"/>
      <c r="Y60" s="413"/>
      <c r="Z60" s="413"/>
      <c r="AA60" s="413"/>
      <c r="AB60" s="413"/>
      <c r="AC60" s="414"/>
      <c r="AD60" s="415" t="s">
        <v>278</v>
      </c>
      <c r="AE60" s="416"/>
      <c r="AF60" s="416"/>
      <c r="AG60" s="416"/>
      <c r="AH60" s="417"/>
      <c r="AI60" s="421" t="s">
        <v>278</v>
      </c>
      <c r="AJ60" s="422"/>
      <c r="AK60" s="422"/>
      <c r="AL60" s="422"/>
      <c r="AM60" s="423"/>
      <c r="AN60" s="427"/>
      <c r="AO60" s="428"/>
      <c r="AP60" s="428"/>
      <c r="AQ60" s="428"/>
      <c r="AR60" s="431" t="s">
        <v>187</v>
      </c>
      <c r="AS60" s="432"/>
      <c r="AT60" s="571"/>
      <c r="AU60" s="572"/>
      <c r="AV60" s="431" t="s">
        <v>186</v>
      </c>
      <c r="AW60" s="432"/>
      <c r="AX60" s="458"/>
      <c r="AY60" s="459"/>
      <c r="AZ60" s="459"/>
      <c r="BA60" s="460"/>
      <c r="BB60" s="464"/>
      <c r="BC60" s="465"/>
      <c r="BD60" s="465"/>
      <c r="BE60" s="466"/>
      <c r="BF60" s="799"/>
      <c r="BG60" s="800"/>
      <c r="BH60" s="800"/>
      <c r="BI60" s="800"/>
      <c r="BJ60" s="402" t="s">
        <v>726</v>
      </c>
      <c r="BK60" s="403"/>
      <c r="BL60" s="398"/>
      <c r="BM60" s="399"/>
      <c r="BN60" s="399"/>
      <c r="BO60" s="399"/>
      <c r="BP60" s="402" t="s">
        <v>185</v>
      </c>
      <c r="BQ60" s="403"/>
      <c r="BR60" s="398"/>
      <c r="BS60" s="399"/>
      <c r="BT60" s="399"/>
      <c r="BU60" s="399"/>
      <c r="BV60" s="402" t="s">
        <v>185</v>
      </c>
      <c r="BW60" s="403"/>
      <c r="BX60" s="470" t="str">
        <f>IF(AND(BL60&gt;=20,BR60&gt;=100),"『ＺＥＨ－Ｍ』",IF(AND(BL60&gt;=20,BR60&gt;=75),"Nearly ＺＥＨ－Ｍ",IF(AND(BL60&gt;=20,BR60&gt;=50),"ＺＥＨ－Ｍ Ready",IF(BL60&gt;=20,"ＺＥＨ－Ｍ Oriented",""))))</f>
        <v/>
      </c>
      <c r="BY60" s="471"/>
      <c r="BZ60" s="471"/>
      <c r="CA60" s="471"/>
      <c r="CB60" s="471"/>
      <c r="CC60" s="471"/>
      <c r="CD60" s="471"/>
      <c r="CE60" s="472"/>
      <c r="CF60" s="476" t="s">
        <v>278</v>
      </c>
      <c r="CG60" s="477"/>
      <c r="CH60" s="477"/>
      <c r="CI60" s="477"/>
      <c r="CJ60" s="478"/>
      <c r="CP60" s="307"/>
    </row>
    <row r="61" spans="1:95" ht="31.5" customHeight="1">
      <c r="A61" s="569"/>
      <c r="B61" s="570"/>
      <c r="C61" s="482" t="s">
        <v>630</v>
      </c>
      <c r="D61" s="483"/>
      <c r="E61" s="483"/>
      <c r="F61" s="483"/>
      <c r="G61" s="484"/>
      <c r="H61" s="564"/>
      <c r="I61" s="565"/>
      <c r="J61" s="565"/>
      <c r="K61" s="565"/>
      <c r="L61" s="565"/>
      <c r="M61" s="565"/>
      <c r="N61" s="565"/>
      <c r="O61" s="565"/>
      <c r="P61" s="565"/>
      <c r="Q61" s="565"/>
      <c r="R61" s="565"/>
      <c r="S61" s="565"/>
      <c r="T61" s="565"/>
      <c r="U61" s="565"/>
      <c r="V61" s="565"/>
      <c r="W61" s="565"/>
      <c r="X61" s="565"/>
      <c r="Y61" s="565"/>
      <c r="Z61" s="565"/>
      <c r="AA61" s="565"/>
      <c r="AB61" s="565"/>
      <c r="AC61" s="566"/>
      <c r="AD61" s="418"/>
      <c r="AE61" s="419"/>
      <c r="AF61" s="419"/>
      <c r="AG61" s="419"/>
      <c r="AH61" s="420"/>
      <c r="AI61" s="424"/>
      <c r="AJ61" s="425"/>
      <c r="AK61" s="425"/>
      <c r="AL61" s="425"/>
      <c r="AM61" s="426"/>
      <c r="AN61" s="429"/>
      <c r="AO61" s="430"/>
      <c r="AP61" s="430"/>
      <c r="AQ61" s="430"/>
      <c r="AR61" s="433"/>
      <c r="AS61" s="409"/>
      <c r="AT61" s="573"/>
      <c r="AU61" s="574"/>
      <c r="AV61" s="433"/>
      <c r="AW61" s="409"/>
      <c r="AX61" s="461"/>
      <c r="AY61" s="462"/>
      <c r="AZ61" s="462"/>
      <c r="BA61" s="463"/>
      <c r="BB61" s="467"/>
      <c r="BC61" s="468"/>
      <c r="BD61" s="468"/>
      <c r="BE61" s="469"/>
      <c r="BF61" s="797"/>
      <c r="BG61" s="798"/>
      <c r="BH61" s="798"/>
      <c r="BI61" s="798"/>
      <c r="BJ61" s="404"/>
      <c r="BK61" s="405"/>
      <c r="BL61" s="400"/>
      <c r="BM61" s="401"/>
      <c r="BN61" s="401"/>
      <c r="BO61" s="401"/>
      <c r="BP61" s="404"/>
      <c r="BQ61" s="405"/>
      <c r="BR61" s="400"/>
      <c r="BS61" s="401"/>
      <c r="BT61" s="401"/>
      <c r="BU61" s="401"/>
      <c r="BV61" s="404"/>
      <c r="BW61" s="405"/>
      <c r="BX61" s="473"/>
      <c r="BY61" s="474"/>
      <c r="BZ61" s="474"/>
      <c r="CA61" s="474"/>
      <c r="CB61" s="474"/>
      <c r="CC61" s="474"/>
      <c r="CD61" s="474"/>
      <c r="CE61" s="475"/>
      <c r="CF61" s="479"/>
      <c r="CG61" s="480"/>
      <c r="CH61" s="480"/>
      <c r="CI61" s="480"/>
      <c r="CJ61" s="481"/>
      <c r="CP61" s="307">
        <f>COUNTA(H60:CJ61)-COUNTIF(H60:CJ61,"--選択--")</f>
        <v>6</v>
      </c>
    </row>
    <row r="62" spans="1:95" ht="31.5" customHeight="1">
      <c r="A62" s="567">
        <v>5</v>
      </c>
      <c r="B62" s="568"/>
      <c r="C62" s="410" t="s">
        <v>629</v>
      </c>
      <c r="D62" s="411"/>
      <c r="E62" s="411"/>
      <c r="F62" s="411"/>
      <c r="G62" s="411"/>
      <c r="H62" s="412"/>
      <c r="I62" s="413"/>
      <c r="J62" s="413"/>
      <c r="K62" s="413"/>
      <c r="L62" s="413"/>
      <c r="M62" s="413"/>
      <c r="N62" s="413"/>
      <c r="O62" s="413"/>
      <c r="P62" s="413"/>
      <c r="Q62" s="413"/>
      <c r="R62" s="413"/>
      <c r="S62" s="413"/>
      <c r="T62" s="413"/>
      <c r="U62" s="413"/>
      <c r="V62" s="413"/>
      <c r="W62" s="413"/>
      <c r="X62" s="413"/>
      <c r="Y62" s="413"/>
      <c r="Z62" s="413"/>
      <c r="AA62" s="413"/>
      <c r="AB62" s="413"/>
      <c r="AC62" s="414"/>
      <c r="AD62" s="415" t="s">
        <v>278</v>
      </c>
      <c r="AE62" s="416"/>
      <c r="AF62" s="416"/>
      <c r="AG62" s="416"/>
      <c r="AH62" s="417"/>
      <c r="AI62" s="421" t="s">
        <v>278</v>
      </c>
      <c r="AJ62" s="422"/>
      <c r="AK62" s="422"/>
      <c r="AL62" s="422"/>
      <c r="AM62" s="423"/>
      <c r="AN62" s="427"/>
      <c r="AO62" s="428"/>
      <c r="AP62" s="428"/>
      <c r="AQ62" s="428"/>
      <c r="AR62" s="431" t="s">
        <v>187</v>
      </c>
      <c r="AS62" s="432"/>
      <c r="AT62" s="571"/>
      <c r="AU62" s="572"/>
      <c r="AV62" s="431" t="s">
        <v>186</v>
      </c>
      <c r="AW62" s="432"/>
      <c r="AX62" s="458"/>
      <c r="AY62" s="459"/>
      <c r="AZ62" s="459"/>
      <c r="BA62" s="460"/>
      <c r="BB62" s="464"/>
      <c r="BC62" s="465"/>
      <c r="BD62" s="465"/>
      <c r="BE62" s="466"/>
      <c r="BF62" s="799"/>
      <c r="BG62" s="800"/>
      <c r="BH62" s="800"/>
      <c r="BI62" s="800"/>
      <c r="BJ62" s="402" t="s">
        <v>726</v>
      </c>
      <c r="BK62" s="403"/>
      <c r="BL62" s="398"/>
      <c r="BM62" s="399"/>
      <c r="BN62" s="399"/>
      <c r="BO62" s="399"/>
      <c r="BP62" s="402" t="s">
        <v>185</v>
      </c>
      <c r="BQ62" s="403"/>
      <c r="BR62" s="398"/>
      <c r="BS62" s="399"/>
      <c r="BT62" s="399"/>
      <c r="BU62" s="399"/>
      <c r="BV62" s="402" t="s">
        <v>185</v>
      </c>
      <c r="BW62" s="403"/>
      <c r="BX62" s="470" t="str">
        <f>IF(AND(BL62&gt;=20,BR62&gt;=100),"『ＺＥＨ－Ｍ』",IF(AND(BL62&gt;=20,BR62&gt;=75),"Nearly ＺＥＨ－Ｍ",IF(AND(BL62&gt;=20,BR62&gt;=50),"ＺＥＨ－Ｍ Ready",IF(BL62&gt;=20,"ＺＥＨ－Ｍ Oriented",""))))</f>
        <v/>
      </c>
      <c r="BY62" s="471"/>
      <c r="BZ62" s="471"/>
      <c r="CA62" s="471"/>
      <c r="CB62" s="471"/>
      <c r="CC62" s="471"/>
      <c r="CD62" s="471"/>
      <c r="CE62" s="472"/>
      <c r="CF62" s="476" t="s">
        <v>278</v>
      </c>
      <c r="CG62" s="477"/>
      <c r="CH62" s="477"/>
      <c r="CI62" s="477"/>
      <c r="CJ62" s="478"/>
      <c r="CP62" s="307"/>
    </row>
    <row r="63" spans="1:95" ht="31.5" customHeight="1" thickBot="1">
      <c r="A63" s="580"/>
      <c r="B63" s="581"/>
      <c r="C63" s="591" t="s">
        <v>630</v>
      </c>
      <c r="D63" s="592"/>
      <c r="E63" s="592"/>
      <c r="F63" s="592"/>
      <c r="G63" s="593"/>
      <c r="H63" s="577"/>
      <c r="I63" s="578"/>
      <c r="J63" s="578"/>
      <c r="K63" s="578"/>
      <c r="L63" s="578"/>
      <c r="M63" s="578"/>
      <c r="N63" s="578"/>
      <c r="O63" s="578"/>
      <c r="P63" s="578"/>
      <c r="Q63" s="578"/>
      <c r="R63" s="578"/>
      <c r="S63" s="578"/>
      <c r="T63" s="578"/>
      <c r="U63" s="578"/>
      <c r="V63" s="578"/>
      <c r="W63" s="578"/>
      <c r="X63" s="578"/>
      <c r="Y63" s="578"/>
      <c r="Z63" s="578"/>
      <c r="AA63" s="578"/>
      <c r="AB63" s="578"/>
      <c r="AC63" s="579"/>
      <c r="AD63" s="582"/>
      <c r="AE63" s="583"/>
      <c r="AF63" s="583"/>
      <c r="AG63" s="583"/>
      <c r="AH63" s="584"/>
      <c r="AI63" s="585"/>
      <c r="AJ63" s="586"/>
      <c r="AK63" s="586"/>
      <c r="AL63" s="586"/>
      <c r="AM63" s="587"/>
      <c r="AN63" s="624"/>
      <c r="AO63" s="625"/>
      <c r="AP63" s="625"/>
      <c r="AQ63" s="625"/>
      <c r="AR63" s="814"/>
      <c r="AS63" s="815"/>
      <c r="AT63" s="816"/>
      <c r="AU63" s="817"/>
      <c r="AV63" s="814"/>
      <c r="AW63" s="815"/>
      <c r="AX63" s="461"/>
      <c r="AY63" s="462"/>
      <c r="AZ63" s="462"/>
      <c r="BA63" s="463"/>
      <c r="BB63" s="467"/>
      <c r="BC63" s="468"/>
      <c r="BD63" s="468"/>
      <c r="BE63" s="469"/>
      <c r="BF63" s="844"/>
      <c r="BG63" s="845"/>
      <c r="BH63" s="845"/>
      <c r="BI63" s="845"/>
      <c r="BJ63" s="821"/>
      <c r="BK63" s="822"/>
      <c r="BL63" s="818"/>
      <c r="BM63" s="819"/>
      <c r="BN63" s="819"/>
      <c r="BO63" s="819"/>
      <c r="BP63" s="821"/>
      <c r="BQ63" s="822"/>
      <c r="BR63" s="818"/>
      <c r="BS63" s="819"/>
      <c r="BT63" s="819"/>
      <c r="BU63" s="819"/>
      <c r="BV63" s="821"/>
      <c r="BW63" s="822"/>
      <c r="BX63" s="792"/>
      <c r="BY63" s="793"/>
      <c r="BZ63" s="793"/>
      <c r="CA63" s="793"/>
      <c r="CB63" s="793"/>
      <c r="CC63" s="793"/>
      <c r="CD63" s="793"/>
      <c r="CE63" s="794"/>
      <c r="CF63" s="588"/>
      <c r="CG63" s="589"/>
      <c r="CH63" s="589"/>
      <c r="CI63" s="589"/>
      <c r="CJ63" s="590"/>
      <c r="CP63" s="307">
        <f>COUNTA(H62:CJ63)-COUNTIF(H62:CJ63,"--選択--")</f>
        <v>6</v>
      </c>
    </row>
    <row r="64" spans="1:95" ht="31.5" customHeight="1" thickTop="1">
      <c r="A64" s="575">
        <v>6</v>
      </c>
      <c r="B64" s="576"/>
      <c r="C64" s="410" t="s">
        <v>629</v>
      </c>
      <c r="D64" s="411"/>
      <c r="E64" s="411"/>
      <c r="F64" s="411"/>
      <c r="G64" s="411"/>
      <c r="H64" s="594"/>
      <c r="I64" s="595"/>
      <c r="J64" s="595"/>
      <c r="K64" s="595"/>
      <c r="L64" s="595"/>
      <c r="M64" s="595"/>
      <c r="N64" s="595"/>
      <c r="O64" s="595"/>
      <c r="P64" s="595"/>
      <c r="Q64" s="595"/>
      <c r="R64" s="595"/>
      <c r="S64" s="595"/>
      <c r="T64" s="595"/>
      <c r="U64" s="595"/>
      <c r="V64" s="595"/>
      <c r="W64" s="595"/>
      <c r="X64" s="595"/>
      <c r="Y64" s="595"/>
      <c r="Z64" s="595"/>
      <c r="AA64" s="595"/>
      <c r="AB64" s="595"/>
      <c r="AC64" s="596"/>
      <c r="AD64" s="597" t="s">
        <v>278</v>
      </c>
      <c r="AE64" s="598"/>
      <c r="AF64" s="598"/>
      <c r="AG64" s="598"/>
      <c r="AH64" s="599"/>
      <c r="AI64" s="600" t="s">
        <v>278</v>
      </c>
      <c r="AJ64" s="601"/>
      <c r="AK64" s="601"/>
      <c r="AL64" s="601"/>
      <c r="AM64" s="602"/>
      <c r="AN64" s="603"/>
      <c r="AO64" s="604"/>
      <c r="AP64" s="604"/>
      <c r="AQ64" s="604"/>
      <c r="AR64" s="605" t="s">
        <v>187</v>
      </c>
      <c r="AS64" s="576"/>
      <c r="AT64" s="606"/>
      <c r="AU64" s="607"/>
      <c r="AV64" s="605" t="s">
        <v>186</v>
      </c>
      <c r="AW64" s="576"/>
      <c r="AX64" s="608"/>
      <c r="AY64" s="609"/>
      <c r="AZ64" s="609"/>
      <c r="BA64" s="610"/>
      <c r="BB64" s="611"/>
      <c r="BC64" s="612"/>
      <c r="BD64" s="612"/>
      <c r="BE64" s="613"/>
      <c r="BF64" s="795"/>
      <c r="BG64" s="796"/>
      <c r="BH64" s="796"/>
      <c r="BI64" s="796"/>
      <c r="BJ64" s="616" t="s">
        <v>726</v>
      </c>
      <c r="BK64" s="617"/>
      <c r="BL64" s="614"/>
      <c r="BM64" s="615"/>
      <c r="BN64" s="615"/>
      <c r="BO64" s="615"/>
      <c r="BP64" s="616" t="s">
        <v>185</v>
      </c>
      <c r="BQ64" s="617"/>
      <c r="BR64" s="614"/>
      <c r="BS64" s="615"/>
      <c r="BT64" s="615"/>
      <c r="BU64" s="615"/>
      <c r="BV64" s="616" t="s">
        <v>185</v>
      </c>
      <c r="BW64" s="617"/>
      <c r="BX64" s="618" t="str">
        <f>IF(AND(BL64&gt;=20,BR64&gt;=100),"『ＺＥＨ－Ｍ』",IF(AND(BL64&gt;=20,BR64&gt;=75),"Nearly ＺＥＨ－Ｍ",IF(AND(BL64&gt;=20,BR64&gt;=50),"ＺＥＨ－Ｍ Ready",IF(BL64&gt;=20,"ＺＥＨ－Ｍ Oriented",""))))</f>
        <v/>
      </c>
      <c r="BY64" s="619"/>
      <c r="BZ64" s="619"/>
      <c r="CA64" s="619"/>
      <c r="CB64" s="619"/>
      <c r="CC64" s="619"/>
      <c r="CD64" s="619"/>
      <c r="CE64" s="620"/>
      <c r="CF64" s="621" t="s">
        <v>278</v>
      </c>
      <c r="CG64" s="622"/>
      <c r="CH64" s="622"/>
      <c r="CI64" s="622"/>
      <c r="CJ64" s="623"/>
      <c r="CP64" s="307"/>
    </row>
    <row r="65" spans="1:94" ht="31.5" customHeight="1">
      <c r="A65" s="408"/>
      <c r="B65" s="409"/>
      <c r="C65" s="482" t="s">
        <v>630</v>
      </c>
      <c r="D65" s="483"/>
      <c r="E65" s="483"/>
      <c r="F65" s="483"/>
      <c r="G65" s="484"/>
      <c r="H65" s="564"/>
      <c r="I65" s="565"/>
      <c r="J65" s="565"/>
      <c r="K65" s="565"/>
      <c r="L65" s="565"/>
      <c r="M65" s="565"/>
      <c r="N65" s="565"/>
      <c r="O65" s="565"/>
      <c r="P65" s="565"/>
      <c r="Q65" s="565"/>
      <c r="R65" s="565"/>
      <c r="S65" s="565"/>
      <c r="T65" s="565"/>
      <c r="U65" s="565"/>
      <c r="V65" s="565"/>
      <c r="W65" s="565"/>
      <c r="X65" s="565"/>
      <c r="Y65" s="565"/>
      <c r="Z65" s="565"/>
      <c r="AA65" s="565"/>
      <c r="AB65" s="565"/>
      <c r="AC65" s="566"/>
      <c r="AD65" s="418"/>
      <c r="AE65" s="419"/>
      <c r="AF65" s="419"/>
      <c r="AG65" s="419"/>
      <c r="AH65" s="420"/>
      <c r="AI65" s="424"/>
      <c r="AJ65" s="425"/>
      <c r="AK65" s="425"/>
      <c r="AL65" s="425"/>
      <c r="AM65" s="426"/>
      <c r="AN65" s="429"/>
      <c r="AO65" s="430"/>
      <c r="AP65" s="430"/>
      <c r="AQ65" s="430"/>
      <c r="AR65" s="433"/>
      <c r="AS65" s="409"/>
      <c r="AT65" s="573"/>
      <c r="AU65" s="574"/>
      <c r="AV65" s="433"/>
      <c r="AW65" s="409"/>
      <c r="AX65" s="461"/>
      <c r="AY65" s="462"/>
      <c r="AZ65" s="462"/>
      <c r="BA65" s="463"/>
      <c r="BB65" s="467"/>
      <c r="BC65" s="468"/>
      <c r="BD65" s="468"/>
      <c r="BE65" s="469"/>
      <c r="BF65" s="797"/>
      <c r="BG65" s="798"/>
      <c r="BH65" s="798"/>
      <c r="BI65" s="798"/>
      <c r="BJ65" s="404"/>
      <c r="BK65" s="405"/>
      <c r="BL65" s="400"/>
      <c r="BM65" s="401"/>
      <c r="BN65" s="401"/>
      <c r="BO65" s="401"/>
      <c r="BP65" s="404"/>
      <c r="BQ65" s="405"/>
      <c r="BR65" s="400"/>
      <c r="BS65" s="401"/>
      <c r="BT65" s="401"/>
      <c r="BU65" s="401"/>
      <c r="BV65" s="404"/>
      <c r="BW65" s="405"/>
      <c r="BX65" s="473"/>
      <c r="BY65" s="474"/>
      <c r="BZ65" s="474"/>
      <c r="CA65" s="474"/>
      <c r="CB65" s="474"/>
      <c r="CC65" s="474"/>
      <c r="CD65" s="474"/>
      <c r="CE65" s="475"/>
      <c r="CF65" s="479"/>
      <c r="CG65" s="480"/>
      <c r="CH65" s="480"/>
      <c r="CI65" s="480"/>
      <c r="CJ65" s="481"/>
      <c r="CP65" s="308">
        <f>COUNTA(H64:CJ65)-COUNTIF(H64:CJ65,"--選択--")</f>
        <v>6</v>
      </c>
    </row>
    <row r="66" spans="1:94" ht="31.5" customHeight="1">
      <c r="A66" s="652">
        <v>7</v>
      </c>
      <c r="B66" s="432"/>
      <c r="C66" s="410" t="s">
        <v>629</v>
      </c>
      <c r="D66" s="411"/>
      <c r="E66" s="411"/>
      <c r="F66" s="411"/>
      <c r="G66" s="411"/>
      <c r="H66" s="412"/>
      <c r="I66" s="413"/>
      <c r="J66" s="413"/>
      <c r="K66" s="413"/>
      <c r="L66" s="413"/>
      <c r="M66" s="413"/>
      <c r="N66" s="413"/>
      <c r="O66" s="413"/>
      <c r="P66" s="413"/>
      <c r="Q66" s="413"/>
      <c r="R66" s="413"/>
      <c r="S66" s="413"/>
      <c r="T66" s="413"/>
      <c r="U66" s="413"/>
      <c r="V66" s="413"/>
      <c r="W66" s="413"/>
      <c r="X66" s="413"/>
      <c r="Y66" s="413"/>
      <c r="Z66" s="413"/>
      <c r="AA66" s="413"/>
      <c r="AB66" s="413"/>
      <c r="AC66" s="414"/>
      <c r="AD66" s="415" t="s">
        <v>278</v>
      </c>
      <c r="AE66" s="416"/>
      <c r="AF66" s="416"/>
      <c r="AG66" s="416"/>
      <c r="AH66" s="417"/>
      <c r="AI66" s="421" t="s">
        <v>278</v>
      </c>
      <c r="AJ66" s="422"/>
      <c r="AK66" s="422"/>
      <c r="AL66" s="422"/>
      <c r="AM66" s="423"/>
      <c r="AN66" s="427"/>
      <c r="AO66" s="428"/>
      <c r="AP66" s="428"/>
      <c r="AQ66" s="428"/>
      <c r="AR66" s="431" t="s">
        <v>187</v>
      </c>
      <c r="AS66" s="432"/>
      <c r="AT66" s="571"/>
      <c r="AU66" s="572"/>
      <c r="AV66" s="431" t="s">
        <v>186</v>
      </c>
      <c r="AW66" s="432"/>
      <c r="AX66" s="458"/>
      <c r="AY66" s="459"/>
      <c r="AZ66" s="459"/>
      <c r="BA66" s="460"/>
      <c r="BB66" s="464"/>
      <c r="BC66" s="465"/>
      <c r="BD66" s="465"/>
      <c r="BE66" s="466"/>
      <c r="BF66" s="799"/>
      <c r="BG66" s="800"/>
      <c r="BH66" s="800"/>
      <c r="BI66" s="800"/>
      <c r="BJ66" s="402" t="s">
        <v>726</v>
      </c>
      <c r="BK66" s="403"/>
      <c r="BL66" s="398"/>
      <c r="BM66" s="399"/>
      <c r="BN66" s="399"/>
      <c r="BO66" s="399"/>
      <c r="BP66" s="402" t="s">
        <v>185</v>
      </c>
      <c r="BQ66" s="403"/>
      <c r="BR66" s="398"/>
      <c r="BS66" s="399"/>
      <c r="BT66" s="399"/>
      <c r="BU66" s="399"/>
      <c r="BV66" s="402" t="s">
        <v>185</v>
      </c>
      <c r="BW66" s="403"/>
      <c r="BX66" s="470" t="str">
        <f>IF(AND(BL66&gt;=20,BR66&gt;=100),"『ＺＥＨ－Ｍ』",IF(AND(BL66&gt;=20,BR66&gt;=75),"Nearly ＺＥＨ－Ｍ",IF(AND(BL66&gt;=20,BR66&gt;=50),"ＺＥＨ－Ｍ Ready",IF(BL66&gt;=20,"ＺＥＨ－Ｍ Oriented",""))))</f>
        <v/>
      </c>
      <c r="BY66" s="471"/>
      <c r="BZ66" s="471"/>
      <c r="CA66" s="471"/>
      <c r="CB66" s="471"/>
      <c r="CC66" s="471"/>
      <c r="CD66" s="471"/>
      <c r="CE66" s="472"/>
      <c r="CF66" s="476" t="s">
        <v>278</v>
      </c>
      <c r="CG66" s="477"/>
      <c r="CH66" s="477"/>
      <c r="CI66" s="477"/>
      <c r="CJ66" s="478"/>
      <c r="CP66" s="307"/>
    </row>
    <row r="67" spans="1:94" ht="31.5" customHeight="1">
      <c r="A67" s="408"/>
      <c r="B67" s="409"/>
      <c r="C67" s="482" t="s">
        <v>630</v>
      </c>
      <c r="D67" s="483"/>
      <c r="E67" s="483"/>
      <c r="F67" s="483"/>
      <c r="G67" s="484"/>
      <c r="H67" s="564"/>
      <c r="I67" s="565"/>
      <c r="J67" s="565"/>
      <c r="K67" s="565"/>
      <c r="L67" s="565"/>
      <c r="M67" s="565"/>
      <c r="N67" s="565"/>
      <c r="O67" s="565"/>
      <c r="P67" s="565"/>
      <c r="Q67" s="565"/>
      <c r="R67" s="565"/>
      <c r="S67" s="565"/>
      <c r="T67" s="565"/>
      <c r="U67" s="565"/>
      <c r="V67" s="565"/>
      <c r="W67" s="565"/>
      <c r="X67" s="565"/>
      <c r="Y67" s="565"/>
      <c r="Z67" s="565"/>
      <c r="AA67" s="565"/>
      <c r="AB67" s="565"/>
      <c r="AC67" s="566"/>
      <c r="AD67" s="418"/>
      <c r="AE67" s="419"/>
      <c r="AF67" s="419"/>
      <c r="AG67" s="419"/>
      <c r="AH67" s="420"/>
      <c r="AI67" s="424"/>
      <c r="AJ67" s="425"/>
      <c r="AK67" s="425"/>
      <c r="AL67" s="425"/>
      <c r="AM67" s="426"/>
      <c r="AN67" s="429"/>
      <c r="AO67" s="430"/>
      <c r="AP67" s="430"/>
      <c r="AQ67" s="430"/>
      <c r="AR67" s="433"/>
      <c r="AS67" s="409"/>
      <c r="AT67" s="573"/>
      <c r="AU67" s="574"/>
      <c r="AV67" s="433"/>
      <c r="AW67" s="409"/>
      <c r="AX67" s="461"/>
      <c r="AY67" s="462"/>
      <c r="AZ67" s="462"/>
      <c r="BA67" s="463"/>
      <c r="BB67" s="467"/>
      <c r="BC67" s="468"/>
      <c r="BD67" s="468"/>
      <c r="BE67" s="469"/>
      <c r="BF67" s="797"/>
      <c r="BG67" s="798"/>
      <c r="BH67" s="798"/>
      <c r="BI67" s="798"/>
      <c r="BJ67" s="404"/>
      <c r="BK67" s="405"/>
      <c r="BL67" s="400"/>
      <c r="BM67" s="401"/>
      <c r="BN67" s="401"/>
      <c r="BO67" s="401"/>
      <c r="BP67" s="404"/>
      <c r="BQ67" s="405"/>
      <c r="BR67" s="400"/>
      <c r="BS67" s="401"/>
      <c r="BT67" s="401"/>
      <c r="BU67" s="401"/>
      <c r="BV67" s="404"/>
      <c r="BW67" s="405"/>
      <c r="BX67" s="473"/>
      <c r="BY67" s="474"/>
      <c r="BZ67" s="474"/>
      <c r="CA67" s="474"/>
      <c r="CB67" s="474"/>
      <c r="CC67" s="474"/>
      <c r="CD67" s="474"/>
      <c r="CE67" s="475"/>
      <c r="CF67" s="479"/>
      <c r="CG67" s="480"/>
      <c r="CH67" s="480"/>
      <c r="CI67" s="480"/>
      <c r="CJ67" s="481"/>
      <c r="CP67" s="308">
        <f>COUNTA(H66:CJ67)-COUNTIF(H66:CJ67,"--選択--")</f>
        <v>6</v>
      </c>
    </row>
    <row r="68" spans="1:94" ht="31.5" customHeight="1">
      <c r="A68" s="406">
        <v>8</v>
      </c>
      <c r="B68" s="407"/>
      <c r="C68" s="626" t="s">
        <v>629</v>
      </c>
      <c r="D68" s="627"/>
      <c r="E68" s="627"/>
      <c r="F68" s="627"/>
      <c r="G68" s="627"/>
      <c r="H68" s="628"/>
      <c r="I68" s="629"/>
      <c r="J68" s="629"/>
      <c r="K68" s="629"/>
      <c r="L68" s="629"/>
      <c r="M68" s="629"/>
      <c r="N68" s="629"/>
      <c r="O68" s="629"/>
      <c r="P68" s="629"/>
      <c r="Q68" s="629"/>
      <c r="R68" s="629"/>
      <c r="S68" s="629"/>
      <c r="T68" s="629"/>
      <c r="U68" s="629"/>
      <c r="V68" s="629"/>
      <c r="W68" s="629"/>
      <c r="X68" s="629"/>
      <c r="Y68" s="629"/>
      <c r="Z68" s="629"/>
      <c r="AA68" s="629"/>
      <c r="AB68" s="629"/>
      <c r="AC68" s="630"/>
      <c r="AD68" s="631" t="s">
        <v>278</v>
      </c>
      <c r="AE68" s="632"/>
      <c r="AF68" s="632"/>
      <c r="AG68" s="632"/>
      <c r="AH68" s="633"/>
      <c r="AI68" s="634" t="s">
        <v>278</v>
      </c>
      <c r="AJ68" s="635"/>
      <c r="AK68" s="635"/>
      <c r="AL68" s="635"/>
      <c r="AM68" s="636"/>
      <c r="AN68" s="637"/>
      <c r="AO68" s="638"/>
      <c r="AP68" s="638"/>
      <c r="AQ68" s="638"/>
      <c r="AR68" s="639" t="s">
        <v>187</v>
      </c>
      <c r="AS68" s="407"/>
      <c r="AT68" s="640"/>
      <c r="AU68" s="641"/>
      <c r="AV68" s="639" t="s">
        <v>186</v>
      </c>
      <c r="AW68" s="407"/>
      <c r="AX68" s="642"/>
      <c r="AY68" s="643"/>
      <c r="AZ68" s="643"/>
      <c r="BA68" s="644"/>
      <c r="BB68" s="645"/>
      <c r="BC68" s="646"/>
      <c r="BD68" s="646"/>
      <c r="BE68" s="647"/>
      <c r="BF68" s="801"/>
      <c r="BG68" s="802"/>
      <c r="BH68" s="802"/>
      <c r="BI68" s="802"/>
      <c r="BJ68" s="650" t="s">
        <v>726</v>
      </c>
      <c r="BK68" s="651"/>
      <c r="BL68" s="648"/>
      <c r="BM68" s="649"/>
      <c r="BN68" s="649"/>
      <c r="BO68" s="649"/>
      <c r="BP68" s="650" t="s">
        <v>185</v>
      </c>
      <c r="BQ68" s="651"/>
      <c r="BR68" s="648"/>
      <c r="BS68" s="649"/>
      <c r="BT68" s="649"/>
      <c r="BU68" s="649"/>
      <c r="BV68" s="650" t="s">
        <v>185</v>
      </c>
      <c r="BW68" s="651"/>
      <c r="BX68" s="789" t="str">
        <f>IF(AND(BL68&gt;=20,BR68&gt;=100),"『ＺＥＨ－Ｍ』",IF(AND(BL68&gt;=20,BR68&gt;=75),"Nearly ＺＥＨ－Ｍ",IF(AND(BL68&gt;=20,BR68&gt;=50),"ＺＥＨ－Ｍ Ready",IF(BL68&gt;=20,"ＺＥＨ－Ｍ Oriented",""))))</f>
        <v/>
      </c>
      <c r="BY68" s="790"/>
      <c r="BZ68" s="790"/>
      <c r="CA68" s="790"/>
      <c r="CB68" s="790"/>
      <c r="CC68" s="790"/>
      <c r="CD68" s="790"/>
      <c r="CE68" s="791"/>
      <c r="CF68" s="803" t="s">
        <v>278</v>
      </c>
      <c r="CG68" s="804"/>
      <c r="CH68" s="804"/>
      <c r="CI68" s="804"/>
      <c r="CJ68" s="805"/>
      <c r="CP68" s="307"/>
    </row>
    <row r="69" spans="1:94" ht="31.5" customHeight="1">
      <c r="A69" s="408"/>
      <c r="B69" s="409"/>
      <c r="C69" s="482" t="s">
        <v>630</v>
      </c>
      <c r="D69" s="483"/>
      <c r="E69" s="483"/>
      <c r="F69" s="483"/>
      <c r="G69" s="484"/>
      <c r="H69" s="485"/>
      <c r="I69" s="486"/>
      <c r="J69" s="486"/>
      <c r="K69" s="486"/>
      <c r="L69" s="486"/>
      <c r="M69" s="486"/>
      <c r="N69" s="486"/>
      <c r="O69" s="486"/>
      <c r="P69" s="486"/>
      <c r="Q69" s="486"/>
      <c r="R69" s="486"/>
      <c r="S69" s="486"/>
      <c r="T69" s="486"/>
      <c r="U69" s="486"/>
      <c r="V69" s="486"/>
      <c r="W69" s="486"/>
      <c r="X69" s="486"/>
      <c r="Y69" s="486"/>
      <c r="Z69" s="486"/>
      <c r="AA69" s="486"/>
      <c r="AB69" s="486"/>
      <c r="AC69" s="487"/>
      <c r="AD69" s="418"/>
      <c r="AE69" s="419"/>
      <c r="AF69" s="419"/>
      <c r="AG69" s="419"/>
      <c r="AH69" s="420"/>
      <c r="AI69" s="424"/>
      <c r="AJ69" s="425"/>
      <c r="AK69" s="425"/>
      <c r="AL69" s="425"/>
      <c r="AM69" s="426"/>
      <c r="AN69" s="429"/>
      <c r="AO69" s="430"/>
      <c r="AP69" s="430"/>
      <c r="AQ69" s="430"/>
      <c r="AR69" s="433"/>
      <c r="AS69" s="409"/>
      <c r="AT69" s="573"/>
      <c r="AU69" s="574"/>
      <c r="AV69" s="433"/>
      <c r="AW69" s="409"/>
      <c r="AX69" s="461"/>
      <c r="AY69" s="462"/>
      <c r="AZ69" s="462"/>
      <c r="BA69" s="463"/>
      <c r="BB69" s="467"/>
      <c r="BC69" s="468"/>
      <c r="BD69" s="468"/>
      <c r="BE69" s="469"/>
      <c r="BF69" s="797"/>
      <c r="BG69" s="798"/>
      <c r="BH69" s="798"/>
      <c r="BI69" s="798"/>
      <c r="BJ69" s="404"/>
      <c r="BK69" s="405"/>
      <c r="BL69" s="400"/>
      <c r="BM69" s="401"/>
      <c r="BN69" s="401"/>
      <c r="BO69" s="401"/>
      <c r="BP69" s="404"/>
      <c r="BQ69" s="405"/>
      <c r="BR69" s="400"/>
      <c r="BS69" s="401"/>
      <c r="BT69" s="401"/>
      <c r="BU69" s="401"/>
      <c r="BV69" s="404"/>
      <c r="BW69" s="405"/>
      <c r="BX69" s="473"/>
      <c r="BY69" s="474"/>
      <c r="BZ69" s="474"/>
      <c r="CA69" s="474"/>
      <c r="CB69" s="474"/>
      <c r="CC69" s="474"/>
      <c r="CD69" s="474"/>
      <c r="CE69" s="475"/>
      <c r="CF69" s="479"/>
      <c r="CG69" s="480"/>
      <c r="CH69" s="480"/>
      <c r="CI69" s="480"/>
      <c r="CJ69" s="481"/>
      <c r="CP69" s="307">
        <f>COUNTA(H68:CJ69)-COUNTIF(H68:CJ69,"--選択--")</f>
        <v>6</v>
      </c>
    </row>
    <row r="70" spans="1:94" ht="31.5" customHeight="1">
      <c r="A70" s="406">
        <v>9</v>
      </c>
      <c r="B70" s="407"/>
      <c r="C70" s="410" t="s">
        <v>629</v>
      </c>
      <c r="D70" s="411"/>
      <c r="E70" s="411"/>
      <c r="F70" s="411"/>
      <c r="G70" s="411"/>
      <c r="H70" s="412"/>
      <c r="I70" s="413"/>
      <c r="J70" s="413"/>
      <c r="K70" s="413"/>
      <c r="L70" s="413"/>
      <c r="M70" s="413"/>
      <c r="N70" s="413"/>
      <c r="O70" s="413"/>
      <c r="P70" s="413"/>
      <c r="Q70" s="413"/>
      <c r="R70" s="413"/>
      <c r="S70" s="413"/>
      <c r="T70" s="413"/>
      <c r="U70" s="413"/>
      <c r="V70" s="413"/>
      <c r="W70" s="413"/>
      <c r="X70" s="413"/>
      <c r="Y70" s="413"/>
      <c r="Z70" s="413"/>
      <c r="AA70" s="413"/>
      <c r="AB70" s="413"/>
      <c r="AC70" s="414"/>
      <c r="AD70" s="415" t="s">
        <v>278</v>
      </c>
      <c r="AE70" s="416"/>
      <c r="AF70" s="416"/>
      <c r="AG70" s="416"/>
      <c r="AH70" s="417"/>
      <c r="AI70" s="421" t="s">
        <v>278</v>
      </c>
      <c r="AJ70" s="422"/>
      <c r="AK70" s="422"/>
      <c r="AL70" s="422"/>
      <c r="AM70" s="423"/>
      <c r="AN70" s="427"/>
      <c r="AO70" s="428"/>
      <c r="AP70" s="428"/>
      <c r="AQ70" s="428"/>
      <c r="AR70" s="431" t="s">
        <v>187</v>
      </c>
      <c r="AS70" s="432"/>
      <c r="AT70" s="571"/>
      <c r="AU70" s="572"/>
      <c r="AV70" s="431" t="s">
        <v>186</v>
      </c>
      <c r="AW70" s="432"/>
      <c r="AX70" s="458"/>
      <c r="AY70" s="459"/>
      <c r="AZ70" s="459"/>
      <c r="BA70" s="460"/>
      <c r="BB70" s="464"/>
      <c r="BC70" s="465"/>
      <c r="BD70" s="465"/>
      <c r="BE70" s="466"/>
      <c r="BF70" s="799"/>
      <c r="BG70" s="800"/>
      <c r="BH70" s="800"/>
      <c r="BI70" s="800"/>
      <c r="BJ70" s="402" t="s">
        <v>726</v>
      </c>
      <c r="BK70" s="403"/>
      <c r="BL70" s="398"/>
      <c r="BM70" s="399"/>
      <c r="BN70" s="399"/>
      <c r="BO70" s="399"/>
      <c r="BP70" s="402" t="s">
        <v>185</v>
      </c>
      <c r="BQ70" s="403"/>
      <c r="BR70" s="398"/>
      <c r="BS70" s="399"/>
      <c r="BT70" s="399"/>
      <c r="BU70" s="399"/>
      <c r="BV70" s="402" t="s">
        <v>185</v>
      </c>
      <c r="BW70" s="403"/>
      <c r="BX70" s="470" t="str">
        <f>IF(AND(BL70&gt;=20,BR70&gt;=100),"『ＺＥＨ－Ｍ』",IF(AND(BL70&gt;=20,BR70&gt;=75),"Nearly ＺＥＨ－Ｍ",IF(AND(BL70&gt;=20,BR70&gt;=50),"ＺＥＨ－Ｍ Ready",IF(BL70&gt;=20,"ＺＥＨ－Ｍ Oriented",""))))</f>
        <v/>
      </c>
      <c r="BY70" s="471"/>
      <c r="BZ70" s="471"/>
      <c r="CA70" s="471"/>
      <c r="CB70" s="471"/>
      <c r="CC70" s="471"/>
      <c r="CD70" s="471"/>
      <c r="CE70" s="472"/>
      <c r="CF70" s="476" t="s">
        <v>278</v>
      </c>
      <c r="CG70" s="477"/>
      <c r="CH70" s="477"/>
      <c r="CI70" s="477"/>
      <c r="CJ70" s="478"/>
      <c r="CP70" s="307"/>
    </row>
    <row r="71" spans="1:94" ht="31.5" customHeight="1">
      <c r="A71" s="408"/>
      <c r="B71" s="409"/>
      <c r="C71" s="482" t="s">
        <v>630</v>
      </c>
      <c r="D71" s="483"/>
      <c r="E71" s="483"/>
      <c r="F71" s="483"/>
      <c r="G71" s="484"/>
      <c r="H71" s="485"/>
      <c r="I71" s="486"/>
      <c r="J71" s="486"/>
      <c r="K71" s="486"/>
      <c r="L71" s="486"/>
      <c r="M71" s="486"/>
      <c r="N71" s="486"/>
      <c r="O71" s="486"/>
      <c r="P71" s="486"/>
      <c r="Q71" s="486"/>
      <c r="R71" s="486"/>
      <c r="S71" s="486"/>
      <c r="T71" s="486"/>
      <c r="U71" s="486"/>
      <c r="V71" s="486"/>
      <c r="W71" s="486"/>
      <c r="X71" s="486"/>
      <c r="Y71" s="486"/>
      <c r="Z71" s="486"/>
      <c r="AA71" s="486"/>
      <c r="AB71" s="486"/>
      <c r="AC71" s="487"/>
      <c r="AD71" s="418"/>
      <c r="AE71" s="419"/>
      <c r="AF71" s="419"/>
      <c r="AG71" s="419"/>
      <c r="AH71" s="420"/>
      <c r="AI71" s="424"/>
      <c r="AJ71" s="425"/>
      <c r="AK71" s="425"/>
      <c r="AL71" s="425"/>
      <c r="AM71" s="426"/>
      <c r="AN71" s="429"/>
      <c r="AO71" s="430"/>
      <c r="AP71" s="430"/>
      <c r="AQ71" s="430"/>
      <c r="AR71" s="433"/>
      <c r="AS71" s="409"/>
      <c r="AT71" s="573"/>
      <c r="AU71" s="574"/>
      <c r="AV71" s="433"/>
      <c r="AW71" s="409"/>
      <c r="AX71" s="461"/>
      <c r="AY71" s="462"/>
      <c r="AZ71" s="462"/>
      <c r="BA71" s="463"/>
      <c r="BB71" s="467"/>
      <c r="BC71" s="468"/>
      <c r="BD71" s="468"/>
      <c r="BE71" s="469"/>
      <c r="BF71" s="797"/>
      <c r="BG71" s="798"/>
      <c r="BH71" s="798"/>
      <c r="BI71" s="798"/>
      <c r="BJ71" s="404"/>
      <c r="BK71" s="405"/>
      <c r="BL71" s="400"/>
      <c r="BM71" s="401"/>
      <c r="BN71" s="401"/>
      <c r="BO71" s="401"/>
      <c r="BP71" s="404"/>
      <c r="BQ71" s="405"/>
      <c r="BR71" s="400"/>
      <c r="BS71" s="401"/>
      <c r="BT71" s="401"/>
      <c r="BU71" s="401"/>
      <c r="BV71" s="404"/>
      <c r="BW71" s="405"/>
      <c r="BX71" s="473"/>
      <c r="BY71" s="474"/>
      <c r="BZ71" s="474"/>
      <c r="CA71" s="474"/>
      <c r="CB71" s="474"/>
      <c r="CC71" s="474"/>
      <c r="CD71" s="474"/>
      <c r="CE71" s="475"/>
      <c r="CF71" s="479"/>
      <c r="CG71" s="480"/>
      <c r="CH71" s="480"/>
      <c r="CI71" s="480"/>
      <c r="CJ71" s="481"/>
      <c r="CP71" s="308">
        <f>COUNTA(H70:CJ71)-COUNTIF(H70:CJ71,"--選択--")</f>
        <v>6</v>
      </c>
    </row>
    <row r="72" spans="1:94" ht="31.5" customHeight="1">
      <c r="A72" s="406">
        <v>10</v>
      </c>
      <c r="B72" s="407"/>
      <c r="C72" s="410" t="s">
        <v>629</v>
      </c>
      <c r="D72" s="411"/>
      <c r="E72" s="411"/>
      <c r="F72" s="411"/>
      <c r="G72" s="411"/>
      <c r="H72" s="412"/>
      <c r="I72" s="413"/>
      <c r="J72" s="413"/>
      <c r="K72" s="413"/>
      <c r="L72" s="413"/>
      <c r="M72" s="413"/>
      <c r="N72" s="413"/>
      <c r="O72" s="413"/>
      <c r="P72" s="413"/>
      <c r="Q72" s="413"/>
      <c r="R72" s="413"/>
      <c r="S72" s="413"/>
      <c r="T72" s="413"/>
      <c r="U72" s="413"/>
      <c r="V72" s="413"/>
      <c r="W72" s="413"/>
      <c r="X72" s="413"/>
      <c r="Y72" s="413"/>
      <c r="Z72" s="413"/>
      <c r="AA72" s="413"/>
      <c r="AB72" s="413"/>
      <c r="AC72" s="414"/>
      <c r="AD72" s="415" t="s">
        <v>278</v>
      </c>
      <c r="AE72" s="416"/>
      <c r="AF72" s="416"/>
      <c r="AG72" s="416"/>
      <c r="AH72" s="417"/>
      <c r="AI72" s="421" t="s">
        <v>278</v>
      </c>
      <c r="AJ72" s="422"/>
      <c r="AK72" s="422"/>
      <c r="AL72" s="422"/>
      <c r="AM72" s="423"/>
      <c r="AN72" s="427"/>
      <c r="AO72" s="428"/>
      <c r="AP72" s="428"/>
      <c r="AQ72" s="428"/>
      <c r="AR72" s="431" t="s">
        <v>187</v>
      </c>
      <c r="AS72" s="432"/>
      <c r="AT72" s="571"/>
      <c r="AU72" s="572"/>
      <c r="AV72" s="431" t="s">
        <v>186</v>
      </c>
      <c r="AW72" s="432"/>
      <c r="AX72" s="458"/>
      <c r="AY72" s="459"/>
      <c r="AZ72" s="459"/>
      <c r="BA72" s="460"/>
      <c r="BB72" s="464"/>
      <c r="BC72" s="465"/>
      <c r="BD72" s="465"/>
      <c r="BE72" s="466"/>
      <c r="BF72" s="799"/>
      <c r="BG72" s="800"/>
      <c r="BH72" s="800"/>
      <c r="BI72" s="800"/>
      <c r="BJ72" s="402" t="s">
        <v>726</v>
      </c>
      <c r="BK72" s="403"/>
      <c r="BL72" s="398"/>
      <c r="BM72" s="399"/>
      <c r="BN72" s="399"/>
      <c r="BO72" s="399"/>
      <c r="BP72" s="402" t="s">
        <v>185</v>
      </c>
      <c r="BQ72" s="403"/>
      <c r="BR72" s="398"/>
      <c r="BS72" s="399"/>
      <c r="BT72" s="399"/>
      <c r="BU72" s="399"/>
      <c r="BV72" s="402" t="s">
        <v>185</v>
      </c>
      <c r="BW72" s="403"/>
      <c r="BX72" s="470" t="str">
        <f>IF(AND(BL72&gt;=20,BR72&gt;=100),"『ＺＥＨ－Ｍ』",IF(AND(BL72&gt;=20,BR72&gt;=75),"Nearly ＺＥＨ－Ｍ",IF(AND(BL72&gt;=20,BR72&gt;=50),"ＺＥＨ－Ｍ Ready",IF(BL72&gt;=20,"ＺＥＨ－Ｍ Oriented",""))))</f>
        <v/>
      </c>
      <c r="BY72" s="471"/>
      <c r="BZ72" s="471"/>
      <c r="CA72" s="471"/>
      <c r="CB72" s="471"/>
      <c r="CC72" s="471"/>
      <c r="CD72" s="471"/>
      <c r="CE72" s="472"/>
      <c r="CF72" s="476" t="s">
        <v>278</v>
      </c>
      <c r="CG72" s="477"/>
      <c r="CH72" s="477"/>
      <c r="CI72" s="477"/>
      <c r="CJ72" s="478"/>
      <c r="CP72" s="307"/>
    </row>
    <row r="73" spans="1:94" ht="31.5" customHeight="1">
      <c r="A73" s="408"/>
      <c r="B73" s="409"/>
      <c r="C73" s="482" t="s">
        <v>630</v>
      </c>
      <c r="D73" s="483"/>
      <c r="E73" s="483"/>
      <c r="F73" s="483"/>
      <c r="G73" s="484"/>
      <c r="H73" s="485"/>
      <c r="I73" s="486"/>
      <c r="J73" s="486"/>
      <c r="K73" s="486"/>
      <c r="L73" s="486"/>
      <c r="M73" s="486"/>
      <c r="N73" s="486"/>
      <c r="O73" s="486"/>
      <c r="P73" s="486"/>
      <c r="Q73" s="486"/>
      <c r="R73" s="486"/>
      <c r="S73" s="486"/>
      <c r="T73" s="486"/>
      <c r="U73" s="486"/>
      <c r="V73" s="486"/>
      <c r="W73" s="486"/>
      <c r="X73" s="486"/>
      <c r="Y73" s="486"/>
      <c r="Z73" s="486"/>
      <c r="AA73" s="486"/>
      <c r="AB73" s="486"/>
      <c r="AC73" s="487"/>
      <c r="AD73" s="418"/>
      <c r="AE73" s="419"/>
      <c r="AF73" s="419"/>
      <c r="AG73" s="419"/>
      <c r="AH73" s="420"/>
      <c r="AI73" s="424"/>
      <c r="AJ73" s="425"/>
      <c r="AK73" s="425"/>
      <c r="AL73" s="425"/>
      <c r="AM73" s="426"/>
      <c r="AN73" s="429"/>
      <c r="AO73" s="430"/>
      <c r="AP73" s="430"/>
      <c r="AQ73" s="430"/>
      <c r="AR73" s="433"/>
      <c r="AS73" s="409"/>
      <c r="AT73" s="573"/>
      <c r="AU73" s="574"/>
      <c r="AV73" s="433"/>
      <c r="AW73" s="409"/>
      <c r="AX73" s="461"/>
      <c r="AY73" s="462"/>
      <c r="AZ73" s="462"/>
      <c r="BA73" s="463"/>
      <c r="BB73" s="467"/>
      <c r="BC73" s="468"/>
      <c r="BD73" s="468"/>
      <c r="BE73" s="469"/>
      <c r="BF73" s="797"/>
      <c r="BG73" s="798"/>
      <c r="BH73" s="798"/>
      <c r="BI73" s="798"/>
      <c r="BJ73" s="404"/>
      <c r="BK73" s="405"/>
      <c r="BL73" s="400"/>
      <c r="BM73" s="401"/>
      <c r="BN73" s="401"/>
      <c r="BO73" s="401"/>
      <c r="BP73" s="404"/>
      <c r="BQ73" s="405"/>
      <c r="BR73" s="400"/>
      <c r="BS73" s="401"/>
      <c r="BT73" s="401"/>
      <c r="BU73" s="401"/>
      <c r="BV73" s="404"/>
      <c r="BW73" s="405"/>
      <c r="BX73" s="473"/>
      <c r="BY73" s="474"/>
      <c r="BZ73" s="474"/>
      <c r="CA73" s="474"/>
      <c r="CB73" s="474"/>
      <c r="CC73" s="474"/>
      <c r="CD73" s="474"/>
      <c r="CE73" s="475"/>
      <c r="CF73" s="479"/>
      <c r="CG73" s="480"/>
      <c r="CH73" s="480"/>
      <c r="CI73" s="480"/>
      <c r="CJ73" s="481"/>
      <c r="CP73" s="308">
        <f>COUNTA(H72:CJ73)-COUNTIF(H72:CJ73,"--選択--")</f>
        <v>6</v>
      </c>
    </row>
    <row r="74" spans="1:94" ht="28.5" customHeight="1">
      <c r="A74" s="209" t="s">
        <v>760</v>
      </c>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67" t="s">
        <v>341</v>
      </c>
      <c r="CF74" s="531" t="s">
        <v>631</v>
      </c>
      <c r="CG74" s="531"/>
      <c r="CH74" s="269" t="s">
        <v>343</v>
      </c>
      <c r="CI74" s="531" t="s">
        <v>348</v>
      </c>
      <c r="CJ74" s="531"/>
      <c r="CK74" s="267" t="s">
        <v>344</v>
      </c>
      <c r="CL74" s="267" t="s">
        <v>345</v>
      </c>
    </row>
    <row r="75" spans="1:94" ht="28.5" customHeight="1">
      <c r="A75" s="27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67"/>
      <c r="CF75" s="268"/>
      <c r="CG75" s="268"/>
      <c r="CH75" s="269"/>
      <c r="CI75" s="268"/>
      <c r="CJ75" s="268"/>
      <c r="CK75" s="267"/>
      <c r="CL75" s="267"/>
    </row>
    <row r="76" spans="1:94" s="282" customFormat="1" ht="20.25" customHeight="1">
      <c r="A76" s="511" t="s">
        <v>129</v>
      </c>
      <c r="B76" s="511"/>
      <c r="C76" s="504" t="s">
        <v>21</v>
      </c>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11" t="s">
        <v>607</v>
      </c>
      <c r="AE76" s="511"/>
      <c r="AF76" s="511"/>
      <c r="AG76" s="511"/>
      <c r="AH76" s="511"/>
      <c r="AI76" s="511" t="s">
        <v>33</v>
      </c>
      <c r="AJ76" s="511"/>
      <c r="AK76" s="511"/>
      <c r="AL76" s="511"/>
      <c r="AM76" s="511"/>
      <c r="AN76" s="511" t="s">
        <v>22</v>
      </c>
      <c r="AO76" s="511"/>
      <c r="AP76" s="511"/>
      <c r="AQ76" s="511"/>
      <c r="AR76" s="511"/>
      <c r="AS76" s="511"/>
      <c r="AT76" s="511" t="s">
        <v>23</v>
      </c>
      <c r="AU76" s="511"/>
      <c r="AV76" s="511"/>
      <c r="AW76" s="511"/>
      <c r="AX76" s="504" t="s">
        <v>340</v>
      </c>
      <c r="AY76" s="505"/>
      <c r="AZ76" s="505"/>
      <c r="BA76" s="506"/>
      <c r="BB76" s="539" t="s">
        <v>714</v>
      </c>
      <c r="BC76" s="539"/>
      <c r="BD76" s="539"/>
      <c r="BE76" s="539"/>
      <c r="BF76" s="806" t="s">
        <v>745</v>
      </c>
      <c r="BG76" s="807"/>
      <c r="BH76" s="807"/>
      <c r="BI76" s="807"/>
      <c r="BJ76" s="807"/>
      <c r="BK76" s="808"/>
      <c r="BL76" s="538" t="s">
        <v>24</v>
      </c>
      <c r="BM76" s="538"/>
      <c r="BN76" s="538"/>
      <c r="BO76" s="538"/>
      <c r="BP76" s="538"/>
      <c r="BQ76" s="538"/>
      <c r="BR76" s="538"/>
      <c r="BS76" s="538"/>
      <c r="BT76" s="538"/>
      <c r="BU76" s="538"/>
      <c r="BV76" s="538"/>
      <c r="BW76" s="538"/>
      <c r="BX76" s="511" t="s">
        <v>624</v>
      </c>
      <c r="BY76" s="511"/>
      <c r="BZ76" s="511"/>
      <c r="CA76" s="511"/>
      <c r="CB76" s="511"/>
      <c r="CC76" s="511"/>
      <c r="CD76" s="511"/>
      <c r="CE76" s="511"/>
      <c r="CF76" s="532" t="s">
        <v>713</v>
      </c>
      <c r="CG76" s="533"/>
      <c r="CH76" s="533"/>
      <c r="CI76" s="533"/>
      <c r="CJ76" s="534"/>
      <c r="CK76" s="266"/>
      <c r="CL76" s="266"/>
      <c r="CP76" s="307"/>
    </row>
    <row r="77" spans="1:94" s="282" customFormat="1" ht="20.25" customHeight="1">
      <c r="A77" s="511"/>
      <c r="B77" s="511"/>
      <c r="C77" s="507"/>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11"/>
      <c r="AE77" s="511"/>
      <c r="AF77" s="511"/>
      <c r="AG77" s="511"/>
      <c r="AH77" s="511"/>
      <c r="AI77" s="511"/>
      <c r="AJ77" s="511"/>
      <c r="AK77" s="511"/>
      <c r="AL77" s="511"/>
      <c r="AM77" s="511"/>
      <c r="AN77" s="511"/>
      <c r="AO77" s="511"/>
      <c r="AP77" s="511"/>
      <c r="AQ77" s="511"/>
      <c r="AR77" s="511"/>
      <c r="AS77" s="511"/>
      <c r="AT77" s="511"/>
      <c r="AU77" s="511"/>
      <c r="AV77" s="511"/>
      <c r="AW77" s="511"/>
      <c r="AX77" s="507"/>
      <c r="AY77" s="508"/>
      <c r="AZ77" s="508"/>
      <c r="BA77" s="509"/>
      <c r="BB77" s="539"/>
      <c r="BC77" s="539"/>
      <c r="BD77" s="539"/>
      <c r="BE77" s="539"/>
      <c r="BF77" s="809"/>
      <c r="BG77" s="810"/>
      <c r="BH77" s="810"/>
      <c r="BI77" s="810"/>
      <c r="BJ77" s="810"/>
      <c r="BK77" s="811"/>
      <c r="BL77" s="538" t="s">
        <v>25</v>
      </c>
      <c r="BM77" s="538"/>
      <c r="BN77" s="538"/>
      <c r="BO77" s="538"/>
      <c r="BP77" s="538"/>
      <c r="BQ77" s="538"/>
      <c r="BR77" s="538" t="s">
        <v>26</v>
      </c>
      <c r="BS77" s="538"/>
      <c r="BT77" s="538"/>
      <c r="BU77" s="538"/>
      <c r="BV77" s="538"/>
      <c r="BW77" s="538"/>
      <c r="BX77" s="511"/>
      <c r="BY77" s="511"/>
      <c r="BZ77" s="511"/>
      <c r="CA77" s="511"/>
      <c r="CB77" s="511"/>
      <c r="CC77" s="511"/>
      <c r="CD77" s="511"/>
      <c r="CE77" s="511"/>
      <c r="CF77" s="535"/>
      <c r="CG77" s="536"/>
      <c r="CH77" s="536"/>
      <c r="CI77" s="536"/>
      <c r="CJ77" s="537"/>
      <c r="CK77" s="266"/>
      <c r="CL77" s="266"/>
      <c r="CP77" s="307"/>
    </row>
    <row r="78" spans="1:94" ht="31.5" customHeight="1">
      <c r="A78" s="406">
        <v>11</v>
      </c>
      <c r="B78" s="407"/>
      <c r="C78" s="410" t="s">
        <v>629</v>
      </c>
      <c r="D78" s="411"/>
      <c r="E78" s="411"/>
      <c r="F78" s="411"/>
      <c r="G78" s="411"/>
      <c r="H78" s="412"/>
      <c r="I78" s="413"/>
      <c r="J78" s="413"/>
      <c r="K78" s="413"/>
      <c r="L78" s="413"/>
      <c r="M78" s="413"/>
      <c r="N78" s="413"/>
      <c r="O78" s="413"/>
      <c r="P78" s="413"/>
      <c r="Q78" s="413"/>
      <c r="R78" s="413"/>
      <c r="S78" s="413"/>
      <c r="T78" s="413"/>
      <c r="U78" s="413"/>
      <c r="V78" s="413"/>
      <c r="W78" s="413"/>
      <c r="X78" s="413"/>
      <c r="Y78" s="413"/>
      <c r="Z78" s="413"/>
      <c r="AA78" s="413"/>
      <c r="AB78" s="413"/>
      <c r="AC78" s="414"/>
      <c r="AD78" s="415" t="s">
        <v>278</v>
      </c>
      <c r="AE78" s="416"/>
      <c r="AF78" s="416"/>
      <c r="AG78" s="416"/>
      <c r="AH78" s="417"/>
      <c r="AI78" s="421" t="s">
        <v>278</v>
      </c>
      <c r="AJ78" s="422"/>
      <c r="AK78" s="422"/>
      <c r="AL78" s="422"/>
      <c r="AM78" s="423"/>
      <c r="AN78" s="427"/>
      <c r="AO78" s="428"/>
      <c r="AP78" s="428"/>
      <c r="AQ78" s="428"/>
      <c r="AR78" s="431" t="s">
        <v>187</v>
      </c>
      <c r="AS78" s="432"/>
      <c r="AT78" s="454"/>
      <c r="AU78" s="455"/>
      <c r="AV78" s="431" t="s">
        <v>186</v>
      </c>
      <c r="AW78" s="432"/>
      <c r="AX78" s="458"/>
      <c r="AY78" s="459"/>
      <c r="AZ78" s="459"/>
      <c r="BA78" s="460"/>
      <c r="BB78" s="464"/>
      <c r="BC78" s="465"/>
      <c r="BD78" s="465"/>
      <c r="BE78" s="466"/>
      <c r="BF78" s="488"/>
      <c r="BG78" s="489"/>
      <c r="BH78" s="489"/>
      <c r="BI78" s="489"/>
      <c r="BJ78" s="402" t="s">
        <v>726</v>
      </c>
      <c r="BK78" s="403"/>
      <c r="BL78" s="398"/>
      <c r="BM78" s="399"/>
      <c r="BN78" s="399"/>
      <c r="BO78" s="399"/>
      <c r="BP78" s="402" t="s">
        <v>185</v>
      </c>
      <c r="BQ78" s="403"/>
      <c r="BR78" s="398"/>
      <c r="BS78" s="399"/>
      <c r="BT78" s="399"/>
      <c r="BU78" s="399"/>
      <c r="BV78" s="402" t="s">
        <v>185</v>
      </c>
      <c r="BW78" s="403"/>
      <c r="BX78" s="470" t="str">
        <f>IF(AND(BL78&gt;=20,BR78&gt;=100),"『ＺＥＨ－Ｍ』",IF(AND(BL78&gt;=20,BR78&gt;=75),"Nearly ＺＥＨ－Ｍ",IF(AND(BL78&gt;=20,BR78&gt;=50),"ＺＥＨ－Ｍ Ready",IF(BL78&gt;=20,"ＺＥＨ－Ｍ Oriented",""))))</f>
        <v/>
      </c>
      <c r="BY78" s="471"/>
      <c r="BZ78" s="471"/>
      <c r="CA78" s="471"/>
      <c r="CB78" s="471"/>
      <c r="CC78" s="471"/>
      <c r="CD78" s="471"/>
      <c r="CE78" s="472"/>
      <c r="CF78" s="476" t="s">
        <v>278</v>
      </c>
      <c r="CG78" s="477"/>
      <c r="CH78" s="477"/>
      <c r="CI78" s="477"/>
      <c r="CJ78" s="478"/>
      <c r="CP78" s="307"/>
    </row>
    <row r="79" spans="1:94" ht="31.5" customHeight="1">
      <c r="A79" s="408"/>
      <c r="B79" s="409"/>
      <c r="C79" s="482" t="s">
        <v>630</v>
      </c>
      <c r="D79" s="483"/>
      <c r="E79" s="483"/>
      <c r="F79" s="483"/>
      <c r="G79" s="484"/>
      <c r="H79" s="485"/>
      <c r="I79" s="486"/>
      <c r="J79" s="486"/>
      <c r="K79" s="486"/>
      <c r="L79" s="486"/>
      <c r="M79" s="486"/>
      <c r="N79" s="486"/>
      <c r="O79" s="486"/>
      <c r="P79" s="486"/>
      <c r="Q79" s="486"/>
      <c r="R79" s="486"/>
      <c r="S79" s="486"/>
      <c r="T79" s="486"/>
      <c r="U79" s="486"/>
      <c r="V79" s="486"/>
      <c r="W79" s="486"/>
      <c r="X79" s="486"/>
      <c r="Y79" s="486"/>
      <c r="Z79" s="486"/>
      <c r="AA79" s="486"/>
      <c r="AB79" s="486"/>
      <c r="AC79" s="487"/>
      <c r="AD79" s="418"/>
      <c r="AE79" s="419"/>
      <c r="AF79" s="419"/>
      <c r="AG79" s="419"/>
      <c r="AH79" s="420"/>
      <c r="AI79" s="424"/>
      <c r="AJ79" s="425"/>
      <c r="AK79" s="425"/>
      <c r="AL79" s="425"/>
      <c r="AM79" s="426"/>
      <c r="AN79" s="429"/>
      <c r="AO79" s="430"/>
      <c r="AP79" s="430"/>
      <c r="AQ79" s="430"/>
      <c r="AR79" s="433"/>
      <c r="AS79" s="409"/>
      <c r="AT79" s="456"/>
      <c r="AU79" s="457"/>
      <c r="AV79" s="433"/>
      <c r="AW79" s="409"/>
      <c r="AX79" s="461"/>
      <c r="AY79" s="462"/>
      <c r="AZ79" s="462"/>
      <c r="BA79" s="463"/>
      <c r="BB79" s="467"/>
      <c r="BC79" s="468"/>
      <c r="BD79" s="468"/>
      <c r="BE79" s="469"/>
      <c r="BF79" s="490"/>
      <c r="BG79" s="491"/>
      <c r="BH79" s="491"/>
      <c r="BI79" s="491"/>
      <c r="BJ79" s="404"/>
      <c r="BK79" s="405"/>
      <c r="BL79" s="400"/>
      <c r="BM79" s="401"/>
      <c r="BN79" s="401"/>
      <c r="BO79" s="401"/>
      <c r="BP79" s="404"/>
      <c r="BQ79" s="405"/>
      <c r="BR79" s="400"/>
      <c r="BS79" s="401"/>
      <c r="BT79" s="401"/>
      <c r="BU79" s="401"/>
      <c r="BV79" s="404"/>
      <c r="BW79" s="405"/>
      <c r="BX79" s="473"/>
      <c r="BY79" s="474"/>
      <c r="BZ79" s="474"/>
      <c r="CA79" s="474"/>
      <c r="CB79" s="474"/>
      <c r="CC79" s="474"/>
      <c r="CD79" s="474"/>
      <c r="CE79" s="475"/>
      <c r="CF79" s="479"/>
      <c r="CG79" s="480"/>
      <c r="CH79" s="480"/>
      <c r="CI79" s="480"/>
      <c r="CJ79" s="481"/>
      <c r="CP79" s="308">
        <f>COUNTA(H78:CJ79)-COUNTIF(H78:CJ79,"--選択--")</f>
        <v>6</v>
      </c>
    </row>
    <row r="80" spans="1:94" ht="31.5" customHeight="1">
      <c r="A80" s="406">
        <v>12</v>
      </c>
      <c r="B80" s="407"/>
      <c r="C80" s="410" t="s">
        <v>629</v>
      </c>
      <c r="D80" s="411"/>
      <c r="E80" s="411"/>
      <c r="F80" s="411"/>
      <c r="G80" s="411"/>
      <c r="H80" s="412"/>
      <c r="I80" s="413"/>
      <c r="J80" s="413"/>
      <c r="K80" s="413"/>
      <c r="L80" s="413"/>
      <c r="M80" s="413"/>
      <c r="N80" s="413"/>
      <c r="O80" s="413"/>
      <c r="P80" s="413"/>
      <c r="Q80" s="413"/>
      <c r="R80" s="413"/>
      <c r="S80" s="413"/>
      <c r="T80" s="413"/>
      <c r="U80" s="413"/>
      <c r="V80" s="413"/>
      <c r="W80" s="413"/>
      <c r="X80" s="413"/>
      <c r="Y80" s="413"/>
      <c r="Z80" s="413"/>
      <c r="AA80" s="413"/>
      <c r="AB80" s="413"/>
      <c r="AC80" s="414"/>
      <c r="AD80" s="415" t="s">
        <v>278</v>
      </c>
      <c r="AE80" s="416"/>
      <c r="AF80" s="416"/>
      <c r="AG80" s="416"/>
      <c r="AH80" s="417"/>
      <c r="AI80" s="421" t="s">
        <v>278</v>
      </c>
      <c r="AJ80" s="422"/>
      <c r="AK80" s="422"/>
      <c r="AL80" s="422"/>
      <c r="AM80" s="423"/>
      <c r="AN80" s="427"/>
      <c r="AO80" s="428"/>
      <c r="AP80" s="428"/>
      <c r="AQ80" s="428"/>
      <c r="AR80" s="431" t="s">
        <v>187</v>
      </c>
      <c r="AS80" s="432"/>
      <c r="AT80" s="454"/>
      <c r="AU80" s="455"/>
      <c r="AV80" s="431" t="s">
        <v>186</v>
      </c>
      <c r="AW80" s="432"/>
      <c r="AX80" s="458"/>
      <c r="AY80" s="459"/>
      <c r="AZ80" s="459"/>
      <c r="BA80" s="460"/>
      <c r="BB80" s="464"/>
      <c r="BC80" s="465"/>
      <c r="BD80" s="465"/>
      <c r="BE80" s="466"/>
      <c r="BF80" s="488"/>
      <c r="BG80" s="489"/>
      <c r="BH80" s="489"/>
      <c r="BI80" s="489"/>
      <c r="BJ80" s="402" t="s">
        <v>726</v>
      </c>
      <c r="BK80" s="403"/>
      <c r="BL80" s="398"/>
      <c r="BM80" s="399"/>
      <c r="BN80" s="399"/>
      <c r="BO80" s="399"/>
      <c r="BP80" s="402" t="s">
        <v>185</v>
      </c>
      <c r="BQ80" s="403"/>
      <c r="BR80" s="398"/>
      <c r="BS80" s="399"/>
      <c r="BT80" s="399"/>
      <c r="BU80" s="399"/>
      <c r="BV80" s="402" t="s">
        <v>185</v>
      </c>
      <c r="BW80" s="403"/>
      <c r="BX80" s="470" t="str">
        <f>IF(AND(BL80&gt;=20,BR80&gt;=100),"『ＺＥＨ－Ｍ』",IF(AND(BL80&gt;=20,BR80&gt;=75),"Nearly ＺＥＨ－Ｍ",IF(AND(BL80&gt;=20,BR80&gt;=50),"ＺＥＨ－Ｍ Ready",IF(BL80&gt;=20,"ＺＥＨ－Ｍ Oriented",""))))</f>
        <v/>
      </c>
      <c r="BY80" s="471"/>
      <c r="BZ80" s="471"/>
      <c r="CA80" s="471"/>
      <c r="CB80" s="471"/>
      <c r="CC80" s="471"/>
      <c r="CD80" s="471"/>
      <c r="CE80" s="472"/>
      <c r="CF80" s="476" t="s">
        <v>278</v>
      </c>
      <c r="CG80" s="477"/>
      <c r="CH80" s="477"/>
      <c r="CI80" s="477"/>
      <c r="CJ80" s="478"/>
      <c r="CP80" s="307"/>
    </row>
    <row r="81" spans="1:94" ht="31.5" customHeight="1">
      <c r="A81" s="408"/>
      <c r="B81" s="409"/>
      <c r="C81" s="482" t="s">
        <v>630</v>
      </c>
      <c r="D81" s="483"/>
      <c r="E81" s="483"/>
      <c r="F81" s="483"/>
      <c r="G81" s="484"/>
      <c r="H81" s="485"/>
      <c r="I81" s="486"/>
      <c r="J81" s="486"/>
      <c r="K81" s="486"/>
      <c r="L81" s="486"/>
      <c r="M81" s="486"/>
      <c r="N81" s="486"/>
      <c r="O81" s="486"/>
      <c r="P81" s="486"/>
      <c r="Q81" s="486"/>
      <c r="R81" s="486"/>
      <c r="S81" s="486"/>
      <c r="T81" s="486"/>
      <c r="U81" s="486"/>
      <c r="V81" s="486"/>
      <c r="W81" s="486"/>
      <c r="X81" s="486"/>
      <c r="Y81" s="486"/>
      <c r="Z81" s="486"/>
      <c r="AA81" s="486"/>
      <c r="AB81" s="486"/>
      <c r="AC81" s="487"/>
      <c r="AD81" s="418"/>
      <c r="AE81" s="419"/>
      <c r="AF81" s="419"/>
      <c r="AG81" s="419"/>
      <c r="AH81" s="420"/>
      <c r="AI81" s="424"/>
      <c r="AJ81" s="425"/>
      <c r="AK81" s="425"/>
      <c r="AL81" s="425"/>
      <c r="AM81" s="426"/>
      <c r="AN81" s="429"/>
      <c r="AO81" s="430"/>
      <c r="AP81" s="430"/>
      <c r="AQ81" s="430"/>
      <c r="AR81" s="433"/>
      <c r="AS81" s="409"/>
      <c r="AT81" s="456"/>
      <c r="AU81" s="457"/>
      <c r="AV81" s="433"/>
      <c r="AW81" s="409"/>
      <c r="AX81" s="461"/>
      <c r="AY81" s="462"/>
      <c r="AZ81" s="462"/>
      <c r="BA81" s="463"/>
      <c r="BB81" s="467"/>
      <c r="BC81" s="468"/>
      <c r="BD81" s="468"/>
      <c r="BE81" s="469"/>
      <c r="BF81" s="490"/>
      <c r="BG81" s="491"/>
      <c r="BH81" s="491"/>
      <c r="BI81" s="491"/>
      <c r="BJ81" s="404"/>
      <c r="BK81" s="405"/>
      <c r="BL81" s="400"/>
      <c r="BM81" s="401"/>
      <c r="BN81" s="401"/>
      <c r="BO81" s="401"/>
      <c r="BP81" s="404"/>
      <c r="BQ81" s="405"/>
      <c r="BR81" s="400"/>
      <c r="BS81" s="401"/>
      <c r="BT81" s="401"/>
      <c r="BU81" s="401"/>
      <c r="BV81" s="404"/>
      <c r="BW81" s="405"/>
      <c r="BX81" s="473"/>
      <c r="BY81" s="474"/>
      <c r="BZ81" s="474"/>
      <c r="CA81" s="474"/>
      <c r="CB81" s="474"/>
      <c r="CC81" s="474"/>
      <c r="CD81" s="474"/>
      <c r="CE81" s="475"/>
      <c r="CF81" s="479"/>
      <c r="CG81" s="480"/>
      <c r="CH81" s="480"/>
      <c r="CI81" s="480"/>
      <c r="CJ81" s="481"/>
      <c r="CP81" s="308">
        <f>COUNTA(H80:CJ81)-COUNTIF(H80:CJ81,"--選択--")</f>
        <v>6</v>
      </c>
    </row>
    <row r="82" spans="1:94" ht="31.5" customHeight="1">
      <c r="A82" s="406">
        <v>13</v>
      </c>
      <c r="B82" s="407"/>
      <c r="C82" s="410" t="s">
        <v>629</v>
      </c>
      <c r="D82" s="411"/>
      <c r="E82" s="411"/>
      <c r="F82" s="411"/>
      <c r="G82" s="411"/>
      <c r="H82" s="412"/>
      <c r="I82" s="413"/>
      <c r="J82" s="413"/>
      <c r="K82" s="413"/>
      <c r="L82" s="413"/>
      <c r="M82" s="413"/>
      <c r="N82" s="413"/>
      <c r="O82" s="413"/>
      <c r="P82" s="413"/>
      <c r="Q82" s="413"/>
      <c r="R82" s="413"/>
      <c r="S82" s="413"/>
      <c r="T82" s="413"/>
      <c r="U82" s="413"/>
      <c r="V82" s="413"/>
      <c r="W82" s="413"/>
      <c r="X82" s="413"/>
      <c r="Y82" s="413"/>
      <c r="Z82" s="413"/>
      <c r="AA82" s="413"/>
      <c r="AB82" s="413"/>
      <c r="AC82" s="414"/>
      <c r="AD82" s="415" t="s">
        <v>278</v>
      </c>
      <c r="AE82" s="416"/>
      <c r="AF82" s="416"/>
      <c r="AG82" s="416"/>
      <c r="AH82" s="417"/>
      <c r="AI82" s="421" t="s">
        <v>278</v>
      </c>
      <c r="AJ82" s="422"/>
      <c r="AK82" s="422"/>
      <c r="AL82" s="422"/>
      <c r="AM82" s="423"/>
      <c r="AN82" s="427"/>
      <c r="AO82" s="428"/>
      <c r="AP82" s="428"/>
      <c r="AQ82" s="428"/>
      <c r="AR82" s="431" t="s">
        <v>187</v>
      </c>
      <c r="AS82" s="432"/>
      <c r="AT82" s="454"/>
      <c r="AU82" s="455"/>
      <c r="AV82" s="431" t="s">
        <v>186</v>
      </c>
      <c r="AW82" s="432"/>
      <c r="AX82" s="458"/>
      <c r="AY82" s="459"/>
      <c r="AZ82" s="459"/>
      <c r="BA82" s="460"/>
      <c r="BB82" s="464"/>
      <c r="BC82" s="465"/>
      <c r="BD82" s="465"/>
      <c r="BE82" s="466"/>
      <c r="BF82" s="488"/>
      <c r="BG82" s="489"/>
      <c r="BH82" s="489"/>
      <c r="BI82" s="489"/>
      <c r="BJ82" s="402" t="s">
        <v>726</v>
      </c>
      <c r="BK82" s="403"/>
      <c r="BL82" s="398"/>
      <c r="BM82" s="399"/>
      <c r="BN82" s="399"/>
      <c r="BO82" s="399"/>
      <c r="BP82" s="402" t="s">
        <v>185</v>
      </c>
      <c r="BQ82" s="403"/>
      <c r="BR82" s="398"/>
      <c r="BS82" s="399"/>
      <c r="BT82" s="399"/>
      <c r="BU82" s="399"/>
      <c r="BV82" s="402" t="s">
        <v>185</v>
      </c>
      <c r="BW82" s="403"/>
      <c r="BX82" s="470" t="str">
        <f>IF(AND(BL82&gt;=20,BR82&gt;=100),"『ＺＥＨ－Ｍ』",IF(AND(BL82&gt;=20,BR82&gt;=75),"Nearly ＺＥＨ－Ｍ",IF(AND(BL82&gt;=20,BR82&gt;=50),"ＺＥＨ－Ｍ Ready",IF(BL82&gt;=20,"ＺＥＨ－Ｍ Oriented",""))))</f>
        <v/>
      </c>
      <c r="BY82" s="471"/>
      <c r="BZ82" s="471"/>
      <c r="CA82" s="471"/>
      <c r="CB82" s="471"/>
      <c r="CC82" s="471"/>
      <c r="CD82" s="471"/>
      <c r="CE82" s="472"/>
      <c r="CF82" s="476" t="s">
        <v>278</v>
      </c>
      <c r="CG82" s="477"/>
      <c r="CH82" s="477"/>
      <c r="CI82" s="477"/>
      <c r="CJ82" s="478"/>
      <c r="CP82" s="307"/>
    </row>
    <row r="83" spans="1:94" ht="31.5" customHeight="1">
      <c r="A83" s="408"/>
      <c r="B83" s="409"/>
      <c r="C83" s="482" t="s">
        <v>630</v>
      </c>
      <c r="D83" s="483"/>
      <c r="E83" s="483"/>
      <c r="F83" s="483"/>
      <c r="G83" s="484"/>
      <c r="H83" s="485"/>
      <c r="I83" s="486"/>
      <c r="J83" s="486"/>
      <c r="K83" s="486"/>
      <c r="L83" s="486"/>
      <c r="M83" s="486"/>
      <c r="N83" s="486"/>
      <c r="O83" s="486"/>
      <c r="P83" s="486"/>
      <c r="Q83" s="486"/>
      <c r="R83" s="486"/>
      <c r="S83" s="486"/>
      <c r="T83" s="486"/>
      <c r="U83" s="486"/>
      <c r="V83" s="486"/>
      <c r="W83" s="486"/>
      <c r="X83" s="486"/>
      <c r="Y83" s="486"/>
      <c r="Z83" s="486"/>
      <c r="AA83" s="486"/>
      <c r="AB83" s="486"/>
      <c r="AC83" s="487"/>
      <c r="AD83" s="418"/>
      <c r="AE83" s="419"/>
      <c r="AF83" s="419"/>
      <c r="AG83" s="419"/>
      <c r="AH83" s="420"/>
      <c r="AI83" s="424"/>
      <c r="AJ83" s="425"/>
      <c r="AK83" s="425"/>
      <c r="AL83" s="425"/>
      <c r="AM83" s="426"/>
      <c r="AN83" s="429"/>
      <c r="AO83" s="430"/>
      <c r="AP83" s="430"/>
      <c r="AQ83" s="430"/>
      <c r="AR83" s="433"/>
      <c r="AS83" s="409"/>
      <c r="AT83" s="456"/>
      <c r="AU83" s="457"/>
      <c r="AV83" s="433"/>
      <c r="AW83" s="409"/>
      <c r="AX83" s="461"/>
      <c r="AY83" s="462"/>
      <c r="AZ83" s="462"/>
      <c r="BA83" s="463"/>
      <c r="BB83" s="467"/>
      <c r="BC83" s="468"/>
      <c r="BD83" s="468"/>
      <c r="BE83" s="469"/>
      <c r="BF83" s="490"/>
      <c r="BG83" s="491"/>
      <c r="BH83" s="491"/>
      <c r="BI83" s="491"/>
      <c r="BJ83" s="404"/>
      <c r="BK83" s="405"/>
      <c r="BL83" s="400"/>
      <c r="BM83" s="401"/>
      <c r="BN83" s="401"/>
      <c r="BO83" s="401"/>
      <c r="BP83" s="404"/>
      <c r="BQ83" s="405"/>
      <c r="BR83" s="400"/>
      <c r="BS83" s="401"/>
      <c r="BT83" s="401"/>
      <c r="BU83" s="401"/>
      <c r="BV83" s="404"/>
      <c r="BW83" s="405"/>
      <c r="BX83" s="473"/>
      <c r="BY83" s="474"/>
      <c r="BZ83" s="474"/>
      <c r="CA83" s="474"/>
      <c r="CB83" s="474"/>
      <c r="CC83" s="474"/>
      <c r="CD83" s="474"/>
      <c r="CE83" s="475"/>
      <c r="CF83" s="479"/>
      <c r="CG83" s="480"/>
      <c r="CH83" s="480"/>
      <c r="CI83" s="480"/>
      <c r="CJ83" s="481"/>
      <c r="CP83" s="308">
        <f>COUNTA(H82:CJ83)-COUNTIF(H82:CJ83,"--選択--")</f>
        <v>6</v>
      </c>
    </row>
    <row r="84" spans="1:94" ht="31.5" customHeight="1">
      <c r="A84" s="406">
        <v>14</v>
      </c>
      <c r="B84" s="407"/>
      <c r="C84" s="410" t="s">
        <v>629</v>
      </c>
      <c r="D84" s="411"/>
      <c r="E84" s="411"/>
      <c r="F84" s="411"/>
      <c r="G84" s="411"/>
      <c r="H84" s="412"/>
      <c r="I84" s="413"/>
      <c r="J84" s="413"/>
      <c r="K84" s="413"/>
      <c r="L84" s="413"/>
      <c r="M84" s="413"/>
      <c r="N84" s="413"/>
      <c r="O84" s="413"/>
      <c r="P84" s="413"/>
      <c r="Q84" s="413"/>
      <c r="R84" s="413"/>
      <c r="S84" s="413"/>
      <c r="T84" s="413"/>
      <c r="U84" s="413"/>
      <c r="V84" s="413"/>
      <c r="W84" s="413"/>
      <c r="X84" s="413"/>
      <c r="Y84" s="413"/>
      <c r="Z84" s="413"/>
      <c r="AA84" s="413"/>
      <c r="AB84" s="413"/>
      <c r="AC84" s="414"/>
      <c r="AD84" s="415" t="s">
        <v>278</v>
      </c>
      <c r="AE84" s="416"/>
      <c r="AF84" s="416"/>
      <c r="AG84" s="416"/>
      <c r="AH84" s="417"/>
      <c r="AI84" s="421" t="s">
        <v>278</v>
      </c>
      <c r="AJ84" s="422"/>
      <c r="AK84" s="422"/>
      <c r="AL84" s="422"/>
      <c r="AM84" s="423"/>
      <c r="AN84" s="427"/>
      <c r="AO84" s="428"/>
      <c r="AP84" s="428"/>
      <c r="AQ84" s="428"/>
      <c r="AR84" s="431" t="s">
        <v>187</v>
      </c>
      <c r="AS84" s="432"/>
      <c r="AT84" s="454"/>
      <c r="AU84" s="455"/>
      <c r="AV84" s="431" t="s">
        <v>186</v>
      </c>
      <c r="AW84" s="432"/>
      <c r="AX84" s="458"/>
      <c r="AY84" s="459"/>
      <c r="AZ84" s="459"/>
      <c r="BA84" s="460"/>
      <c r="BB84" s="464"/>
      <c r="BC84" s="465"/>
      <c r="BD84" s="465"/>
      <c r="BE84" s="466"/>
      <c r="BF84" s="488"/>
      <c r="BG84" s="489"/>
      <c r="BH84" s="489"/>
      <c r="BI84" s="489"/>
      <c r="BJ84" s="402" t="s">
        <v>726</v>
      </c>
      <c r="BK84" s="403"/>
      <c r="BL84" s="398"/>
      <c r="BM84" s="399"/>
      <c r="BN84" s="399"/>
      <c r="BO84" s="399"/>
      <c r="BP84" s="402" t="s">
        <v>185</v>
      </c>
      <c r="BQ84" s="403"/>
      <c r="BR84" s="398"/>
      <c r="BS84" s="399"/>
      <c r="BT84" s="399"/>
      <c r="BU84" s="399"/>
      <c r="BV84" s="402" t="s">
        <v>185</v>
      </c>
      <c r="BW84" s="403"/>
      <c r="BX84" s="470" t="str">
        <f>IF(AND(BL84&gt;=20,BR84&gt;=100),"『ＺＥＨ－Ｍ』",IF(AND(BL84&gt;=20,BR84&gt;=75),"Nearly ＺＥＨ－Ｍ",IF(AND(BL84&gt;=20,BR84&gt;=50),"ＺＥＨ－Ｍ Ready",IF(BL84&gt;=20,"ＺＥＨ－Ｍ Oriented",""))))</f>
        <v/>
      </c>
      <c r="BY84" s="471"/>
      <c r="BZ84" s="471"/>
      <c r="CA84" s="471"/>
      <c r="CB84" s="471"/>
      <c r="CC84" s="471"/>
      <c r="CD84" s="471"/>
      <c r="CE84" s="472"/>
      <c r="CF84" s="476" t="s">
        <v>278</v>
      </c>
      <c r="CG84" s="477"/>
      <c r="CH84" s="477"/>
      <c r="CI84" s="477"/>
      <c r="CJ84" s="478"/>
      <c r="CP84" s="307"/>
    </row>
    <row r="85" spans="1:94" ht="31.5" customHeight="1">
      <c r="A85" s="408"/>
      <c r="B85" s="409"/>
      <c r="C85" s="482" t="s">
        <v>630</v>
      </c>
      <c r="D85" s="483"/>
      <c r="E85" s="483"/>
      <c r="F85" s="483"/>
      <c r="G85" s="484"/>
      <c r="H85" s="485"/>
      <c r="I85" s="486"/>
      <c r="J85" s="486"/>
      <c r="K85" s="486"/>
      <c r="L85" s="486"/>
      <c r="M85" s="486"/>
      <c r="N85" s="486"/>
      <c r="O85" s="486"/>
      <c r="P85" s="486"/>
      <c r="Q85" s="486"/>
      <c r="R85" s="486"/>
      <c r="S85" s="486"/>
      <c r="T85" s="486"/>
      <c r="U85" s="486"/>
      <c r="V85" s="486"/>
      <c r="W85" s="486"/>
      <c r="X85" s="486"/>
      <c r="Y85" s="486"/>
      <c r="Z85" s="486"/>
      <c r="AA85" s="486"/>
      <c r="AB85" s="486"/>
      <c r="AC85" s="487"/>
      <c r="AD85" s="418"/>
      <c r="AE85" s="419"/>
      <c r="AF85" s="419"/>
      <c r="AG85" s="419"/>
      <c r="AH85" s="420"/>
      <c r="AI85" s="424"/>
      <c r="AJ85" s="425"/>
      <c r="AK85" s="425"/>
      <c r="AL85" s="425"/>
      <c r="AM85" s="426"/>
      <c r="AN85" s="429"/>
      <c r="AO85" s="430"/>
      <c r="AP85" s="430"/>
      <c r="AQ85" s="430"/>
      <c r="AR85" s="433"/>
      <c r="AS85" s="409"/>
      <c r="AT85" s="456"/>
      <c r="AU85" s="457"/>
      <c r="AV85" s="433"/>
      <c r="AW85" s="409"/>
      <c r="AX85" s="461"/>
      <c r="AY85" s="462"/>
      <c r="AZ85" s="462"/>
      <c r="BA85" s="463"/>
      <c r="BB85" s="467"/>
      <c r="BC85" s="468"/>
      <c r="BD85" s="468"/>
      <c r="BE85" s="469"/>
      <c r="BF85" s="490"/>
      <c r="BG85" s="491"/>
      <c r="BH85" s="491"/>
      <c r="BI85" s="491"/>
      <c r="BJ85" s="404"/>
      <c r="BK85" s="405"/>
      <c r="BL85" s="400"/>
      <c r="BM85" s="401"/>
      <c r="BN85" s="401"/>
      <c r="BO85" s="401"/>
      <c r="BP85" s="404"/>
      <c r="BQ85" s="405"/>
      <c r="BR85" s="400"/>
      <c r="BS85" s="401"/>
      <c r="BT85" s="401"/>
      <c r="BU85" s="401"/>
      <c r="BV85" s="404"/>
      <c r="BW85" s="405"/>
      <c r="BX85" s="473"/>
      <c r="BY85" s="474"/>
      <c r="BZ85" s="474"/>
      <c r="CA85" s="474"/>
      <c r="CB85" s="474"/>
      <c r="CC85" s="474"/>
      <c r="CD85" s="474"/>
      <c r="CE85" s="475"/>
      <c r="CF85" s="479"/>
      <c r="CG85" s="480"/>
      <c r="CH85" s="480"/>
      <c r="CI85" s="480"/>
      <c r="CJ85" s="481"/>
      <c r="CP85" s="308">
        <f>COUNTA(H84:CJ85)-COUNTIF(H84:CJ85,"--選択--")</f>
        <v>6</v>
      </c>
    </row>
    <row r="86" spans="1:94" ht="31.5" customHeight="1">
      <c r="A86" s="406">
        <v>15</v>
      </c>
      <c r="B86" s="407"/>
      <c r="C86" s="410" t="s">
        <v>629</v>
      </c>
      <c r="D86" s="411"/>
      <c r="E86" s="411"/>
      <c r="F86" s="411"/>
      <c r="G86" s="411"/>
      <c r="H86" s="412"/>
      <c r="I86" s="413"/>
      <c r="J86" s="413"/>
      <c r="K86" s="413"/>
      <c r="L86" s="413"/>
      <c r="M86" s="413"/>
      <c r="N86" s="413"/>
      <c r="O86" s="413"/>
      <c r="P86" s="413"/>
      <c r="Q86" s="413"/>
      <c r="R86" s="413"/>
      <c r="S86" s="413"/>
      <c r="T86" s="413"/>
      <c r="U86" s="413"/>
      <c r="V86" s="413"/>
      <c r="W86" s="413"/>
      <c r="X86" s="413"/>
      <c r="Y86" s="413"/>
      <c r="Z86" s="413"/>
      <c r="AA86" s="413"/>
      <c r="AB86" s="413"/>
      <c r="AC86" s="414"/>
      <c r="AD86" s="415" t="s">
        <v>278</v>
      </c>
      <c r="AE86" s="416"/>
      <c r="AF86" s="416"/>
      <c r="AG86" s="416"/>
      <c r="AH86" s="417"/>
      <c r="AI86" s="421" t="s">
        <v>278</v>
      </c>
      <c r="AJ86" s="422"/>
      <c r="AK86" s="422"/>
      <c r="AL86" s="422"/>
      <c r="AM86" s="423"/>
      <c r="AN86" s="427"/>
      <c r="AO86" s="428"/>
      <c r="AP86" s="428"/>
      <c r="AQ86" s="428"/>
      <c r="AR86" s="431" t="s">
        <v>187</v>
      </c>
      <c r="AS86" s="432"/>
      <c r="AT86" s="454"/>
      <c r="AU86" s="455"/>
      <c r="AV86" s="431" t="s">
        <v>186</v>
      </c>
      <c r="AW86" s="432"/>
      <c r="AX86" s="458"/>
      <c r="AY86" s="459"/>
      <c r="AZ86" s="459"/>
      <c r="BA86" s="460"/>
      <c r="BB86" s="464"/>
      <c r="BC86" s="465"/>
      <c r="BD86" s="465"/>
      <c r="BE86" s="466"/>
      <c r="BF86" s="488"/>
      <c r="BG86" s="489"/>
      <c r="BH86" s="489"/>
      <c r="BI86" s="489"/>
      <c r="BJ86" s="402" t="s">
        <v>726</v>
      </c>
      <c r="BK86" s="403"/>
      <c r="BL86" s="398"/>
      <c r="BM86" s="399"/>
      <c r="BN86" s="399"/>
      <c r="BO86" s="399"/>
      <c r="BP86" s="402" t="s">
        <v>185</v>
      </c>
      <c r="BQ86" s="403"/>
      <c r="BR86" s="398"/>
      <c r="BS86" s="399"/>
      <c r="BT86" s="399"/>
      <c r="BU86" s="399"/>
      <c r="BV86" s="402" t="s">
        <v>185</v>
      </c>
      <c r="BW86" s="403"/>
      <c r="BX86" s="470" t="str">
        <f>IF(AND(BL86&gt;=20,BR86&gt;=100),"『ＺＥＨ－Ｍ』",IF(AND(BL86&gt;=20,BR86&gt;=75),"Nearly ＺＥＨ－Ｍ",IF(AND(BL86&gt;=20,BR86&gt;=50),"ＺＥＨ－Ｍ Ready",IF(BL86&gt;=20,"ＺＥＨ－Ｍ Oriented",""))))</f>
        <v/>
      </c>
      <c r="BY86" s="471"/>
      <c r="BZ86" s="471"/>
      <c r="CA86" s="471"/>
      <c r="CB86" s="471"/>
      <c r="CC86" s="471"/>
      <c r="CD86" s="471"/>
      <c r="CE86" s="472"/>
      <c r="CF86" s="476" t="s">
        <v>278</v>
      </c>
      <c r="CG86" s="477"/>
      <c r="CH86" s="477"/>
      <c r="CI86" s="477"/>
      <c r="CJ86" s="478"/>
      <c r="CP86" s="307"/>
    </row>
    <row r="87" spans="1:94" ht="31.5" customHeight="1">
      <c r="A87" s="408"/>
      <c r="B87" s="409"/>
      <c r="C87" s="482" t="s">
        <v>630</v>
      </c>
      <c r="D87" s="483"/>
      <c r="E87" s="483"/>
      <c r="F87" s="483"/>
      <c r="G87" s="484"/>
      <c r="H87" s="485"/>
      <c r="I87" s="486"/>
      <c r="J87" s="486"/>
      <c r="K87" s="486"/>
      <c r="L87" s="486"/>
      <c r="M87" s="486"/>
      <c r="N87" s="486"/>
      <c r="O87" s="486"/>
      <c r="P87" s="486"/>
      <c r="Q87" s="486"/>
      <c r="R87" s="486"/>
      <c r="S87" s="486"/>
      <c r="T87" s="486"/>
      <c r="U87" s="486"/>
      <c r="V87" s="486"/>
      <c r="W87" s="486"/>
      <c r="X87" s="486"/>
      <c r="Y87" s="486"/>
      <c r="Z87" s="486"/>
      <c r="AA87" s="486"/>
      <c r="AB87" s="486"/>
      <c r="AC87" s="487"/>
      <c r="AD87" s="418"/>
      <c r="AE87" s="419"/>
      <c r="AF87" s="419"/>
      <c r="AG87" s="419"/>
      <c r="AH87" s="420"/>
      <c r="AI87" s="424"/>
      <c r="AJ87" s="425"/>
      <c r="AK87" s="425"/>
      <c r="AL87" s="425"/>
      <c r="AM87" s="426"/>
      <c r="AN87" s="429"/>
      <c r="AO87" s="430"/>
      <c r="AP87" s="430"/>
      <c r="AQ87" s="430"/>
      <c r="AR87" s="433"/>
      <c r="AS87" s="409"/>
      <c r="AT87" s="456"/>
      <c r="AU87" s="457"/>
      <c r="AV87" s="433"/>
      <c r="AW87" s="409"/>
      <c r="AX87" s="461"/>
      <c r="AY87" s="462"/>
      <c r="AZ87" s="462"/>
      <c r="BA87" s="463"/>
      <c r="BB87" s="467"/>
      <c r="BC87" s="468"/>
      <c r="BD87" s="468"/>
      <c r="BE87" s="469"/>
      <c r="BF87" s="490"/>
      <c r="BG87" s="491"/>
      <c r="BH87" s="491"/>
      <c r="BI87" s="491"/>
      <c r="BJ87" s="404"/>
      <c r="BK87" s="405"/>
      <c r="BL87" s="400"/>
      <c r="BM87" s="401"/>
      <c r="BN87" s="401"/>
      <c r="BO87" s="401"/>
      <c r="BP87" s="404"/>
      <c r="BQ87" s="405"/>
      <c r="BR87" s="400"/>
      <c r="BS87" s="401"/>
      <c r="BT87" s="401"/>
      <c r="BU87" s="401"/>
      <c r="BV87" s="404"/>
      <c r="BW87" s="405"/>
      <c r="BX87" s="473"/>
      <c r="BY87" s="474"/>
      <c r="BZ87" s="474"/>
      <c r="CA87" s="474"/>
      <c r="CB87" s="474"/>
      <c r="CC87" s="474"/>
      <c r="CD87" s="474"/>
      <c r="CE87" s="475"/>
      <c r="CF87" s="479"/>
      <c r="CG87" s="480"/>
      <c r="CH87" s="480"/>
      <c r="CI87" s="480"/>
      <c r="CJ87" s="481"/>
      <c r="CP87" s="308">
        <f>COUNTA(H86:CJ87)-COUNTIF(H86:CJ87,"--選択--")</f>
        <v>6</v>
      </c>
    </row>
    <row r="88" spans="1:94" ht="31.5" customHeight="1">
      <c r="A88" s="406">
        <v>16</v>
      </c>
      <c r="B88" s="407"/>
      <c r="C88" s="410" t="s">
        <v>629</v>
      </c>
      <c r="D88" s="411"/>
      <c r="E88" s="411"/>
      <c r="F88" s="411"/>
      <c r="G88" s="411"/>
      <c r="H88" s="412"/>
      <c r="I88" s="413"/>
      <c r="J88" s="413"/>
      <c r="K88" s="413"/>
      <c r="L88" s="413"/>
      <c r="M88" s="413"/>
      <c r="N88" s="413"/>
      <c r="O88" s="413"/>
      <c r="P88" s="413"/>
      <c r="Q88" s="413"/>
      <c r="R88" s="413"/>
      <c r="S88" s="413"/>
      <c r="T88" s="413"/>
      <c r="U88" s="413"/>
      <c r="V88" s="413"/>
      <c r="W88" s="413"/>
      <c r="X88" s="413"/>
      <c r="Y88" s="413"/>
      <c r="Z88" s="413"/>
      <c r="AA88" s="413"/>
      <c r="AB88" s="413"/>
      <c r="AC88" s="414"/>
      <c r="AD88" s="415" t="s">
        <v>278</v>
      </c>
      <c r="AE88" s="416"/>
      <c r="AF88" s="416"/>
      <c r="AG88" s="416"/>
      <c r="AH88" s="417"/>
      <c r="AI88" s="421" t="s">
        <v>278</v>
      </c>
      <c r="AJ88" s="422"/>
      <c r="AK88" s="422"/>
      <c r="AL88" s="422"/>
      <c r="AM88" s="423"/>
      <c r="AN88" s="427"/>
      <c r="AO88" s="428"/>
      <c r="AP88" s="428"/>
      <c r="AQ88" s="428"/>
      <c r="AR88" s="431" t="s">
        <v>187</v>
      </c>
      <c r="AS88" s="432"/>
      <c r="AT88" s="454"/>
      <c r="AU88" s="455"/>
      <c r="AV88" s="431" t="s">
        <v>186</v>
      </c>
      <c r="AW88" s="432"/>
      <c r="AX88" s="458"/>
      <c r="AY88" s="459"/>
      <c r="AZ88" s="459"/>
      <c r="BA88" s="460"/>
      <c r="BB88" s="464"/>
      <c r="BC88" s="465"/>
      <c r="BD88" s="465"/>
      <c r="BE88" s="466"/>
      <c r="BF88" s="488"/>
      <c r="BG88" s="489"/>
      <c r="BH88" s="489"/>
      <c r="BI88" s="489"/>
      <c r="BJ88" s="402" t="s">
        <v>726</v>
      </c>
      <c r="BK88" s="403"/>
      <c r="BL88" s="398"/>
      <c r="BM88" s="399"/>
      <c r="BN88" s="399"/>
      <c r="BO88" s="399"/>
      <c r="BP88" s="402" t="s">
        <v>185</v>
      </c>
      <c r="BQ88" s="403"/>
      <c r="BR88" s="398"/>
      <c r="BS88" s="399"/>
      <c r="BT88" s="399"/>
      <c r="BU88" s="399"/>
      <c r="BV88" s="402" t="s">
        <v>185</v>
      </c>
      <c r="BW88" s="403"/>
      <c r="BX88" s="470" t="str">
        <f>IF(AND(BL88&gt;=20,BR88&gt;=100),"『ＺＥＨ－Ｍ』",IF(AND(BL88&gt;=20,BR88&gt;=75),"Nearly ＺＥＨ－Ｍ",IF(AND(BL88&gt;=20,BR88&gt;=50),"ＺＥＨ－Ｍ Ready",IF(BL88&gt;=20,"ＺＥＨ－Ｍ Oriented",""))))</f>
        <v/>
      </c>
      <c r="BY88" s="471"/>
      <c r="BZ88" s="471"/>
      <c r="CA88" s="471"/>
      <c r="CB88" s="471"/>
      <c r="CC88" s="471"/>
      <c r="CD88" s="471"/>
      <c r="CE88" s="472"/>
      <c r="CF88" s="476" t="s">
        <v>278</v>
      </c>
      <c r="CG88" s="477"/>
      <c r="CH88" s="477"/>
      <c r="CI88" s="477"/>
      <c r="CJ88" s="478"/>
      <c r="CP88" s="307"/>
    </row>
    <row r="89" spans="1:94" ht="31.5" customHeight="1">
      <c r="A89" s="408"/>
      <c r="B89" s="409"/>
      <c r="C89" s="482" t="s">
        <v>630</v>
      </c>
      <c r="D89" s="483"/>
      <c r="E89" s="483"/>
      <c r="F89" s="483"/>
      <c r="G89" s="484"/>
      <c r="H89" s="485"/>
      <c r="I89" s="486"/>
      <c r="J89" s="486"/>
      <c r="K89" s="486"/>
      <c r="L89" s="486"/>
      <c r="M89" s="486"/>
      <c r="N89" s="486"/>
      <c r="O89" s="486"/>
      <c r="P89" s="486"/>
      <c r="Q89" s="486"/>
      <c r="R89" s="486"/>
      <c r="S89" s="486"/>
      <c r="T89" s="486"/>
      <c r="U89" s="486"/>
      <c r="V89" s="486"/>
      <c r="W89" s="486"/>
      <c r="X89" s="486"/>
      <c r="Y89" s="486"/>
      <c r="Z89" s="486"/>
      <c r="AA89" s="486"/>
      <c r="AB89" s="486"/>
      <c r="AC89" s="487"/>
      <c r="AD89" s="418"/>
      <c r="AE89" s="419"/>
      <c r="AF89" s="419"/>
      <c r="AG89" s="419"/>
      <c r="AH89" s="420"/>
      <c r="AI89" s="424"/>
      <c r="AJ89" s="425"/>
      <c r="AK89" s="425"/>
      <c r="AL89" s="425"/>
      <c r="AM89" s="426"/>
      <c r="AN89" s="429"/>
      <c r="AO89" s="430"/>
      <c r="AP89" s="430"/>
      <c r="AQ89" s="430"/>
      <c r="AR89" s="433"/>
      <c r="AS89" s="409"/>
      <c r="AT89" s="456"/>
      <c r="AU89" s="457"/>
      <c r="AV89" s="433"/>
      <c r="AW89" s="409"/>
      <c r="AX89" s="461"/>
      <c r="AY89" s="462"/>
      <c r="AZ89" s="462"/>
      <c r="BA89" s="463"/>
      <c r="BB89" s="467"/>
      <c r="BC89" s="468"/>
      <c r="BD89" s="468"/>
      <c r="BE89" s="469"/>
      <c r="BF89" s="490"/>
      <c r="BG89" s="491"/>
      <c r="BH89" s="491"/>
      <c r="BI89" s="491"/>
      <c r="BJ89" s="404"/>
      <c r="BK89" s="405"/>
      <c r="BL89" s="400"/>
      <c r="BM89" s="401"/>
      <c r="BN89" s="401"/>
      <c r="BO89" s="401"/>
      <c r="BP89" s="404"/>
      <c r="BQ89" s="405"/>
      <c r="BR89" s="400"/>
      <c r="BS89" s="401"/>
      <c r="BT89" s="401"/>
      <c r="BU89" s="401"/>
      <c r="BV89" s="404"/>
      <c r="BW89" s="405"/>
      <c r="BX89" s="473"/>
      <c r="BY89" s="474"/>
      <c r="BZ89" s="474"/>
      <c r="CA89" s="474"/>
      <c r="CB89" s="474"/>
      <c r="CC89" s="474"/>
      <c r="CD89" s="474"/>
      <c r="CE89" s="475"/>
      <c r="CF89" s="479"/>
      <c r="CG89" s="480"/>
      <c r="CH89" s="480"/>
      <c r="CI89" s="480"/>
      <c r="CJ89" s="481"/>
      <c r="CP89" s="308">
        <f>COUNTA(H88:CJ89)-COUNTIF(H88:CJ89,"--選択--")</f>
        <v>6</v>
      </c>
    </row>
    <row r="90" spans="1:94" ht="31.5" customHeight="1">
      <c r="A90" s="406">
        <v>17</v>
      </c>
      <c r="B90" s="407"/>
      <c r="C90" s="410" t="s">
        <v>629</v>
      </c>
      <c r="D90" s="411"/>
      <c r="E90" s="411"/>
      <c r="F90" s="411"/>
      <c r="G90" s="411"/>
      <c r="H90" s="412"/>
      <c r="I90" s="413"/>
      <c r="J90" s="413"/>
      <c r="K90" s="413"/>
      <c r="L90" s="413"/>
      <c r="M90" s="413"/>
      <c r="N90" s="413"/>
      <c r="O90" s="413"/>
      <c r="P90" s="413"/>
      <c r="Q90" s="413"/>
      <c r="R90" s="413"/>
      <c r="S90" s="413"/>
      <c r="T90" s="413"/>
      <c r="U90" s="413"/>
      <c r="V90" s="413"/>
      <c r="W90" s="413"/>
      <c r="X90" s="413"/>
      <c r="Y90" s="413"/>
      <c r="Z90" s="413"/>
      <c r="AA90" s="413"/>
      <c r="AB90" s="413"/>
      <c r="AC90" s="414"/>
      <c r="AD90" s="415" t="s">
        <v>278</v>
      </c>
      <c r="AE90" s="416"/>
      <c r="AF90" s="416"/>
      <c r="AG90" s="416"/>
      <c r="AH90" s="417"/>
      <c r="AI90" s="421" t="s">
        <v>278</v>
      </c>
      <c r="AJ90" s="422"/>
      <c r="AK90" s="422"/>
      <c r="AL90" s="422"/>
      <c r="AM90" s="423"/>
      <c r="AN90" s="427"/>
      <c r="AO90" s="428"/>
      <c r="AP90" s="428"/>
      <c r="AQ90" s="428"/>
      <c r="AR90" s="431" t="s">
        <v>187</v>
      </c>
      <c r="AS90" s="432"/>
      <c r="AT90" s="454"/>
      <c r="AU90" s="455"/>
      <c r="AV90" s="431" t="s">
        <v>186</v>
      </c>
      <c r="AW90" s="432"/>
      <c r="AX90" s="458"/>
      <c r="AY90" s="459"/>
      <c r="AZ90" s="459"/>
      <c r="BA90" s="460"/>
      <c r="BB90" s="464"/>
      <c r="BC90" s="465"/>
      <c r="BD90" s="465"/>
      <c r="BE90" s="466"/>
      <c r="BF90" s="488"/>
      <c r="BG90" s="489"/>
      <c r="BH90" s="489"/>
      <c r="BI90" s="489"/>
      <c r="BJ90" s="402" t="s">
        <v>726</v>
      </c>
      <c r="BK90" s="403"/>
      <c r="BL90" s="398"/>
      <c r="BM90" s="399"/>
      <c r="BN90" s="399"/>
      <c r="BO90" s="399"/>
      <c r="BP90" s="402" t="s">
        <v>185</v>
      </c>
      <c r="BQ90" s="403"/>
      <c r="BR90" s="398"/>
      <c r="BS90" s="399"/>
      <c r="BT90" s="399"/>
      <c r="BU90" s="399"/>
      <c r="BV90" s="402" t="s">
        <v>185</v>
      </c>
      <c r="BW90" s="403"/>
      <c r="BX90" s="470" t="str">
        <f>IF(AND(BL90&gt;=20,BR90&gt;=100),"『ＺＥＨ－Ｍ』",IF(AND(BL90&gt;=20,BR90&gt;=75),"Nearly ＺＥＨ－Ｍ",IF(AND(BL90&gt;=20,BR90&gt;=50),"ＺＥＨ－Ｍ Ready",IF(BL90&gt;=20,"ＺＥＨ－Ｍ Oriented",""))))</f>
        <v/>
      </c>
      <c r="BY90" s="471"/>
      <c r="BZ90" s="471"/>
      <c r="CA90" s="471"/>
      <c r="CB90" s="471"/>
      <c r="CC90" s="471"/>
      <c r="CD90" s="471"/>
      <c r="CE90" s="472"/>
      <c r="CF90" s="476" t="s">
        <v>278</v>
      </c>
      <c r="CG90" s="477"/>
      <c r="CH90" s="477"/>
      <c r="CI90" s="477"/>
      <c r="CJ90" s="478"/>
      <c r="CP90" s="307"/>
    </row>
    <row r="91" spans="1:94" ht="31.5" customHeight="1">
      <c r="A91" s="408"/>
      <c r="B91" s="409"/>
      <c r="C91" s="482" t="s">
        <v>630</v>
      </c>
      <c r="D91" s="483"/>
      <c r="E91" s="483"/>
      <c r="F91" s="483"/>
      <c r="G91" s="484"/>
      <c r="H91" s="485"/>
      <c r="I91" s="486"/>
      <c r="J91" s="486"/>
      <c r="K91" s="486"/>
      <c r="L91" s="486"/>
      <c r="M91" s="486"/>
      <c r="N91" s="486"/>
      <c r="O91" s="486"/>
      <c r="P91" s="486"/>
      <c r="Q91" s="486"/>
      <c r="R91" s="486"/>
      <c r="S91" s="486"/>
      <c r="T91" s="486"/>
      <c r="U91" s="486"/>
      <c r="V91" s="486"/>
      <c r="W91" s="486"/>
      <c r="X91" s="486"/>
      <c r="Y91" s="486"/>
      <c r="Z91" s="486"/>
      <c r="AA91" s="486"/>
      <c r="AB91" s="486"/>
      <c r="AC91" s="487"/>
      <c r="AD91" s="418"/>
      <c r="AE91" s="419"/>
      <c r="AF91" s="419"/>
      <c r="AG91" s="419"/>
      <c r="AH91" s="420"/>
      <c r="AI91" s="424"/>
      <c r="AJ91" s="425"/>
      <c r="AK91" s="425"/>
      <c r="AL91" s="425"/>
      <c r="AM91" s="426"/>
      <c r="AN91" s="429"/>
      <c r="AO91" s="430"/>
      <c r="AP91" s="430"/>
      <c r="AQ91" s="430"/>
      <c r="AR91" s="433"/>
      <c r="AS91" s="409"/>
      <c r="AT91" s="456"/>
      <c r="AU91" s="457"/>
      <c r="AV91" s="433"/>
      <c r="AW91" s="409"/>
      <c r="AX91" s="461"/>
      <c r="AY91" s="462"/>
      <c r="AZ91" s="462"/>
      <c r="BA91" s="463"/>
      <c r="BB91" s="467"/>
      <c r="BC91" s="468"/>
      <c r="BD91" s="468"/>
      <c r="BE91" s="469"/>
      <c r="BF91" s="490"/>
      <c r="BG91" s="491"/>
      <c r="BH91" s="491"/>
      <c r="BI91" s="491"/>
      <c r="BJ91" s="404"/>
      <c r="BK91" s="405"/>
      <c r="BL91" s="400"/>
      <c r="BM91" s="401"/>
      <c r="BN91" s="401"/>
      <c r="BO91" s="401"/>
      <c r="BP91" s="404"/>
      <c r="BQ91" s="405"/>
      <c r="BR91" s="400"/>
      <c r="BS91" s="401"/>
      <c r="BT91" s="401"/>
      <c r="BU91" s="401"/>
      <c r="BV91" s="404"/>
      <c r="BW91" s="405"/>
      <c r="BX91" s="473"/>
      <c r="BY91" s="474"/>
      <c r="BZ91" s="474"/>
      <c r="CA91" s="474"/>
      <c r="CB91" s="474"/>
      <c r="CC91" s="474"/>
      <c r="CD91" s="474"/>
      <c r="CE91" s="475"/>
      <c r="CF91" s="479"/>
      <c r="CG91" s="480"/>
      <c r="CH91" s="480"/>
      <c r="CI91" s="480"/>
      <c r="CJ91" s="481"/>
      <c r="CP91" s="308">
        <f>COUNTA(H90:CJ91)-COUNTIF(H90:CJ91,"--選択--")</f>
        <v>6</v>
      </c>
    </row>
    <row r="92" spans="1:94" ht="31.5" customHeight="1">
      <c r="A92" s="406">
        <v>18</v>
      </c>
      <c r="B92" s="407"/>
      <c r="C92" s="410" t="s">
        <v>629</v>
      </c>
      <c r="D92" s="411"/>
      <c r="E92" s="411"/>
      <c r="F92" s="411"/>
      <c r="G92" s="411"/>
      <c r="H92" s="412"/>
      <c r="I92" s="413"/>
      <c r="J92" s="413"/>
      <c r="K92" s="413"/>
      <c r="L92" s="413"/>
      <c r="M92" s="413"/>
      <c r="N92" s="413"/>
      <c r="O92" s="413"/>
      <c r="P92" s="413"/>
      <c r="Q92" s="413"/>
      <c r="R92" s="413"/>
      <c r="S92" s="413"/>
      <c r="T92" s="413"/>
      <c r="U92" s="413"/>
      <c r="V92" s="413"/>
      <c r="W92" s="413"/>
      <c r="X92" s="413"/>
      <c r="Y92" s="413"/>
      <c r="Z92" s="413"/>
      <c r="AA92" s="413"/>
      <c r="AB92" s="413"/>
      <c r="AC92" s="414"/>
      <c r="AD92" s="415" t="s">
        <v>278</v>
      </c>
      <c r="AE92" s="416"/>
      <c r="AF92" s="416"/>
      <c r="AG92" s="416"/>
      <c r="AH92" s="417"/>
      <c r="AI92" s="421" t="s">
        <v>278</v>
      </c>
      <c r="AJ92" s="422"/>
      <c r="AK92" s="422"/>
      <c r="AL92" s="422"/>
      <c r="AM92" s="423"/>
      <c r="AN92" s="427"/>
      <c r="AO92" s="428"/>
      <c r="AP92" s="428"/>
      <c r="AQ92" s="428"/>
      <c r="AR92" s="431" t="s">
        <v>187</v>
      </c>
      <c r="AS92" s="432"/>
      <c r="AT92" s="454"/>
      <c r="AU92" s="455"/>
      <c r="AV92" s="431" t="s">
        <v>186</v>
      </c>
      <c r="AW92" s="432"/>
      <c r="AX92" s="458"/>
      <c r="AY92" s="459"/>
      <c r="AZ92" s="459"/>
      <c r="BA92" s="460"/>
      <c r="BB92" s="464"/>
      <c r="BC92" s="465"/>
      <c r="BD92" s="465"/>
      <c r="BE92" s="466"/>
      <c r="BF92" s="488"/>
      <c r="BG92" s="489"/>
      <c r="BH92" s="489"/>
      <c r="BI92" s="489"/>
      <c r="BJ92" s="402" t="s">
        <v>726</v>
      </c>
      <c r="BK92" s="403"/>
      <c r="BL92" s="398"/>
      <c r="BM92" s="399"/>
      <c r="BN92" s="399"/>
      <c r="BO92" s="399"/>
      <c r="BP92" s="402" t="s">
        <v>185</v>
      </c>
      <c r="BQ92" s="403"/>
      <c r="BR92" s="398"/>
      <c r="BS92" s="399"/>
      <c r="BT92" s="399"/>
      <c r="BU92" s="399"/>
      <c r="BV92" s="402" t="s">
        <v>185</v>
      </c>
      <c r="BW92" s="403"/>
      <c r="BX92" s="470" t="str">
        <f>IF(AND(BL92&gt;=20,BR92&gt;=100),"『ＺＥＨ－Ｍ』",IF(AND(BL92&gt;=20,BR92&gt;=75),"Nearly ＺＥＨ－Ｍ",IF(AND(BL92&gt;=20,BR92&gt;=50),"ＺＥＨ－Ｍ Ready",IF(BL92&gt;=20,"ＺＥＨ－Ｍ Oriented",""))))</f>
        <v/>
      </c>
      <c r="BY92" s="471"/>
      <c r="BZ92" s="471"/>
      <c r="CA92" s="471"/>
      <c r="CB92" s="471"/>
      <c r="CC92" s="471"/>
      <c r="CD92" s="471"/>
      <c r="CE92" s="472"/>
      <c r="CF92" s="476" t="s">
        <v>278</v>
      </c>
      <c r="CG92" s="477"/>
      <c r="CH92" s="477"/>
      <c r="CI92" s="477"/>
      <c r="CJ92" s="478"/>
      <c r="CP92" s="307"/>
    </row>
    <row r="93" spans="1:94" ht="31.5" customHeight="1">
      <c r="A93" s="408"/>
      <c r="B93" s="409"/>
      <c r="C93" s="482" t="s">
        <v>630</v>
      </c>
      <c r="D93" s="483"/>
      <c r="E93" s="483"/>
      <c r="F93" s="483"/>
      <c r="G93" s="484"/>
      <c r="H93" s="485"/>
      <c r="I93" s="486"/>
      <c r="J93" s="486"/>
      <c r="K93" s="486"/>
      <c r="L93" s="486"/>
      <c r="M93" s="486"/>
      <c r="N93" s="486"/>
      <c r="O93" s="486"/>
      <c r="P93" s="486"/>
      <c r="Q93" s="486"/>
      <c r="R93" s="486"/>
      <c r="S93" s="486"/>
      <c r="T93" s="486"/>
      <c r="U93" s="486"/>
      <c r="V93" s="486"/>
      <c r="W93" s="486"/>
      <c r="X93" s="486"/>
      <c r="Y93" s="486"/>
      <c r="Z93" s="486"/>
      <c r="AA93" s="486"/>
      <c r="AB93" s="486"/>
      <c r="AC93" s="487"/>
      <c r="AD93" s="418"/>
      <c r="AE93" s="419"/>
      <c r="AF93" s="419"/>
      <c r="AG93" s="419"/>
      <c r="AH93" s="420"/>
      <c r="AI93" s="424"/>
      <c r="AJ93" s="425"/>
      <c r="AK93" s="425"/>
      <c r="AL93" s="425"/>
      <c r="AM93" s="426"/>
      <c r="AN93" s="429"/>
      <c r="AO93" s="430"/>
      <c r="AP93" s="430"/>
      <c r="AQ93" s="430"/>
      <c r="AR93" s="433"/>
      <c r="AS93" s="409"/>
      <c r="AT93" s="456"/>
      <c r="AU93" s="457"/>
      <c r="AV93" s="433"/>
      <c r="AW93" s="409"/>
      <c r="AX93" s="461"/>
      <c r="AY93" s="462"/>
      <c r="AZ93" s="462"/>
      <c r="BA93" s="463"/>
      <c r="BB93" s="467"/>
      <c r="BC93" s="468"/>
      <c r="BD93" s="468"/>
      <c r="BE93" s="469"/>
      <c r="BF93" s="490"/>
      <c r="BG93" s="491"/>
      <c r="BH93" s="491"/>
      <c r="BI93" s="491"/>
      <c r="BJ93" s="404"/>
      <c r="BK93" s="405"/>
      <c r="BL93" s="400"/>
      <c r="BM93" s="401"/>
      <c r="BN93" s="401"/>
      <c r="BO93" s="401"/>
      <c r="BP93" s="404"/>
      <c r="BQ93" s="405"/>
      <c r="BR93" s="400"/>
      <c r="BS93" s="401"/>
      <c r="BT93" s="401"/>
      <c r="BU93" s="401"/>
      <c r="BV93" s="404"/>
      <c r="BW93" s="405"/>
      <c r="BX93" s="473"/>
      <c r="BY93" s="474"/>
      <c r="BZ93" s="474"/>
      <c r="CA93" s="474"/>
      <c r="CB93" s="474"/>
      <c r="CC93" s="474"/>
      <c r="CD93" s="474"/>
      <c r="CE93" s="475"/>
      <c r="CF93" s="479"/>
      <c r="CG93" s="480"/>
      <c r="CH93" s="480"/>
      <c r="CI93" s="480"/>
      <c r="CJ93" s="481"/>
      <c r="CP93" s="308">
        <f>COUNTA(H92:CJ93)-COUNTIF(H92:CJ93,"--選択--")</f>
        <v>6</v>
      </c>
    </row>
    <row r="94" spans="1:94" ht="31.5" customHeight="1">
      <c r="A94" s="406">
        <v>19</v>
      </c>
      <c r="B94" s="407"/>
      <c r="C94" s="410" t="s">
        <v>629</v>
      </c>
      <c r="D94" s="411"/>
      <c r="E94" s="411"/>
      <c r="F94" s="411"/>
      <c r="G94" s="411"/>
      <c r="H94" s="412"/>
      <c r="I94" s="413"/>
      <c r="J94" s="413"/>
      <c r="K94" s="413"/>
      <c r="L94" s="413"/>
      <c r="M94" s="413"/>
      <c r="N94" s="413"/>
      <c r="O94" s="413"/>
      <c r="P94" s="413"/>
      <c r="Q94" s="413"/>
      <c r="R94" s="413"/>
      <c r="S94" s="413"/>
      <c r="T94" s="413"/>
      <c r="U94" s="413"/>
      <c r="V94" s="413"/>
      <c r="W94" s="413"/>
      <c r="X94" s="413"/>
      <c r="Y94" s="413"/>
      <c r="Z94" s="413"/>
      <c r="AA94" s="413"/>
      <c r="AB94" s="413"/>
      <c r="AC94" s="414"/>
      <c r="AD94" s="415" t="s">
        <v>278</v>
      </c>
      <c r="AE94" s="416"/>
      <c r="AF94" s="416"/>
      <c r="AG94" s="416"/>
      <c r="AH94" s="417"/>
      <c r="AI94" s="421" t="s">
        <v>278</v>
      </c>
      <c r="AJ94" s="422"/>
      <c r="AK94" s="422"/>
      <c r="AL94" s="422"/>
      <c r="AM94" s="423"/>
      <c r="AN94" s="427"/>
      <c r="AO94" s="428"/>
      <c r="AP94" s="428"/>
      <c r="AQ94" s="428"/>
      <c r="AR94" s="431" t="s">
        <v>187</v>
      </c>
      <c r="AS94" s="432"/>
      <c r="AT94" s="454"/>
      <c r="AU94" s="455"/>
      <c r="AV94" s="431" t="s">
        <v>186</v>
      </c>
      <c r="AW94" s="432"/>
      <c r="AX94" s="458"/>
      <c r="AY94" s="459"/>
      <c r="AZ94" s="459"/>
      <c r="BA94" s="460"/>
      <c r="BB94" s="464"/>
      <c r="BC94" s="465"/>
      <c r="BD94" s="465"/>
      <c r="BE94" s="466"/>
      <c r="BF94" s="488"/>
      <c r="BG94" s="489"/>
      <c r="BH94" s="489"/>
      <c r="BI94" s="489"/>
      <c r="BJ94" s="402" t="s">
        <v>726</v>
      </c>
      <c r="BK94" s="403"/>
      <c r="BL94" s="398"/>
      <c r="BM94" s="399"/>
      <c r="BN94" s="399"/>
      <c r="BO94" s="399"/>
      <c r="BP94" s="402" t="s">
        <v>185</v>
      </c>
      <c r="BQ94" s="403"/>
      <c r="BR94" s="398"/>
      <c r="BS94" s="399"/>
      <c r="BT94" s="399"/>
      <c r="BU94" s="399"/>
      <c r="BV94" s="402" t="s">
        <v>185</v>
      </c>
      <c r="BW94" s="403"/>
      <c r="BX94" s="470" t="str">
        <f>IF(AND(BL94&gt;=20,BR94&gt;=100),"『ＺＥＨ－Ｍ』",IF(AND(BL94&gt;=20,BR94&gt;=75),"Nearly ＺＥＨ－Ｍ",IF(AND(BL94&gt;=20,BR94&gt;=50),"ＺＥＨ－Ｍ Ready",IF(BL94&gt;=20,"ＺＥＨ－Ｍ Oriented",""))))</f>
        <v/>
      </c>
      <c r="BY94" s="471"/>
      <c r="BZ94" s="471"/>
      <c r="CA94" s="471"/>
      <c r="CB94" s="471"/>
      <c r="CC94" s="471"/>
      <c r="CD94" s="471"/>
      <c r="CE94" s="472"/>
      <c r="CF94" s="476" t="s">
        <v>278</v>
      </c>
      <c r="CG94" s="477"/>
      <c r="CH94" s="477"/>
      <c r="CI94" s="477"/>
      <c r="CJ94" s="478"/>
      <c r="CP94" s="307"/>
    </row>
    <row r="95" spans="1:94" ht="31.5" customHeight="1">
      <c r="A95" s="408"/>
      <c r="B95" s="409"/>
      <c r="C95" s="482" t="s">
        <v>630</v>
      </c>
      <c r="D95" s="483"/>
      <c r="E95" s="483"/>
      <c r="F95" s="483"/>
      <c r="G95" s="484"/>
      <c r="H95" s="485"/>
      <c r="I95" s="486"/>
      <c r="J95" s="486"/>
      <c r="K95" s="486"/>
      <c r="L95" s="486"/>
      <c r="M95" s="486"/>
      <c r="N95" s="486"/>
      <c r="O95" s="486"/>
      <c r="P95" s="486"/>
      <c r="Q95" s="486"/>
      <c r="R95" s="486"/>
      <c r="S95" s="486"/>
      <c r="T95" s="486"/>
      <c r="U95" s="486"/>
      <c r="V95" s="486"/>
      <c r="W95" s="486"/>
      <c r="X95" s="486"/>
      <c r="Y95" s="486"/>
      <c r="Z95" s="486"/>
      <c r="AA95" s="486"/>
      <c r="AB95" s="486"/>
      <c r="AC95" s="487"/>
      <c r="AD95" s="418"/>
      <c r="AE95" s="419"/>
      <c r="AF95" s="419"/>
      <c r="AG95" s="419"/>
      <c r="AH95" s="420"/>
      <c r="AI95" s="424"/>
      <c r="AJ95" s="425"/>
      <c r="AK95" s="425"/>
      <c r="AL95" s="425"/>
      <c r="AM95" s="426"/>
      <c r="AN95" s="429"/>
      <c r="AO95" s="430"/>
      <c r="AP95" s="430"/>
      <c r="AQ95" s="430"/>
      <c r="AR95" s="433"/>
      <c r="AS95" s="409"/>
      <c r="AT95" s="456"/>
      <c r="AU95" s="457"/>
      <c r="AV95" s="433"/>
      <c r="AW95" s="409"/>
      <c r="AX95" s="461"/>
      <c r="AY95" s="462"/>
      <c r="AZ95" s="462"/>
      <c r="BA95" s="463"/>
      <c r="BB95" s="467"/>
      <c r="BC95" s="468"/>
      <c r="BD95" s="468"/>
      <c r="BE95" s="469"/>
      <c r="BF95" s="490"/>
      <c r="BG95" s="491"/>
      <c r="BH95" s="491"/>
      <c r="BI95" s="491"/>
      <c r="BJ95" s="404"/>
      <c r="BK95" s="405"/>
      <c r="BL95" s="400"/>
      <c r="BM95" s="401"/>
      <c r="BN95" s="401"/>
      <c r="BO95" s="401"/>
      <c r="BP95" s="404"/>
      <c r="BQ95" s="405"/>
      <c r="BR95" s="400"/>
      <c r="BS95" s="401"/>
      <c r="BT95" s="401"/>
      <c r="BU95" s="401"/>
      <c r="BV95" s="404"/>
      <c r="BW95" s="405"/>
      <c r="BX95" s="473"/>
      <c r="BY95" s="474"/>
      <c r="BZ95" s="474"/>
      <c r="CA95" s="474"/>
      <c r="CB95" s="474"/>
      <c r="CC95" s="474"/>
      <c r="CD95" s="474"/>
      <c r="CE95" s="475"/>
      <c r="CF95" s="479"/>
      <c r="CG95" s="480"/>
      <c r="CH95" s="480"/>
      <c r="CI95" s="480"/>
      <c r="CJ95" s="481"/>
      <c r="CP95" s="308">
        <f>COUNTA(H94:CJ95)-COUNTIF(H94:CJ95,"--選択--")</f>
        <v>6</v>
      </c>
    </row>
    <row r="96" spans="1:94" ht="31.5" customHeight="1">
      <c r="A96" s="406">
        <v>20</v>
      </c>
      <c r="B96" s="407"/>
      <c r="C96" s="410" t="s">
        <v>629</v>
      </c>
      <c r="D96" s="411"/>
      <c r="E96" s="411"/>
      <c r="F96" s="411"/>
      <c r="G96" s="411"/>
      <c r="H96" s="412"/>
      <c r="I96" s="413"/>
      <c r="J96" s="413"/>
      <c r="K96" s="413"/>
      <c r="L96" s="413"/>
      <c r="M96" s="413"/>
      <c r="N96" s="413"/>
      <c r="O96" s="413"/>
      <c r="P96" s="413"/>
      <c r="Q96" s="413"/>
      <c r="R96" s="413"/>
      <c r="S96" s="413"/>
      <c r="T96" s="413"/>
      <c r="U96" s="413"/>
      <c r="V96" s="413"/>
      <c r="W96" s="413"/>
      <c r="X96" s="413"/>
      <c r="Y96" s="413"/>
      <c r="Z96" s="413"/>
      <c r="AA96" s="413"/>
      <c r="AB96" s="413"/>
      <c r="AC96" s="414"/>
      <c r="AD96" s="415" t="s">
        <v>278</v>
      </c>
      <c r="AE96" s="416"/>
      <c r="AF96" s="416"/>
      <c r="AG96" s="416"/>
      <c r="AH96" s="417"/>
      <c r="AI96" s="421" t="s">
        <v>278</v>
      </c>
      <c r="AJ96" s="422"/>
      <c r="AK96" s="422"/>
      <c r="AL96" s="422"/>
      <c r="AM96" s="423"/>
      <c r="AN96" s="427"/>
      <c r="AO96" s="428"/>
      <c r="AP96" s="428"/>
      <c r="AQ96" s="428"/>
      <c r="AR96" s="431" t="s">
        <v>187</v>
      </c>
      <c r="AS96" s="432"/>
      <c r="AT96" s="454"/>
      <c r="AU96" s="455"/>
      <c r="AV96" s="431" t="s">
        <v>186</v>
      </c>
      <c r="AW96" s="432"/>
      <c r="AX96" s="458"/>
      <c r="AY96" s="459"/>
      <c r="AZ96" s="459"/>
      <c r="BA96" s="460"/>
      <c r="BB96" s="464"/>
      <c r="BC96" s="465"/>
      <c r="BD96" s="465"/>
      <c r="BE96" s="466"/>
      <c r="BF96" s="488"/>
      <c r="BG96" s="489"/>
      <c r="BH96" s="489"/>
      <c r="BI96" s="489"/>
      <c r="BJ96" s="402" t="s">
        <v>726</v>
      </c>
      <c r="BK96" s="403"/>
      <c r="BL96" s="398"/>
      <c r="BM96" s="399"/>
      <c r="BN96" s="399"/>
      <c r="BO96" s="399"/>
      <c r="BP96" s="402" t="s">
        <v>185</v>
      </c>
      <c r="BQ96" s="403"/>
      <c r="BR96" s="398"/>
      <c r="BS96" s="399"/>
      <c r="BT96" s="399"/>
      <c r="BU96" s="399"/>
      <c r="BV96" s="402" t="s">
        <v>185</v>
      </c>
      <c r="BW96" s="403"/>
      <c r="BX96" s="470" t="str">
        <f>IF(AND(BL96&gt;=20,BR96&gt;=100),"『ＺＥＨ－Ｍ』",IF(AND(BL96&gt;=20,BR96&gt;=75),"Nearly ＺＥＨ－Ｍ",IF(AND(BL96&gt;=20,BR96&gt;=50),"ＺＥＨ－Ｍ Ready",IF(BL96&gt;=20,"ＺＥＨ－Ｍ Oriented",""))))</f>
        <v/>
      </c>
      <c r="BY96" s="471"/>
      <c r="BZ96" s="471"/>
      <c r="CA96" s="471"/>
      <c r="CB96" s="471"/>
      <c r="CC96" s="471"/>
      <c r="CD96" s="471"/>
      <c r="CE96" s="472"/>
      <c r="CF96" s="476" t="s">
        <v>278</v>
      </c>
      <c r="CG96" s="477"/>
      <c r="CH96" s="477"/>
      <c r="CI96" s="477"/>
      <c r="CJ96" s="478"/>
      <c r="CP96" s="307"/>
    </row>
    <row r="97" spans="1:94" ht="31.5" customHeight="1">
      <c r="A97" s="408"/>
      <c r="B97" s="409"/>
      <c r="C97" s="482" t="s">
        <v>630</v>
      </c>
      <c r="D97" s="483"/>
      <c r="E97" s="483"/>
      <c r="F97" s="483"/>
      <c r="G97" s="484"/>
      <c r="H97" s="485"/>
      <c r="I97" s="486"/>
      <c r="J97" s="486"/>
      <c r="K97" s="486"/>
      <c r="L97" s="486"/>
      <c r="M97" s="486"/>
      <c r="N97" s="486"/>
      <c r="O97" s="486"/>
      <c r="P97" s="486"/>
      <c r="Q97" s="486"/>
      <c r="R97" s="486"/>
      <c r="S97" s="486"/>
      <c r="T97" s="486"/>
      <c r="U97" s="486"/>
      <c r="V97" s="486"/>
      <c r="W97" s="486"/>
      <c r="X97" s="486"/>
      <c r="Y97" s="486"/>
      <c r="Z97" s="486"/>
      <c r="AA97" s="486"/>
      <c r="AB97" s="486"/>
      <c r="AC97" s="487"/>
      <c r="AD97" s="418"/>
      <c r="AE97" s="419"/>
      <c r="AF97" s="419"/>
      <c r="AG97" s="419"/>
      <c r="AH97" s="420"/>
      <c r="AI97" s="424"/>
      <c r="AJ97" s="425"/>
      <c r="AK97" s="425"/>
      <c r="AL97" s="425"/>
      <c r="AM97" s="426"/>
      <c r="AN97" s="429"/>
      <c r="AO97" s="430"/>
      <c r="AP97" s="430"/>
      <c r="AQ97" s="430"/>
      <c r="AR97" s="433"/>
      <c r="AS97" s="409"/>
      <c r="AT97" s="456"/>
      <c r="AU97" s="457"/>
      <c r="AV97" s="433"/>
      <c r="AW97" s="409"/>
      <c r="AX97" s="461"/>
      <c r="AY97" s="462"/>
      <c r="AZ97" s="462"/>
      <c r="BA97" s="463"/>
      <c r="BB97" s="467"/>
      <c r="BC97" s="468"/>
      <c r="BD97" s="468"/>
      <c r="BE97" s="469"/>
      <c r="BF97" s="490"/>
      <c r="BG97" s="491"/>
      <c r="BH97" s="491"/>
      <c r="BI97" s="491"/>
      <c r="BJ97" s="404"/>
      <c r="BK97" s="405"/>
      <c r="BL97" s="400"/>
      <c r="BM97" s="401"/>
      <c r="BN97" s="401"/>
      <c r="BO97" s="401"/>
      <c r="BP97" s="404"/>
      <c r="BQ97" s="405"/>
      <c r="BR97" s="400"/>
      <c r="BS97" s="401"/>
      <c r="BT97" s="401"/>
      <c r="BU97" s="401"/>
      <c r="BV97" s="404"/>
      <c r="BW97" s="405"/>
      <c r="BX97" s="473"/>
      <c r="BY97" s="474"/>
      <c r="BZ97" s="474"/>
      <c r="CA97" s="474"/>
      <c r="CB97" s="474"/>
      <c r="CC97" s="474"/>
      <c r="CD97" s="474"/>
      <c r="CE97" s="475"/>
      <c r="CF97" s="479"/>
      <c r="CG97" s="480"/>
      <c r="CH97" s="480"/>
      <c r="CI97" s="480"/>
      <c r="CJ97" s="481"/>
      <c r="CP97" s="308">
        <f>COUNTA(H96:CJ97)-COUNTIF(H96:CJ97,"--選択--")</f>
        <v>6</v>
      </c>
    </row>
    <row r="98" spans="1:94" ht="31.5" customHeight="1">
      <c r="A98" s="406">
        <v>21</v>
      </c>
      <c r="B98" s="407"/>
      <c r="C98" s="410" t="s">
        <v>629</v>
      </c>
      <c r="D98" s="411"/>
      <c r="E98" s="411"/>
      <c r="F98" s="411"/>
      <c r="G98" s="411"/>
      <c r="H98" s="412"/>
      <c r="I98" s="413"/>
      <c r="J98" s="413"/>
      <c r="K98" s="413"/>
      <c r="L98" s="413"/>
      <c r="M98" s="413"/>
      <c r="N98" s="413"/>
      <c r="O98" s="413"/>
      <c r="P98" s="413"/>
      <c r="Q98" s="413"/>
      <c r="R98" s="413"/>
      <c r="S98" s="413"/>
      <c r="T98" s="413"/>
      <c r="U98" s="413"/>
      <c r="V98" s="413"/>
      <c r="W98" s="413"/>
      <c r="X98" s="413"/>
      <c r="Y98" s="413"/>
      <c r="Z98" s="413"/>
      <c r="AA98" s="413"/>
      <c r="AB98" s="413"/>
      <c r="AC98" s="414"/>
      <c r="AD98" s="415" t="s">
        <v>278</v>
      </c>
      <c r="AE98" s="416"/>
      <c r="AF98" s="416"/>
      <c r="AG98" s="416"/>
      <c r="AH98" s="417"/>
      <c r="AI98" s="421" t="s">
        <v>278</v>
      </c>
      <c r="AJ98" s="422"/>
      <c r="AK98" s="422"/>
      <c r="AL98" s="422"/>
      <c r="AM98" s="423"/>
      <c r="AN98" s="427"/>
      <c r="AO98" s="428"/>
      <c r="AP98" s="428"/>
      <c r="AQ98" s="428"/>
      <c r="AR98" s="431" t="s">
        <v>187</v>
      </c>
      <c r="AS98" s="432"/>
      <c r="AT98" s="454"/>
      <c r="AU98" s="455"/>
      <c r="AV98" s="431" t="s">
        <v>186</v>
      </c>
      <c r="AW98" s="432"/>
      <c r="AX98" s="458"/>
      <c r="AY98" s="459"/>
      <c r="AZ98" s="459"/>
      <c r="BA98" s="460"/>
      <c r="BB98" s="464"/>
      <c r="BC98" s="465"/>
      <c r="BD98" s="465"/>
      <c r="BE98" s="466"/>
      <c r="BF98" s="488"/>
      <c r="BG98" s="489"/>
      <c r="BH98" s="489"/>
      <c r="BI98" s="489"/>
      <c r="BJ98" s="402" t="s">
        <v>726</v>
      </c>
      <c r="BK98" s="403"/>
      <c r="BL98" s="398"/>
      <c r="BM98" s="399"/>
      <c r="BN98" s="399"/>
      <c r="BO98" s="399"/>
      <c r="BP98" s="402" t="s">
        <v>185</v>
      </c>
      <c r="BQ98" s="403"/>
      <c r="BR98" s="398"/>
      <c r="BS98" s="399"/>
      <c r="BT98" s="399"/>
      <c r="BU98" s="399"/>
      <c r="BV98" s="402" t="s">
        <v>185</v>
      </c>
      <c r="BW98" s="403"/>
      <c r="BX98" s="470" t="str">
        <f>IF(AND(BL98&gt;=20,BR98&gt;=100),"『ＺＥＨ－Ｍ』",IF(AND(BL98&gt;=20,BR98&gt;=75),"Nearly ＺＥＨ－Ｍ",IF(AND(BL98&gt;=20,BR98&gt;=50),"ＺＥＨ－Ｍ Ready",IF(BL98&gt;=20,"ＺＥＨ－Ｍ Oriented",""))))</f>
        <v/>
      </c>
      <c r="BY98" s="471"/>
      <c r="BZ98" s="471"/>
      <c r="CA98" s="471"/>
      <c r="CB98" s="471"/>
      <c r="CC98" s="471"/>
      <c r="CD98" s="471"/>
      <c r="CE98" s="472"/>
      <c r="CF98" s="476" t="s">
        <v>278</v>
      </c>
      <c r="CG98" s="477"/>
      <c r="CH98" s="477"/>
      <c r="CI98" s="477"/>
      <c r="CJ98" s="478"/>
      <c r="CP98" s="307"/>
    </row>
    <row r="99" spans="1:94" ht="31.5" customHeight="1">
      <c r="A99" s="408"/>
      <c r="B99" s="409"/>
      <c r="C99" s="482" t="s">
        <v>630</v>
      </c>
      <c r="D99" s="483"/>
      <c r="E99" s="483"/>
      <c r="F99" s="483"/>
      <c r="G99" s="484"/>
      <c r="H99" s="485"/>
      <c r="I99" s="486"/>
      <c r="J99" s="486"/>
      <c r="K99" s="486"/>
      <c r="L99" s="486"/>
      <c r="M99" s="486"/>
      <c r="N99" s="486"/>
      <c r="O99" s="486"/>
      <c r="P99" s="486"/>
      <c r="Q99" s="486"/>
      <c r="R99" s="486"/>
      <c r="S99" s="486"/>
      <c r="T99" s="486"/>
      <c r="U99" s="486"/>
      <c r="V99" s="486"/>
      <c r="W99" s="486"/>
      <c r="X99" s="486"/>
      <c r="Y99" s="486"/>
      <c r="Z99" s="486"/>
      <c r="AA99" s="486"/>
      <c r="AB99" s="486"/>
      <c r="AC99" s="487"/>
      <c r="AD99" s="418"/>
      <c r="AE99" s="419"/>
      <c r="AF99" s="419"/>
      <c r="AG99" s="419"/>
      <c r="AH99" s="420"/>
      <c r="AI99" s="424"/>
      <c r="AJ99" s="425"/>
      <c r="AK99" s="425"/>
      <c r="AL99" s="425"/>
      <c r="AM99" s="426"/>
      <c r="AN99" s="429"/>
      <c r="AO99" s="430"/>
      <c r="AP99" s="430"/>
      <c r="AQ99" s="430"/>
      <c r="AR99" s="433"/>
      <c r="AS99" s="409"/>
      <c r="AT99" s="456"/>
      <c r="AU99" s="457"/>
      <c r="AV99" s="433"/>
      <c r="AW99" s="409"/>
      <c r="AX99" s="461"/>
      <c r="AY99" s="462"/>
      <c r="AZ99" s="462"/>
      <c r="BA99" s="463"/>
      <c r="BB99" s="467"/>
      <c r="BC99" s="468"/>
      <c r="BD99" s="468"/>
      <c r="BE99" s="469"/>
      <c r="BF99" s="490"/>
      <c r="BG99" s="491"/>
      <c r="BH99" s="491"/>
      <c r="BI99" s="491"/>
      <c r="BJ99" s="404"/>
      <c r="BK99" s="405"/>
      <c r="BL99" s="400"/>
      <c r="BM99" s="401"/>
      <c r="BN99" s="401"/>
      <c r="BO99" s="401"/>
      <c r="BP99" s="404"/>
      <c r="BQ99" s="405"/>
      <c r="BR99" s="400"/>
      <c r="BS99" s="401"/>
      <c r="BT99" s="401"/>
      <c r="BU99" s="401"/>
      <c r="BV99" s="404"/>
      <c r="BW99" s="405"/>
      <c r="BX99" s="473"/>
      <c r="BY99" s="474"/>
      <c r="BZ99" s="474"/>
      <c r="CA99" s="474"/>
      <c r="CB99" s="474"/>
      <c r="CC99" s="474"/>
      <c r="CD99" s="474"/>
      <c r="CE99" s="475"/>
      <c r="CF99" s="479"/>
      <c r="CG99" s="480"/>
      <c r="CH99" s="480"/>
      <c r="CI99" s="480"/>
      <c r="CJ99" s="481"/>
      <c r="CP99" s="308">
        <f>COUNTA(H98:CJ99)-COUNTIF(H98:CJ99,"--選択--")</f>
        <v>6</v>
      </c>
    </row>
    <row r="100" spans="1:94" ht="31.5" customHeight="1">
      <c r="A100" s="406">
        <v>22</v>
      </c>
      <c r="B100" s="407"/>
      <c r="C100" s="410" t="s">
        <v>629</v>
      </c>
      <c r="D100" s="411"/>
      <c r="E100" s="411"/>
      <c r="F100" s="411"/>
      <c r="G100" s="411"/>
      <c r="H100" s="412"/>
      <c r="I100" s="413"/>
      <c r="J100" s="413"/>
      <c r="K100" s="413"/>
      <c r="L100" s="413"/>
      <c r="M100" s="413"/>
      <c r="N100" s="413"/>
      <c r="O100" s="413"/>
      <c r="P100" s="413"/>
      <c r="Q100" s="413"/>
      <c r="R100" s="413"/>
      <c r="S100" s="413"/>
      <c r="T100" s="413"/>
      <c r="U100" s="413"/>
      <c r="V100" s="413"/>
      <c r="W100" s="413"/>
      <c r="X100" s="413"/>
      <c r="Y100" s="413"/>
      <c r="Z100" s="413"/>
      <c r="AA100" s="413"/>
      <c r="AB100" s="413"/>
      <c r="AC100" s="414"/>
      <c r="AD100" s="415" t="s">
        <v>278</v>
      </c>
      <c r="AE100" s="416"/>
      <c r="AF100" s="416"/>
      <c r="AG100" s="416"/>
      <c r="AH100" s="417"/>
      <c r="AI100" s="421" t="s">
        <v>278</v>
      </c>
      <c r="AJ100" s="422"/>
      <c r="AK100" s="422"/>
      <c r="AL100" s="422"/>
      <c r="AM100" s="423"/>
      <c r="AN100" s="427"/>
      <c r="AO100" s="428"/>
      <c r="AP100" s="428"/>
      <c r="AQ100" s="428"/>
      <c r="AR100" s="431" t="s">
        <v>187</v>
      </c>
      <c r="AS100" s="432"/>
      <c r="AT100" s="454"/>
      <c r="AU100" s="455"/>
      <c r="AV100" s="431" t="s">
        <v>186</v>
      </c>
      <c r="AW100" s="432"/>
      <c r="AX100" s="458"/>
      <c r="AY100" s="459"/>
      <c r="AZ100" s="459"/>
      <c r="BA100" s="460"/>
      <c r="BB100" s="464"/>
      <c r="BC100" s="465"/>
      <c r="BD100" s="465"/>
      <c r="BE100" s="466"/>
      <c r="BF100" s="488"/>
      <c r="BG100" s="489"/>
      <c r="BH100" s="489"/>
      <c r="BI100" s="489"/>
      <c r="BJ100" s="402" t="s">
        <v>726</v>
      </c>
      <c r="BK100" s="403"/>
      <c r="BL100" s="398"/>
      <c r="BM100" s="399"/>
      <c r="BN100" s="399"/>
      <c r="BO100" s="399"/>
      <c r="BP100" s="402" t="s">
        <v>185</v>
      </c>
      <c r="BQ100" s="403"/>
      <c r="BR100" s="398"/>
      <c r="BS100" s="399"/>
      <c r="BT100" s="399"/>
      <c r="BU100" s="399"/>
      <c r="BV100" s="402" t="s">
        <v>185</v>
      </c>
      <c r="BW100" s="403"/>
      <c r="BX100" s="470" t="str">
        <f>IF(AND(BL100&gt;=20,BR100&gt;=100),"『ＺＥＨ－Ｍ』",IF(AND(BL100&gt;=20,BR100&gt;=75),"Nearly ＺＥＨ－Ｍ",IF(AND(BL100&gt;=20,BR100&gt;=50),"ＺＥＨ－Ｍ Ready",IF(BL100&gt;=20,"ＺＥＨ－Ｍ Oriented",""))))</f>
        <v/>
      </c>
      <c r="BY100" s="471"/>
      <c r="BZ100" s="471"/>
      <c r="CA100" s="471"/>
      <c r="CB100" s="471"/>
      <c r="CC100" s="471"/>
      <c r="CD100" s="471"/>
      <c r="CE100" s="472"/>
      <c r="CF100" s="476" t="s">
        <v>278</v>
      </c>
      <c r="CG100" s="477"/>
      <c r="CH100" s="477"/>
      <c r="CI100" s="477"/>
      <c r="CJ100" s="478"/>
      <c r="CP100" s="307"/>
    </row>
    <row r="101" spans="1:94" ht="31.5" customHeight="1">
      <c r="A101" s="408"/>
      <c r="B101" s="409"/>
      <c r="C101" s="482" t="s">
        <v>630</v>
      </c>
      <c r="D101" s="483"/>
      <c r="E101" s="483"/>
      <c r="F101" s="483"/>
      <c r="G101" s="484"/>
      <c r="H101" s="485"/>
      <c r="I101" s="486"/>
      <c r="J101" s="486"/>
      <c r="K101" s="486"/>
      <c r="L101" s="486"/>
      <c r="M101" s="486"/>
      <c r="N101" s="486"/>
      <c r="O101" s="486"/>
      <c r="P101" s="486"/>
      <c r="Q101" s="486"/>
      <c r="R101" s="486"/>
      <c r="S101" s="486"/>
      <c r="T101" s="486"/>
      <c r="U101" s="486"/>
      <c r="V101" s="486"/>
      <c r="W101" s="486"/>
      <c r="X101" s="486"/>
      <c r="Y101" s="486"/>
      <c r="Z101" s="486"/>
      <c r="AA101" s="486"/>
      <c r="AB101" s="486"/>
      <c r="AC101" s="487"/>
      <c r="AD101" s="418"/>
      <c r="AE101" s="419"/>
      <c r="AF101" s="419"/>
      <c r="AG101" s="419"/>
      <c r="AH101" s="420"/>
      <c r="AI101" s="424"/>
      <c r="AJ101" s="425"/>
      <c r="AK101" s="425"/>
      <c r="AL101" s="425"/>
      <c r="AM101" s="426"/>
      <c r="AN101" s="429"/>
      <c r="AO101" s="430"/>
      <c r="AP101" s="430"/>
      <c r="AQ101" s="430"/>
      <c r="AR101" s="433"/>
      <c r="AS101" s="409"/>
      <c r="AT101" s="456"/>
      <c r="AU101" s="457"/>
      <c r="AV101" s="433"/>
      <c r="AW101" s="409"/>
      <c r="AX101" s="461"/>
      <c r="AY101" s="462"/>
      <c r="AZ101" s="462"/>
      <c r="BA101" s="463"/>
      <c r="BB101" s="467"/>
      <c r="BC101" s="468"/>
      <c r="BD101" s="468"/>
      <c r="BE101" s="469"/>
      <c r="BF101" s="490"/>
      <c r="BG101" s="491"/>
      <c r="BH101" s="491"/>
      <c r="BI101" s="491"/>
      <c r="BJ101" s="404"/>
      <c r="BK101" s="405"/>
      <c r="BL101" s="400"/>
      <c r="BM101" s="401"/>
      <c r="BN101" s="401"/>
      <c r="BO101" s="401"/>
      <c r="BP101" s="404"/>
      <c r="BQ101" s="405"/>
      <c r="BR101" s="400"/>
      <c r="BS101" s="401"/>
      <c r="BT101" s="401"/>
      <c r="BU101" s="401"/>
      <c r="BV101" s="404"/>
      <c r="BW101" s="405"/>
      <c r="BX101" s="473"/>
      <c r="BY101" s="474"/>
      <c r="BZ101" s="474"/>
      <c r="CA101" s="474"/>
      <c r="CB101" s="474"/>
      <c r="CC101" s="474"/>
      <c r="CD101" s="474"/>
      <c r="CE101" s="475"/>
      <c r="CF101" s="479"/>
      <c r="CG101" s="480"/>
      <c r="CH101" s="480"/>
      <c r="CI101" s="480"/>
      <c r="CJ101" s="481"/>
      <c r="CP101" s="308">
        <f>COUNTA(H100:CJ101)-COUNTIF(H100:CJ101,"--選択--")</f>
        <v>6</v>
      </c>
    </row>
    <row r="102" spans="1:94" ht="31.5" customHeight="1">
      <c r="A102" s="406">
        <v>23</v>
      </c>
      <c r="B102" s="407"/>
      <c r="C102" s="410" t="s">
        <v>629</v>
      </c>
      <c r="D102" s="411"/>
      <c r="E102" s="411"/>
      <c r="F102" s="411"/>
      <c r="G102" s="411"/>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4"/>
      <c r="AD102" s="415" t="s">
        <v>278</v>
      </c>
      <c r="AE102" s="416"/>
      <c r="AF102" s="416"/>
      <c r="AG102" s="416"/>
      <c r="AH102" s="417"/>
      <c r="AI102" s="421" t="s">
        <v>278</v>
      </c>
      <c r="AJ102" s="422"/>
      <c r="AK102" s="422"/>
      <c r="AL102" s="422"/>
      <c r="AM102" s="423"/>
      <c r="AN102" s="427"/>
      <c r="AO102" s="428"/>
      <c r="AP102" s="428"/>
      <c r="AQ102" s="428"/>
      <c r="AR102" s="431" t="s">
        <v>187</v>
      </c>
      <c r="AS102" s="432"/>
      <c r="AT102" s="454"/>
      <c r="AU102" s="455"/>
      <c r="AV102" s="431" t="s">
        <v>186</v>
      </c>
      <c r="AW102" s="432"/>
      <c r="AX102" s="458"/>
      <c r="AY102" s="459"/>
      <c r="AZ102" s="459"/>
      <c r="BA102" s="460"/>
      <c r="BB102" s="464"/>
      <c r="BC102" s="465"/>
      <c r="BD102" s="465"/>
      <c r="BE102" s="466"/>
      <c r="BF102" s="488"/>
      <c r="BG102" s="489"/>
      <c r="BH102" s="489"/>
      <c r="BI102" s="489"/>
      <c r="BJ102" s="402" t="s">
        <v>726</v>
      </c>
      <c r="BK102" s="403"/>
      <c r="BL102" s="398"/>
      <c r="BM102" s="399"/>
      <c r="BN102" s="399"/>
      <c r="BO102" s="399"/>
      <c r="BP102" s="402" t="s">
        <v>185</v>
      </c>
      <c r="BQ102" s="403"/>
      <c r="BR102" s="398"/>
      <c r="BS102" s="399"/>
      <c r="BT102" s="399"/>
      <c r="BU102" s="399"/>
      <c r="BV102" s="402" t="s">
        <v>185</v>
      </c>
      <c r="BW102" s="403"/>
      <c r="BX102" s="470" t="str">
        <f>IF(AND(BL102&gt;=20,BR102&gt;=100),"『ＺＥＨ－Ｍ』",IF(AND(BL102&gt;=20,BR102&gt;=75),"Nearly ＺＥＨ－Ｍ",IF(AND(BL102&gt;=20,BR102&gt;=50),"ＺＥＨ－Ｍ Ready",IF(BL102&gt;=20,"ＺＥＨ－Ｍ Oriented",""))))</f>
        <v/>
      </c>
      <c r="BY102" s="471"/>
      <c r="BZ102" s="471"/>
      <c r="CA102" s="471"/>
      <c r="CB102" s="471"/>
      <c r="CC102" s="471"/>
      <c r="CD102" s="471"/>
      <c r="CE102" s="472"/>
      <c r="CF102" s="476" t="s">
        <v>278</v>
      </c>
      <c r="CG102" s="477"/>
      <c r="CH102" s="477"/>
      <c r="CI102" s="477"/>
      <c r="CJ102" s="478"/>
      <c r="CP102" s="307"/>
    </row>
    <row r="103" spans="1:94" ht="31.5" customHeight="1">
      <c r="A103" s="408"/>
      <c r="B103" s="409"/>
      <c r="C103" s="482" t="s">
        <v>630</v>
      </c>
      <c r="D103" s="483"/>
      <c r="E103" s="483"/>
      <c r="F103" s="483"/>
      <c r="G103" s="484"/>
      <c r="H103" s="485"/>
      <c r="I103" s="486"/>
      <c r="J103" s="486"/>
      <c r="K103" s="486"/>
      <c r="L103" s="486"/>
      <c r="M103" s="486"/>
      <c r="N103" s="486"/>
      <c r="O103" s="486"/>
      <c r="P103" s="486"/>
      <c r="Q103" s="486"/>
      <c r="R103" s="486"/>
      <c r="S103" s="486"/>
      <c r="T103" s="486"/>
      <c r="U103" s="486"/>
      <c r="V103" s="486"/>
      <c r="W103" s="486"/>
      <c r="X103" s="486"/>
      <c r="Y103" s="486"/>
      <c r="Z103" s="486"/>
      <c r="AA103" s="486"/>
      <c r="AB103" s="486"/>
      <c r="AC103" s="487"/>
      <c r="AD103" s="418"/>
      <c r="AE103" s="419"/>
      <c r="AF103" s="419"/>
      <c r="AG103" s="419"/>
      <c r="AH103" s="420"/>
      <c r="AI103" s="424"/>
      <c r="AJ103" s="425"/>
      <c r="AK103" s="425"/>
      <c r="AL103" s="425"/>
      <c r="AM103" s="426"/>
      <c r="AN103" s="429"/>
      <c r="AO103" s="430"/>
      <c r="AP103" s="430"/>
      <c r="AQ103" s="430"/>
      <c r="AR103" s="433"/>
      <c r="AS103" s="409"/>
      <c r="AT103" s="456"/>
      <c r="AU103" s="457"/>
      <c r="AV103" s="433"/>
      <c r="AW103" s="409"/>
      <c r="AX103" s="461"/>
      <c r="AY103" s="462"/>
      <c r="AZ103" s="462"/>
      <c r="BA103" s="463"/>
      <c r="BB103" s="467"/>
      <c r="BC103" s="468"/>
      <c r="BD103" s="468"/>
      <c r="BE103" s="469"/>
      <c r="BF103" s="490"/>
      <c r="BG103" s="491"/>
      <c r="BH103" s="491"/>
      <c r="BI103" s="491"/>
      <c r="BJ103" s="404"/>
      <c r="BK103" s="405"/>
      <c r="BL103" s="400"/>
      <c r="BM103" s="401"/>
      <c r="BN103" s="401"/>
      <c r="BO103" s="401"/>
      <c r="BP103" s="404"/>
      <c r="BQ103" s="405"/>
      <c r="BR103" s="400"/>
      <c r="BS103" s="401"/>
      <c r="BT103" s="401"/>
      <c r="BU103" s="401"/>
      <c r="BV103" s="404"/>
      <c r="BW103" s="405"/>
      <c r="BX103" s="473"/>
      <c r="BY103" s="474"/>
      <c r="BZ103" s="474"/>
      <c r="CA103" s="474"/>
      <c r="CB103" s="474"/>
      <c r="CC103" s="474"/>
      <c r="CD103" s="474"/>
      <c r="CE103" s="475"/>
      <c r="CF103" s="479"/>
      <c r="CG103" s="480"/>
      <c r="CH103" s="480"/>
      <c r="CI103" s="480"/>
      <c r="CJ103" s="481"/>
      <c r="CP103" s="308">
        <f>COUNTA(H102:CJ103)-COUNTIF(H102:CJ103,"--選択--")</f>
        <v>6</v>
      </c>
    </row>
    <row r="104" spans="1:94" ht="31.5" customHeight="1">
      <c r="A104" s="406">
        <v>24</v>
      </c>
      <c r="B104" s="407"/>
      <c r="C104" s="410" t="s">
        <v>629</v>
      </c>
      <c r="D104" s="411"/>
      <c r="E104" s="411"/>
      <c r="F104" s="411"/>
      <c r="G104" s="411"/>
      <c r="H104" s="412"/>
      <c r="I104" s="413"/>
      <c r="J104" s="413"/>
      <c r="K104" s="413"/>
      <c r="L104" s="413"/>
      <c r="M104" s="413"/>
      <c r="N104" s="413"/>
      <c r="O104" s="413"/>
      <c r="P104" s="413"/>
      <c r="Q104" s="413"/>
      <c r="R104" s="413"/>
      <c r="S104" s="413"/>
      <c r="T104" s="413"/>
      <c r="U104" s="413"/>
      <c r="V104" s="413"/>
      <c r="W104" s="413"/>
      <c r="X104" s="413"/>
      <c r="Y104" s="413"/>
      <c r="Z104" s="413"/>
      <c r="AA104" s="413"/>
      <c r="AB104" s="413"/>
      <c r="AC104" s="414"/>
      <c r="AD104" s="415" t="s">
        <v>278</v>
      </c>
      <c r="AE104" s="416"/>
      <c r="AF104" s="416"/>
      <c r="AG104" s="416"/>
      <c r="AH104" s="417"/>
      <c r="AI104" s="421" t="s">
        <v>278</v>
      </c>
      <c r="AJ104" s="422"/>
      <c r="AK104" s="422"/>
      <c r="AL104" s="422"/>
      <c r="AM104" s="423"/>
      <c r="AN104" s="427"/>
      <c r="AO104" s="428"/>
      <c r="AP104" s="428"/>
      <c r="AQ104" s="428"/>
      <c r="AR104" s="431" t="s">
        <v>187</v>
      </c>
      <c r="AS104" s="432"/>
      <c r="AT104" s="454"/>
      <c r="AU104" s="455"/>
      <c r="AV104" s="431" t="s">
        <v>186</v>
      </c>
      <c r="AW104" s="432"/>
      <c r="AX104" s="458"/>
      <c r="AY104" s="459"/>
      <c r="AZ104" s="459"/>
      <c r="BA104" s="460"/>
      <c r="BB104" s="464"/>
      <c r="BC104" s="465"/>
      <c r="BD104" s="465"/>
      <c r="BE104" s="466"/>
      <c r="BF104" s="488"/>
      <c r="BG104" s="489"/>
      <c r="BH104" s="489"/>
      <c r="BI104" s="489"/>
      <c r="BJ104" s="402" t="s">
        <v>726</v>
      </c>
      <c r="BK104" s="403"/>
      <c r="BL104" s="398"/>
      <c r="BM104" s="399"/>
      <c r="BN104" s="399"/>
      <c r="BO104" s="399"/>
      <c r="BP104" s="402" t="s">
        <v>185</v>
      </c>
      <c r="BQ104" s="403"/>
      <c r="BR104" s="398"/>
      <c r="BS104" s="399"/>
      <c r="BT104" s="399"/>
      <c r="BU104" s="399"/>
      <c r="BV104" s="402" t="s">
        <v>185</v>
      </c>
      <c r="BW104" s="403"/>
      <c r="BX104" s="470" t="str">
        <f>IF(AND(BL104&gt;=20,BR104&gt;=100),"『ＺＥＨ－Ｍ』",IF(AND(BL104&gt;=20,BR104&gt;=75),"Nearly ＺＥＨ－Ｍ",IF(AND(BL104&gt;=20,BR104&gt;=50),"ＺＥＨ－Ｍ Ready",IF(BL104&gt;=20,"ＺＥＨ－Ｍ Oriented",""))))</f>
        <v/>
      </c>
      <c r="BY104" s="471"/>
      <c r="BZ104" s="471"/>
      <c r="CA104" s="471"/>
      <c r="CB104" s="471"/>
      <c r="CC104" s="471"/>
      <c r="CD104" s="471"/>
      <c r="CE104" s="472"/>
      <c r="CF104" s="476" t="s">
        <v>278</v>
      </c>
      <c r="CG104" s="477"/>
      <c r="CH104" s="477"/>
      <c r="CI104" s="477"/>
      <c r="CJ104" s="478"/>
      <c r="CP104" s="307"/>
    </row>
    <row r="105" spans="1:94" ht="31.5" customHeight="1">
      <c r="A105" s="408"/>
      <c r="B105" s="409"/>
      <c r="C105" s="482" t="s">
        <v>630</v>
      </c>
      <c r="D105" s="483"/>
      <c r="E105" s="483"/>
      <c r="F105" s="483"/>
      <c r="G105" s="484"/>
      <c r="H105" s="485"/>
      <c r="I105" s="486"/>
      <c r="J105" s="486"/>
      <c r="K105" s="486"/>
      <c r="L105" s="486"/>
      <c r="M105" s="486"/>
      <c r="N105" s="486"/>
      <c r="O105" s="486"/>
      <c r="P105" s="486"/>
      <c r="Q105" s="486"/>
      <c r="R105" s="486"/>
      <c r="S105" s="486"/>
      <c r="T105" s="486"/>
      <c r="U105" s="486"/>
      <c r="V105" s="486"/>
      <c r="W105" s="486"/>
      <c r="X105" s="486"/>
      <c r="Y105" s="486"/>
      <c r="Z105" s="486"/>
      <c r="AA105" s="486"/>
      <c r="AB105" s="486"/>
      <c r="AC105" s="487"/>
      <c r="AD105" s="418"/>
      <c r="AE105" s="419"/>
      <c r="AF105" s="419"/>
      <c r="AG105" s="419"/>
      <c r="AH105" s="420"/>
      <c r="AI105" s="424"/>
      <c r="AJ105" s="425"/>
      <c r="AK105" s="425"/>
      <c r="AL105" s="425"/>
      <c r="AM105" s="426"/>
      <c r="AN105" s="429"/>
      <c r="AO105" s="430"/>
      <c r="AP105" s="430"/>
      <c r="AQ105" s="430"/>
      <c r="AR105" s="433"/>
      <c r="AS105" s="409"/>
      <c r="AT105" s="456"/>
      <c r="AU105" s="457"/>
      <c r="AV105" s="433"/>
      <c r="AW105" s="409"/>
      <c r="AX105" s="461"/>
      <c r="AY105" s="462"/>
      <c r="AZ105" s="462"/>
      <c r="BA105" s="463"/>
      <c r="BB105" s="467"/>
      <c r="BC105" s="468"/>
      <c r="BD105" s="468"/>
      <c r="BE105" s="469"/>
      <c r="BF105" s="490"/>
      <c r="BG105" s="491"/>
      <c r="BH105" s="491"/>
      <c r="BI105" s="491"/>
      <c r="BJ105" s="404"/>
      <c r="BK105" s="405"/>
      <c r="BL105" s="400"/>
      <c r="BM105" s="401"/>
      <c r="BN105" s="401"/>
      <c r="BO105" s="401"/>
      <c r="BP105" s="404"/>
      <c r="BQ105" s="405"/>
      <c r="BR105" s="400"/>
      <c r="BS105" s="401"/>
      <c r="BT105" s="401"/>
      <c r="BU105" s="401"/>
      <c r="BV105" s="404"/>
      <c r="BW105" s="405"/>
      <c r="BX105" s="473"/>
      <c r="BY105" s="474"/>
      <c r="BZ105" s="474"/>
      <c r="CA105" s="474"/>
      <c r="CB105" s="474"/>
      <c r="CC105" s="474"/>
      <c r="CD105" s="474"/>
      <c r="CE105" s="475"/>
      <c r="CF105" s="479"/>
      <c r="CG105" s="480"/>
      <c r="CH105" s="480"/>
      <c r="CI105" s="480"/>
      <c r="CJ105" s="481"/>
      <c r="CP105" s="308">
        <f>COUNTA(H104:CJ105)-COUNTIF(H104:CJ105,"--選択--")</f>
        <v>6</v>
      </c>
    </row>
    <row r="106" spans="1:94" ht="31.5" customHeight="1">
      <c r="A106" s="406">
        <v>25</v>
      </c>
      <c r="B106" s="407"/>
      <c r="C106" s="410" t="s">
        <v>629</v>
      </c>
      <c r="D106" s="411"/>
      <c r="E106" s="411"/>
      <c r="F106" s="411"/>
      <c r="G106" s="411"/>
      <c r="H106" s="412"/>
      <c r="I106" s="413"/>
      <c r="J106" s="413"/>
      <c r="K106" s="413"/>
      <c r="L106" s="413"/>
      <c r="M106" s="413"/>
      <c r="N106" s="413"/>
      <c r="O106" s="413"/>
      <c r="P106" s="413"/>
      <c r="Q106" s="413"/>
      <c r="R106" s="413"/>
      <c r="S106" s="413"/>
      <c r="T106" s="413"/>
      <c r="U106" s="413"/>
      <c r="V106" s="413"/>
      <c r="W106" s="413"/>
      <c r="X106" s="413"/>
      <c r="Y106" s="413"/>
      <c r="Z106" s="413"/>
      <c r="AA106" s="413"/>
      <c r="AB106" s="413"/>
      <c r="AC106" s="414"/>
      <c r="AD106" s="415" t="s">
        <v>278</v>
      </c>
      <c r="AE106" s="416"/>
      <c r="AF106" s="416"/>
      <c r="AG106" s="416"/>
      <c r="AH106" s="417"/>
      <c r="AI106" s="421" t="s">
        <v>278</v>
      </c>
      <c r="AJ106" s="422"/>
      <c r="AK106" s="422"/>
      <c r="AL106" s="422"/>
      <c r="AM106" s="423"/>
      <c r="AN106" s="427"/>
      <c r="AO106" s="428"/>
      <c r="AP106" s="428"/>
      <c r="AQ106" s="428"/>
      <c r="AR106" s="431" t="s">
        <v>187</v>
      </c>
      <c r="AS106" s="432"/>
      <c r="AT106" s="454"/>
      <c r="AU106" s="455"/>
      <c r="AV106" s="431" t="s">
        <v>186</v>
      </c>
      <c r="AW106" s="432"/>
      <c r="AX106" s="458"/>
      <c r="AY106" s="459"/>
      <c r="AZ106" s="459"/>
      <c r="BA106" s="460"/>
      <c r="BB106" s="464"/>
      <c r="BC106" s="465"/>
      <c r="BD106" s="465"/>
      <c r="BE106" s="466"/>
      <c r="BF106" s="488"/>
      <c r="BG106" s="489"/>
      <c r="BH106" s="489"/>
      <c r="BI106" s="489"/>
      <c r="BJ106" s="402" t="s">
        <v>726</v>
      </c>
      <c r="BK106" s="403"/>
      <c r="BL106" s="398"/>
      <c r="BM106" s="399"/>
      <c r="BN106" s="399"/>
      <c r="BO106" s="399"/>
      <c r="BP106" s="402" t="s">
        <v>185</v>
      </c>
      <c r="BQ106" s="403"/>
      <c r="BR106" s="398"/>
      <c r="BS106" s="399"/>
      <c r="BT106" s="399"/>
      <c r="BU106" s="399"/>
      <c r="BV106" s="402" t="s">
        <v>185</v>
      </c>
      <c r="BW106" s="403"/>
      <c r="BX106" s="470" t="str">
        <f>IF(AND(BL106&gt;=20,BR106&gt;=100),"『ＺＥＨ－Ｍ』",IF(AND(BL106&gt;=20,BR106&gt;=75),"Nearly ＺＥＨ－Ｍ",IF(AND(BL106&gt;=20,BR106&gt;=50),"ＺＥＨ－Ｍ Ready",IF(BL106&gt;=20,"ＺＥＨ－Ｍ Oriented",""))))</f>
        <v/>
      </c>
      <c r="BY106" s="471"/>
      <c r="BZ106" s="471"/>
      <c r="CA106" s="471"/>
      <c r="CB106" s="471"/>
      <c r="CC106" s="471"/>
      <c r="CD106" s="471"/>
      <c r="CE106" s="472"/>
      <c r="CF106" s="476" t="s">
        <v>278</v>
      </c>
      <c r="CG106" s="477"/>
      <c r="CH106" s="477"/>
      <c r="CI106" s="477"/>
      <c r="CJ106" s="478"/>
      <c r="CP106" s="307"/>
    </row>
    <row r="107" spans="1:94" ht="31.5" customHeight="1">
      <c r="A107" s="408"/>
      <c r="B107" s="409"/>
      <c r="C107" s="482" t="s">
        <v>630</v>
      </c>
      <c r="D107" s="483"/>
      <c r="E107" s="483"/>
      <c r="F107" s="483"/>
      <c r="G107" s="484"/>
      <c r="H107" s="485"/>
      <c r="I107" s="486"/>
      <c r="J107" s="486"/>
      <c r="K107" s="486"/>
      <c r="L107" s="486"/>
      <c r="M107" s="486"/>
      <c r="N107" s="486"/>
      <c r="O107" s="486"/>
      <c r="P107" s="486"/>
      <c r="Q107" s="486"/>
      <c r="R107" s="486"/>
      <c r="S107" s="486"/>
      <c r="T107" s="486"/>
      <c r="U107" s="486"/>
      <c r="V107" s="486"/>
      <c r="W107" s="486"/>
      <c r="X107" s="486"/>
      <c r="Y107" s="486"/>
      <c r="Z107" s="486"/>
      <c r="AA107" s="486"/>
      <c r="AB107" s="486"/>
      <c r="AC107" s="487"/>
      <c r="AD107" s="418"/>
      <c r="AE107" s="419"/>
      <c r="AF107" s="419"/>
      <c r="AG107" s="419"/>
      <c r="AH107" s="420"/>
      <c r="AI107" s="424"/>
      <c r="AJ107" s="425"/>
      <c r="AK107" s="425"/>
      <c r="AL107" s="425"/>
      <c r="AM107" s="426"/>
      <c r="AN107" s="429"/>
      <c r="AO107" s="430"/>
      <c r="AP107" s="430"/>
      <c r="AQ107" s="430"/>
      <c r="AR107" s="433"/>
      <c r="AS107" s="409"/>
      <c r="AT107" s="456"/>
      <c r="AU107" s="457"/>
      <c r="AV107" s="433"/>
      <c r="AW107" s="409"/>
      <c r="AX107" s="461"/>
      <c r="AY107" s="462"/>
      <c r="AZ107" s="462"/>
      <c r="BA107" s="463"/>
      <c r="BB107" s="467"/>
      <c r="BC107" s="468"/>
      <c r="BD107" s="468"/>
      <c r="BE107" s="469"/>
      <c r="BF107" s="490"/>
      <c r="BG107" s="491"/>
      <c r="BH107" s="491"/>
      <c r="BI107" s="491"/>
      <c r="BJ107" s="404"/>
      <c r="BK107" s="405"/>
      <c r="BL107" s="400"/>
      <c r="BM107" s="401"/>
      <c r="BN107" s="401"/>
      <c r="BO107" s="401"/>
      <c r="BP107" s="404"/>
      <c r="BQ107" s="405"/>
      <c r="BR107" s="400"/>
      <c r="BS107" s="401"/>
      <c r="BT107" s="401"/>
      <c r="BU107" s="401"/>
      <c r="BV107" s="404"/>
      <c r="BW107" s="405"/>
      <c r="BX107" s="473"/>
      <c r="BY107" s="474"/>
      <c r="BZ107" s="474"/>
      <c r="CA107" s="474"/>
      <c r="CB107" s="474"/>
      <c r="CC107" s="474"/>
      <c r="CD107" s="474"/>
      <c r="CE107" s="475"/>
      <c r="CF107" s="479"/>
      <c r="CG107" s="480"/>
      <c r="CH107" s="480"/>
      <c r="CI107" s="480"/>
      <c r="CJ107" s="481"/>
      <c r="CP107" s="308">
        <f>COUNTA(H106:CJ107)-COUNTIF(H106:CJ107,"--選択--")</f>
        <v>6</v>
      </c>
    </row>
    <row r="108" spans="1:94" ht="31.5" customHeight="1">
      <c r="A108" s="406">
        <v>26</v>
      </c>
      <c r="B108" s="407"/>
      <c r="C108" s="410" t="s">
        <v>629</v>
      </c>
      <c r="D108" s="411"/>
      <c r="E108" s="411"/>
      <c r="F108" s="411"/>
      <c r="G108" s="411"/>
      <c r="H108" s="412"/>
      <c r="I108" s="413"/>
      <c r="J108" s="413"/>
      <c r="K108" s="413"/>
      <c r="L108" s="413"/>
      <c r="M108" s="413"/>
      <c r="N108" s="413"/>
      <c r="O108" s="413"/>
      <c r="P108" s="413"/>
      <c r="Q108" s="413"/>
      <c r="R108" s="413"/>
      <c r="S108" s="413"/>
      <c r="T108" s="413"/>
      <c r="U108" s="413"/>
      <c r="V108" s="413"/>
      <c r="W108" s="413"/>
      <c r="X108" s="413"/>
      <c r="Y108" s="413"/>
      <c r="Z108" s="413"/>
      <c r="AA108" s="413"/>
      <c r="AB108" s="413"/>
      <c r="AC108" s="414"/>
      <c r="AD108" s="415" t="s">
        <v>278</v>
      </c>
      <c r="AE108" s="416"/>
      <c r="AF108" s="416"/>
      <c r="AG108" s="416"/>
      <c r="AH108" s="417"/>
      <c r="AI108" s="421" t="s">
        <v>278</v>
      </c>
      <c r="AJ108" s="422"/>
      <c r="AK108" s="422"/>
      <c r="AL108" s="422"/>
      <c r="AM108" s="423"/>
      <c r="AN108" s="427"/>
      <c r="AO108" s="428"/>
      <c r="AP108" s="428"/>
      <c r="AQ108" s="428"/>
      <c r="AR108" s="431" t="s">
        <v>187</v>
      </c>
      <c r="AS108" s="432"/>
      <c r="AT108" s="454"/>
      <c r="AU108" s="455"/>
      <c r="AV108" s="431" t="s">
        <v>186</v>
      </c>
      <c r="AW108" s="432"/>
      <c r="AX108" s="458"/>
      <c r="AY108" s="459"/>
      <c r="AZ108" s="459"/>
      <c r="BA108" s="460"/>
      <c r="BB108" s="464"/>
      <c r="BC108" s="465"/>
      <c r="BD108" s="465"/>
      <c r="BE108" s="466"/>
      <c r="BF108" s="488"/>
      <c r="BG108" s="489"/>
      <c r="BH108" s="489"/>
      <c r="BI108" s="489"/>
      <c r="BJ108" s="402" t="s">
        <v>726</v>
      </c>
      <c r="BK108" s="403"/>
      <c r="BL108" s="398"/>
      <c r="BM108" s="399"/>
      <c r="BN108" s="399"/>
      <c r="BO108" s="399"/>
      <c r="BP108" s="402" t="s">
        <v>185</v>
      </c>
      <c r="BQ108" s="403"/>
      <c r="BR108" s="398"/>
      <c r="BS108" s="399"/>
      <c r="BT108" s="399"/>
      <c r="BU108" s="399"/>
      <c r="BV108" s="402" t="s">
        <v>185</v>
      </c>
      <c r="BW108" s="403"/>
      <c r="BX108" s="470" t="str">
        <f>IF(AND(BL108&gt;=20,BR108&gt;=100),"『ＺＥＨ－Ｍ』",IF(AND(BL108&gt;=20,BR108&gt;=75),"Nearly ＺＥＨ－Ｍ",IF(AND(BL108&gt;=20,BR108&gt;=50),"ＺＥＨ－Ｍ Ready",IF(BL108&gt;=20,"ＺＥＨ－Ｍ Oriented",""))))</f>
        <v/>
      </c>
      <c r="BY108" s="471"/>
      <c r="BZ108" s="471"/>
      <c r="CA108" s="471"/>
      <c r="CB108" s="471"/>
      <c r="CC108" s="471"/>
      <c r="CD108" s="471"/>
      <c r="CE108" s="472"/>
      <c r="CF108" s="476" t="s">
        <v>278</v>
      </c>
      <c r="CG108" s="477"/>
      <c r="CH108" s="477"/>
      <c r="CI108" s="477"/>
      <c r="CJ108" s="478"/>
      <c r="CP108" s="307"/>
    </row>
    <row r="109" spans="1:94" ht="31.5" customHeight="1">
      <c r="A109" s="408"/>
      <c r="B109" s="409"/>
      <c r="C109" s="482" t="s">
        <v>630</v>
      </c>
      <c r="D109" s="483"/>
      <c r="E109" s="483"/>
      <c r="F109" s="483"/>
      <c r="G109" s="484"/>
      <c r="H109" s="485"/>
      <c r="I109" s="486"/>
      <c r="J109" s="486"/>
      <c r="K109" s="486"/>
      <c r="L109" s="486"/>
      <c r="M109" s="486"/>
      <c r="N109" s="486"/>
      <c r="O109" s="486"/>
      <c r="P109" s="486"/>
      <c r="Q109" s="486"/>
      <c r="R109" s="486"/>
      <c r="S109" s="486"/>
      <c r="T109" s="486"/>
      <c r="U109" s="486"/>
      <c r="V109" s="486"/>
      <c r="W109" s="486"/>
      <c r="X109" s="486"/>
      <c r="Y109" s="486"/>
      <c r="Z109" s="486"/>
      <c r="AA109" s="486"/>
      <c r="AB109" s="486"/>
      <c r="AC109" s="487"/>
      <c r="AD109" s="418"/>
      <c r="AE109" s="419"/>
      <c r="AF109" s="419"/>
      <c r="AG109" s="419"/>
      <c r="AH109" s="420"/>
      <c r="AI109" s="424"/>
      <c r="AJ109" s="425"/>
      <c r="AK109" s="425"/>
      <c r="AL109" s="425"/>
      <c r="AM109" s="426"/>
      <c r="AN109" s="429"/>
      <c r="AO109" s="430"/>
      <c r="AP109" s="430"/>
      <c r="AQ109" s="430"/>
      <c r="AR109" s="433"/>
      <c r="AS109" s="409"/>
      <c r="AT109" s="456"/>
      <c r="AU109" s="457"/>
      <c r="AV109" s="433"/>
      <c r="AW109" s="409"/>
      <c r="AX109" s="461"/>
      <c r="AY109" s="462"/>
      <c r="AZ109" s="462"/>
      <c r="BA109" s="463"/>
      <c r="BB109" s="467"/>
      <c r="BC109" s="468"/>
      <c r="BD109" s="468"/>
      <c r="BE109" s="469"/>
      <c r="BF109" s="490"/>
      <c r="BG109" s="491"/>
      <c r="BH109" s="491"/>
      <c r="BI109" s="491"/>
      <c r="BJ109" s="404"/>
      <c r="BK109" s="405"/>
      <c r="BL109" s="400"/>
      <c r="BM109" s="401"/>
      <c r="BN109" s="401"/>
      <c r="BO109" s="401"/>
      <c r="BP109" s="404"/>
      <c r="BQ109" s="405"/>
      <c r="BR109" s="400"/>
      <c r="BS109" s="401"/>
      <c r="BT109" s="401"/>
      <c r="BU109" s="401"/>
      <c r="BV109" s="404"/>
      <c r="BW109" s="405"/>
      <c r="BX109" s="473"/>
      <c r="BY109" s="474"/>
      <c r="BZ109" s="474"/>
      <c r="CA109" s="474"/>
      <c r="CB109" s="474"/>
      <c r="CC109" s="474"/>
      <c r="CD109" s="474"/>
      <c r="CE109" s="475"/>
      <c r="CF109" s="479"/>
      <c r="CG109" s="480"/>
      <c r="CH109" s="480"/>
      <c r="CI109" s="480"/>
      <c r="CJ109" s="481"/>
      <c r="CP109" s="308">
        <f>COUNTA(H108:CJ109)-COUNTIF(H108:CJ109,"--選択--")</f>
        <v>6</v>
      </c>
    </row>
    <row r="110" spans="1:94" ht="31.5" customHeight="1">
      <c r="A110" s="406">
        <v>27</v>
      </c>
      <c r="B110" s="407"/>
      <c r="C110" s="410" t="s">
        <v>629</v>
      </c>
      <c r="D110" s="411"/>
      <c r="E110" s="411"/>
      <c r="F110" s="411"/>
      <c r="G110" s="411"/>
      <c r="H110" s="412"/>
      <c r="I110" s="413"/>
      <c r="J110" s="413"/>
      <c r="K110" s="413"/>
      <c r="L110" s="413"/>
      <c r="M110" s="413"/>
      <c r="N110" s="413"/>
      <c r="O110" s="413"/>
      <c r="P110" s="413"/>
      <c r="Q110" s="413"/>
      <c r="R110" s="413"/>
      <c r="S110" s="413"/>
      <c r="T110" s="413"/>
      <c r="U110" s="413"/>
      <c r="V110" s="413"/>
      <c r="W110" s="413"/>
      <c r="X110" s="413"/>
      <c r="Y110" s="413"/>
      <c r="Z110" s="413"/>
      <c r="AA110" s="413"/>
      <c r="AB110" s="413"/>
      <c r="AC110" s="414"/>
      <c r="AD110" s="415" t="s">
        <v>278</v>
      </c>
      <c r="AE110" s="416"/>
      <c r="AF110" s="416"/>
      <c r="AG110" s="416"/>
      <c r="AH110" s="417"/>
      <c r="AI110" s="421" t="s">
        <v>278</v>
      </c>
      <c r="AJ110" s="422"/>
      <c r="AK110" s="422"/>
      <c r="AL110" s="422"/>
      <c r="AM110" s="423"/>
      <c r="AN110" s="427"/>
      <c r="AO110" s="428"/>
      <c r="AP110" s="428"/>
      <c r="AQ110" s="428"/>
      <c r="AR110" s="431" t="s">
        <v>187</v>
      </c>
      <c r="AS110" s="432"/>
      <c r="AT110" s="454"/>
      <c r="AU110" s="455"/>
      <c r="AV110" s="431" t="s">
        <v>186</v>
      </c>
      <c r="AW110" s="432"/>
      <c r="AX110" s="458"/>
      <c r="AY110" s="459"/>
      <c r="AZ110" s="459"/>
      <c r="BA110" s="460"/>
      <c r="BB110" s="464"/>
      <c r="BC110" s="465"/>
      <c r="BD110" s="465"/>
      <c r="BE110" s="466"/>
      <c r="BF110" s="488"/>
      <c r="BG110" s="489"/>
      <c r="BH110" s="489"/>
      <c r="BI110" s="489"/>
      <c r="BJ110" s="402" t="s">
        <v>726</v>
      </c>
      <c r="BK110" s="403"/>
      <c r="BL110" s="398"/>
      <c r="BM110" s="399"/>
      <c r="BN110" s="399"/>
      <c r="BO110" s="399"/>
      <c r="BP110" s="402" t="s">
        <v>185</v>
      </c>
      <c r="BQ110" s="403"/>
      <c r="BR110" s="398"/>
      <c r="BS110" s="399"/>
      <c r="BT110" s="399"/>
      <c r="BU110" s="399"/>
      <c r="BV110" s="402" t="s">
        <v>185</v>
      </c>
      <c r="BW110" s="403"/>
      <c r="BX110" s="470" t="str">
        <f>IF(AND(BL110&gt;=20,BR110&gt;=100),"『ＺＥＨ－Ｍ』",IF(AND(BL110&gt;=20,BR110&gt;=75),"Nearly ＺＥＨ－Ｍ",IF(AND(BL110&gt;=20,BR110&gt;=50),"ＺＥＨ－Ｍ Ready",IF(BL110&gt;=20,"ＺＥＨ－Ｍ Oriented",""))))</f>
        <v/>
      </c>
      <c r="BY110" s="471"/>
      <c r="BZ110" s="471"/>
      <c r="CA110" s="471"/>
      <c r="CB110" s="471"/>
      <c r="CC110" s="471"/>
      <c r="CD110" s="471"/>
      <c r="CE110" s="472"/>
      <c r="CF110" s="476" t="s">
        <v>278</v>
      </c>
      <c r="CG110" s="477"/>
      <c r="CH110" s="477"/>
      <c r="CI110" s="477"/>
      <c r="CJ110" s="478"/>
      <c r="CP110" s="307"/>
    </row>
    <row r="111" spans="1:94" ht="31.5" customHeight="1">
      <c r="A111" s="408"/>
      <c r="B111" s="409"/>
      <c r="C111" s="482" t="s">
        <v>630</v>
      </c>
      <c r="D111" s="483"/>
      <c r="E111" s="483"/>
      <c r="F111" s="483"/>
      <c r="G111" s="484"/>
      <c r="H111" s="485"/>
      <c r="I111" s="486"/>
      <c r="J111" s="486"/>
      <c r="K111" s="486"/>
      <c r="L111" s="486"/>
      <c r="M111" s="486"/>
      <c r="N111" s="486"/>
      <c r="O111" s="486"/>
      <c r="P111" s="486"/>
      <c r="Q111" s="486"/>
      <c r="R111" s="486"/>
      <c r="S111" s="486"/>
      <c r="T111" s="486"/>
      <c r="U111" s="486"/>
      <c r="V111" s="486"/>
      <c r="W111" s="486"/>
      <c r="X111" s="486"/>
      <c r="Y111" s="486"/>
      <c r="Z111" s="486"/>
      <c r="AA111" s="486"/>
      <c r="AB111" s="486"/>
      <c r="AC111" s="487"/>
      <c r="AD111" s="418"/>
      <c r="AE111" s="419"/>
      <c r="AF111" s="419"/>
      <c r="AG111" s="419"/>
      <c r="AH111" s="420"/>
      <c r="AI111" s="424"/>
      <c r="AJ111" s="425"/>
      <c r="AK111" s="425"/>
      <c r="AL111" s="425"/>
      <c r="AM111" s="426"/>
      <c r="AN111" s="429"/>
      <c r="AO111" s="430"/>
      <c r="AP111" s="430"/>
      <c r="AQ111" s="430"/>
      <c r="AR111" s="433"/>
      <c r="AS111" s="409"/>
      <c r="AT111" s="456"/>
      <c r="AU111" s="457"/>
      <c r="AV111" s="433"/>
      <c r="AW111" s="409"/>
      <c r="AX111" s="461"/>
      <c r="AY111" s="462"/>
      <c r="AZ111" s="462"/>
      <c r="BA111" s="463"/>
      <c r="BB111" s="467"/>
      <c r="BC111" s="468"/>
      <c r="BD111" s="468"/>
      <c r="BE111" s="469"/>
      <c r="BF111" s="490"/>
      <c r="BG111" s="491"/>
      <c r="BH111" s="491"/>
      <c r="BI111" s="491"/>
      <c r="BJ111" s="404"/>
      <c r="BK111" s="405"/>
      <c r="BL111" s="400"/>
      <c r="BM111" s="401"/>
      <c r="BN111" s="401"/>
      <c r="BO111" s="401"/>
      <c r="BP111" s="404"/>
      <c r="BQ111" s="405"/>
      <c r="BR111" s="400"/>
      <c r="BS111" s="401"/>
      <c r="BT111" s="401"/>
      <c r="BU111" s="401"/>
      <c r="BV111" s="404"/>
      <c r="BW111" s="405"/>
      <c r="BX111" s="473"/>
      <c r="BY111" s="474"/>
      <c r="BZ111" s="474"/>
      <c r="CA111" s="474"/>
      <c r="CB111" s="474"/>
      <c r="CC111" s="474"/>
      <c r="CD111" s="474"/>
      <c r="CE111" s="475"/>
      <c r="CF111" s="479"/>
      <c r="CG111" s="480"/>
      <c r="CH111" s="480"/>
      <c r="CI111" s="480"/>
      <c r="CJ111" s="481"/>
      <c r="CP111" s="308">
        <f>COUNTA(H110:CJ111)-COUNTIF(H110:CJ111,"--選択--")</f>
        <v>6</v>
      </c>
    </row>
    <row r="112" spans="1:94" ht="31.5" customHeight="1">
      <c r="A112" s="406">
        <v>28</v>
      </c>
      <c r="B112" s="407"/>
      <c r="C112" s="410" t="s">
        <v>629</v>
      </c>
      <c r="D112" s="411"/>
      <c r="E112" s="411"/>
      <c r="F112" s="411"/>
      <c r="G112" s="411"/>
      <c r="H112" s="412"/>
      <c r="I112" s="413"/>
      <c r="J112" s="413"/>
      <c r="K112" s="413"/>
      <c r="L112" s="413"/>
      <c r="M112" s="413"/>
      <c r="N112" s="413"/>
      <c r="O112" s="413"/>
      <c r="P112" s="413"/>
      <c r="Q112" s="413"/>
      <c r="R112" s="413"/>
      <c r="S112" s="413"/>
      <c r="T112" s="413"/>
      <c r="U112" s="413"/>
      <c r="V112" s="413"/>
      <c r="W112" s="413"/>
      <c r="X112" s="413"/>
      <c r="Y112" s="413"/>
      <c r="Z112" s="413"/>
      <c r="AA112" s="413"/>
      <c r="AB112" s="413"/>
      <c r="AC112" s="414"/>
      <c r="AD112" s="415" t="s">
        <v>278</v>
      </c>
      <c r="AE112" s="416"/>
      <c r="AF112" s="416"/>
      <c r="AG112" s="416"/>
      <c r="AH112" s="417"/>
      <c r="AI112" s="421" t="s">
        <v>278</v>
      </c>
      <c r="AJ112" s="422"/>
      <c r="AK112" s="422"/>
      <c r="AL112" s="422"/>
      <c r="AM112" s="423"/>
      <c r="AN112" s="427"/>
      <c r="AO112" s="428"/>
      <c r="AP112" s="428"/>
      <c r="AQ112" s="428"/>
      <c r="AR112" s="431" t="s">
        <v>187</v>
      </c>
      <c r="AS112" s="432"/>
      <c r="AT112" s="454"/>
      <c r="AU112" s="455"/>
      <c r="AV112" s="431" t="s">
        <v>186</v>
      </c>
      <c r="AW112" s="432"/>
      <c r="AX112" s="458"/>
      <c r="AY112" s="459"/>
      <c r="AZ112" s="459"/>
      <c r="BA112" s="460"/>
      <c r="BB112" s="464"/>
      <c r="BC112" s="465"/>
      <c r="BD112" s="465"/>
      <c r="BE112" s="466"/>
      <c r="BF112" s="488"/>
      <c r="BG112" s="489"/>
      <c r="BH112" s="489"/>
      <c r="BI112" s="489"/>
      <c r="BJ112" s="402" t="s">
        <v>726</v>
      </c>
      <c r="BK112" s="403"/>
      <c r="BL112" s="398"/>
      <c r="BM112" s="399"/>
      <c r="BN112" s="399"/>
      <c r="BO112" s="399"/>
      <c r="BP112" s="402" t="s">
        <v>185</v>
      </c>
      <c r="BQ112" s="403"/>
      <c r="BR112" s="398"/>
      <c r="BS112" s="399"/>
      <c r="BT112" s="399"/>
      <c r="BU112" s="399"/>
      <c r="BV112" s="402" t="s">
        <v>185</v>
      </c>
      <c r="BW112" s="403"/>
      <c r="BX112" s="470" t="str">
        <f>IF(AND(BL112&gt;=20,BR112&gt;=100),"『ＺＥＨ－Ｍ』",IF(AND(BL112&gt;=20,BR112&gt;=75),"Nearly ＺＥＨ－Ｍ",IF(AND(BL112&gt;=20,BR112&gt;=50),"ＺＥＨ－Ｍ Ready",IF(BL112&gt;=20,"ＺＥＨ－Ｍ Oriented",""))))</f>
        <v/>
      </c>
      <c r="BY112" s="471"/>
      <c r="BZ112" s="471"/>
      <c r="CA112" s="471"/>
      <c r="CB112" s="471"/>
      <c r="CC112" s="471"/>
      <c r="CD112" s="471"/>
      <c r="CE112" s="472"/>
      <c r="CF112" s="476" t="s">
        <v>278</v>
      </c>
      <c r="CG112" s="477"/>
      <c r="CH112" s="477"/>
      <c r="CI112" s="477"/>
      <c r="CJ112" s="478"/>
      <c r="CP112" s="307"/>
    </row>
    <row r="113" spans="1:94" ht="31.5" customHeight="1">
      <c r="A113" s="408"/>
      <c r="B113" s="409"/>
      <c r="C113" s="482" t="s">
        <v>630</v>
      </c>
      <c r="D113" s="483"/>
      <c r="E113" s="483"/>
      <c r="F113" s="483"/>
      <c r="G113" s="484"/>
      <c r="H113" s="485"/>
      <c r="I113" s="486"/>
      <c r="J113" s="486"/>
      <c r="K113" s="486"/>
      <c r="L113" s="486"/>
      <c r="M113" s="486"/>
      <c r="N113" s="486"/>
      <c r="O113" s="486"/>
      <c r="P113" s="486"/>
      <c r="Q113" s="486"/>
      <c r="R113" s="486"/>
      <c r="S113" s="486"/>
      <c r="T113" s="486"/>
      <c r="U113" s="486"/>
      <c r="V113" s="486"/>
      <c r="W113" s="486"/>
      <c r="X113" s="486"/>
      <c r="Y113" s="486"/>
      <c r="Z113" s="486"/>
      <c r="AA113" s="486"/>
      <c r="AB113" s="486"/>
      <c r="AC113" s="487"/>
      <c r="AD113" s="418"/>
      <c r="AE113" s="419"/>
      <c r="AF113" s="419"/>
      <c r="AG113" s="419"/>
      <c r="AH113" s="420"/>
      <c r="AI113" s="424"/>
      <c r="AJ113" s="425"/>
      <c r="AK113" s="425"/>
      <c r="AL113" s="425"/>
      <c r="AM113" s="426"/>
      <c r="AN113" s="429"/>
      <c r="AO113" s="430"/>
      <c r="AP113" s="430"/>
      <c r="AQ113" s="430"/>
      <c r="AR113" s="433"/>
      <c r="AS113" s="409"/>
      <c r="AT113" s="456"/>
      <c r="AU113" s="457"/>
      <c r="AV113" s="433"/>
      <c r="AW113" s="409"/>
      <c r="AX113" s="461"/>
      <c r="AY113" s="462"/>
      <c r="AZ113" s="462"/>
      <c r="BA113" s="463"/>
      <c r="BB113" s="467"/>
      <c r="BC113" s="468"/>
      <c r="BD113" s="468"/>
      <c r="BE113" s="469"/>
      <c r="BF113" s="490"/>
      <c r="BG113" s="491"/>
      <c r="BH113" s="491"/>
      <c r="BI113" s="491"/>
      <c r="BJ113" s="404"/>
      <c r="BK113" s="405"/>
      <c r="BL113" s="400"/>
      <c r="BM113" s="401"/>
      <c r="BN113" s="401"/>
      <c r="BO113" s="401"/>
      <c r="BP113" s="404"/>
      <c r="BQ113" s="405"/>
      <c r="BR113" s="400"/>
      <c r="BS113" s="401"/>
      <c r="BT113" s="401"/>
      <c r="BU113" s="401"/>
      <c r="BV113" s="404"/>
      <c r="BW113" s="405"/>
      <c r="BX113" s="473"/>
      <c r="BY113" s="474"/>
      <c r="BZ113" s="474"/>
      <c r="CA113" s="474"/>
      <c r="CB113" s="474"/>
      <c r="CC113" s="474"/>
      <c r="CD113" s="474"/>
      <c r="CE113" s="475"/>
      <c r="CF113" s="479"/>
      <c r="CG113" s="480"/>
      <c r="CH113" s="480"/>
      <c r="CI113" s="480"/>
      <c r="CJ113" s="481"/>
      <c r="CP113" s="308">
        <f>COUNTA(H112:CJ113)-COUNTIF(H112:CJ113,"--選択--")</f>
        <v>6</v>
      </c>
    </row>
    <row r="114" spans="1:94" ht="31.5" customHeight="1">
      <c r="A114" s="406">
        <v>29</v>
      </c>
      <c r="B114" s="407"/>
      <c r="C114" s="410" t="s">
        <v>629</v>
      </c>
      <c r="D114" s="411"/>
      <c r="E114" s="411"/>
      <c r="F114" s="411"/>
      <c r="G114" s="411"/>
      <c r="H114" s="412"/>
      <c r="I114" s="413"/>
      <c r="J114" s="413"/>
      <c r="K114" s="413"/>
      <c r="L114" s="413"/>
      <c r="M114" s="413"/>
      <c r="N114" s="413"/>
      <c r="O114" s="413"/>
      <c r="P114" s="413"/>
      <c r="Q114" s="413"/>
      <c r="R114" s="413"/>
      <c r="S114" s="413"/>
      <c r="T114" s="413"/>
      <c r="U114" s="413"/>
      <c r="V114" s="413"/>
      <c r="W114" s="413"/>
      <c r="X114" s="413"/>
      <c r="Y114" s="413"/>
      <c r="Z114" s="413"/>
      <c r="AA114" s="413"/>
      <c r="AB114" s="413"/>
      <c r="AC114" s="414"/>
      <c r="AD114" s="415" t="s">
        <v>278</v>
      </c>
      <c r="AE114" s="416"/>
      <c r="AF114" s="416"/>
      <c r="AG114" s="416"/>
      <c r="AH114" s="417"/>
      <c r="AI114" s="421" t="s">
        <v>278</v>
      </c>
      <c r="AJ114" s="422"/>
      <c r="AK114" s="422"/>
      <c r="AL114" s="422"/>
      <c r="AM114" s="423"/>
      <c r="AN114" s="427"/>
      <c r="AO114" s="428"/>
      <c r="AP114" s="428"/>
      <c r="AQ114" s="428"/>
      <c r="AR114" s="431" t="s">
        <v>187</v>
      </c>
      <c r="AS114" s="432"/>
      <c r="AT114" s="454"/>
      <c r="AU114" s="455"/>
      <c r="AV114" s="431" t="s">
        <v>186</v>
      </c>
      <c r="AW114" s="432"/>
      <c r="AX114" s="458"/>
      <c r="AY114" s="459"/>
      <c r="AZ114" s="459"/>
      <c r="BA114" s="460"/>
      <c r="BB114" s="464"/>
      <c r="BC114" s="465"/>
      <c r="BD114" s="465"/>
      <c r="BE114" s="466"/>
      <c r="BF114" s="488"/>
      <c r="BG114" s="489"/>
      <c r="BH114" s="489"/>
      <c r="BI114" s="489"/>
      <c r="BJ114" s="402" t="s">
        <v>726</v>
      </c>
      <c r="BK114" s="403"/>
      <c r="BL114" s="398"/>
      <c r="BM114" s="399"/>
      <c r="BN114" s="399"/>
      <c r="BO114" s="399"/>
      <c r="BP114" s="402" t="s">
        <v>185</v>
      </c>
      <c r="BQ114" s="403"/>
      <c r="BR114" s="398"/>
      <c r="BS114" s="399"/>
      <c r="BT114" s="399"/>
      <c r="BU114" s="399"/>
      <c r="BV114" s="402" t="s">
        <v>185</v>
      </c>
      <c r="BW114" s="403"/>
      <c r="BX114" s="470" t="str">
        <f>IF(AND(BL114&gt;=20,BR114&gt;=100),"『ＺＥＨ－Ｍ』",IF(AND(BL114&gt;=20,BR114&gt;=75),"Nearly ＺＥＨ－Ｍ",IF(AND(BL114&gt;=20,BR114&gt;=50),"ＺＥＨ－Ｍ Ready",IF(BL114&gt;=20,"ＺＥＨ－Ｍ Oriented",""))))</f>
        <v/>
      </c>
      <c r="BY114" s="471"/>
      <c r="BZ114" s="471"/>
      <c r="CA114" s="471"/>
      <c r="CB114" s="471"/>
      <c r="CC114" s="471"/>
      <c r="CD114" s="471"/>
      <c r="CE114" s="472"/>
      <c r="CF114" s="476" t="s">
        <v>278</v>
      </c>
      <c r="CG114" s="477"/>
      <c r="CH114" s="477"/>
      <c r="CI114" s="477"/>
      <c r="CJ114" s="478"/>
      <c r="CP114" s="307"/>
    </row>
    <row r="115" spans="1:94" ht="31.5" customHeight="1">
      <c r="A115" s="408"/>
      <c r="B115" s="409"/>
      <c r="C115" s="482" t="s">
        <v>630</v>
      </c>
      <c r="D115" s="483"/>
      <c r="E115" s="483"/>
      <c r="F115" s="483"/>
      <c r="G115" s="484"/>
      <c r="H115" s="485"/>
      <c r="I115" s="486"/>
      <c r="J115" s="486"/>
      <c r="K115" s="486"/>
      <c r="L115" s="486"/>
      <c r="M115" s="486"/>
      <c r="N115" s="486"/>
      <c r="O115" s="486"/>
      <c r="P115" s="486"/>
      <c r="Q115" s="486"/>
      <c r="R115" s="486"/>
      <c r="S115" s="486"/>
      <c r="T115" s="486"/>
      <c r="U115" s="486"/>
      <c r="V115" s="486"/>
      <c r="W115" s="486"/>
      <c r="X115" s="486"/>
      <c r="Y115" s="486"/>
      <c r="Z115" s="486"/>
      <c r="AA115" s="486"/>
      <c r="AB115" s="486"/>
      <c r="AC115" s="487"/>
      <c r="AD115" s="418"/>
      <c r="AE115" s="419"/>
      <c r="AF115" s="419"/>
      <c r="AG115" s="419"/>
      <c r="AH115" s="420"/>
      <c r="AI115" s="424"/>
      <c r="AJ115" s="425"/>
      <c r="AK115" s="425"/>
      <c r="AL115" s="425"/>
      <c r="AM115" s="426"/>
      <c r="AN115" s="429"/>
      <c r="AO115" s="430"/>
      <c r="AP115" s="430"/>
      <c r="AQ115" s="430"/>
      <c r="AR115" s="433"/>
      <c r="AS115" s="409"/>
      <c r="AT115" s="456"/>
      <c r="AU115" s="457"/>
      <c r="AV115" s="433"/>
      <c r="AW115" s="409"/>
      <c r="AX115" s="461"/>
      <c r="AY115" s="462"/>
      <c r="AZ115" s="462"/>
      <c r="BA115" s="463"/>
      <c r="BB115" s="467"/>
      <c r="BC115" s="468"/>
      <c r="BD115" s="468"/>
      <c r="BE115" s="469"/>
      <c r="BF115" s="490"/>
      <c r="BG115" s="491"/>
      <c r="BH115" s="491"/>
      <c r="BI115" s="491"/>
      <c r="BJ115" s="404"/>
      <c r="BK115" s="405"/>
      <c r="BL115" s="400"/>
      <c r="BM115" s="401"/>
      <c r="BN115" s="401"/>
      <c r="BO115" s="401"/>
      <c r="BP115" s="404"/>
      <c r="BQ115" s="405"/>
      <c r="BR115" s="400"/>
      <c r="BS115" s="401"/>
      <c r="BT115" s="401"/>
      <c r="BU115" s="401"/>
      <c r="BV115" s="404"/>
      <c r="BW115" s="405"/>
      <c r="BX115" s="473"/>
      <c r="BY115" s="474"/>
      <c r="BZ115" s="474"/>
      <c r="CA115" s="474"/>
      <c r="CB115" s="474"/>
      <c r="CC115" s="474"/>
      <c r="CD115" s="474"/>
      <c r="CE115" s="475"/>
      <c r="CF115" s="479"/>
      <c r="CG115" s="480"/>
      <c r="CH115" s="480"/>
      <c r="CI115" s="480"/>
      <c r="CJ115" s="481"/>
      <c r="CP115" s="308">
        <f>COUNTA(H114:CJ115)-COUNTIF(H114:CJ115,"--選択--")</f>
        <v>6</v>
      </c>
    </row>
    <row r="116" spans="1:94" ht="31.5" customHeight="1">
      <c r="A116" s="406">
        <v>30</v>
      </c>
      <c r="B116" s="407"/>
      <c r="C116" s="410" t="s">
        <v>629</v>
      </c>
      <c r="D116" s="411"/>
      <c r="E116" s="411"/>
      <c r="F116" s="411"/>
      <c r="G116" s="411"/>
      <c r="H116" s="412"/>
      <c r="I116" s="413"/>
      <c r="J116" s="413"/>
      <c r="K116" s="413"/>
      <c r="L116" s="413"/>
      <c r="M116" s="413"/>
      <c r="N116" s="413"/>
      <c r="O116" s="413"/>
      <c r="P116" s="413"/>
      <c r="Q116" s="413"/>
      <c r="R116" s="413"/>
      <c r="S116" s="413"/>
      <c r="T116" s="413"/>
      <c r="U116" s="413"/>
      <c r="V116" s="413"/>
      <c r="W116" s="413"/>
      <c r="X116" s="413"/>
      <c r="Y116" s="413"/>
      <c r="Z116" s="413"/>
      <c r="AA116" s="413"/>
      <c r="AB116" s="413"/>
      <c r="AC116" s="414"/>
      <c r="AD116" s="415" t="s">
        <v>278</v>
      </c>
      <c r="AE116" s="416"/>
      <c r="AF116" s="416"/>
      <c r="AG116" s="416"/>
      <c r="AH116" s="417"/>
      <c r="AI116" s="421" t="s">
        <v>278</v>
      </c>
      <c r="AJ116" s="422"/>
      <c r="AK116" s="422"/>
      <c r="AL116" s="422"/>
      <c r="AM116" s="423"/>
      <c r="AN116" s="427"/>
      <c r="AO116" s="428"/>
      <c r="AP116" s="428"/>
      <c r="AQ116" s="428"/>
      <c r="AR116" s="431" t="s">
        <v>187</v>
      </c>
      <c r="AS116" s="432"/>
      <c r="AT116" s="454"/>
      <c r="AU116" s="455"/>
      <c r="AV116" s="431" t="s">
        <v>186</v>
      </c>
      <c r="AW116" s="432"/>
      <c r="AX116" s="458"/>
      <c r="AY116" s="459"/>
      <c r="AZ116" s="459"/>
      <c r="BA116" s="460"/>
      <c r="BB116" s="464"/>
      <c r="BC116" s="465"/>
      <c r="BD116" s="465"/>
      <c r="BE116" s="466"/>
      <c r="BF116" s="488"/>
      <c r="BG116" s="489"/>
      <c r="BH116" s="489"/>
      <c r="BI116" s="489"/>
      <c r="BJ116" s="402" t="s">
        <v>726</v>
      </c>
      <c r="BK116" s="403"/>
      <c r="BL116" s="398"/>
      <c r="BM116" s="399"/>
      <c r="BN116" s="399"/>
      <c r="BO116" s="399"/>
      <c r="BP116" s="402" t="s">
        <v>185</v>
      </c>
      <c r="BQ116" s="403"/>
      <c r="BR116" s="398"/>
      <c r="BS116" s="399"/>
      <c r="BT116" s="399"/>
      <c r="BU116" s="399"/>
      <c r="BV116" s="402" t="s">
        <v>185</v>
      </c>
      <c r="BW116" s="403"/>
      <c r="BX116" s="470" t="str">
        <f>IF(AND(BL116&gt;=20,BR116&gt;=100),"『ＺＥＨ－Ｍ』",IF(AND(BL116&gt;=20,BR116&gt;=75),"Nearly ＺＥＨ－Ｍ",IF(AND(BL116&gt;=20,BR116&gt;=50),"ＺＥＨ－Ｍ Ready",IF(BL116&gt;=20,"ＺＥＨ－Ｍ Oriented",""))))</f>
        <v/>
      </c>
      <c r="BY116" s="471"/>
      <c r="BZ116" s="471"/>
      <c r="CA116" s="471"/>
      <c r="CB116" s="471"/>
      <c r="CC116" s="471"/>
      <c r="CD116" s="471"/>
      <c r="CE116" s="472"/>
      <c r="CF116" s="476" t="s">
        <v>278</v>
      </c>
      <c r="CG116" s="477"/>
      <c r="CH116" s="477"/>
      <c r="CI116" s="477"/>
      <c r="CJ116" s="478"/>
      <c r="CP116" s="307"/>
    </row>
    <row r="117" spans="1:94" ht="31.5" customHeight="1">
      <c r="A117" s="408"/>
      <c r="B117" s="409"/>
      <c r="C117" s="482" t="s">
        <v>630</v>
      </c>
      <c r="D117" s="483"/>
      <c r="E117" s="483"/>
      <c r="F117" s="483"/>
      <c r="G117" s="484"/>
      <c r="H117" s="485"/>
      <c r="I117" s="486"/>
      <c r="J117" s="486"/>
      <c r="K117" s="486"/>
      <c r="L117" s="486"/>
      <c r="M117" s="486"/>
      <c r="N117" s="486"/>
      <c r="O117" s="486"/>
      <c r="P117" s="486"/>
      <c r="Q117" s="486"/>
      <c r="R117" s="486"/>
      <c r="S117" s="486"/>
      <c r="T117" s="486"/>
      <c r="U117" s="486"/>
      <c r="V117" s="486"/>
      <c r="W117" s="486"/>
      <c r="X117" s="486"/>
      <c r="Y117" s="486"/>
      <c r="Z117" s="486"/>
      <c r="AA117" s="486"/>
      <c r="AB117" s="486"/>
      <c r="AC117" s="487"/>
      <c r="AD117" s="418"/>
      <c r="AE117" s="419"/>
      <c r="AF117" s="419"/>
      <c r="AG117" s="419"/>
      <c r="AH117" s="420"/>
      <c r="AI117" s="424"/>
      <c r="AJ117" s="425"/>
      <c r="AK117" s="425"/>
      <c r="AL117" s="425"/>
      <c r="AM117" s="426"/>
      <c r="AN117" s="429"/>
      <c r="AO117" s="430"/>
      <c r="AP117" s="430"/>
      <c r="AQ117" s="430"/>
      <c r="AR117" s="433"/>
      <c r="AS117" s="409"/>
      <c r="AT117" s="456"/>
      <c r="AU117" s="457"/>
      <c r="AV117" s="433"/>
      <c r="AW117" s="409"/>
      <c r="AX117" s="461"/>
      <c r="AY117" s="462"/>
      <c r="AZ117" s="462"/>
      <c r="BA117" s="463"/>
      <c r="BB117" s="467"/>
      <c r="BC117" s="468"/>
      <c r="BD117" s="468"/>
      <c r="BE117" s="469"/>
      <c r="BF117" s="490"/>
      <c r="BG117" s="491"/>
      <c r="BH117" s="491"/>
      <c r="BI117" s="491"/>
      <c r="BJ117" s="404"/>
      <c r="BK117" s="405"/>
      <c r="BL117" s="400"/>
      <c r="BM117" s="401"/>
      <c r="BN117" s="401"/>
      <c r="BO117" s="401"/>
      <c r="BP117" s="404"/>
      <c r="BQ117" s="405"/>
      <c r="BR117" s="400"/>
      <c r="BS117" s="401"/>
      <c r="BT117" s="401"/>
      <c r="BU117" s="401"/>
      <c r="BV117" s="404"/>
      <c r="BW117" s="405"/>
      <c r="BX117" s="473"/>
      <c r="BY117" s="474"/>
      <c r="BZ117" s="474"/>
      <c r="CA117" s="474"/>
      <c r="CB117" s="474"/>
      <c r="CC117" s="474"/>
      <c r="CD117" s="474"/>
      <c r="CE117" s="475"/>
      <c r="CF117" s="479"/>
      <c r="CG117" s="480"/>
      <c r="CH117" s="480"/>
      <c r="CI117" s="480"/>
      <c r="CJ117" s="481"/>
      <c r="CP117" s="308">
        <f>COUNTA(H116:CJ117)-COUNTIF(H116:CJ117,"--選択--")</f>
        <v>6</v>
      </c>
    </row>
    <row r="118" spans="1:94" ht="31.5" customHeight="1">
      <c r="A118" s="406">
        <v>31</v>
      </c>
      <c r="B118" s="407"/>
      <c r="C118" s="410" t="s">
        <v>629</v>
      </c>
      <c r="D118" s="411"/>
      <c r="E118" s="411"/>
      <c r="F118" s="411"/>
      <c r="G118" s="411"/>
      <c r="H118" s="412"/>
      <c r="I118" s="413"/>
      <c r="J118" s="413"/>
      <c r="K118" s="413"/>
      <c r="L118" s="413"/>
      <c r="M118" s="413"/>
      <c r="N118" s="413"/>
      <c r="O118" s="413"/>
      <c r="P118" s="413"/>
      <c r="Q118" s="413"/>
      <c r="R118" s="413"/>
      <c r="S118" s="413"/>
      <c r="T118" s="413"/>
      <c r="U118" s="413"/>
      <c r="V118" s="413"/>
      <c r="W118" s="413"/>
      <c r="X118" s="413"/>
      <c r="Y118" s="413"/>
      <c r="Z118" s="413"/>
      <c r="AA118" s="413"/>
      <c r="AB118" s="413"/>
      <c r="AC118" s="414"/>
      <c r="AD118" s="415" t="s">
        <v>278</v>
      </c>
      <c r="AE118" s="416"/>
      <c r="AF118" s="416"/>
      <c r="AG118" s="416"/>
      <c r="AH118" s="417"/>
      <c r="AI118" s="421" t="s">
        <v>278</v>
      </c>
      <c r="AJ118" s="422"/>
      <c r="AK118" s="422"/>
      <c r="AL118" s="422"/>
      <c r="AM118" s="423"/>
      <c r="AN118" s="427"/>
      <c r="AO118" s="428"/>
      <c r="AP118" s="428"/>
      <c r="AQ118" s="428"/>
      <c r="AR118" s="431" t="s">
        <v>187</v>
      </c>
      <c r="AS118" s="432"/>
      <c r="AT118" s="454"/>
      <c r="AU118" s="455"/>
      <c r="AV118" s="431" t="s">
        <v>186</v>
      </c>
      <c r="AW118" s="432"/>
      <c r="AX118" s="458"/>
      <c r="AY118" s="459"/>
      <c r="AZ118" s="459"/>
      <c r="BA118" s="460"/>
      <c r="BB118" s="464"/>
      <c r="BC118" s="465"/>
      <c r="BD118" s="465"/>
      <c r="BE118" s="466"/>
      <c r="BF118" s="488"/>
      <c r="BG118" s="489"/>
      <c r="BH118" s="489"/>
      <c r="BI118" s="489"/>
      <c r="BJ118" s="402" t="s">
        <v>726</v>
      </c>
      <c r="BK118" s="403"/>
      <c r="BL118" s="398"/>
      <c r="BM118" s="399"/>
      <c r="BN118" s="399"/>
      <c r="BO118" s="399"/>
      <c r="BP118" s="402" t="s">
        <v>185</v>
      </c>
      <c r="BQ118" s="403"/>
      <c r="BR118" s="398"/>
      <c r="BS118" s="399"/>
      <c r="BT118" s="399"/>
      <c r="BU118" s="399"/>
      <c r="BV118" s="402" t="s">
        <v>185</v>
      </c>
      <c r="BW118" s="403"/>
      <c r="BX118" s="470" t="str">
        <f>IF(AND(BL118&gt;=20,BR118&gt;=100),"『ＺＥＨ－Ｍ』",IF(AND(BL118&gt;=20,BR118&gt;=75),"Nearly ＺＥＨ－Ｍ",IF(AND(BL118&gt;=20,BR118&gt;=50),"ＺＥＨ－Ｍ Ready",IF(BL118&gt;=20,"ＺＥＨ－Ｍ Oriented",""))))</f>
        <v/>
      </c>
      <c r="BY118" s="471"/>
      <c r="BZ118" s="471"/>
      <c r="CA118" s="471"/>
      <c r="CB118" s="471"/>
      <c r="CC118" s="471"/>
      <c r="CD118" s="471"/>
      <c r="CE118" s="472"/>
      <c r="CF118" s="476" t="s">
        <v>278</v>
      </c>
      <c r="CG118" s="477"/>
      <c r="CH118" s="477"/>
      <c r="CI118" s="477"/>
      <c r="CJ118" s="478"/>
      <c r="CP118" s="307"/>
    </row>
    <row r="119" spans="1:94" ht="31.5" customHeight="1">
      <c r="A119" s="408"/>
      <c r="B119" s="409"/>
      <c r="C119" s="482" t="s">
        <v>630</v>
      </c>
      <c r="D119" s="483"/>
      <c r="E119" s="483"/>
      <c r="F119" s="483"/>
      <c r="G119" s="484"/>
      <c r="H119" s="485"/>
      <c r="I119" s="486"/>
      <c r="J119" s="486"/>
      <c r="K119" s="486"/>
      <c r="L119" s="486"/>
      <c r="M119" s="486"/>
      <c r="N119" s="486"/>
      <c r="O119" s="486"/>
      <c r="P119" s="486"/>
      <c r="Q119" s="486"/>
      <c r="R119" s="486"/>
      <c r="S119" s="486"/>
      <c r="T119" s="486"/>
      <c r="U119" s="486"/>
      <c r="V119" s="486"/>
      <c r="W119" s="486"/>
      <c r="X119" s="486"/>
      <c r="Y119" s="486"/>
      <c r="Z119" s="486"/>
      <c r="AA119" s="486"/>
      <c r="AB119" s="486"/>
      <c r="AC119" s="487"/>
      <c r="AD119" s="418"/>
      <c r="AE119" s="419"/>
      <c r="AF119" s="419"/>
      <c r="AG119" s="419"/>
      <c r="AH119" s="420"/>
      <c r="AI119" s="424"/>
      <c r="AJ119" s="425"/>
      <c r="AK119" s="425"/>
      <c r="AL119" s="425"/>
      <c r="AM119" s="426"/>
      <c r="AN119" s="429"/>
      <c r="AO119" s="430"/>
      <c r="AP119" s="430"/>
      <c r="AQ119" s="430"/>
      <c r="AR119" s="433"/>
      <c r="AS119" s="409"/>
      <c r="AT119" s="456"/>
      <c r="AU119" s="457"/>
      <c r="AV119" s="433"/>
      <c r="AW119" s="409"/>
      <c r="AX119" s="461"/>
      <c r="AY119" s="462"/>
      <c r="AZ119" s="462"/>
      <c r="BA119" s="463"/>
      <c r="BB119" s="467"/>
      <c r="BC119" s="468"/>
      <c r="BD119" s="468"/>
      <c r="BE119" s="469"/>
      <c r="BF119" s="490"/>
      <c r="BG119" s="491"/>
      <c r="BH119" s="491"/>
      <c r="BI119" s="491"/>
      <c r="BJ119" s="404"/>
      <c r="BK119" s="405"/>
      <c r="BL119" s="400"/>
      <c r="BM119" s="401"/>
      <c r="BN119" s="401"/>
      <c r="BO119" s="401"/>
      <c r="BP119" s="404"/>
      <c r="BQ119" s="405"/>
      <c r="BR119" s="400"/>
      <c r="BS119" s="401"/>
      <c r="BT119" s="401"/>
      <c r="BU119" s="401"/>
      <c r="BV119" s="404"/>
      <c r="BW119" s="405"/>
      <c r="BX119" s="473"/>
      <c r="BY119" s="474"/>
      <c r="BZ119" s="474"/>
      <c r="CA119" s="474"/>
      <c r="CB119" s="474"/>
      <c r="CC119" s="474"/>
      <c r="CD119" s="474"/>
      <c r="CE119" s="475"/>
      <c r="CF119" s="479"/>
      <c r="CG119" s="480"/>
      <c r="CH119" s="480"/>
      <c r="CI119" s="480"/>
      <c r="CJ119" s="481"/>
      <c r="CP119" s="308">
        <f>COUNTA(H118:CJ119)-COUNTIF(H118:CJ119,"--選択--")</f>
        <v>6</v>
      </c>
    </row>
    <row r="120" spans="1:94" ht="31.5" customHeight="1">
      <c r="A120" s="406">
        <v>32</v>
      </c>
      <c r="B120" s="407"/>
      <c r="C120" s="410" t="s">
        <v>629</v>
      </c>
      <c r="D120" s="411"/>
      <c r="E120" s="411"/>
      <c r="F120" s="411"/>
      <c r="G120" s="411"/>
      <c r="H120" s="412"/>
      <c r="I120" s="413"/>
      <c r="J120" s="413"/>
      <c r="K120" s="413"/>
      <c r="L120" s="413"/>
      <c r="M120" s="413"/>
      <c r="N120" s="413"/>
      <c r="O120" s="413"/>
      <c r="P120" s="413"/>
      <c r="Q120" s="413"/>
      <c r="R120" s="413"/>
      <c r="S120" s="413"/>
      <c r="T120" s="413"/>
      <c r="U120" s="413"/>
      <c r="V120" s="413"/>
      <c r="W120" s="413"/>
      <c r="X120" s="413"/>
      <c r="Y120" s="413"/>
      <c r="Z120" s="413"/>
      <c r="AA120" s="413"/>
      <c r="AB120" s="413"/>
      <c r="AC120" s="414"/>
      <c r="AD120" s="415" t="s">
        <v>278</v>
      </c>
      <c r="AE120" s="416"/>
      <c r="AF120" s="416"/>
      <c r="AG120" s="416"/>
      <c r="AH120" s="417"/>
      <c r="AI120" s="421" t="s">
        <v>278</v>
      </c>
      <c r="AJ120" s="422"/>
      <c r="AK120" s="422"/>
      <c r="AL120" s="422"/>
      <c r="AM120" s="423"/>
      <c r="AN120" s="427"/>
      <c r="AO120" s="428"/>
      <c r="AP120" s="428"/>
      <c r="AQ120" s="428"/>
      <c r="AR120" s="431" t="s">
        <v>187</v>
      </c>
      <c r="AS120" s="432"/>
      <c r="AT120" s="454"/>
      <c r="AU120" s="455"/>
      <c r="AV120" s="431" t="s">
        <v>186</v>
      </c>
      <c r="AW120" s="432"/>
      <c r="AX120" s="458"/>
      <c r="AY120" s="459"/>
      <c r="AZ120" s="459"/>
      <c r="BA120" s="460"/>
      <c r="BB120" s="464"/>
      <c r="BC120" s="465"/>
      <c r="BD120" s="465"/>
      <c r="BE120" s="466"/>
      <c r="BF120" s="488"/>
      <c r="BG120" s="489"/>
      <c r="BH120" s="489"/>
      <c r="BI120" s="489"/>
      <c r="BJ120" s="402" t="s">
        <v>726</v>
      </c>
      <c r="BK120" s="403"/>
      <c r="BL120" s="398"/>
      <c r="BM120" s="399"/>
      <c r="BN120" s="399"/>
      <c r="BO120" s="399"/>
      <c r="BP120" s="402" t="s">
        <v>185</v>
      </c>
      <c r="BQ120" s="403"/>
      <c r="BR120" s="398"/>
      <c r="BS120" s="399"/>
      <c r="BT120" s="399"/>
      <c r="BU120" s="399"/>
      <c r="BV120" s="402" t="s">
        <v>185</v>
      </c>
      <c r="BW120" s="403"/>
      <c r="BX120" s="470" t="str">
        <f>IF(AND(BL120&gt;=20,BR120&gt;=100),"『ＺＥＨ－Ｍ』",IF(AND(BL120&gt;=20,BR120&gt;=75),"Nearly ＺＥＨ－Ｍ",IF(AND(BL120&gt;=20,BR120&gt;=50),"ＺＥＨ－Ｍ Ready",IF(BL120&gt;=20,"ＺＥＨ－Ｍ Oriented",""))))</f>
        <v/>
      </c>
      <c r="BY120" s="471"/>
      <c r="BZ120" s="471"/>
      <c r="CA120" s="471"/>
      <c r="CB120" s="471"/>
      <c r="CC120" s="471"/>
      <c r="CD120" s="471"/>
      <c r="CE120" s="472"/>
      <c r="CF120" s="476" t="s">
        <v>278</v>
      </c>
      <c r="CG120" s="477"/>
      <c r="CH120" s="477"/>
      <c r="CI120" s="477"/>
      <c r="CJ120" s="478"/>
      <c r="CP120" s="307"/>
    </row>
    <row r="121" spans="1:94" ht="31.5" customHeight="1">
      <c r="A121" s="408"/>
      <c r="B121" s="409"/>
      <c r="C121" s="482" t="s">
        <v>630</v>
      </c>
      <c r="D121" s="483"/>
      <c r="E121" s="483"/>
      <c r="F121" s="483"/>
      <c r="G121" s="484"/>
      <c r="H121" s="485"/>
      <c r="I121" s="486"/>
      <c r="J121" s="486"/>
      <c r="K121" s="486"/>
      <c r="L121" s="486"/>
      <c r="M121" s="486"/>
      <c r="N121" s="486"/>
      <c r="O121" s="486"/>
      <c r="P121" s="486"/>
      <c r="Q121" s="486"/>
      <c r="R121" s="486"/>
      <c r="S121" s="486"/>
      <c r="T121" s="486"/>
      <c r="U121" s="486"/>
      <c r="V121" s="486"/>
      <c r="W121" s="486"/>
      <c r="X121" s="486"/>
      <c r="Y121" s="486"/>
      <c r="Z121" s="486"/>
      <c r="AA121" s="486"/>
      <c r="AB121" s="486"/>
      <c r="AC121" s="487"/>
      <c r="AD121" s="418"/>
      <c r="AE121" s="419"/>
      <c r="AF121" s="419"/>
      <c r="AG121" s="419"/>
      <c r="AH121" s="420"/>
      <c r="AI121" s="424"/>
      <c r="AJ121" s="425"/>
      <c r="AK121" s="425"/>
      <c r="AL121" s="425"/>
      <c r="AM121" s="426"/>
      <c r="AN121" s="429"/>
      <c r="AO121" s="430"/>
      <c r="AP121" s="430"/>
      <c r="AQ121" s="430"/>
      <c r="AR121" s="433"/>
      <c r="AS121" s="409"/>
      <c r="AT121" s="456"/>
      <c r="AU121" s="457"/>
      <c r="AV121" s="433"/>
      <c r="AW121" s="409"/>
      <c r="AX121" s="461"/>
      <c r="AY121" s="462"/>
      <c r="AZ121" s="462"/>
      <c r="BA121" s="463"/>
      <c r="BB121" s="467"/>
      <c r="BC121" s="468"/>
      <c r="BD121" s="468"/>
      <c r="BE121" s="469"/>
      <c r="BF121" s="490"/>
      <c r="BG121" s="491"/>
      <c r="BH121" s="491"/>
      <c r="BI121" s="491"/>
      <c r="BJ121" s="404"/>
      <c r="BK121" s="405"/>
      <c r="BL121" s="400"/>
      <c r="BM121" s="401"/>
      <c r="BN121" s="401"/>
      <c r="BO121" s="401"/>
      <c r="BP121" s="404"/>
      <c r="BQ121" s="405"/>
      <c r="BR121" s="400"/>
      <c r="BS121" s="401"/>
      <c r="BT121" s="401"/>
      <c r="BU121" s="401"/>
      <c r="BV121" s="404"/>
      <c r="BW121" s="405"/>
      <c r="BX121" s="473"/>
      <c r="BY121" s="474"/>
      <c r="BZ121" s="474"/>
      <c r="CA121" s="474"/>
      <c r="CB121" s="474"/>
      <c r="CC121" s="474"/>
      <c r="CD121" s="474"/>
      <c r="CE121" s="475"/>
      <c r="CF121" s="479"/>
      <c r="CG121" s="480"/>
      <c r="CH121" s="480"/>
      <c r="CI121" s="480"/>
      <c r="CJ121" s="481"/>
      <c r="CP121" s="308">
        <f>COUNTA(H120:CJ121)-COUNTIF(H120:CJ121,"--選択--")</f>
        <v>6</v>
      </c>
    </row>
    <row r="122" spans="1:94" ht="31.5" customHeight="1">
      <c r="A122" s="406">
        <v>33</v>
      </c>
      <c r="B122" s="407"/>
      <c r="C122" s="410" t="s">
        <v>629</v>
      </c>
      <c r="D122" s="411"/>
      <c r="E122" s="411"/>
      <c r="F122" s="411"/>
      <c r="G122" s="411"/>
      <c r="H122" s="412"/>
      <c r="I122" s="413"/>
      <c r="J122" s="413"/>
      <c r="K122" s="413"/>
      <c r="L122" s="413"/>
      <c r="M122" s="413"/>
      <c r="N122" s="413"/>
      <c r="O122" s="413"/>
      <c r="P122" s="413"/>
      <c r="Q122" s="413"/>
      <c r="R122" s="413"/>
      <c r="S122" s="413"/>
      <c r="T122" s="413"/>
      <c r="U122" s="413"/>
      <c r="V122" s="413"/>
      <c r="W122" s="413"/>
      <c r="X122" s="413"/>
      <c r="Y122" s="413"/>
      <c r="Z122" s="413"/>
      <c r="AA122" s="413"/>
      <c r="AB122" s="413"/>
      <c r="AC122" s="414"/>
      <c r="AD122" s="415" t="s">
        <v>278</v>
      </c>
      <c r="AE122" s="416"/>
      <c r="AF122" s="416"/>
      <c r="AG122" s="416"/>
      <c r="AH122" s="417"/>
      <c r="AI122" s="421" t="s">
        <v>278</v>
      </c>
      <c r="AJ122" s="422"/>
      <c r="AK122" s="422"/>
      <c r="AL122" s="422"/>
      <c r="AM122" s="423"/>
      <c r="AN122" s="427"/>
      <c r="AO122" s="428"/>
      <c r="AP122" s="428"/>
      <c r="AQ122" s="428"/>
      <c r="AR122" s="431" t="s">
        <v>187</v>
      </c>
      <c r="AS122" s="432"/>
      <c r="AT122" s="454"/>
      <c r="AU122" s="455"/>
      <c r="AV122" s="431" t="s">
        <v>186</v>
      </c>
      <c r="AW122" s="432"/>
      <c r="AX122" s="458"/>
      <c r="AY122" s="459"/>
      <c r="AZ122" s="459"/>
      <c r="BA122" s="460"/>
      <c r="BB122" s="464"/>
      <c r="BC122" s="465"/>
      <c r="BD122" s="465"/>
      <c r="BE122" s="466"/>
      <c r="BF122" s="488"/>
      <c r="BG122" s="489"/>
      <c r="BH122" s="489"/>
      <c r="BI122" s="489"/>
      <c r="BJ122" s="402" t="s">
        <v>726</v>
      </c>
      <c r="BK122" s="403"/>
      <c r="BL122" s="398"/>
      <c r="BM122" s="399"/>
      <c r="BN122" s="399"/>
      <c r="BO122" s="399"/>
      <c r="BP122" s="402" t="s">
        <v>185</v>
      </c>
      <c r="BQ122" s="403"/>
      <c r="BR122" s="398"/>
      <c r="BS122" s="399"/>
      <c r="BT122" s="399"/>
      <c r="BU122" s="399"/>
      <c r="BV122" s="402" t="s">
        <v>185</v>
      </c>
      <c r="BW122" s="403"/>
      <c r="BX122" s="470" t="str">
        <f>IF(AND(BL122&gt;=20,BR122&gt;=100),"『ＺＥＨ－Ｍ』",IF(AND(BL122&gt;=20,BR122&gt;=75),"Nearly ＺＥＨ－Ｍ",IF(AND(BL122&gt;=20,BR122&gt;=50),"ＺＥＨ－Ｍ Ready",IF(BL122&gt;=20,"ＺＥＨ－Ｍ Oriented",""))))</f>
        <v/>
      </c>
      <c r="BY122" s="471"/>
      <c r="BZ122" s="471"/>
      <c r="CA122" s="471"/>
      <c r="CB122" s="471"/>
      <c r="CC122" s="471"/>
      <c r="CD122" s="471"/>
      <c r="CE122" s="472"/>
      <c r="CF122" s="476" t="s">
        <v>278</v>
      </c>
      <c r="CG122" s="477"/>
      <c r="CH122" s="477"/>
      <c r="CI122" s="477"/>
      <c r="CJ122" s="478"/>
      <c r="CP122" s="307"/>
    </row>
    <row r="123" spans="1:94" ht="31.5" customHeight="1">
      <c r="A123" s="408"/>
      <c r="B123" s="409"/>
      <c r="C123" s="482" t="s">
        <v>630</v>
      </c>
      <c r="D123" s="483"/>
      <c r="E123" s="483"/>
      <c r="F123" s="483"/>
      <c r="G123" s="484"/>
      <c r="H123" s="485"/>
      <c r="I123" s="486"/>
      <c r="J123" s="486"/>
      <c r="K123" s="486"/>
      <c r="L123" s="486"/>
      <c r="M123" s="486"/>
      <c r="N123" s="486"/>
      <c r="O123" s="486"/>
      <c r="P123" s="486"/>
      <c r="Q123" s="486"/>
      <c r="R123" s="486"/>
      <c r="S123" s="486"/>
      <c r="T123" s="486"/>
      <c r="U123" s="486"/>
      <c r="V123" s="486"/>
      <c r="W123" s="486"/>
      <c r="X123" s="486"/>
      <c r="Y123" s="486"/>
      <c r="Z123" s="486"/>
      <c r="AA123" s="486"/>
      <c r="AB123" s="486"/>
      <c r="AC123" s="487"/>
      <c r="AD123" s="418"/>
      <c r="AE123" s="419"/>
      <c r="AF123" s="419"/>
      <c r="AG123" s="419"/>
      <c r="AH123" s="420"/>
      <c r="AI123" s="424"/>
      <c r="AJ123" s="425"/>
      <c r="AK123" s="425"/>
      <c r="AL123" s="425"/>
      <c r="AM123" s="426"/>
      <c r="AN123" s="429"/>
      <c r="AO123" s="430"/>
      <c r="AP123" s="430"/>
      <c r="AQ123" s="430"/>
      <c r="AR123" s="433"/>
      <c r="AS123" s="409"/>
      <c r="AT123" s="456"/>
      <c r="AU123" s="457"/>
      <c r="AV123" s="433"/>
      <c r="AW123" s="409"/>
      <c r="AX123" s="461"/>
      <c r="AY123" s="462"/>
      <c r="AZ123" s="462"/>
      <c r="BA123" s="463"/>
      <c r="BB123" s="467"/>
      <c r="BC123" s="468"/>
      <c r="BD123" s="468"/>
      <c r="BE123" s="469"/>
      <c r="BF123" s="490"/>
      <c r="BG123" s="491"/>
      <c r="BH123" s="491"/>
      <c r="BI123" s="491"/>
      <c r="BJ123" s="404"/>
      <c r="BK123" s="405"/>
      <c r="BL123" s="400"/>
      <c r="BM123" s="401"/>
      <c r="BN123" s="401"/>
      <c r="BO123" s="401"/>
      <c r="BP123" s="404"/>
      <c r="BQ123" s="405"/>
      <c r="BR123" s="400"/>
      <c r="BS123" s="401"/>
      <c r="BT123" s="401"/>
      <c r="BU123" s="401"/>
      <c r="BV123" s="404"/>
      <c r="BW123" s="405"/>
      <c r="BX123" s="473"/>
      <c r="BY123" s="474"/>
      <c r="BZ123" s="474"/>
      <c r="CA123" s="474"/>
      <c r="CB123" s="474"/>
      <c r="CC123" s="474"/>
      <c r="CD123" s="474"/>
      <c r="CE123" s="475"/>
      <c r="CF123" s="479"/>
      <c r="CG123" s="480"/>
      <c r="CH123" s="480"/>
      <c r="CI123" s="480"/>
      <c r="CJ123" s="481"/>
      <c r="CP123" s="308">
        <f>COUNTA(H122:CJ123)-COUNTIF(H122:CJ123,"--選択--")</f>
        <v>6</v>
      </c>
    </row>
    <row r="124" spans="1:94" ht="31.5" customHeight="1">
      <c r="A124" s="406">
        <v>34</v>
      </c>
      <c r="B124" s="407"/>
      <c r="C124" s="410" t="s">
        <v>629</v>
      </c>
      <c r="D124" s="411"/>
      <c r="E124" s="411"/>
      <c r="F124" s="411"/>
      <c r="G124" s="411"/>
      <c r="H124" s="412"/>
      <c r="I124" s="413"/>
      <c r="J124" s="413"/>
      <c r="K124" s="413"/>
      <c r="L124" s="413"/>
      <c r="M124" s="413"/>
      <c r="N124" s="413"/>
      <c r="O124" s="413"/>
      <c r="P124" s="413"/>
      <c r="Q124" s="413"/>
      <c r="R124" s="413"/>
      <c r="S124" s="413"/>
      <c r="T124" s="413"/>
      <c r="U124" s="413"/>
      <c r="V124" s="413"/>
      <c r="W124" s="413"/>
      <c r="X124" s="413"/>
      <c r="Y124" s="413"/>
      <c r="Z124" s="413"/>
      <c r="AA124" s="413"/>
      <c r="AB124" s="413"/>
      <c r="AC124" s="414"/>
      <c r="AD124" s="415" t="s">
        <v>278</v>
      </c>
      <c r="AE124" s="416"/>
      <c r="AF124" s="416"/>
      <c r="AG124" s="416"/>
      <c r="AH124" s="417"/>
      <c r="AI124" s="421" t="s">
        <v>278</v>
      </c>
      <c r="AJ124" s="422"/>
      <c r="AK124" s="422"/>
      <c r="AL124" s="422"/>
      <c r="AM124" s="423"/>
      <c r="AN124" s="427"/>
      <c r="AO124" s="428"/>
      <c r="AP124" s="428"/>
      <c r="AQ124" s="428"/>
      <c r="AR124" s="431" t="s">
        <v>187</v>
      </c>
      <c r="AS124" s="432"/>
      <c r="AT124" s="454"/>
      <c r="AU124" s="455"/>
      <c r="AV124" s="431" t="s">
        <v>186</v>
      </c>
      <c r="AW124" s="432"/>
      <c r="AX124" s="458"/>
      <c r="AY124" s="459"/>
      <c r="AZ124" s="459"/>
      <c r="BA124" s="460"/>
      <c r="BB124" s="464"/>
      <c r="BC124" s="465"/>
      <c r="BD124" s="465"/>
      <c r="BE124" s="466"/>
      <c r="BF124" s="488"/>
      <c r="BG124" s="489"/>
      <c r="BH124" s="489"/>
      <c r="BI124" s="489"/>
      <c r="BJ124" s="402" t="s">
        <v>726</v>
      </c>
      <c r="BK124" s="403"/>
      <c r="BL124" s="398"/>
      <c r="BM124" s="399"/>
      <c r="BN124" s="399"/>
      <c r="BO124" s="399"/>
      <c r="BP124" s="402" t="s">
        <v>185</v>
      </c>
      <c r="BQ124" s="403"/>
      <c r="BR124" s="398"/>
      <c r="BS124" s="399"/>
      <c r="BT124" s="399"/>
      <c r="BU124" s="399"/>
      <c r="BV124" s="402" t="s">
        <v>185</v>
      </c>
      <c r="BW124" s="403"/>
      <c r="BX124" s="470" t="str">
        <f>IF(AND(BL124&gt;=20,BR124&gt;=100),"『ＺＥＨ－Ｍ』",IF(AND(BL124&gt;=20,BR124&gt;=75),"Nearly ＺＥＨ－Ｍ",IF(AND(BL124&gt;=20,BR124&gt;=50),"ＺＥＨ－Ｍ Ready",IF(BL124&gt;=20,"ＺＥＨ－Ｍ Oriented",""))))</f>
        <v/>
      </c>
      <c r="BY124" s="471"/>
      <c r="BZ124" s="471"/>
      <c r="CA124" s="471"/>
      <c r="CB124" s="471"/>
      <c r="CC124" s="471"/>
      <c r="CD124" s="471"/>
      <c r="CE124" s="472"/>
      <c r="CF124" s="476" t="s">
        <v>278</v>
      </c>
      <c r="CG124" s="477"/>
      <c r="CH124" s="477"/>
      <c r="CI124" s="477"/>
      <c r="CJ124" s="478"/>
      <c r="CP124" s="307"/>
    </row>
    <row r="125" spans="1:94" ht="31.5" customHeight="1">
      <c r="A125" s="408"/>
      <c r="B125" s="409"/>
      <c r="C125" s="482" t="s">
        <v>630</v>
      </c>
      <c r="D125" s="483"/>
      <c r="E125" s="483"/>
      <c r="F125" s="483"/>
      <c r="G125" s="484"/>
      <c r="H125" s="485"/>
      <c r="I125" s="486"/>
      <c r="J125" s="486"/>
      <c r="K125" s="486"/>
      <c r="L125" s="486"/>
      <c r="M125" s="486"/>
      <c r="N125" s="486"/>
      <c r="O125" s="486"/>
      <c r="P125" s="486"/>
      <c r="Q125" s="486"/>
      <c r="R125" s="486"/>
      <c r="S125" s="486"/>
      <c r="T125" s="486"/>
      <c r="U125" s="486"/>
      <c r="V125" s="486"/>
      <c r="W125" s="486"/>
      <c r="X125" s="486"/>
      <c r="Y125" s="486"/>
      <c r="Z125" s="486"/>
      <c r="AA125" s="486"/>
      <c r="AB125" s="486"/>
      <c r="AC125" s="487"/>
      <c r="AD125" s="418"/>
      <c r="AE125" s="419"/>
      <c r="AF125" s="419"/>
      <c r="AG125" s="419"/>
      <c r="AH125" s="420"/>
      <c r="AI125" s="424"/>
      <c r="AJ125" s="425"/>
      <c r="AK125" s="425"/>
      <c r="AL125" s="425"/>
      <c r="AM125" s="426"/>
      <c r="AN125" s="429"/>
      <c r="AO125" s="430"/>
      <c r="AP125" s="430"/>
      <c r="AQ125" s="430"/>
      <c r="AR125" s="433"/>
      <c r="AS125" s="409"/>
      <c r="AT125" s="456"/>
      <c r="AU125" s="457"/>
      <c r="AV125" s="433"/>
      <c r="AW125" s="409"/>
      <c r="AX125" s="461"/>
      <c r="AY125" s="462"/>
      <c r="AZ125" s="462"/>
      <c r="BA125" s="463"/>
      <c r="BB125" s="467"/>
      <c r="BC125" s="468"/>
      <c r="BD125" s="468"/>
      <c r="BE125" s="469"/>
      <c r="BF125" s="490"/>
      <c r="BG125" s="491"/>
      <c r="BH125" s="491"/>
      <c r="BI125" s="491"/>
      <c r="BJ125" s="404"/>
      <c r="BK125" s="405"/>
      <c r="BL125" s="400"/>
      <c r="BM125" s="401"/>
      <c r="BN125" s="401"/>
      <c r="BO125" s="401"/>
      <c r="BP125" s="404"/>
      <c r="BQ125" s="405"/>
      <c r="BR125" s="400"/>
      <c r="BS125" s="401"/>
      <c r="BT125" s="401"/>
      <c r="BU125" s="401"/>
      <c r="BV125" s="404"/>
      <c r="BW125" s="405"/>
      <c r="BX125" s="473"/>
      <c r="BY125" s="474"/>
      <c r="BZ125" s="474"/>
      <c r="CA125" s="474"/>
      <c r="CB125" s="474"/>
      <c r="CC125" s="474"/>
      <c r="CD125" s="474"/>
      <c r="CE125" s="475"/>
      <c r="CF125" s="479"/>
      <c r="CG125" s="480"/>
      <c r="CH125" s="480"/>
      <c r="CI125" s="480"/>
      <c r="CJ125" s="481"/>
      <c r="CP125" s="308">
        <f>COUNTA(H124:CJ125)-COUNTIF(H124:CJ125,"--選択--")</f>
        <v>6</v>
      </c>
    </row>
    <row r="126" spans="1:94" ht="31.5" customHeight="1">
      <c r="A126" s="406">
        <v>35</v>
      </c>
      <c r="B126" s="407"/>
      <c r="C126" s="410" t="s">
        <v>629</v>
      </c>
      <c r="D126" s="411"/>
      <c r="E126" s="411"/>
      <c r="F126" s="411"/>
      <c r="G126" s="411"/>
      <c r="H126" s="412"/>
      <c r="I126" s="413"/>
      <c r="J126" s="413"/>
      <c r="K126" s="413"/>
      <c r="L126" s="413"/>
      <c r="M126" s="413"/>
      <c r="N126" s="413"/>
      <c r="O126" s="413"/>
      <c r="P126" s="413"/>
      <c r="Q126" s="413"/>
      <c r="R126" s="413"/>
      <c r="S126" s="413"/>
      <c r="T126" s="413"/>
      <c r="U126" s="413"/>
      <c r="V126" s="413"/>
      <c r="W126" s="413"/>
      <c r="X126" s="413"/>
      <c r="Y126" s="413"/>
      <c r="Z126" s="413"/>
      <c r="AA126" s="413"/>
      <c r="AB126" s="413"/>
      <c r="AC126" s="414"/>
      <c r="AD126" s="415" t="s">
        <v>278</v>
      </c>
      <c r="AE126" s="416"/>
      <c r="AF126" s="416"/>
      <c r="AG126" s="416"/>
      <c r="AH126" s="417"/>
      <c r="AI126" s="421" t="s">
        <v>278</v>
      </c>
      <c r="AJ126" s="422"/>
      <c r="AK126" s="422"/>
      <c r="AL126" s="422"/>
      <c r="AM126" s="423"/>
      <c r="AN126" s="427"/>
      <c r="AO126" s="428"/>
      <c r="AP126" s="428"/>
      <c r="AQ126" s="428"/>
      <c r="AR126" s="431" t="s">
        <v>187</v>
      </c>
      <c r="AS126" s="432"/>
      <c r="AT126" s="454"/>
      <c r="AU126" s="455"/>
      <c r="AV126" s="431" t="s">
        <v>186</v>
      </c>
      <c r="AW126" s="432"/>
      <c r="AX126" s="458"/>
      <c r="AY126" s="459"/>
      <c r="AZ126" s="459"/>
      <c r="BA126" s="460"/>
      <c r="BB126" s="464"/>
      <c r="BC126" s="465"/>
      <c r="BD126" s="465"/>
      <c r="BE126" s="466"/>
      <c r="BF126" s="488"/>
      <c r="BG126" s="489"/>
      <c r="BH126" s="489"/>
      <c r="BI126" s="489"/>
      <c r="BJ126" s="402" t="s">
        <v>726</v>
      </c>
      <c r="BK126" s="403"/>
      <c r="BL126" s="398"/>
      <c r="BM126" s="399"/>
      <c r="BN126" s="399"/>
      <c r="BO126" s="399"/>
      <c r="BP126" s="402" t="s">
        <v>185</v>
      </c>
      <c r="BQ126" s="403"/>
      <c r="BR126" s="398"/>
      <c r="BS126" s="399"/>
      <c r="BT126" s="399"/>
      <c r="BU126" s="399"/>
      <c r="BV126" s="402" t="s">
        <v>185</v>
      </c>
      <c r="BW126" s="403"/>
      <c r="BX126" s="470" t="str">
        <f>IF(AND(BL126&gt;=20,BR126&gt;=100),"『ＺＥＨ－Ｍ』",IF(AND(BL126&gt;=20,BR126&gt;=75),"Nearly ＺＥＨ－Ｍ",IF(AND(BL126&gt;=20,BR126&gt;=50),"ＺＥＨ－Ｍ Ready",IF(BL126&gt;=20,"ＺＥＨ－Ｍ Oriented",""))))</f>
        <v/>
      </c>
      <c r="BY126" s="471"/>
      <c r="BZ126" s="471"/>
      <c r="CA126" s="471"/>
      <c r="CB126" s="471"/>
      <c r="CC126" s="471"/>
      <c r="CD126" s="471"/>
      <c r="CE126" s="472"/>
      <c r="CF126" s="476" t="s">
        <v>278</v>
      </c>
      <c r="CG126" s="477"/>
      <c r="CH126" s="477"/>
      <c r="CI126" s="477"/>
      <c r="CJ126" s="478"/>
      <c r="CP126" s="307"/>
    </row>
    <row r="127" spans="1:94" ht="31.5" customHeight="1">
      <c r="A127" s="408"/>
      <c r="B127" s="409"/>
      <c r="C127" s="482" t="s">
        <v>630</v>
      </c>
      <c r="D127" s="483"/>
      <c r="E127" s="483"/>
      <c r="F127" s="483"/>
      <c r="G127" s="484"/>
      <c r="H127" s="485"/>
      <c r="I127" s="486"/>
      <c r="J127" s="486"/>
      <c r="K127" s="486"/>
      <c r="L127" s="486"/>
      <c r="M127" s="486"/>
      <c r="N127" s="486"/>
      <c r="O127" s="486"/>
      <c r="P127" s="486"/>
      <c r="Q127" s="486"/>
      <c r="R127" s="486"/>
      <c r="S127" s="486"/>
      <c r="T127" s="486"/>
      <c r="U127" s="486"/>
      <c r="V127" s="486"/>
      <c r="W127" s="486"/>
      <c r="X127" s="486"/>
      <c r="Y127" s="486"/>
      <c r="Z127" s="486"/>
      <c r="AA127" s="486"/>
      <c r="AB127" s="486"/>
      <c r="AC127" s="487"/>
      <c r="AD127" s="418"/>
      <c r="AE127" s="419"/>
      <c r="AF127" s="419"/>
      <c r="AG127" s="419"/>
      <c r="AH127" s="420"/>
      <c r="AI127" s="424"/>
      <c r="AJ127" s="425"/>
      <c r="AK127" s="425"/>
      <c r="AL127" s="425"/>
      <c r="AM127" s="426"/>
      <c r="AN127" s="429"/>
      <c r="AO127" s="430"/>
      <c r="AP127" s="430"/>
      <c r="AQ127" s="430"/>
      <c r="AR127" s="433"/>
      <c r="AS127" s="409"/>
      <c r="AT127" s="456"/>
      <c r="AU127" s="457"/>
      <c r="AV127" s="433"/>
      <c r="AW127" s="409"/>
      <c r="AX127" s="461"/>
      <c r="AY127" s="462"/>
      <c r="AZ127" s="462"/>
      <c r="BA127" s="463"/>
      <c r="BB127" s="467"/>
      <c r="BC127" s="468"/>
      <c r="BD127" s="468"/>
      <c r="BE127" s="469"/>
      <c r="BF127" s="490"/>
      <c r="BG127" s="491"/>
      <c r="BH127" s="491"/>
      <c r="BI127" s="491"/>
      <c r="BJ127" s="404"/>
      <c r="BK127" s="405"/>
      <c r="BL127" s="400"/>
      <c r="BM127" s="401"/>
      <c r="BN127" s="401"/>
      <c r="BO127" s="401"/>
      <c r="BP127" s="404"/>
      <c r="BQ127" s="405"/>
      <c r="BR127" s="400"/>
      <c r="BS127" s="401"/>
      <c r="BT127" s="401"/>
      <c r="BU127" s="401"/>
      <c r="BV127" s="404"/>
      <c r="BW127" s="405"/>
      <c r="BX127" s="473"/>
      <c r="BY127" s="474"/>
      <c r="BZ127" s="474"/>
      <c r="CA127" s="474"/>
      <c r="CB127" s="474"/>
      <c r="CC127" s="474"/>
      <c r="CD127" s="474"/>
      <c r="CE127" s="475"/>
      <c r="CF127" s="479"/>
      <c r="CG127" s="480"/>
      <c r="CH127" s="480"/>
      <c r="CI127" s="480"/>
      <c r="CJ127" s="481"/>
      <c r="CP127" s="308">
        <f>COUNTA(H126:CJ127)-COUNTIF(H126:CJ127,"--選択--")</f>
        <v>6</v>
      </c>
    </row>
    <row r="128" spans="1:94" ht="31.5" customHeight="1">
      <c r="A128" s="406">
        <v>36</v>
      </c>
      <c r="B128" s="407"/>
      <c r="C128" s="410" t="s">
        <v>629</v>
      </c>
      <c r="D128" s="411"/>
      <c r="E128" s="411"/>
      <c r="F128" s="411"/>
      <c r="G128" s="411"/>
      <c r="H128" s="412"/>
      <c r="I128" s="413"/>
      <c r="J128" s="413"/>
      <c r="K128" s="413"/>
      <c r="L128" s="413"/>
      <c r="M128" s="413"/>
      <c r="N128" s="413"/>
      <c r="O128" s="413"/>
      <c r="P128" s="413"/>
      <c r="Q128" s="413"/>
      <c r="R128" s="413"/>
      <c r="S128" s="413"/>
      <c r="T128" s="413"/>
      <c r="U128" s="413"/>
      <c r="V128" s="413"/>
      <c r="W128" s="413"/>
      <c r="X128" s="413"/>
      <c r="Y128" s="413"/>
      <c r="Z128" s="413"/>
      <c r="AA128" s="413"/>
      <c r="AB128" s="413"/>
      <c r="AC128" s="414"/>
      <c r="AD128" s="415" t="s">
        <v>278</v>
      </c>
      <c r="AE128" s="416"/>
      <c r="AF128" s="416"/>
      <c r="AG128" s="416"/>
      <c r="AH128" s="417"/>
      <c r="AI128" s="421" t="s">
        <v>278</v>
      </c>
      <c r="AJ128" s="422"/>
      <c r="AK128" s="422"/>
      <c r="AL128" s="422"/>
      <c r="AM128" s="423"/>
      <c r="AN128" s="427"/>
      <c r="AO128" s="428"/>
      <c r="AP128" s="428"/>
      <c r="AQ128" s="428"/>
      <c r="AR128" s="431" t="s">
        <v>187</v>
      </c>
      <c r="AS128" s="432"/>
      <c r="AT128" s="454"/>
      <c r="AU128" s="455"/>
      <c r="AV128" s="431" t="s">
        <v>186</v>
      </c>
      <c r="AW128" s="432"/>
      <c r="AX128" s="458"/>
      <c r="AY128" s="459"/>
      <c r="AZ128" s="459"/>
      <c r="BA128" s="460"/>
      <c r="BB128" s="464"/>
      <c r="BC128" s="465"/>
      <c r="BD128" s="465"/>
      <c r="BE128" s="466"/>
      <c r="BF128" s="488"/>
      <c r="BG128" s="489"/>
      <c r="BH128" s="489"/>
      <c r="BI128" s="489"/>
      <c r="BJ128" s="402" t="s">
        <v>726</v>
      </c>
      <c r="BK128" s="403"/>
      <c r="BL128" s="398"/>
      <c r="BM128" s="399"/>
      <c r="BN128" s="399"/>
      <c r="BO128" s="399"/>
      <c r="BP128" s="402" t="s">
        <v>185</v>
      </c>
      <c r="BQ128" s="403"/>
      <c r="BR128" s="398"/>
      <c r="BS128" s="399"/>
      <c r="BT128" s="399"/>
      <c r="BU128" s="399"/>
      <c r="BV128" s="402" t="s">
        <v>185</v>
      </c>
      <c r="BW128" s="403"/>
      <c r="BX128" s="470" t="str">
        <f>IF(AND(BL128&gt;=20,BR128&gt;=100),"『ＺＥＨ－Ｍ』",IF(AND(BL128&gt;=20,BR128&gt;=75),"Nearly ＺＥＨ－Ｍ",IF(AND(BL128&gt;=20,BR128&gt;=50),"ＺＥＨ－Ｍ Ready",IF(BL128&gt;=20,"ＺＥＨ－Ｍ Oriented",""))))</f>
        <v/>
      </c>
      <c r="BY128" s="471"/>
      <c r="BZ128" s="471"/>
      <c r="CA128" s="471"/>
      <c r="CB128" s="471"/>
      <c r="CC128" s="471"/>
      <c r="CD128" s="471"/>
      <c r="CE128" s="472"/>
      <c r="CF128" s="476" t="s">
        <v>278</v>
      </c>
      <c r="CG128" s="477"/>
      <c r="CH128" s="477"/>
      <c r="CI128" s="477"/>
      <c r="CJ128" s="478"/>
      <c r="CP128" s="307"/>
    </row>
    <row r="129" spans="1:94" ht="31.5" customHeight="1">
      <c r="A129" s="408"/>
      <c r="B129" s="409"/>
      <c r="C129" s="482" t="s">
        <v>630</v>
      </c>
      <c r="D129" s="483"/>
      <c r="E129" s="483"/>
      <c r="F129" s="483"/>
      <c r="G129" s="484"/>
      <c r="H129" s="485"/>
      <c r="I129" s="486"/>
      <c r="J129" s="486"/>
      <c r="K129" s="486"/>
      <c r="L129" s="486"/>
      <c r="M129" s="486"/>
      <c r="N129" s="486"/>
      <c r="O129" s="486"/>
      <c r="P129" s="486"/>
      <c r="Q129" s="486"/>
      <c r="R129" s="486"/>
      <c r="S129" s="486"/>
      <c r="T129" s="486"/>
      <c r="U129" s="486"/>
      <c r="V129" s="486"/>
      <c r="W129" s="486"/>
      <c r="X129" s="486"/>
      <c r="Y129" s="486"/>
      <c r="Z129" s="486"/>
      <c r="AA129" s="486"/>
      <c r="AB129" s="486"/>
      <c r="AC129" s="487"/>
      <c r="AD129" s="418"/>
      <c r="AE129" s="419"/>
      <c r="AF129" s="419"/>
      <c r="AG129" s="419"/>
      <c r="AH129" s="420"/>
      <c r="AI129" s="424"/>
      <c r="AJ129" s="425"/>
      <c r="AK129" s="425"/>
      <c r="AL129" s="425"/>
      <c r="AM129" s="426"/>
      <c r="AN129" s="429"/>
      <c r="AO129" s="430"/>
      <c r="AP129" s="430"/>
      <c r="AQ129" s="430"/>
      <c r="AR129" s="433"/>
      <c r="AS129" s="409"/>
      <c r="AT129" s="456"/>
      <c r="AU129" s="457"/>
      <c r="AV129" s="433"/>
      <c r="AW129" s="409"/>
      <c r="AX129" s="461"/>
      <c r="AY129" s="462"/>
      <c r="AZ129" s="462"/>
      <c r="BA129" s="463"/>
      <c r="BB129" s="467"/>
      <c r="BC129" s="468"/>
      <c r="BD129" s="468"/>
      <c r="BE129" s="469"/>
      <c r="BF129" s="490"/>
      <c r="BG129" s="491"/>
      <c r="BH129" s="491"/>
      <c r="BI129" s="491"/>
      <c r="BJ129" s="404"/>
      <c r="BK129" s="405"/>
      <c r="BL129" s="400"/>
      <c r="BM129" s="401"/>
      <c r="BN129" s="401"/>
      <c r="BO129" s="401"/>
      <c r="BP129" s="404"/>
      <c r="BQ129" s="405"/>
      <c r="BR129" s="400"/>
      <c r="BS129" s="401"/>
      <c r="BT129" s="401"/>
      <c r="BU129" s="401"/>
      <c r="BV129" s="404"/>
      <c r="BW129" s="405"/>
      <c r="BX129" s="473"/>
      <c r="BY129" s="474"/>
      <c r="BZ129" s="474"/>
      <c r="CA129" s="474"/>
      <c r="CB129" s="474"/>
      <c r="CC129" s="474"/>
      <c r="CD129" s="474"/>
      <c r="CE129" s="475"/>
      <c r="CF129" s="479"/>
      <c r="CG129" s="480"/>
      <c r="CH129" s="480"/>
      <c r="CI129" s="480"/>
      <c r="CJ129" s="481"/>
      <c r="CP129" s="308">
        <f>COUNTA(H128:CJ129)-COUNTIF(H128:CJ129,"--選択--")</f>
        <v>6</v>
      </c>
    </row>
    <row r="130" spans="1:94" ht="31.5" customHeight="1">
      <c r="A130" s="406">
        <v>37</v>
      </c>
      <c r="B130" s="407"/>
      <c r="C130" s="410" t="s">
        <v>629</v>
      </c>
      <c r="D130" s="411"/>
      <c r="E130" s="411"/>
      <c r="F130" s="411"/>
      <c r="G130" s="411"/>
      <c r="H130" s="412"/>
      <c r="I130" s="413"/>
      <c r="J130" s="413"/>
      <c r="K130" s="413"/>
      <c r="L130" s="413"/>
      <c r="M130" s="413"/>
      <c r="N130" s="413"/>
      <c r="O130" s="413"/>
      <c r="P130" s="413"/>
      <c r="Q130" s="413"/>
      <c r="R130" s="413"/>
      <c r="S130" s="413"/>
      <c r="T130" s="413"/>
      <c r="U130" s="413"/>
      <c r="V130" s="413"/>
      <c r="W130" s="413"/>
      <c r="X130" s="413"/>
      <c r="Y130" s="413"/>
      <c r="Z130" s="413"/>
      <c r="AA130" s="413"/>
      <c r="AB130" s="413"/>
      <c r="AC130" s="414"/>
      <c r="AD130" s="415" t="s">
        <v>278</v>
      </c>
      <c r="AE130" s="416"/>
      <c r="AF130" s="416"/>
      <c r="AG130" s="416"/>
      <c r="AH130" s="417"/>
      <c r="AI130" s="421" t="s">
        <v>278</v>
      </c>
      <c r="AJ130" s="422"/>
      <c r="AK130" s="422"/>
      <c r="AL130" s="422"/>
      <c r="AM130" s="423"/>
      <c r="AN130" s="427"/>
      <c r="AO130" s="428"/>
      <c r="AP130" s="428"/>
      <c r="AQ130" s="428"/>
      <c r="AR130" s="431" t="s">
        <v>187</v>
      </c>
      <c r="AS130" s="432"/>
      <c r="AT130" s="454"/>
      <c r="AU130" s="455"/>
      <c r="AV130" s="431" t="s">
        <v>186</v>
      </c>
      <c r="AW130" s="432"/>
      <c r="AX130" s="458"/>
      <c r="AY130" s="459"/>
      <c r="AZ130" s="459"/>
      <c r="BA130" s="460"/>
      <c r="BB130" s="464"/>
      <c r="BC130" s="465"/>
      <c r="BD130" s="465"/>
      <c r="BE130" s="466"/>
      <c r="BF130" s="488"/>
      <c r="BG130" s="489"/>
      <c r="BH130" s="489"/>
      <c r="BI130" s="489"/>
      <c r="BJ130" s="402" t="s">
        <v>726</v>
      </c>
      <c r="BK130" s="403"/>
      <c r="BL130" s="398"/>
      <c r="BM130" s="399"/>
      <c r="BN130" s="399"/>
      <c r="BO130" s="399"/>
      <c r="BP130" s="402" t="s">
        <v>185</v>
      </c>
      <c r="BQ130" s="403"/>
      <c r="BR130" s="398"/>
      <c r="BS130" s="399"/>
      <c r="BT130" s="399"/>
      <c r="BU130" s="399"/>
      <c r="BV130" s="402" t="s">
        <v>185</v>
      </c>
      <c r="BW130" s="403"/>
      <c r="BX130" s="470" t="str">
        <f>IF(AND(BL130&gt;=20,BR130&gt;=100),"『ＺＥＨ－Ｍ』",IF(AND(BL130&gt;=20,BR130&gt;=75),"Nearly ＺＥＨ－Ｍ",IF(AND(BL130&gt;=20,BR130&gt;=50),"ＺＥＨ－Ｍ Ready",IF(BL130&gt;=20,"ＺＥＨ－Ｍ Oriented",""))))</f>
        <v/>
      </c>
      <c r="BY130" s="471"/>
      <c r="BZ130" s="471"/>
      <c r="CA130" s="471"/>
      <c r="CB130" s="471"/>
      <c r="CC130" s="471"/>
      <c r="CD130" s="471"/>
      <c r="CE130" s="472"/>
      <c r="CF130" s="476" t="s">
        <v>278</v>
      </c>
      <c r="CG130" s="477"/>
      <c r="CH130" s="477"/>
      <c r="CI130" s="477"/>
      <c r="CJ130" s="478"/>
      <c r="CP130" s="307"/>
    </row>
    <row r="131" spans="1:94" ht="31.5" customHeight="1">
      <c r="A131" s="408"/>
      <c r="B131" s="409"/>
      <c r="C131" s="482" t="s">
        <v>630</v>
      </c>
      <c r="D131" s="483"/>
      <c r="E131" s="483"/>
      <c r="F131" s="483"/>
      <c r="G131" s="484"/>
      <c r="H131" s="485"/>
      <c r="I131" s="486"/>
      <c r="J131" s="486"/>
      <c r="K131" s="486"/>
      <c r="L131" s="486"/>
      <c r="M131" s="486"/>
      <c r="N131" s="486"/>
      <c r="O131" s="486"/>
      <c r="P131" s="486"/>
      <c r="Q131" s="486"/>
      <c r="R131" s="486"/>
      <c r="S131" s="486"/>
      <c r="T131" s="486"/>
      <c r="U131" s="486"/>
      <c r="V131" s="486"/>
      <c r="W131" s="486"/>
      <c r="X131" s="486"/>
      <c r="Y131" s="486"/>
      <c r="Z131" s="486"/>
      <c r="AA131" s="486"/>
      <c r="AB131" s="486"/>
      <c r="AC131" s="487"/>
      <c r="AD131" s="418"/>
      <c r="AE131" s="419"/>
      <c r="AF131" s="419"/>
      <c r="AG131" s="419"/>
      <c r="AH131" s="420"/>
      <c r="AI131" s="424"/>
      <c r="AJ131" s="425"/>
      <c r="AK131" s="425"/>
      <c r="AL131" s="425"/>
      <c r="AM131" s="426"/>
      <c r="AN131" s="429"/>
      <c r="AO131" s="430"/>
      <c r="AP131" s="430"/>
      <c r="AQ131" s="430"/>
      <c r="AR131" s="433"/>
      <c r="AS131" s="409"/>
      <c r="AT131" s="456"/>
      <c r="AU131" s="457"/>
      <c r="AV131" s="433"/>
      <c r="AW131" s="409"/>
      <c r="AX131" s="461"/>
      <c r="AY131" s="462"/>
      <c r="AZ131" s="462"/>
      <c r="BA131" s="463"/>
      <c r="BB131" s="467"/>
      <c r="BC131" s="468"/>
      <c r="BD131" s="468"/>
      <c r="BE131" s="469"/>
      <c r="BF131" s="490"/>
      <c r="BG131" s="491"/>
      <c r="BH131" s="491"/>
      <c r="BI131" s="491"/>
      <c r="BJ131" s="404"/>
      <c r="BK131" s="405"/>
      <c r="BL131" s="400"/>
      <c r="BM131" s="401"/>
      <c r="BN131" s="401"/>
      <c r="BO131" s="401"/>
      <c r="BP131" s="404"/>
      <c r="BQ131" s="405"/>
      <c r="BR131" s="400"/>
      <c r="BS131" s="401"/>
      <c r="BT131" s="401"/>
      <c r="BU131" s="401"/>
      <c r="BV131" s="404"/>
      <c r="BW131" s="405"/>
      <c r="BX131" s="473"/>
      <c r="BY131" s="474"/>
      <c r="BZ131" s="474"/>
      <c r="CA131" s="474"/>
      <c r="CB131" s="474"/>
      <c r="CC131" s="474"/>
      <c r="CD131" s="474"/>
      <c r="CE131" s="475"/>
      <c r="CF131" s="479"/>
      <c r="CG131" s="480"/>
      <c r="CH131" s="480"/>
      <c r="CI131" s="480"/>
      <c r="CJ131" s="481"/>
      <c r="CP131" s="308">
        <f>COUNTA(H130:CJ131)-COUNTIF(H130:CJ131,"--選択--")</f>
        <v>6</v>
      </c>
    </row>
    <row r="132" spans="1:94" ht="31.5" customHeight="1">
      <c r="A132" s="406">
        <v>38</v>
      </c>
      <c r="B132" s="407"/>
      <c r="C132" s="410" t="s">
        <v>629</v>
      </c>
      <c r="D132" s="411"/>
      <c r="E132" s="411"/>
      <c r="F132" s="411"/>
      <c r="G132" s="411"/>
      <c r="H132" s="412"/>
      <c r="I132" s="413"/>
      <c r="J132" s="413"/>
      <c r="K132" s="413"/>
      <c r="L132" s="413"/>
      <c r="M132" s="413"/>
      <c r="N132" s="413"/>
      <c r="O132" s="413"/>
      <c r="P132" s="413"/>
      <c r="Q132" s="413"/>
      <c r="R132" s="413"/>
      <c r="S132" s="413"/>
      <c r="T132" s="413"/>
      <c r="U132" s="413"/>
      <c r="V132" s="413"/>
      <c r="W132" s="413"/>
      <c r="X132" s="413"/>
      <c r="Y132" s="413"/>
      <c r="Z132" s="413"/>
      <c r="AA132" s="413"/>
      <c r="AB132" s="413"/>
      <c r="AC132" s="414"/>
      <c r="AD132" s="415" t="s">
        <v>278</v>
      </c>
      <c r="AE132" s="416"/>
      <c r="AF132" s="416"/>
      <c r="AG132" s="416"/>
      <c r="AH132" s="417"/>
      <c r="AI132" s="421" t="s">
        <v>278</v>
      </c>
      <c r="AJ132" s="422"/>
      <c r="AK132" s="422"/>
      <c r="AL132" s="422"/>
      <c r="AM132" s="423"/>
      <c r="AN132" s="427"/>
      <c r="AO132" s="428"/>
      <c r="AP132" s="428"/>
      <c r="AQ132" s="428"/>
      <c r="AR132" s="431" t="s">
        <v>187</v>
      </c>
      <c r="AS132" s="432"/>
      <c r="AT132" s="454"/>
      <c r="AU132" s="455"/>
      <c r="AV132" s="431" t="s">
        <v>186</v>
      </c>
      <c r="AW132" s="432"/>
      <c r="AX132" s="458"/>
      <c r="AY132" s="459"/>
      <c r="AZ132" s="459"/>
      <c r="BA132" s="460"/>
      <c r="BB132" s="464"/>
      <c r="BC132" s="465"/>
      <c r="BD132" s="465"/>
      <c r="BE132" s="466"/>
      <c r="BF132" s="488"/>
      <c r="BG132" s="489"/>
      <c r="BH132" s="489"/>
      <c r="BI132" s="489"/>
      <c r="BJ132" s="402" t="s">
        <v>726</v>
      </c>
      <c r="BK132" s="403"/>
      <c r="BL132" s="398"/>
      <c r="BM132" s="399"/>
      <c r="BN132" s="399"/>
      <c r="BO132" s="399"/>
      <c r="BP132" s="402" t="s">
        <v>185</v>
      </c>
      <c r="BQ132" s="403"/>
      <c r="BR132" s="398"/>
      <c r="BS132" s="399"/>
      <c r="BT132" s="399"/>
      <c r="BU132" s="399"/>
      <c r="BV132" s="402" t="s">
        <v>185</v>
      </c>
      <c r="BW132" s="403"/>
      <c r="BX132" s="470" t="str">
        <f>IF(AND(BL132&gt;=20,BR132&gt;=100),"『ＺＥＨ－Ｍ』",IF(AND(BL132&gt;=20,BR132&gt;=75),"Nearly ＺＥＨ－Ｍ",IF(AND(BL132&gt;=20,BR132&gt;=50),"ＺＥＨ－Ｍ Ready",IF(BL132&gt;=20,"ＺＥＨ－Ｍ Oriented",""))))</f>
        <v/>
      </c>
      <c r="BY132" s="471"/>
      <c r="BZ132" s="471"/>
      <c r="CA132" s="471"/>
      <c r="CB132" s="471"/>
      <c r="CC132" s="471"/>
      <c r="CD132" s="471"/>
      <c r="CE132" s="472"/>
      <c r="CF132" s="476" t="s">
        <v>278</v>
      </c>
      <c r="CG132" s="477"/>
      <c r="CH132" s="477"/>
      <c r="CI132" s="477"/>
      <c r="CJ132" s="478"/>
      <c r="CP132" s="307"/>
    </row>
    <row r="133" spans="1:94" ht="31.5" customHeight="1">
      <c r="A133" s="408"/>
      <c r="B133" s="409"/>
      <c r="C133" s="482" t="s">
        <v>630</v>
      </c>
      <c r="D133" s="483"/>
      <c r="E133" s="483"/>
      <c r="F133" s="483"/>
      <c r="G133" s="484"/>
      <c r="H133" s="485"/>
      <c r="I133" s="486"/>
      <c r="J133" s="486"/>
      <c r="K133" s="486"/>
      <c r="L133" s="486"/>
      <c r="M133" s="486"/>
      <c r="N133" s="486"/>
      <c r="O133" s="486"/>
      <c r="P133" s="486"/>
      <c r="Q133" s="486"/>
      <c r="R133" s="486"/>
      <c r="S133" s="486"/>
      <c r="T133" s="486"/>
      <c r="U133" s="486"/>
      <c r="V133" s="486"/>
      <c r="W133" s="486"/>
      <c r="X133" s="486"/>
      <c r="Y133" s="486"/>
      <c r="Z133" s="486"/>
      <c r="AA133" s="486"/>
      <c r="AB133" s="486"/>
      <c r="AC133" s="487"/>
      <c r="AD133" s="418"/>
      <c r="AE133" s="419"/>
      <c r="AF133" s="419"/>
      <c r="AG133" s="419"/>
      <c r="AH133" s="420"/>
      <c r="AI133" s="424"/>
      <c r="AJ133" s="425"/>
      <c r="AK133" s="425"/>
      <c r="AL133" s="425"/>
      <c r="AM133" s="426"/>
      <c r="AN133" s="429"/>
      <c r="AO133" s="430"/>
      <c r="AP133" s="430"/>
      <c r="AQ133" s="430"/>
      <c r="AR133" s="433"/>
      <c r="AS133" s="409"/>
      <c r="AT133" s="456"/>
      <c r="AU133" s="457"/>
      <c r="AV133" s="433"/>
      <c r="AW133" s="409"/>
      <c r="AX133" s="461"/>
      <c r="AY133" s="462"/>
      <c r="AZ133" s="462"/>
      <c r="BA133" s="463"/>
      <c r="BB133" s="467"/>
      <c r="BC133" s="468"/>
      <c r="BD133" s="468"/>
      <c r="BE133" s="469"/>
      <c r="BF133" s="490"/>
      <c r="BG133" s="491"/>
      <c r="BH133" s="491"/>
      <c r="BI133" s="491"/>
      <c r="BJ133" s="404"/>
      <c r="BK133" s="405"/>
      <c r="BL133" s="400"/>
      <c r="BM133" s="401"/>
      <c r="BN133" s="401"/>
      <c r="BO133" s="401"/>
      <c r="BP133" s="404"/>
      <c r="BQ133" s="405"/>
      <c r="BR133" s="400"/>
      <c r="BS133" s="401"/>
      <c r="BT133" s="401"/>
      <c r="BU133" s="401"/>
      <c r="BV133" s="404"/>
      <c r="BW133" s="405"/>
      <c r="BX133" s="473"/>
      <c r="BY133" s="474"/>
      <c r="BZ133" s="474"/>
      <c r="CA133" s="474"/>
      <c r="CB133" s="474"/>
      <c r="CC133" s="474"/>
      <c r="CD133" s="474"/>
      <c r="CE133" s="475"/>
      <c r="CF133" s="479"/>
      <c r="CG133" s="480"/>
      <c r="CH133" s="480"/>
      <c r="CI133" s="480"/>
      <c r="CJ133" s="481"/>
      <c r="CP133" s="308">
        <f>COUNTA(H132:CJ133)-COUNTIF(H132:CJ133,"--選択--")</f>
        <v>6</v>
      </c>
    </row>
    <row r="134" spans="1:94" ht="31.5" customHeight="1">
      <c r="A134" s="406">
        <v>39</v>
      </c>
      <c r="B134" s="407"/>
      <c r="C134" s="410" t="s">
        <v>629</v>
      </c>
      <c r="D134" s="411"/>
      <c r="E134" s="411"/>
      <c r="F134" s="411"/>
      <c r="G134" s="411"/>
      <c r="H134" s="412"/>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278</v>
      </c>
      <c r="AE134" s="416"/>
      <c r="AF134" s="416"/>
      <c r="AG134" s="416"/>
      <c r="AH134" s="417"/>
      <c r="AI134" s="421" t="s">
        <v>278</v>
      </c>
      <c r="AJ134" s="422"/>
      <c r="AK134" s="422"/>
      <c r="AL134" s="422"/>
      <c r="AM134" s="423"/>
      <c r="AN134" s="427"/>
      <c r="AO134" s="428"/>
      <c r="AP134" s="428"/>
      <c r="AQ134" s="428"/>
      <c r="AR134" s="431" t="s">
        <v>187</v>
      </c>
      <c r="AS134" s="432"/>
      <c r="AT134" s="454"/>
      <c r="AU134" s="455"/>
      <c r="AV134" s="431" t="s">
        <v>186</v>
      </c>
      <c r="AW134" s="432"/>
      <c r="AX134" s="458"/>
      <c r="AY134" s="459"/>
      <c r="AZ134" s="459"/>
      <c r="BA134" s="460"/>
      <c r="BB134" s="464"/>
      <c r="BC134" s="465"/>
      <c r="BD134" s="465"/>
      <c r="BE134" s="466"/>
      <c r="BF134" s="488"/>
      <c r="BG134" s="489"/>
      <c r="BH134" s="489"/>
      <c r="BI134" s="489"/>
      <c r="BJ134" s="402" t="s">
        <v>726</v>
      </c>
      <c r="BK134" s="403"/>
      <c r="BL134" s="398"/>
      <c r="BM134" s="399"/>
      <c r="BN134" s="399"/>
      <c r="BO134" s="399"/>
      <c r="BP134" s="402" t="s">
        <v>185</v>
      </c>
      <c r="BQ134" s="403"/>
      <c r="BR134" s="398"/>
      <c r="BS134" s="399"/>
      <c r="BT134" s="399"/>
      <c r="BU134" s="399"/>
      <c r="BV134" s="402" t="s">
        <v>185</v>
      </c>
      <c r="BW134" s="403"/>
      <c r="BX134" s="470" t="str">
        <f>IF(AND(BL134&gt;=20,BR134&gt;=100),"『ＺＥＨ－Ｍ』",IF(AND(BL134&gt;=20,BR134&gt;=75),"Nearly ＺＥＨ－Ｍ",IF(AND(BL134&gt;=20,BR134&gt;=50),"ＺＥＨ－Ｍ Ready",IF(BL134&gt;=20,"ＺＥＨ－Ｍ Oriented",""))))</f>
        <v/>
      </c>
      <c r="BY134" s="471"/>
      <c r="BZ134" s="471"/>
      <c r="CA134" s="471"/>
      <c r="CB134" s="471"/>
      <c r="CC134" s="471"/>
      <c r="CD134" s="471"/>
      <c r="CE134" s="472"/>
      <c r="CF134" s="476" t="s">
        <v>278</v>
      </c>
      <c r="CG134" s="477"/>
      <c r="CH134" s="477"/>
      <c r="CI134" s="477"/>
      <c r="CJ134" s="478"/>
      <c r="CP134" s="307"/>
    </row>
    <row r="135" spans="1:94" ht="31.5" customHeight="1">
      <c r="A135" s="408"/>
      <c r="B135" s="409"/>
      <c r="C135" s="482" t="s">
        <v>630</v>
      </c>
      <c r="D135" s="483"/>
      <c r="E135" s="483"/>
      <c r="F135" s="483"/>
      <c r="G135" s="484"/>
      <c r="H135" s="485"/>
      <c r="I135" s="486"/>
      <c r="J135" s="486"/>
      <c r="K135" s="486"/>
      <c r="L135" s="486"/>
      <c r="M135" s="486"/>
      <c r="N135" s="486"/>
      <c r="O135" s="486"/>
      <c r="P135" s="486"/>
      <c r="Q135" s="486"/>
      <c r="R135" s="486"/>
      <c r="S135" s="486"/>
      <c r="T135" s="486"/>
      <c r="U135" s="486"/>
      <c r="V135" s="486"/>
      <c r="W135" s="486"/>
      <c r="X135" s="486"/>
      <c r="Y135" s="486"/>
      <c r="Z135" s="486"/>
      <c r="AA135" s="486"/>
      <c r="AB135" s="486"/>
      <c r="AC135" s="487"/>
      <c r="AD135" s="418"/>
      <c r="AE135" s="419"/>
      <c r="AF135" s="419"/>
      <c r="AG135" s="419"/>
      <c r="AH135" s="420"/>
      <c r="AI135" s="424"/>
      <c r="AJ135" s="425"/>
      <c r="AK135" s="425"/>
      <c r="AL135" s="425"/>
      <c r="AM135" s="426"/>
      <c r="AN135" s="429"/>
      <c r="AO135" s="430"/>
      <c r="AP135" s="430"/>
      <c r="AQ135" s="430"/>
      <c r="AR135" s="433"/>
      <c r="AS135" s="409"/>
      <c r="AT135" s="456"/>
      <c r="AU135" s="457"/>
      <c r="AV135" s="433"/>
      <c r="AW135" s="409"/>
      <c r="AX135" s="461"/>
      <c r="AY135" s="462"/>
      <c r="AZ135" s="462"/>
      <c r="BA135" s="463"/>
      <c r="BB135" s="467"/>
      <c r="BC135" s="468"/>
      <c r="BD135" s="468"/>
      <c r="BE135" s="469"/>
      <c r="BF135" s="490"/>
      <c r="BG135" s="491"/>
      <c r="BH135" s="491"/>
      <c r="BI135" s="491"/>
      <c r="BJ135" s="404"/>
      <c r="BK135" s="405"/>
      <c r="BL135" s="400"/>
      <c r="BM135" s="401"/>
      <c r="BN135" s="401"/>
      <c r="BO135" s="401"/>
      <c r="BP135" s="404"/>
      <c r="BQ135" s="405"/>
      <c r="BR135" s="400"/>
      <c r="BS135" s="401"/>
      <c r="BT135" s="401"/>
      <c r="BU135" s="401"/>
      <c r="BV135" s="404"/>
      <c r="BW135" s="405"/>
      <c r="BX135" s="473"/>
      <c r="BY135" s="474"/>
      <c r="BZ135" s="474"/>
      <c r="CA135" s="474"/>
      <c r="CB135" s="474"/>
      <c r="CC135" s="474"/>
      <c r="CD135" s="474"/>
      <c r="CE135" s="475"/>
      <c r="CF135" s="479"/>
      <c r="CG135" s="480"/>
      <c r="CH135" s="480"/>
      <c r="CI135" s="480"/>
      <c r="CJ135" s="481"/>
      <c r="CP135" s="308">
        <f>COUNTA(H134:CJ135)-COUNTIF(H134:CJ135,"--選択--")</f>
        <v>6</v>
      </c>
    </row>
    <row r="136" spans="1:94" ht="31.5" customHeight="1">
      <c r="A136" s="406">
        <v>40</v>
      </c>
      <c r="B136" s="407"/>
      <c r="C136" s="410" t="s">
        <v>629</v>
      </c>
      <c r="D136" s="411"/>
      <c r="E136" s="411"/>
      <c r="F136" s="411"/>
      <c r="G136" s="411"/>
      <c r="H136" s="412"/>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15" t="s">
        <v>278</v>
      </c>
      <c r="AE136" s="416"/>
      <c r="AF136" s="416"/>
      <c r="AG136" s="416"/>
      <c r="AH136" s="417"/>
      <c r="AI136" s="421" t="s">
        <v>278</v>
      </c>
      <c r="AJ136" s="422"/>
      <c r="AK136" s="422"/>
      <c r="AL136" s="422"/>
      <c r="AM136" s="423"/>
      <c r="AN136" s="427"/>
      <c r="AO136" s="428"/>
      <c r="AP136" s="428"/>
      <c r="AQ136" s="428"/>
      <c r="AR136" s="431" t="s">
        <v>187</v>
      </c>
      <c r="AS136" s="432"/>
      <c r="AT136" s="454"/>
      <c r="AU136" s="455"/>
      <c r="AV136" s="431" t="s">
        <v>186</v>
      </c>
      <c r="AW136" s="432"/>
      <c r="AX136" s="458"/>
      <c r="AY136" s="459"/>
      <c r="AZ136" s="459"/>
      <c r="BA136" s="460"/>
      <c r="BB136" s="464"/>
      <c r="BC136" s="465"/>
      <c r="BD136" s="465"/>
      <c r="BE136" s="466"/>
      <c r="BF136" s="488"/>
      <c r="BG136" s="489"/>
      <c r="BH136" s="489"/>
      <c r="BI136" s="489"/>
      <c r="BJ136" s="402" t="s">
        <v>726</v>
      </c>
      <c r="BK136" s="403"/>
      <c r="BL136" s="398"/>
      <c r="BM136" s="399"/>
      <c r="BN136" s="399"/>
      <c r="BO136" s="399"/>
      <c r="BP136" s="402" t="s">
        <v>185</v>
      </c>
      <c r="BQ136" s="403"/>
      <c r="BR136" s="398"/>
      <c r="BS136" s="399"/>
      <c r="BT136" s="399"/>
      <c r="BU136" s="399"/>
      <c r="BV136" s="402" t="s">
        <v>185</v>
      </c>
      <c r="BW136" s="403"/>
      <c r="BX136" s="470" t="str">
        <f>IF(AND(BL136&gt;=20,BR136&gt;=100),"『ＺＥＨ－Ｍ』",IF(AND(BL136&gt;=20,BR136&gt;=75),"Nearly ＺＥＨ－Ｍ",IF(AND(BL136&gt;=20,BR136&gt;=50),"ＺＥＨ－Ｍ Ready",IF(BL136&gt;=20,"ＺＥＨ－Ｍ Oriented",""))))</f>
        <v/>
      </c>
      <c r="BY136" s="471"/>
      <c r="BZ136" s="471"/>
      <c r="CA136" s="471"/>
      <c r="CB136" s="471"/>
      <c r="CC136" s="471"/>
      <c r="CD136" s="471"/>
      <c r="CE136" s="472"/>
      <c r="CF136" s="476" t="s">
        <v>278</v>
      </c>
      <c r="CG136" s="477"/>
      <c r="CH136" s="477"/>
      <c r="CI136" s="477"/>
      <c r="CJ136" s="478"/>
      <c r="CP136" s="307"/>
    </row>
    <row r="137" spans="1:94" ht="31.5" customHeight="1">
      <c r="A137" s="408"/>
      <c r="B137" s="409"/>
      <c r="C137" s="482" t="s">
        <v>630</v>
      </c>
      <c r="D137" s="483"/>
      <c r="E137" s="483"/>
      <c r="F137" s="483"/>
      <c r="G137" s="484"/>
      <c r="H137" s="485"/>
      <c r="I137" s="486"/>
      <c r="J137" s="486"/>
      <c r="K137" s="486"/>
      <c r="L137" s="486"/>
      <c r="M137" s="486"/>
      <c r="N137" s="486"/>
      <c r="O137" s="486"/>
      <c r="P137" s="486"/>
      <c r="Q137" s="486"/>
      <c r="R137" s="486"/>
      <c r="S137" s="486"/>
      <c r="T137" s="486"/>
      <c r="U137" s="486"/>
      <c r="V137" s="486"/>
      <c r="W137" s="486"/>
      <c r="X137" s="486"/>
      <c r="Y137" s="486"/>
      <c r="Z137" s="486"/>
      <c r="AA137" s="486"/>
      <c r="AB137" s="486"/>
      <c r="AC137" s="487"/>
      <c r="AD137" s="418"/>
      <c r="AE137" s="419"/>
      <c r="AF137" s="419"/>
      <c r="AG137" s="419"/>
      <c r="AH137" s="420"/>
      <c r="AI137" s="424"/>
      <c r="AJ137" s="425"/>
      <c r="AK137" s="425"/>
      <c r="AL137" s="425"/>
      <c r="AM137" s="426"/>
      <c r="AN137" s="429"/>
      <c r="AO137" s="430"/>
      <c r="AP137" s="430"/>
      <c r="AQ137" s="430"/>
      <c r="AR137" s="433"/>
      <c r="AS137" s="409"/>
      <c r="AT137" s="456"/>
      <c r="AU137" s="457"/>
      <c r="AV137" s="433"/>
      <c r="AW137" s="409"/>
      <c r="AX137" s="461"/>
      <c r="AY137" s="462"/>
      <c r="AZ137" s="462"/>
      <c r="BA137" s="463"/>
      <c r="BB137" s="467"/>
      <c r="BC137" s="468"/>
      <c r="BD137" s="468"/>
      <c r="BE137" s="469"/>
      <c r="BF137" s="490"/>
      <c r="BG137" s="491"/>
      <c r="BH137" s="491"/>
      <c r="BI137" s="491"/>
      <c r="BJ137" s="404"/>
      <c r="BK137" s="405"/>
      <c r="BL137" s="400"/>
      <c r="BM137" s="401"/>
      <c r="BN137" s="401"/>
      <c r="BO137" s="401"/>
      <c r="BP137" s="404"/>
      <c r="BQ137" s="405"/>
      <c r="BR137" s="400"/>
      <c r="BS137" s="401"/>
      <c r="BT137" s="401"/>
      <c r="BU137" s="401"/>
      <c r="BV137" s="404"/>
      <c r="BW137" s="405"/>
      <c r="BX137" s="473"/>
      <c r="BY137" s="474"/>
      <c r="BZ137" s="474"/>
      <c r="CA137" s="474"/>
      <c r="CB137" s="474"/>
      <c r="CC137" s="474"/>
      <c r="CD137" s="474"/>
      <c r="CE137" s="475"/>
      <c r="CF137" s="479"/>
      <c r="CG137" s="480"/>
      <c r="CH137" s="480"/>
      <c r="CI137" s="480"/>
      <c r="CJ137" s="481"/>
      <c r="CP137" s="308">
        <f>COUNTA(H136:CJ137)-COUNTIF(H136:CJ137,"--選択--")</f>
        <v>6</v>
      </c>
    </row>
    <row r="138" spans="1:94" ht="19.2">
      <c r="A138" s="271"/>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20"/>
      <c r="AM138" s="220"/>
      <c r="AN138" s="220"/>
      <c r="CE138" s="221"/>
      <c r="CL138" s="203"/>
    </row>
    <row r="139" spans="1:94" ht="18.75" customHeight="1"/>
    <row r="140" spans="1:94" ht="28.5" customHeight="1">
      <c r="A140" s="209" t="s">
        <v>760</v>
      </c>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67" t="s">
        <v>341</v>
      </c>
      <c r="CF140" s="531" t="s">
        <v>347</v>
      </c>
      <c r="CG140" s="531"/>
      <c r="CH140" s="269" t="s">
        <v>343</v>
      </c>
      <c r="CI140" s="531" t="s">
        <v>348</v>
      </c>
      <c r="CJ140" s="531"/>
      <c r="CK140" s="267" t="s">
        <v>344</v>
      </c>
      <c r="CL140" s="267" t="s">
        <v>345</v>
      </c>
    </row>
    <row r="141" spans="1:94" ht="18.75" customHeight="1">
      <c r="A141" s="272"/>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67"/>
      <c r="CF141" s="268"/>
      <c r="CG141" s="268"/>
      <c r="CH141" s="269"/>
      <c r="CI141" s="268"/>
      <c r="CJ141" s="268"/>
      <c r="CK141" s="267"/>
      <c r="CL141" s="267"/>
    </row>
    <row r="142" spans="1:94" ht="29.25" customHeight="1">
      <c r="A142" s="186" t="s">
        <v>644</v>
      </c>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538" t="s">
        <v>635</v>
      </c>
      <c r="BM142" s="538"/>
      <c r="BN142" s="538"/>
      <c r="BO142" s="538"/>
      <c r="BP142" s="538"/>
      <c r="BQ142" s="538"/>
      <c r="BR142" s="538"/>
      <c r="BS142" s="538"/>
      <c r="BT142" s="538"/>
      <c r="BU142" s="538"/>
      <c r="BV142" s="538"/>
      <c r="BW142" s="538"/>
      <c r="BX142" s="538"/>
      <c r="BY142" s="538"/>
      <c r="BZ142" s="538"/>
      <c r="CA142" s="538"/>
      <c r="CB142" s="538"/>
      <c r="CC142" s="538"/>
      <c r="CD142" s="538"/>
      <c r="CE142" s="538"/>
      <c r="CF142" s="526">
        <f>COUNTIF(CP153:CP197,15)+COUNTIF(CP153:CP197,16)</f>
        <v>0</v>
      </c>
      <c r="CG142" s="526"/>
      <c r="CH142" s="526"/>
      <c r="CI142" s="526"/>
      <c r="CJ142" s="526"/>
      <c r="CK142" s="267"/>
      <c r="CL142" s="267"/>
    </row>
    <row r="143" spans="1:94" ht="19.5" customHeight="1">
      <c r="A143" s="273"/>
      <c r="B143" s="249" t="s">
        <v>725</v>
      </c>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c r="BA143" s="249"/>
      <c r="BB143" s="249"/>
      <c r="BC143" s="249"/>
      <c r="BD143" s="249"/>
      <c r="BE143" s="249"/>
      <c r="BF143" s="249"/>
      <c r="BG143" s="249"/>
      <c r="BH143" s="249"/>
      <c r="BI143" s="249"/>
      <c r="BJ143" s="249"/>
      <c r="BK143" s="249"/>
      <c r="BL143" s="538"/>
      <c r="BM143" s="538"/>
      <c r="BN143" s="538"/>
      <c r="BO143" s="538"/>
      <c r="BP143" s="538"/>
      <c r="BQ143" s="538"/>
      <c r="BR143" s="538"/>
      <c r="BS143" s="538"/>
      <c r="BT143" s="538"/>
      <c r="BU143" s="538"/>
      <c r="BV143" s="538"/>
      <c r="BW143" s="538"/>
      <c r="BX143" s="538"/>
      <c r="BY143" s="538"/>
      <c r="BZ143" s="538"/>
      <c r="CA143" s="538"/>
      <c r="CB143" s="538"/>
      <c r="CC143" s="538"/>
      <c r="CD143" s="538"/>
      <c r="CE143" s="538"/>
      <c r="CF143" s="526"/>
      <c r="CG143" s="526"/>
      <c r="CH143" s="526"/>
      <c r="CI143" s="526"/>
      <c r="CJ143" s="526"/>
      <c r="CL143" s="203"/>
    </row>
    <row r="144" spans="1:94" ht="19.5" customHeight="1">
      <c r="A144" s="273"/>
      <c r="B144" s="249" t="s">
        <v>719</v>
      </c>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49"/>
      <c r="CC144" s="249"/>
      <c r="CD144" s="249"/>
      <c r="CE144" s="249"/>
      <c r="CL144" s="203"/>
    </row>
    <row r="145" spans="1:94" ht="9.9" customHeight="1">
      <c r="A145" s="274"/>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75"/>
      <c r="BR145" s="275"/>
      <c r="BS145" s="275"/>
      <c r="BT145" s="275"/>
      <c r="BU145" s="275"/>
      <c r="BV145" s="275"/>
      <c r="BW145" s="275"/>
      <c r="BX145" s="276"/>
      <c r="BY145" s="276"/>
      <c r="BZ145" s="276"/>
      <c r="CA145" s="276"/>
      <c r="CB145" s="276"/>
      <c r="CC145" s="276"/>
      <c r="CD145" s="276"/>
      <c r="CE145" s="276"/>
      <c r="CF145" s="217"/>
      <c r="CG145" s="217"/>
      <c r="CH145" s="217"/>
      <c r="CI145" s="217"/>
      <c r="CJ145" s="217"/>
    </row>
    <row r="146" spans="1:94" s="282" customFormat="1" ht="20.25" customHeight="1">
      <c r="A146" s="511" t="s">
        <v>129</v>
      </c>
      <c r="B146" s="511"/>
      <c r="C146" s="504" t="s">
        <v>21</v>
      </c>
      <c r="D146" s="505"/>
      <c r="E146" s="505"/>
      <c r="F146" s="505"/>
      <c r="G146" s="505"/>
      <c r="H146" s="505"/>
      <c r="I146" s="505"/>
      <c r="J146" s="505"/>
      <c r="K146" s="505"/>
      <c r="L146" s="505"/>
      <c r="M146" s="505"/>
      <c r="N146" s="505"/>
      <c r="O146" s="505"/>
      <c r="P146" s="505"/>
      <c r="Q146" s="505"/>
      <c r="R146" s="505"/>
      <c r="S146" s="505"/>
      <c r="T146" s="505"/>
      <c r="U146" s="505"/>
      <c r="V146" s="505"/>
      <c r="W146" s="505"/>
      <c r="X146" s="505"/>
      <c r="Y146" s="505"/>
      <c r="Z146" s="505"/>
      <c r="AA146" s="505"/>
      <c r="AB146" s="505"/>
      <c r="AC146" s="505"/>
      <c r="AD146" s="511" t="s">
        <v>607</v>
      </c>
      <c r="AE146" s="511"/>
      <c r="AF146" s="511"/>
      <c r="AG146" s="511"/>
      <c r="AH146" s="511"/>
      <c r="AI146" s="511" t="s">
        <v>33</v>
      </c>
      <c r="AJ146" s="511"/>
      <c r="AK146" s="511"/>
      <c r="AL146" s="511"/>
      <c r="AM146" s="511"/>
      <c r="AN146" s="511" t="s">
        <v>22</v>
      </c>
      <c r="AO146" s="511"/>
      <c r="AP146" s="511"/>
      <c r="AQ146" s="511"/>
      <c r="AR146" s="511"/>
      <c r="AS146" s="511"/>
      <c r="AT146" s="511" t="s">
        <v>23</v>
      </c>
      <c r="AU146" s="511"/>
      <c r="AV146" s="511"/>
      <c r="AW146" s="511"/>
      <c r="AX146" s="504" t="s">
        <v>340</v>
      </c>
      <c r="AY146" s="505"/>
      <c r="AZ146" s="505"/>
      <c r="BA146" s="506"/>
      <c r="BB146" s="510" t="s">
        <v>715</v>
      </c>
      <c r="BC146" s="510"/>
      <c r="BD146" s="510"/>
      <c r="BE146" s="510"/>
      <c r="BF146" s="806" t="s">
        <v>745</v>
      </c>
      <c r="BG146" s="807"/>
      <c r="BH146" s="807"/>
      <c r="BI146" s="807"/>
      <c r="BJ146" s="807"/>
      <c r="BK146" s="808"/>
      <c r="BL146" s="538" t="s">
        <v>24</v>
      </c>
      <c r="BM146" s="538"/>
      <c r="BN146" s="538"/>
      <c r="BO146" s="538"/>
      <c r="BP146" s="538"/>
      <c r="BQ146" s="538"/>
      <c r="BR146" s="538"/>
      <c r="BS146" s="538"/>
      <c r="BT146" s="538"/>
      <c r="BU146" s="538"/>
      <c r="BV146" s="538"/>
      <c r="BW146" s="538"/>
      <c r="BX146" s="504" t="s">
        <v>624</v>
      </c>
      <c r="BY146" s="505"/>
      <c r="BZ146" s="505"/>
      <c r="CA146" s="505"/>
      <c r="CB146" s="505"/>
      <c r="CC146" s="505"/>
      <c r="CD146" s="505"/>
      <c r="CE146" s="505"/>
      <c r="CF146" s="505"/>
      <c r="CG146" s="505"/>
      <c r="CH146" s="505"/>
      <c r="CI146" s="505"/>
      <c r="CJ146" s="506"/>
      <c r="CK146" s="266"/>
      <c r="CL146" s="266"/>
      <c r="CP146" s="307"/>
    </row>
    <row r="147" spans="1:94" s="282" customFormat="1" ht="20.25" customHeight="1">
      <c r="A147" s="511"/>
      <c r="B147" s="511"/>
      <c r="C147" s="507"/>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07"/>
      <c r="AY147" s="508"/>
      <c r="AZ147" s="508"/>
      <c r="BA147" s="509"/>
      <c r="BB147" s="510"/>
      <c r="BC147" s="510"/>
      <c r="BD147" s="510"/>
      <c r="BE147" s="510"/>
      <c r="BF147" s="809"/>
      <c r="BG147" s="810"/>
      <c r="BH147" s="810"/>
      <c r="BI147" s="810"/>
      <c r="BJ147" s="810"/>
      <c r="BK147" s="811"/>
      <c r="BL147" s="538" t="s">
        <v>25</v>
      </c>
      <c r="BM147" s="538"/>
      <c r="BN147" s="538"/>
      <c r="BO147" s="538"/>
      <c r="BP147" s="538"/>
      <c r="BQ147" s="538"/>
      <c r="BR147" s="538" t="s">
        <v>26</v>
      </c>
      <c r="BS147" s="538"/>
      <c r="BT147" s="538"/>
      <c r="BU147" s="538"/>
      <c r="BV147" s="538"/>
      <c r="BW147" s="538"/>
      <c r="BX147" s="507"/>
      <c r="BY147" s="508"/>
      <c r="BZ147" s="508"/>
      <c r="CA147" s="508"/>
      <c r="CB147" s="508"/>
      <c r="CC147" s="508"/>
      <c r="CD147" s="508"/>
      <c r="CE147" s="508"/>
      <c r="CF147" s="508"/>
      <c r="CG147" s="508"/>
      <c r="CH147" s="508"/>
      <c r="CI147" s="508"/>
      <c r="CJ147" s="509"/>
      <c r="CK147" s="266"/>
      <c r="CL147" s="266"/>
      <c r="CP147" s="307"/>
    </row>
    <row r="148" spans="1:94" s="282" customFormat="1" ht="35.1" customHeight="1">
      <c r="A148" s="653">
        <v>1</v>
      </c>
      <c r="B148" s="653"/>
      <c r="C148" s="654"/>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6"/>
      <c r="AD148" s="657" t="s">
        <v>278</v>
      </c>
      <c r="AE148" s="657"/>
      <c r="AF148" s="657"/>
      <c r="AG148" s="657"/>
      <c r="AH148" s="658"/>
      <c r="AI148" s="659" t="s">
        <v>278</v>
      </c>
      <c r="AJ148" s="660"/>
      <c r="AK148" s="660"/>
      <c r="AL148" s="660"/>
      <c r="AM148" s="660"/>
      <c r="AN148" s="661"/>
      <c r="AO148" s="661"/>
      <c r="AP148" s="661"/>
      <c r="AQ148" s="662"/>
      <c r="AR148" s="663" t="s">
        <v>187</v>
      </c>
      <c r="AS148" s="664"/>
      <c r="AT148" s="665"/>
      <c r="AU148" s="666"/>
      <c r="AV148" s="667" t="s">
        <v>186</v>
      </c>
      <c r="AW148" s="668"/>
      <c r="AX148" s="669"/>
      <c r="AY148" s="670"/>
      <c r="AZ148" s="670"/>
      <c r="BA148" s="671"/>
      <c r="BB148" s="672"/>
      <c r="BC148" s="672"/>
      <c r="BD148" s="672"/>
      <c r="BE148" s="672"/>
      <c r="BF148" s="680"/>
      <c r="BG148" s="680"/>
      <c r="BH148" s="680"/>
      <c r="BI148" s="681"/>
      <c r="BJ148" s="675" t="s">
        <v>726</v>
      </c>
      <c r="BK148" s="676"/>
      <c r="BL148" s="673"/>
      <c r="BM148" s="673"/>
      <c r="BN148" s="673"/>
      <c r="BO148" s="674"/>
      <c r="BP148" s="675" t="s">
        <v>185</v>
      </c>
      <c r="BQ148" s="676"/>
      <c r="BR148" s="673"/>
      <c r="BS148" s="673"/>
      <c r="BT148" s="673"/>
      <c r="BU148" s="674"/>
      <c r="BV148" s="675" t="s">
        <v>185</v>
      </c>
      <c r="BW148" s="676"/>
      <c r="BX148" s="677" t="str">
        <f t="shared" ref="BX148:BX179" si="0">IF(AND(BL148&gt;=20,BR148&gt;=100),"『ＺＥＨ－Ｍ』",IF(AND(BL148&gt;=20,BR148&gt;=75),"Nearly ＺＥＨ－Ｍ",IF(AND(BL148&gt;=20,BR148&gt;=50),"ＺＥＨ－Ｍ Ready",IF(BL148&gt;=20,"ＺＥＨ－Ｍ Oriented",""))))</f>
        <v/>
      </c>
      <c r="BY148" s="678"/>
      <c r="BZ148" s="678"/>
      <c r="CA148" s="678"/>
      <c r="CB148" s="678"/>
      <c r="CC148" s="678"/>
      <c r="CD148" s="678"/>
      <c r="CE148" s="678"/>
      <c r="CF148" s="678"/>
      <c r="CG148" s="678"/>
      <c r="CH148" s="678"/>
      <c r="CI148" s="678"/>
      <c r="CJ148" s="679"/>
      <c r="CK148" s="266"/>
      <c r="CL148" s="266"/>
      <c r="CP148" s="307"/>
    </row>
    <row r="149" spans="1:94" s="282" customFormat="1" ht="35.1" customHeight="1">
      <c r="A149" s="653">
        <v>2</v>
      </c>
      <c r="B149" s="653"/>
      <c r="C149" s="654"/>
      <c r="D149" s="655"/>
      <c r="E149" s="655"/>
      <c r="F149" s="655"/>
      <c r="G149" s="655"/>
      <c r="H149" s="655"/>
      <c r="I149" s="655"/>
      <c r="J149" s="655"/>
      <c r="K149" s="655"/>
      <c r="L149" s="655"/>
      <c r="M149" s="655"/>
      <c r="N149" s="655"/>
      <c r="O149" s="655"/>
      <c r="P149" s="655"/>
      <c r="Q149" s="655"/>
      <c r="R149" s="655"/>
      <c r="S149" s="655"/>
      <c r="T149" s="655"/>
      <c r="U149" s="655"/>
      <c r="V149" s="655"/>
      <c r="W149" s="655"/>
      <c r="X149" s="655"/>
      <c r="Y149" s="655"/>
      <c r="Z149" s="655"/>
      <c r="AA149" s="655"/>
      <c r="AB149" s="655"/>
      <c r="AC149" s="656"/>
      <c r="AD149" s="657" t="s">
        <v>278</v>
      </c>
      <c r="AE149" s="657"/>
      <c r="AF149" s="657"/>
      <c r="AG149" s="657"/>
      <c r="AH149" s="658"/>
      <c r="AI149" s="659" t="s">
        <v>278</v>
      </c>
      <c r="AJ149" s="660"/>
      <c r="AK149" s="660"/>
      <c r="AL149" s="660"/>
      <c r="AM149" s="660"/>
      <c r="AN149" s="661"/>
      <c r="AO149" s="661"/>
      <c r="AP149" s="661"/>
      <c r="AQ149" s="662"/>
      <c r="AR149" s="663" t="s">
        <v>187</v>
      </c>
      <c r="AS149" s="664"/>
      <c r="AT149" s="665"/>
      <c r="AU149" s="666"/>
      <c r="AV149" s="667" t="s">
        <v>186</v>
      </c>
      <c r="AW149" s="668"/>
      <c r="AX149" s="669"/>
      <c r="AY149" s="670"/>
      <c r="AZ149" s="670"/>
      <c r="BA149" s="671"/>
      <c r="BB149" s="672"/>
      <c r="BC149" s="672"/>
      <c r="BD149" s="672"/>
      <c r="BE149" s="672"/>
      <c r="BF149" s="680"/>
      <c r="BG149" s="680"/>
      <c r="BH149" s="680"/>
      <c r="BI149" s="681"/>
      <c r="BJ149" s="675" t="s">
        <v>726</v>
      </c>
      <c r="BK149" s="676"/>
      <c r="BL149" s="673"/>
      <c r="BM149" s="673"/>
      <c r="BN149" s="673"/>
      <c r="BO149" s="674"/>
      <c r="BP149" s="675" t="s">
        <v>185</v>
      </c>
      <c r="BQ149" s="676"/>
      <c r="BR149" s="673"/>
      <c r="BS149" s="673"/>
      <c r="BT149" s="673"/>
      <c r="BU149" s="674"/>
      <c r="BV149" s="675" t="s">
        <v>185</v>
      </c>
      <c r="BW149" s="676"/>
      <c r="BX149" s="677" t="str">
        <f t="shared" si="0"/>
        <v/>
      </c>
      <c r="BY149" s="678"/>
      <c r="BZ149" s="678"/>
      <c r="CA149" s="678"/>
      <c r="CB149" s="678"/>
      <c r="CC149" s="678"/>
      <c r="CD149" s="678"/>
      <c r="CE149" s="678"/>
      <c r="CF149" s="678"/>
      <c r="CG149" s="678"/>
      <c r="CH149" s="678"/>
      <c r="CI149" s="678"/>
      <c r="CJ149" s="679"/>
      <c r="CK149" s="266"/>
      <c r="CL149" s="266"/>
      <c r="CP149" s="307"/>
    </row>
    <row r="150" spans="1:94" s="282" customFormat="1" ht="35.1" customHeight="1">
      <c r="A150" s="653">
        <v>3</v>
      </c>
      <c r="B150" s="653"/>
      <c r="C150" s="654"/>
      <c r="D150" s="655"/>
      <c r="E150" s="655"/>
      <c r="F150" s="655"/>
      <c r="G150" s="655"/>
      <c r="H150" s="655"/>
      <c r="I150" s="655"/>
      <c r="J150" s="655"/>
      <c r="K150" s="655"/>
      <c r="L150" s="655"/>
      <c r="M150" s="655"/>
      <c r="N150" s="655"/>
      <c r="O150" s="655"/>
      <c r="P150" s="655"/>
      <c r="Q150" s="655"/>
      <c r="R150" s="655"/>
      <c r="S150" s="655"/>
      <c r="T150" s="655"/>
      <c r="U150" s="655"/>
      <c r="V150" s="655"/>
      <c r="W150" s="655"/>
      <c r="X150" s="655"/>
      <c r="Y150" s="655"/>
      <c r="Z150" s="655"/>
      <c r="AA150" s="655"/>
      <c r="AB150" s="655"/>
      <c r="AC150" s="656"/>
      <c r="AD150" s="657" t="s">
        <v>278</v>
      </c>
      <c r="AE150" s="657"/>
      <c r="AF150" s="657"/>
      <c r="AG150" s="657"/>
      <c r="AH150" s="658"/>
      <c r="AI150" s="659" t="s">
        <v>278</v>
      </c>
      <c r="AJ150" s="660"/>
      <c r="AK150" s="660"/>
      <c r="AL150" s="660"/>
      <c r="AM150" s="660"/>
      <c r="AN150" s="661"/>
      <c r="AO150" s="661"/>
      <c r="AP150" s="661"/>
      <c r="AQ150" s="662"/>
      <c r="AR150" s="663" t="s">
        <v>187</v>
      </c>
      <c r="AS150" s="664"/>
      <c r="AT150" s="665"/>
      <c r="AU150" s="666"/>
      <c r="AV150" s="667" t="s">
        <v>186</v>
      </c>
      <c r="AW150" s="668"/>
      <c r="AX150" s="669"/>
      <c r="AY150" s="670"/>
      <c r="AZ150" s="670"/>
      <c r="BA150" s="671"/>
      <c r="BB150" s="672"/>
      <c r="BC150" s="672"/>
      <c r="BD150" s="672"/>
      <c r="BE150" s="672"/>
      <c r="BF150" s="680"/>
      <c r="BG150" s="680"/>
      <c r="BH150" s="680"/>
      <c r="BI150" s="681"/>
      <c r="BJ150" s="675" t="s">
        <v>726</v>
      </c>
      <c r="BK150" s="676"/>
      <c r="BL150" s="673"/>
      <c r="BM150" s="673"/>
      <c r="BN150" s="673"/>
      <c r="BO150" s="674"/>
      <c r="BP150" s="675" t="s">
        <v>185</v>
      </c>
      <c r="BQ150" s="676"/>
      <c r="BR150" s="673"/>
      <c r="BS150" s="673"/>
      <c r="BT150" s="673"/>
      <c r="BU150" s="674"/>
      <c r="BV150" s="675" t="s">
        <v>185</v>
      </c>
      <c r="BW150" s="676"/>
      <c r="BX150" s="677" t="str">
        <f t="shared" si="0"/>
        <v/>
      </c>
      <c r="BY150" s="678"/>
      <c r="BZ150" s="678"/>
      <c r="CA150" s="678"/>
      <c r="CB150" s="678"/>
      <c r="CC150" s="678"/>
      <c r="CD150" s="678"/>
      <c r="CE150" s="678"/>
      <c r="CF150" s="678"/>
      <c r="CG150" s="678"/>
      <c r="CH150" s="678"/>
      <c r="CI150" s="678"/>
      <c r="CJ150" s="679"/>
      <c r="CK150" s="266"/>
      <c r="CL150" s="266"/>
      <c r="CP150" s="307"/>
    </row>
    <row r="151" spans="1:94" s="282" customFormat="1" ht="35.1" customHeight="1">
      <c r="A151" s="653">
        <v>4</v>
      </c>
      <c r="B151" s="653"/>
      <c r="C151" s="654"/>
      <c r="D151" s="655"/>
      <c r="E151" s="655"/>
      <c r="F151" s="655"/>
      <c r="G151" s="655"/>
      <c r="H151" s="655"/>
      <c r="I151" s="655"/>
      <c r="J151" s="655"/>
      <c r="K151" s="655"/>
      <c r="L151" s="655"/>
      <c r="M151" s="655"/>
      <c r="N151" s="655"/>
      <c r="O151" s="655"/>
      <c r="P151" s="655"/>
      <c r="Q151" s="655"/>
      <c r="R151" s="655"/>
      <c r="S151" s="655"/>
      <c r="T151" s="655"/>
      <c r="U151" s="655"/>
      <c r="V151" s="655"/>
      <c r="W151" s="655"/>
      <c r="X151" s="655"/>
      <c r="Y151" s="655"/>
      <c r="Z151" s="655"/>
      <c r="AA151" s="655"/>
      <c r="AB151" s="655"/>
      <c r="AC151" s="656"/>
      <c r="AD151" s="657" t="s">
        <v>278</v>
      </c>
      <c r="AE151" s="657"/>
      <c r="AF151" s="657"/>
      <c r="AG151" s="657"/>
      <c r="AH151" s="658"/>
      <c r="AI151" s="659" t="s">
        <v>278</v>
      </c>
      <c r="AJ151" s="660"/>
      <c r="AK151" s="660"/>
      <c r="AL151" s="660"/>
      <c r="AM151" s="660"/>
      <c r="AN151" s="661"/>
      <c r="AO151" s="661"/>
      <c r="AP151" s="661"/>
      <c r="AQ151" s="662"/>
      <c r="AR151" s="663" t="s">
        <v>187</v>
      </c>
      <c r="AS151" s="664"/>
      <c r="AT151" s="665"/>
      <c r="AU151" s="666"/>
      <c r="AV151" s="667" t="s">
        <v>186</v>
      </c>
      <c r="AW151" s="668"/>
      <c r="AX151" s="669"/>
      <c r="AY151" s="670"/>
      <c r="AZ151" s="670"/>
      <c r="BA151" s="671"/>
      <c r="BB151" s="672"/>
      <c r="BC151" s="672"/>
      <c r="BD151" s="672"/>
      <c r="BE151" s="672"/>
      <c r="BF151" s="680"/>
      <c r="BG151" s="680"/>
      <c r="BH151" s="680"/>
      <c r="BI151" s="681"/>
      <c r="BJ151" s="675" t="s">
        <v>726</v>
      </c>
      <c r="BK151" s="676"/>
      <c r="BL151" s="673"/>
      <c r="BM151" s="673"/>
      <c r="BN151" s="673"/>
      <c r="BO151" s="674"/>
      <c r="BP151" s="675" t="s">
        <v>185</v>
      </c>
      <c r="BQ151" s="676"/>
      <c r="BR151" s="673"/>
      <c r="BS151" s="673"/>
      <c r="BT151" s="673"/>
      <c r="BU151" s="674"/>
      <c r="BV151" s="675" t="s">
        <v>185</v>
      </c>
      <c r="BW151" s="676"/>
      <c r="BX151" s="677" t="str">
        <f t="shared" si="0"/>
        <v/>
      </c>
      <c r="BY151" s="678"/>
      <c r="BZ151" s="678"/>
      <c r="CA151" s="678"/>
      <c r="CB151" s="678"/>
      <c r="CC151" s="678"/>
      <c r="CD151" s="678"/>
      <c r="CE151" s="678"/>
      <c r="CF151" s="678"/>
      <c r="CG151" s="678"/>
      <c r="CH151" s="678"/>
      <c r="CI151" s="678"/>
      <c r="CJ151" s="679"/>
      <c r="CK151" s="266"/>
      <c r="CL151" s="266"/>
      <c r="CP151" s="307"/>
    </row>
    <row r="152" spans="1:94" s="282" customFormat="1" ht="35.1" customHeight="1" thickBot="1">
      <c r="A152" s="682">
        <v>5</v>
      </c>
      <c r="B152" s="682"/>
      <c r="C152" s="683"/>
      <c r="D152" s="684"/>
      <c r="E152" s="684"/>
      <c r="F152" s="684"/>
      <c r="G152" s="684"/>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5"/>
      <c r="AD152" s="686" t="s">
        <v>278</v>
      </c>
      <c r="AE152" s="686"/>
      <c r="AF152" s="686"/>
      <c r="AG152" s="686"/>
      <c r="AH152" s="687"/>
      <c r="AI152" s="688" t="s">
        <v>278</v>
      </c>
      <c r="AJ152" s="689"/>
      <c r="AK152" s="689"/>
      <c r="AL152" s="689"/>
      <c r="AM152" s="689"/>
      <c r="AN152" s="690"/>
      <c r="AO152" s="690"/>
      <c r="AP152" s="690"/>
      <c r="AQ152" s="691"/>
      <c r="AR152" s="692" t="s">
        <v>187</v>
      </c>
      <c r="AS152" s="693"/>
      <c r="AT152" s="694"/>
      <c r="AU152" s="695"/>
      <c r="AV152" s="696" t="s">
        <v>186</v>
      </c>
      <c r="AW152" s="697"/>
      <c r="AX152" s="698"/>
      <c r="AY152" s="699"/>
      <c r="AZ152" s="699"/>
      <c r="BA152" s="700"/>
      <c r="BB152" s="701"/>
      <c r="BC152" s="701"/>
      <c r="BD152" s="701"/>
      <c r="BE152" s="701"/>
      <c r="BF152" s="848"/>
      <c r="BG152" s="848"/>
      <c r="BH152" s="848"/>
      <c r="BI152" s="849"/>
      <c r="BJ152" s="704" t="s">
        <v>726</v>
      </c>
      <c r="BK152" s="705"/>
      <c r="BL152" s="702"/>
      <c r="BM152" s="702"/>
      <c r="BN152" s="702"/>
      <c r="BO152" s="703"/>
      <c r="BP152" s="704" t="s">
        <v>185</v>
      </c>
      <c r="BQ152" s="705"/>
      <c r="BR152" s="702"/>
      <c r="BS152" s="702"/>
      <c r="BT152" s="702"/>
      <c r="BU152" s="703"/>
      <c r="BV152" s="704" t="s">
        <v>185</v>
      </c>
      <c r="BW152" s="705"/>
      <c r="BX152" s="706" t="str">
        <f t="shared" si="0"/>
        <v/>
      </c>
      <c r="BY152" s="707"/>
      <c r="BZ152" s="707"/>
      <c r="CA152" s="707"/>
      <c r="CB152" s="707"/>
      <c r="CC152" s="707"/>
      <c r="CD152" s="707"/>
      <c r="CE152" s="707"/>
      <c r="CF152" s="707"/>
      <c r="CG152" s="707"/>
      <c r="CH152" s="707"/>
      <c r="CI152" s="707"/>
      <c r="CJ152" s="708"/>
      <c r="CK152" s="266"/>
      <c r="CL152" s="266"/>
      <c r="CP152" s="307"/>
    </row>
    <row r="153" spans="1:94" ht="35.1" customHeight="1" thickTop="1">
      <c r="A153" s="709">
        <v>6</v>
      </c>
      <c r="B153" s="709"/>
      <c r="C153" s="710"/>
      <c r="D153" s="711"/>
      <c r="E153" s="711"/>
      <c r="F153" s="711"/>
      <c r="G153" s="711"/>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2"/>
      <c r="AD153" s="713" t="s">
        <v>278</v>
      </c>
      <c r="AE153" s="713"/>
      <c r="AF153" s="713"/>
      <c r="AG153" s="713"/>
      <c r="AH153" s="714"/>
      <c r="AI153" s="424" t="s">
        <v>278</v>
      </c>
      <c r="AJ153" s="425"/>
      <c r="AK153" s="425"/>
      <c r="AL153" s="425"/>
      <c r="AM153" s="425"/>
      <c r="AN153" s="715"/>
      <c r="AO153" s="715"/>
      <c r="AP153" s="715"/>
      <c r="AQ153" s="429"/>
      <c r="AR153" s="716" t="s">
        <v>187</v>
      </c>
      <c r="AS153" s="717"/>
      <c r="AT153" s="718"/>
      <c r="AU153" s="573"/>
      <c r="AV153" s="719" t="s">
        <v>186</v>
      </c>
      <c r="AW153" s="720"/>
      <c r="AX153" s="721"/>
      <c r="AY153" s="722"/>
      <c r="AZ153" s="722"/>
      <c r="BA153" s="723"/>
      <c r="BB153" s="724"/>
      <c r="BC153" s="724"/>
      <c r="BD153" s="724"/>
      <c r="BE153" s="724"/>
      <c r="BF153" s="846"/>
      <c r="BG153" s="847"/>
      <c r="BH153" s="847"/>
      <c r="BI153" s="847"/>
      <c r="BJ153" s="726" t="s">
        <v>726</v>
      </c>
      <c r="BK153" s="727"/>
      <c r="BL153" s="725"/>
      <c r="BM153" s="725"/>
      <c r="BN153" s="725"/>
      <c r="BO153" s="400"/>
      <c r="BP153" s="726" t="s">
        <v>185</v>
      </c>
      <c r="BQ153" s="727"/>
      <c r="BR153" s="725"/>
      <c r="BS153" s="725"/>
      <c r="BT153" s="725"/>
      <c r="BU153" s="400"/>
      <c r="BV153" s="726" t="s">
        <v>185</v>
      </c>
      <c r="BW153" s="727"/>
      <c r="BX153" s="728" t="str">
        <f t="shared" si="0"/>
        <v/>
      </c>
      <c r="BY153" s="729"/>
      <c r="BZ153" s="729"/>
      <c r="CA153" s="729"/>
      <c r="CB153" s="729"/>
      <c r="CC153" s="729"/>
      <c r="CD153" s="729"/>
      <c r="CE153" s="729"/>
      <c r="CF153" s="729"/>
      <c r="CG153" s="729"/>
      <c r="CH153" s="729"/>
      <c r="CI153" s="729"/>
      <c r="CJ153" s="730"/>
      <c r="CP153" s="307">
        <f t="shared" ref="CP153:CP197" si="1">COUNTA(C153:BX153)-COUNTIF(AD153:BX153,"--選択--")</f>
        <v>6</v>
      </c>
    </row>
    <row r="154" spans="1:94" ht="35.1" customHeight="1">
      <c r="A154" s="731">
        <v>7</v>
      </c>
      <c r="B154" s="731"/>
      <c r="C154" s="654"/>
      <c r="D154" s="655"/>
      <c r="E154" s="655"/>
      <c r="F154" s="655"/>
      <c r="G154" s="655"/>
      <c r="H154" s="655"/>
      <c r="I154" s="655"/>
      <c r="J154" s="655"/>
      <c r="K154" s="655"/>
      <c r="L154" s="655"/>
      <c r="M154" s="655"/>
      <c r="N154" s="655"/>
      <c r="O154" s="655"/>
      <c r="P154" s="655"/>
      <c r="Q154" s="655"/>
      <c r="R154" s="655"/>
      <c r="S154" s="655"/>
      <c r="T154" s="655"/>
      <c r="U154" s="655"/>
      <c r="V154" s="655"/>
      <c r="W154" s="655"/>
      <c r="X154" s="655"/>
      <c r="Y154" s="655"/>
      <c r="Z154" s="655"/>
      <c r="AA154" s="655"/>
      <c r="AB154" s="655"/>
      <c r="AC154" s="656"/>
      <c r="AD154" s="732" t="s">
        <v>278</v>
      </c>
      <c r="AE154" s="657"/>
      <c r="AF154" s="657"/>
      <c r="AG154" s="657"/>
      <c r="AH154" s="658"/>
      <c r="AI154" s="659" t="s">
        <v>278</v>
      </c>
      <c r="AJ154" s="660"/>
      <c r="AK154" s="660"/>
      <c r="AL154" s="660"/>
      <c r="AM154" s="660"/>
      <c r="AN154" s="661"/>
      <c r="AO154" s="661"/>
      <c r="AP154" s="661"/>
      <c r="AQ154" s="662"/>
      <c r="AR154" s="663" t="s">
        <v>187</v>
      </c>
      <c r="AS154" s="664"/>
      <c r="AT154" s="665"/>
      <c r="AU154" s="666"/>
      <c r="AV154" s="667" t="s">
        <v>186</v>
      </c>
      <c r="AW154" s="668"/>
      <c r="AX154" s="669"/>
      <c r="AY154" s="670"/>
      <c r="AZ154" s="670"/>
      <c r="BA154" s="671"/>
      <c r="BB154" s="672"/>
      <c r="BC154" s="672"/>
      <c r="BD154" s="672"/>
      <c r="BE154" s="672"/>
      <c r="BF154" s="681"/>
      <c r="BG154" s="734"/>
      <c r="BH154" s="734"/>
      <c r="BI154" s="734"/>
      <c r="BJ154" s="675" t="s">
        <v>726</v>
      </c>
      <c r="BK154" s="676"/>
      <c r="BL154" s="673"/>
      <c r="BM154" s="673"/>
      <c r="BN154" s="673"/>
      <c r="BO154" s="674"/>
      <c r="BP154" s="675" t="s">
        <v>185</v>
      </c>
      <c r="BQ154" s="676"/>
      <c r="BR154" s="673"/>
      <c r="BS154" s="673"/>
      <c r="BT154" s="673"/>
      <c r="BU154" s="674"/>
      <c r="BV154" s="675" t="s">
        <v>185</v>
      </c>
      <c r="BW154" s="676"/>
      <c r="BX154" s="677" t="str">
        <f t="shared" si="0"/>
        <v/>
      </c>
      <c r="BY154" s="678"/>
      <c r="BZ154" s="678"/>
      <c r="CA154" s="678"/>
      <c r="CB154" s="678"/>
      <c r="CC154" s="678"/>
      <c r="CD154" s="678"/>
      <c r="CE154" s="678"/>
      <c r="CF154" s="678"/>
      <c r="CG154" s="678"/>
      <c r="CH154" s="678"/>
      <c r="CI154" s="678"/>
      <c r="CJ154" s="679"/>
      <c r="CP154" s="307">
        <f t="shared" si="1"/>
        <v>6</v>
      </c>
    </row>
    <row r="155" spans="1:94" ht="35.1" customHeight="1">
      <c r="A155" s="709">
        <v>8</v>
      </c>
      <c r="B155" s="709"/>
      <c r="C155" s="654"/>
      <c r="D155" s="655"/>
      <c r="E155" s="655"/>
      <c r="F155" s="655"/>
      <c r="G155" s="655"/>
      <c r="H155" s="655"/>
      <c r="I155" s="655"/>
      <c r="J155" s="655"/>
      <c r="K155" s="655"/>
      <c r="L155" s="655"/>
      <c r="M155" s="655"/>
      <c r="N155" s="655"/>
      <c r="O155" s="655"/>
      <c r="P155" s="655"/>
      <c r="Q155" s="655"/>
      <c r="R155" s="655"/>
      <c r="S155" s="655"/>
      <c r="T155" s="655"/>
      <c r="U155" s="655"/>
      <c r="V155" s="655"/>
      <c r="W155" s="655"/>
      <c r="X155" s="655"/>
      <c r="Y155" s="655"/>
      <c r="Z155" s="655"/>
      <c r="AA155" s="655"/>
      <c r="AB155" s="655"/>
      <c r="AC155" s="656"/>
      <c r="AD155" s="732" t="s">
        <v>278</v>
      </c>
      <c r="AE155" s="657"/>
      <c r="AF155" s="657"/>
      <c r="AG155" s="657"/>
      <c r="AH155" s="658"/>
      <c r="AI155" s="659" t="s">
        <v>278</v>
      </c>
      <c r="AJ155" s="660"/>
      <c r="AK155" s="660"/>
      <c r="AL155" s="660"/>
      <c r="AM155" s="660"/>
      <c r="AN155" s="661"/>
      <c r="AO155" s="661"/>
      <c r="AP155" s="661"/>
      <c r="AQ155" s="662"/>
      <c r="AR155" s="663" t="s">
        <v>187</v>
      </c>
      <c r="AS155" s="664"/>
      <c r="AT155" s="665"/>
      <c r="AU155" s="666"/>
      <c r="AV155" s="667" t="s">
        <v>186</v>
      </c>
      <c r="AW155" s="668"/>
      <c r="AX155" s="669"/>
      <c r="AY155" s="670"/>
      <c r="AZ155" s="670"/>
      <c r="BA155" s="671"/>
      <c r="BB155" s="672"/>
      <c r="BC155" s="672"/>
      <c r="BD155" s="672"/>
      <c r="BE155" s="672"/>
      <c r="BF155" s="681"/>
      <c r="BG155" s="734"/>
      <c r="BH155" s="734"/>
      <c r="BI155" s="734"/>
      <c r="BJ155" s="675" t="s">
        <v>726</v>
      </c>
      <c r="BK155" s="676"/>
      <c r="BL155" s="674"/>
      <c r="BM155" s="733"/>
      <c r="BN155" s="733"/>
      <c r="BO155" s="733"/>
      <c r="BP155" s="675" t="s">
        <v>185</v>
      </c>
      <c r="BQ155" s="676"/>
      <c r="BR155" s="673"/>
      <c r="BS155" s="673"/>
      <c r="BT155" s="673"/>
      <c r="BU155" s="674"/>
      <c r="BV155" s="675" t="s">
        <v>185</v>
      </c>
      <c r="BW155" s="676"/>
      <c r="BX155" s="677" t="str">
        <f t="shared" si="0"/>
        <v/>
      </c>
      <c r="BY155" s="678"/>
      <c r="BZ155" s="678"/>
      <c r="CA155" s="678"/>
      <c r="CB155" s="678"/>
      <c r="CC155" s="678"/>
      <c r="CD155" s="678"/>
      <c r="CE155" s="678"/>
      <c r="CF155" s="678"/>
      <c r="CG155" s="678"/>
      <c r="CH155" s="678"/>
      <c r="CI155" s="678"/>
      <c r="CJ155" s="679"/>
      <c r="CP155" s="307">
        <f t="shared" si="1"/>
        <v>6</v>
      </c>
    </row>
    <row r="156" spans="1:94" ht="35.1" customHeight="1">
      <c r="A156" s="731">
        <v>9</v>
      </c>
      <c r="B156" s="731"/>
      <c r="C156" s="654"/>
      <c r="D156" s="655"/>
      <c r="E156" s="655"/>
      <c r="F156" s="655"/>
      <c r="G156" s="655"/>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6"/>
      <c r="AD156" s="732" t="s">
        <v>278</v>
      </c>
      <c r="AE156" s="657"/>
      <c r="AF156" s="657"/>
      <c r="AG156" s="657"/>
      <c r="AH156" s="658"/>
      <c r="AI156" s="659" t="s">
        <v>278</v>
      </c>
      <c r="AJ156" s="660"/>
      <c r="AK156" s="660"/>
      <c r="AL156" s="660"/>
      <c r="AM156" s="660"/>
      <c r="AN156" s="661"/>
      <c r="AO156" s="661"/>
      <c r="AP156" s="661"/>
      <c r="AQ156" s="662"/>
      <c r="AR156" s="663" t="s">
        <v>187</v>
      </c>
      <c r="AS156" s="664"/>
      <c r="AT156" s="665"/>
      <c r="AU156" s="666"/>
      <c r="AV156" s="667" t="s">
        <v>186</v>
      </c>
      <c r="AW156" s="668"/>
      <c r="AX156" s="669"/>
      <c r="AY156" s="670"/>
      <c r="AZ156" s="670"/>
      <c r="BA156" s="671"/>
      <c r="BB156" s="672"/>
      <c r="BC156" s="672"/>
      <c r="BD156" s="672"/>
      <c r="BE156" s="672"/>
      <c r="BF156" s="681"/>
      <c r="BG156" s="734"/>
      <c r="BH156" s="734"/>
      <c r="BI156" s="734"/>
      <c r="BJ156" s="675" t="s">
        <v>726</v>
      </c>
      <c r="BK156" s="676"/>
      <c r="BL156" s="674"/>
      <c r="BM156" s="733"/>
      <c r="BN156" s="733"/>
      <c r="BO156" s="733"/>
      <c r="BP156" s="675" t="s">
        <v>185</v>
      </c>
      <c r="BQ156" s="676"/>
      <c r="BR156" s="673"/>
      <c r="BS156" s="673"/>
      <c r="BT156" s="673"/>
      <c r="BU156" s="674"/>
      <c r="BV156" s="675" t="s">
        <v>185</v>
      </c>
      <c r="BW156" s="676"/>
      <c r="BX156" s="677" t="str">
        <f t="shared" si="0"/>
        <v/>
      </c>
      <c r="BY156" s="678"/>
      <c r="BZ156" s="678"/>
      <c r="CA156" s="678"/>
      <c r="CB156" s="678"/>
      <c r="CC156" s="678"/>
      <c r="CD156" s="678"/>
      <c r="CE156" s="678"/>
      <c r="CF156" s="678"/>
      <c r="CG156" s="678"/>
      <c r="CH156" s="678"/>
      <c r="CI156" s="678"/>
      <c r="CJ156" s="679"/>
      <c r="CP156" s="307">
        <f t="shared" si="1"/>
        <v>6</v>
      </c>
    </row>
    <row r="157" spans="1:94" ht="35.1" customHeight="1">
      <c r="A157" s="709">
        <v>10</v>
      </c>
      <c r="B157" s="709"/>
      <c r="C157" s="654"/>
      <c r="D157" s="655"/>
      <c r="E157" s="655"/>
      <c r="F157" s="655"/>
      <c r="G157" s="655"/>
      <c r="H157" s="655"/>
      <c r="I157" s="655"/>
      <c r="J157" s="655"/>
      <c r="K157" s="655"/>
      <c r="L157" s="655"/>
      <c r="M157" s="655"/>
      <c r="N157" s="655"/>
      <c r="O157" s="655"/>
      <c r="P157" s="655"/>
      <c r="Q157" s="655"/>
      <c r="R157" s="655"/>
      <c r="S157" s="655"/>
      <c r="T157" s="655"/>
      <c r="U157" s="655"/>
      <c r="V157" s="655"/>
      <c r="W157" s="655"/>
      <c r="X157" s="655"/>
      <c r="Y157" s="655"/>
      <c r="Z157" s="655"/>
      <c r="AA157" s="655"/>
      <c r="AB157" s="655"/>
      <c r="AC157" s="656"/>
      <c r="AD157" s="732" t="s">
        <v>278</v>
      </c>
      <c r="AE157" s="657"/>
      <c r="AF157" s="657"/>
      <c r="AG157" s="657"/>
      <c r="AH157" s="658"/>
      <c r="AI157" s="659" t="s">
        <v>278</v>
      </c>
      <c r="AJ157" s="660"/>
      <c r="AK157" s="660"/>
      <c r="AL157" s="660"/>
      <c r="AM157" s="660"/>
      <c r="AN157" s="661"/>
      <c r="AO157" s="661"/>
      <c r="AP157" s="661"/>
      <c r="AQ157" s="662"/>
      <c r="AR157" s="663" t="s">
        <v>187</v>
      </c>
      <c r="AS157" s="664"/>
      <c r="AT157" s="665"/>
      <c r="AU157" s="666"/>
      <c r="AV157" s="667" t="s">
        <v>186</v>
      </c>
      <c r="AW157" s="668"/>
      <c r="AX157" s="669"/>
      <c r="AY157" s="670"/>
      <c r="AZ157" s="670"/>
      <c r="BA157" s="671"/>
      <c r="BB157" s="672"/>
      <c r="BC157" s="672"/>
      <c r="BD157" s="672"/>
      <c r="BE157" s="672"/>
      <c r="BF157" s="681"/>
      <c r="BG157" s="734"/>
      <c r="BH157" s="734"/>
      <c r="BI157" s="734"/>
      <c r="BJ157" s="675" t="s">
        <v>726</v>
      </c>
      <c r="BK157" s="676"/>
      <c r="BL157" s="674"/>
      <c r="BM157" s="733"/>
      <c r="BN157" s="733"/>
      <c r="BO157" s="733"/>
      <c r="BP157" s="675" t="s">
        <v>185</v>
      </c>
      <c r="BQ157" s="676"/>
      <c r="BR157" s="673"/>
      <c r="BS157" s="673"/>
      <c r="BT157" s="673"/>
      <c r="BU157" s="674"/>
      <c r="BV157" s="675" t="s">
        <v>185</v>
      </c>
      <c r="BW157" s="676"/>
      <c r="BX157" s="677" t="str">
        <f t="shared" si="0"/>
        <v/>
      </c>
      <c r="BY157" s="678"/>
      <c r="BZ157" s="678"/>
      <c r="CA157" s="678"/>
      <c r="CB157" s="678"/>
      <c r="CC157" s="678"/>
      <c r="CD157" s="678"/>
      <c r="CE157" s="678"/>
      <c r="CF157" s="678"/>
      <c r="CG157" s="678"/>
      <c r="CH157" s="678"/>
      <c r="CI157" s="678"/>
      <c r="CJ157" s="679"/>
      <c r="CP157" s="307">
        <f t="shared" si="1"/>
        <v>6</v>
      </c>
    </row>
    <row r="158" spans="1:94" ht="35.1" customHeight="1">
      <c r="A158" s="731">
        <v>11</v>
      </c>
      <c r="B158" s="731"/>
      <c r="C158" s="654"/>
      <c r="D158" s="655"/>
      <c r="E158" s="655"/>
      <c r="F158" s="655"/>
      <c r="G158" s="655"/>
      <c r="H158" s="655"/>
      <c r="I158" s="655"/>
      <c r="J158" s="655"/>
      <c r="K158" s="655"/>
      <c r="L158" s="655"/>
      <c r="M158" s="655"/>
      <c r="N158" s="655"/>
      <c r="O158" s="655"/>
      <c r="P158" s="655"/>
      <c r="Q158" s="655"/>
      <c r="R158" s="655"/>
      <c r="S158" s="655"/>
      <c r="T158" s="655"/>
      <c r="U158" s="655"/>
      <c r="V158" s="655"/>
      <c r="W158" s="655"/>
      <c r="X158" s="655"/>
      <c r="Y158" s="655"/>
      <c r="Z158" s="655"/>
      <c r="AA158" s="655"/>
      <c r="AB158" s="655"/>
      <c r="AC158" s="656"/>
      <c r="AD158" s="732" t="s">
        <v>278</v>
      </c>
      <c r="AE158" s="657"/>
      <c r="AF158" s="657"/>
      <c r="AG158" s="657"/>
      <c r="AH158" s="658"/>
      <c r="AI158" s="659" t="s">
        <v>278</v>
      </c>
      <c r="AJ158" s="660"/>
      <c r="AK158" s="660"/>
      <c r="AL158" s="660"/>
      <c r="AM158" s="660"/>
      <c r="AN158" s="661"/>
      <c r="AO158" s="661"/>
      <c r="AP158" s="661"/>
      <c r="AQ158" s="662"/>
      <c r="AR158" s="663" t="s">
        <v>187</v>
      </c>
      <c r="AS158" s="664"/>
      <c r="AT158" s="665"/>
      <c r="AU158" s="666"/>
      <c r="AV158" s="667" t="s">
        <v>186</v>
      </c>
      <c r="AW158" s="668"/>
      <c r="AX158" s="669"/>
      <c r="AY158" s="670"/>
      <c r="AZ158" s="670"/>
      <c r="BA158" s="671"/>
      <c r="BB158" s="672"/>
      <c r="BC158" s="672"/>
      <c r="BD158" s="672"/>
      <c r="BE158" s="672"/>
      <c r="BF158" s="681"/>
      <c r="BG158" s="734"/>
      <c r="BH158" s="734"/>
      <c r="BI158" s="734"/>
      <c r="BJ158" s="675" t="s">
        <v>726</v>
      </c>
      <c r="BK158" s="676"/>
      <c r="BL158" s="674"/>
      <c r="BM158" s="733"/>
      <c r="BN158" s="733"/>
      <c r="BO158" s="733"/>
      <c r="BP158" s="675" t="s">
        <v>185</v>
      </c>
      <c r="BQ158" s="676"/>
      <c r="BR158" s="673"/>
      <c r="BS158" s="673"/>
      <c r="BT158" s="673"/>
      <c r="BU158" s="674"/>
      <c r="BV158" s="675" t="s">
        <v>185</v>
      </c>
      <c r="BW158" s="676"/>
      <c r="BX158" s="677" t="str">
        <f t="shared" si="0"/>
        <v/>
      </c>
      <c r="BY158" s="678"/>
      <c r="BZ158" s="678"/>
      <c r="CA158" s="678"/>
      <c r="CB158" s="678"/>
      <c r="CC158" s="678"/>
      <c r="CD158" s="678"/>
      <c r="CE158" s="678"/>
      <c r="CF158" s="678"/>
      <c r="CG158" s="678"/>
      <c r="CH158" s="678"/>
      <c r="CI158" s="678"/>
      <c r="CJ158" s="679"/>
      <c r="CP158" s="307">
        <f t="shared" si="1"/>
        <v>6</v>
      </c>
    </row>
    <row r="159" spans="1:94" ht="35.1" customHeight="1">
      <c r="A159" s="709">
        <v>12</v>
      </c>
      <c r="B159" s="709"/>
      <c r="C159" s="654"/>
      <c r="D159" s="655"/>
      <c r="E159" s="655"/>
      <c r="F159" s="655"/>
      <c r="G159" s="655"/>
      <c r="H159" s="655"/>
      <c r="I159" s="655"/>
      <c r="J159" s="655"/>
      <c r="K159" s="655"/>
      <c r="L159" s="655"/>
      <c r="M159" s="655"/>
      <c r="N159" s="655"/>
      <c r="O159" s="655"/>
      <c r="P159" s="655"/>
      <c r="Q159" s="655"/>
      <c r="R159" s="655"/>
      <c r="S159" s="655"/>
      <c r="T159" s="655"/>
      <c r="U159" s="655"/>
      <c r="V159" s="655"/>
      <c r="W159" s="655"/>
      <c r="X159" s="655"/>
      <c r="Y159" s="655"/>
      <c r="Z159" s="655"/>
      <c r="AA159" s="655"/>
      <c r="AB159" s="655"/>
      <c r="AC159" s="656"/>
      <c r="AD159" s="732" t="s">
        <v>278</v>
      </c>
      <c r="AE159" s="657"/>
      <c r="AF159" s="657"/>
      <c r="AG159" s="657"/>
      <c r="AH159" s="658"/>
      <c r="AI159" s="659" t="s">
        <v>278</v>
      </c>
      <c r="AJ159" s="660"/>
      <c r="AK159" s="660"/>
      <c r="AL159" s="660"/>
      <c r="AM159" s="660"/>
      <c r="AN159" s="661"/>
      <c r="AO159" s="661"/>
      <c r="AP159" s="661"/>
      <c r="AQ159" s="662"/>
      <c r="AR159" s="663" t="s">
        <v>187</v>
      </c>
      <c r="AS159" s="664"/>
      <c r="AT159" s="665"/>
      <c r="AU159" s="666"/>
      <c r="AV159" s="667" t="s">
        <v>186</v>
      </c>
      <c r="AW159" s="668"/>
      <c r="AX159" s="669"/>
      <c r="AY159" s="670"/>
      <c r="AZ159" s="670"/>
      <c r="BA159" s="671"/>
      <c r="BB159" s="672"/>
      <c r="BC159" s="672"/>
      <c r="BD159" s="672"/>
      <c r="BE159" s="672"/>
      <c r="BF159" s="681"/>
      <c r="BG159" s="734"/>
      <c r="BH159" s="734"/>
      <c r="BI159" s="734"/>
      <c r="BJ159" s="675" t="s">
        <v>726</v>
      </c>
      <c r="BK159" s="676"/>
      <c r="BL159" s="674"/>
      <c r="BM159" s="733"/>
      <c r="BN159" s="733"/>
      <c r="BO159" s="733"/>
      <c r="BP159" s="675" t="s">
        <v>185</v>
      </c>
      <c r="BQ159" s="676"/>
      <c r="BR159" s="673"/>
      <c r="BS159" s="673"/>
      <c r="BT159" s="673"/>
      <c r="BU159" s="674"/>
      <c r="BV159" s="675" t="s">
        <v>185</v>
      </c>
      <c r="BW159" s="676"/>
      <c r="BX159" s="677" t="str">
        <f t="shared" si="0"/>
        <v/>
      </c>
      <c r="BY159" s="678"/>
      <c r="BZ159" s="678"/>
      <c r="CA159" s="678"/>
      <c r="CB159" s="678"/>
      <c r="CC159" s="678"/>
      <c r="CD159" s="678"/>
      <c r="CE159" s="678"/>
      <c r="CF159" s="678"/>
      <c r="CG159" s="678"/>
      <c r="CH159" s="678"/>
      <c r="CI159" s="678"/>
      <c r="CJ159" s="679"/>
      <c r="CP159" s="307">
        <f t="shared" si="1"/>
        <v>6</v>
      </c>
    </row>
    <row r="160" spans="1:94" ht="35.1" customHeight="1">
      <c r="A160" s="731">
        <v>13</v>
      </c>
      <c r="B160" s="731"/>
      <c r="C160" s="654"/>
      <c r="D160" s="655"/>
      <c r="E160" s="655"/>
      <c r="F160" s="655"/>
      <c r="G160" s="655"/>
      <c r="H160" s="655"/>
      <c r="I160" s="655"/>
      <c r="J160" s="655"/>
      <c r="K160" s="655"/>
      <c r="L160" s="655"/>
      <c r="M160" s="655"/>
      <c r="N160" s="655"/>
      <c r="O160" s="655"/>
      <c r="P160" s="655"/>
      <c r="Q160" s="655"/>
      <c r="R160" s="655"/>
      <c r="S160" s="655"/>
      <c r="T160" s="655"/>
      <c r="U160" s="655"/>
      <c r="V160" s="655"/>
      <c r="W160" s="655"/>
      <c r="X160" s="655"/>
      <c r="Y160" s="655"/>
      <c r="Z160" s="655"/>
      <c r="AA160" s="655"/>
      <c r="AB160" s="655"/>
      <c r="AC160" s="656"/>
      <c r="AD160" s="732" t="s">
        <v>278</v>
      </c>
      <c r="AE160" s="657"/>
      <c r="AF160" s="657"/>
      <c r="AG160" s="657"/>
      <c r="AH160" s="658"/>
      <c r="AI160" s="659" t="s">
        <v>278</v>
      </c>
      <c r="AJ160" s="660"/>
      <c r="AK160" s="660"/>
      <c r="AL160" s="660"/>
      <c r="AM160" s="660"/>
      <c r="AN160" s="661"/>
      <c r="AO160" s="661"/>
      <c r="AP160" s="661"/>
      <c r="AQ160" s="662"/>
      <c r="AR160" s="663" t="s">
        <v>187</v>
      </c>
      <c r="AS160" s="664"/>
      <c r="AT160" s="665"/>
      <c r="AU160" s="666"/>
      <c r="AV160" s="667" t="s">
        <v>186</v>
      </c>
      <c r="AW160" s="668"/>
      <c r="AX160" s="669"/>
      <c r="AY160" s="670"/>
      <c r="AZ160" s="670"/>
      <c r="BA160" s="671"/>
      <c r="BB160" s="672"/>
      <c r="BC160" s="672"/>
      <c r="BD160" s="672"/>
      <c r="BE160" s="672"/>
      <c r="BF160" s="681"/>
      <c r="BG160" s="734"/>
      <c r="BH160" s="734"/>
      <c r="BI160" s="734"/>
      <c r="BJ160" s="675" t="s">
        <v>726</v>
      </c>
      <c r="BK160" s="676"/>
      <c r="BL160" s="674"/>
      <c r="BM160" s="733"/>
      <c r="BN160" s="733"/>
      <c r="BO160" s="733"/>
      <c r="BP160" s="675" t="s">
        <v>185</v>
      </c>
      <c r="BQ160" s="676"/>
      <c r="BR160" s="673"/>
      <c r="BS160" s="673"/>
      <c r="BT160" s="673"/>
      <c r="BU160" s="674"/>
      <c r="BV160" s="675" t="s">
        <v>185</v>
      </c>
      <c r="BW160" s="676"/>
      <c r="BX160" s="677" t="str">
        <f t="shared" si="0"/>
        <v/>
      </c>
      <c r="BY160" s="678"/>
      <c r="BZ160" s="678"/>
      <c r="CA160" s="678"/>
      <c r="CB160" s="678"/>
      <c r="CC160" s="678"/>
      <c r="CD160" s="678"/>
      <c r="CE160" s="678"/>
      <c r="CF160" s="678"/>
      <c r="CG160" s="678"/>
      <c r="CH160" s="678"/>
      <c r="CI160" s="678"/>
      <c r="CJ160" s="679"/>
      <c r="CP160" s="307">
        <f t="shared" si="1"/>
        <v>6</v>
      </c>
    </row>
    <row r="161" spans="1:94" ht="35.1" customHeight="1">
      <c r="A161" s="709">
        <v>14</v>
      </c>
      <c r="B161" s="709"/>
      <c r="C161" s="654"/>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6"/>
      <c r="AD161" s="732" t="s">
        <v>278</v>
      </c>
      <c r="AE161" s="657"/>
      <c r="AF161" s="657"/>
      <c r="AG161" s="657"/>
      <c r="AH161" s="658"/>
      <c r="AI161" s="659" t="s">
        <v>278</v>
      </c>
      <c r="AJ161" s="660"/>
      <c r="AK161" s="660"/>
      <c r="AL161" s="660"/>
      <c r="AM161" s="660"/>
      <c r="AN161" s="661"/>
      <c r="AO161" s="661"/>
      <c r="AP161" s="661"/>
      <c r="AQ161" s="662"/>
      <c r="AR161" s="663" t="s">
        <v>187</v>
      </c>
      <c r="AS161" s="664"/>
      <c r="AT161" s="665"/>
      <c r="AU161" s="666"/>
      <c r="AV161" s="667" t="s">
        <v>186</v>
      </c>
      <c r="AW161" s="668"/>
      <c r="AX161" s="669"/>
      <c r="AY161" s="670"/>
      <c r="AZ161" s="670"/>
      <c r="BA161" s="671"/>
      <c r="BB161" s="672"/>
      <c r="BC161" s="672"/>
      <c r="BD161" s="672"/>
      <c r="BE161" s="672"/>
      <c r="BF161" s="681"/>
      <c r="BG161" s="734"/>
      <c r="BH161" s="734"/>
      <c r="BI161" s="734"/>
      <c r="BJ161" s="675" t="s">
        <v>726</v>
      </c>
      <c r="BK161" s="676"/>
      <c r="BL161" s="674"/>
      <c r="BM161" s="733"/>
      <c r="BN161" s="733"/>
      <c r="BO161" s="733"/>
      <c r="BP161" s="675" t="s">
        <v>185</v>
      </c>
      <c r="BQ161" s="676"/>
      <c r="BR161" s="673"/>
      <c r="BS161" s="673"/>
      <c r="BT161" s="673"/>
      <c r="BU161" s="674"/>
      <c r="BV161" s="675" t="s">
        <v>185</v>
      </c>
      <c r="BW161" s="676"/>
      <c r="BX161" s="677" t="str">
        <f t="shared" si="0"/>
        <v/>
      </c>
      <c r="BY161" s="678"/>
      <c r="BZ161" s="678"/>
      <c r="CA161" s="678"/>
      <c r="CB161" s="678"/>
      <c r="CC161" s="678"/>
      <c r="CD161" s="678"/>
      <c r="CE161" s="678"/>
      <c r="CF161" s="678"/>
      <c r="CG161" s="678"/>
      <c r="CH161" s="678"/>
      <c r="CI161" s="678"/>
      <c r="CJ161" s="679"/>
      <c r="CP161" s="307">
        <f t="shared" si="1"/>
        <v>6</v>
      </c>
    </row>
    <row r="162" spans="1:94" ht="35.1" customHeight="1">
      <c r="A162" s="731">
        <v>15</v>
      </c>
      <c r="B162" s="731"/>
      <c r="C162" s="654"/>
      <c r="D162" s="655"/>
      <c r="E162" s="655"/>
      <c r="F162" s="655"/>
      <c r="G162" s="655"/>
      <c r="H162" s="655"/>
      <c r="I162" s="655"/>
      <c r="J162" s="655"/>
      <c r="K162" s="655"/>
      <c r="L162" s="655"/>
      <c r="M162" s="655"/>
      <c r="N162" s="655"/>
      <c r="O162" s="655"/>
      <c r="P162" s="655"/>
      <c r="Q162" s="655"/>
      <c r="R162" s="655"/>
      <c r="S162" s="655"/>
      <c r="T162" s="655"/>
      <c r="U162" s="655"/>
      <c r="V162" s="655"/>
      <c r="W162" s="655"/>
      <c r="X162" s="655"/>
      <c r="Y162" s="655"/>
      <c r="Z162" s="655"/>
      <c r="AA162" s="655"/>
      <c r="AB162" s="655"/>
      <c r="AC162" s="656"/>
      <c r="AD162" s="732" t="s">
        <v>278</v>
      </c>
      <c r="AE162" s="657"/>
      <c r="AF162" s="657"/>
      <c r="AG162" s="657"/>
      <c r="AH162" s="658"/>
      <c r="AI162" s="659" t="s">
        <v>278</v>
      </c>
      <c r="AJ162" s="660"/>
      <c r="AK162" s="660"/>
      <c r="AL162" s="660"/>
      <c r="AM162" s="660"/>
      <c r="AN162" s="661"/>
      <c r="AO162" s="661"/>
      <c r="AP162" s="661"/>
      <c r="AQ162" s="662"/>
      <c r="AR162" s="663" t="s">
        <v>187</v>
      </c>
      <c r="AS162" s="664"/>
      <c r="AT162" s="665"/>
      <c r="AU162" s="666"/>
      <c r="AV162" s="667" t="s">
        <v>186</v>
      </c>
      <c r="AW162" s="668"/>
      <c r="AX162" s="669"/>
      <c r="AY162" s="670"/>
      <c r="AZ162" s="670"/>
      <c r="BA162" s="671"/>
      <c r="BB162" s="672"/>
      <c r="BC162" s="672"/>
      <c r="BD162" s="672"/>
      <c r="BE162" s="672"/>
      <c r="BF162" s="681"/>
      <c r="BG162" s="734"/>
      <c r="BH162" s="734"/>
      <c r="BI162" s="734"/>
      <c r="BJ162" s="675" t="s">
        <v>726</v>
      </c>
      <c r="BK162" s="676"/>
      <c r="BL162" s="674"/>
      <c r="BM162" s="733"/>
      <c r="BN162" s="733"/>
      <c r="BO162" s="733"/>
      <c r="BP162" s="675" t="s">
        <v>185</v>
      </c>
      <c r="BQ162" s="676"/>
      <c r="BR162" s="673"/>
      <c r="BS162" s="673"/>
      <c r="BT162" s="673"/>
      <c r="BU162" s="674"/>
      <c r="BV162" s="675" t="s">
        <v>185</v>
      </c>
      <c r="BW162" s="676"/>
      <c r="BX162" s="677" t="str">
        <f t="shared" si="0"/>
        <v/>
      </c>
      <c r="BY162" s="678"/>
      <c r="BZ162" s="678"/>
      <c r="CA162" s="678"/>
      <c r="CB162" s="678"/>
      <c r="CC162" s="678"/>
      <c r="CD162" s="678"/>
      <c r="CE162" s="678"/>
      <c r="CF162" s="678"/>
      <c r="CG162" s="678"/>
      <c r="CH162" s="678"/>
      <c r="CI162" s="678"/>
      <c r="CJ162" s="679"/>
      <c r="CP162" s="307">
        <f t="shared" si="1"/>
        <v>6</v>
      </c>
    </row>
    <row r="163" spans="1:94" ht="35.1" customHeight="1">
      <c r="A163" s="731">
        <v>16</v>
      </c>
      <c r="B163" s="731"/>
      <c r="C163" s="654"/>
      <c r="D163" s="655"/>
      <c r="E163" s="655"/>
      <c r="F163" s="655"/>
      <c r="G163" s="655"/>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6"/>
      <c r="AD163" s="732" t="s">
        <v>278</v>
      </c>
      <c r="AE163" s="657"/>
      <c r="AF163" s="657"/>
      <c r="AG163" s="657"/>
      <c r="AH163" s="658"/>
      <c r="AI163" s="659" t="s">
        <v>278</v>
      </c>
      <c r="AJ163" s="660"/>
      <c r="AK163" s="660"/>
      <c r="AL163" s="660"/>
      <c r="AM163" s="660"/>
      <c r="AN163" s="661"/>
      <c r="AO163" s="661"/>
      <c r="AP163" s="661"/>
      <c r="AQ163" s="662"/>
      <c r="AR163" s="663" t="s">
        <v>187</v>
      </c>
      <c r="AS163" s="664"/>
      <c r="AT163" s="665"/>
      <c r="AU163" s="666"/>
      <c r="AV163" s="667" t="s">
        <v>186</v>
      </c>
      <c r="AW163" s="668"/>
      <c r="AX163" s="669"/>
      <c r="AY163" s="670"/>
      <c r="AZ163" s="670"/>
      <c r="BA163" s="671"/>
      <c r="BB163" s="672"/>
      <c r="BC163" s="672"/>
      <c r="BD163" s="672"/>
      <c r="BE163" s="672"/>
      <c r="BF163" s="681"/>
      <c r="BG163" s="734"/>
      <c r="BH163" s="734"/>
      <c r="BI163" s="734"/>
      <c r="BJ163" s="675" t="s">
        <v>726</v>
      </c>
      <c r="BK163" s="676"/>
      <c r="BL163" s="674"/>
      <c r="BM163" s="733"/>
      <c r="BN163" s="733"/>
      <c r="BO163" s="733"/>
      <c r="BP163" s="675" t="s">
        <v>185</v>
      </c>
      <c r="BQ163" s="676"/>
      <c r="BR163" s="673"/>
      <c r="BS163" s="673"/>
      <c r="BT163" s="673"/>
      <c r="BU163" s="674"/>
      <c r="BV163" s="675" t="s">
        <v>185</v>
      </c>
      <c r="BW163" s="676"/>
      <c r="BX163" s="677" t="str">
        <f t="shared" si="0"/>
        <v/>
      </c>
      <c r="BY163" s="678"/>
      <c r="BZ163" s="678"/>
      <c r="CA163" s="678"/>
      <c r="CB163" s="678"/>
      <c r="CC163" s="678"/>
      <c r="CD163" s="678"/>
      <c r="CE163" s="678"/>
      <c r="CF163" s="678"/>
      <c r="CG163" s="678"/>
      <c r="CH163" s="678"/>
      <c r="CI163" s="678"/>
      <c r="CJ163" s="679"/>
      <c r="CP163" s="307">
        <f t="shared" si="1"/>
        <v>6</v>
      </c>
    </row>
    <row r="164" spans="1:94" ht="35.1" customHeight="1">
      <c r="A164" s="731">
        <v>17</v>
      </c>
      <c r="B164" s="731"/>
      <c r="C164" s="654"/>
      <c r="D164" s="655"/>
      <c r="E164" s="655"/>
      <c r="F164" s="655"/>
      <c r="G164" s="655"/>
      <c r="H164" s="655"/>
      <c r="I164" s="655"/>
      <c r="J164" s="655"/>
      <c r="K164" s="655"/>
      <c r="L164" s="655"/>
      <c r="M164" s="655"/>
      <c r="N164" s="655"/>
      <c r="O164" s="655"/>
      <c r="P164" s="655"/>
      <c r="Q164" s="655"/>
      <c r="R164" s="655"/>
      <c r="S164" s="655"/>
      <c r="T164" s="655"/>
      <c r="U164" s="655"/>
      <c r="V164" s="655"/>
      <c r="W164" s="655"/>
      <c r="X164" s="655"/>
      <c r="Y164" s="655"/>
      <c r="Z164" s="655"/>
      <c r="AA164" s="655"/>
      <c r="AB164" s="655"/>
      <c r="AC164" s="656"/>
      <c r="AD164" s="732" t="s">
        <v>278</v>
      </c>
      <c r="AE164" s="657"/>
      <c r="AF164" s="657"/>
      <c r="AG164" s="657"/>
      <c r="AH164" s="658"/>
      <c r="AI164" s="659" t="s">
        <v>278</v>
      </c>
      <c r="AJ164" s="660"/>
      <c r="AK164" s="660"/>
      <c r="AL164" s="660"/>
      <c r="AM164" s="660"/>
      <c r="AN164" s="661"/>
      <c r="AO164" s="661"/>
      <c r="AP164" s="661"/>
      <c r="AQ164" s="662"/>
      <c r="AR164" s="663" t="s">
        <v>187</v>
      </c>
      <c r="AS164" s="664"/>
      <c r="AT164" s="665"/>
      <c r="AU164" s="666"/>
      <c r="AV164" s="667" t="s">
        <v>186</v>
      </c>
      <c r="AW164" s="668"/>
      <c r="AX164" s="669"/>
      <c r="AY164" s="670"/>
      <c r="AZ164" s="670"/>
      <c r="BA164" s="671"/>
      <c r="BB164" s="672"/>
      <c r="BC164" s="672"/>
      <c r="BD164" s="672"/>
      <c r="BE164" s="672"/>
      <c r="BF164" s="681"/>
      <c r="BG164" s="734"/>
      <c r="BH164" s="734"/>
      <c r="BI164" s="734"/>
      <c r="BJ164" s="675" t="s">
        <v>726</v>
      </c>
      <c r="BK164" s="676"/>
      <c r="BL164" s="674"/>
      <c r="BM164" s="733"/>
      <c r="BN164" s="733"/>
      <c r="BO164" s="733"/>
      <c r="BP164" s="675" t="s">
        <v>185</v>
      </c>
      <c r="BQ164" s="676"/>
      <c r="BR164" s="673"/>
      <c r="BS164" s="673"/>
      <c r="BT164" s="673"/>
      <c r="BU164" s="674"/>
      <c r="BV164" s="675" t="s">
        <v>185</v>
      </c>
      <c r="BW164" s="676"/>
      <c r="BX164" s="677" t="str">
        <f t="shared" si="0"/>
        <v/>
      </c>
      <c r="BY164" s="678"/>
      <c r="BZ164" s="678"/>
      <c r="CA164" s="678"/>
      <c r="CB164" s="678"/>
      <c r="CC164" s="678"/>
      <c r="CD164" s="678"/>
      <c r="CE164" s="678"/>
      <c r="CF164" s="678"/>
      <c r="CG164" s="678"/>
      <c r="CH164" s="678"/>
      <c r="CI164" s="678"/>
      <c r="CJ164" s="679"/>
      <c r="CP164" s="307">
        <f t="shared" si="1"/>
        <v>6</v>
      </c>
    </row>
    <row r="165" spans="1:94" ht="35.1" customHeight="1">
      <c r="A165" s="731">
        <v>18</v>
      </c>
      <c r="B165" s="731"/>
      <c r="C165" s="654"/>
      <c r="D165" s="655"/>
      <c r="E165" s="655"/>
      <c r="F165" s="655"/>
      <c r="G165" s="655"/>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6"/>
      <c r="AD165" s="732" t="s">
        <v>278</v>
      </c>
      <c r="AE165" s="657"/>
      <c r="AF165" s="657"/>
      <c r="AG165" s="657"/>
      <c r="AH165" s="658"/>
      <c r="AI165" s="659" t="s">
        <v>278</v>
      </c>
      <c r="AJ165" s="660"/>
      <c r="AK165" s="660"/>
      <c r="AL165" s="660"/>
      <c r="AM165" s="660"/>
      <c r="AN165" s="661"/>
      <c r="AO165" s="661"/>
      <c r="AP165" s="661"/>
      <c r="AQ165" s="662"/>
      <c r="AR165" s="663" t="s">
        <v>187</v>
      </c>
      <c r="AS165" s="664"/>
      <c r="AT165" s="665"/>
      <c r="AU165" s="666"/>
      <c r="AV165" s="667" t="s">
        <v>186</v>
      </c>
      <c r="AW165" s="668"/>
      <c r="AX165" s="669"/>
      <c r="AY165" s="670"/>
      <c r="AZ165" s="670"/>
      <c r="BA165" s="671"/>
      <c r="BB165" s="672"/>
      <c r="BC165" s="672"/>
      <c r="BD165" s="672"/>
      <c r="BE165" s="672"/>
      <c r="BF165" s="681"/>
      <c r="BG165" s="734"/>
      <c r="BH165" s="734"/>
      <c r="BI165" s="734"/>
      <c r="BJ165" s="675" t="s">
        <v>726</v>
      </c>
      <c r="BK165" s="676"/>
      <c r="BL165" s="674"/>
      <c r="BM165" s="733"/>
      <c r="BN165" s="733"/>
      <c r="BO165" s="733"/>
      <c r="BP165" s="675" t="s">
        <v>185</v>
      </c>
      <c r="BQ165" s="676"/>
      <c r="BR165" s="673"/>
      <c r="BS165" s="673"/>
      <c r="BT165" s="673"/>
      <c r="BU165" s="674"/>
      <c r="BV165" s="675" t="s">
        <v>185</v>
      </c>
      <c r="BW165" s="676"/>
      <c r="BX165" s="677" t="str">
        <f t="shared" si="0"/>
        <v/>
      </c>
      <c r="BY165" s="678"/>
      <c r="BZ165" s="678"/>
      <c r="CA165" s="678"/>
      <c r="CB165" s="678"/>
      <c r="CC165" s="678"/>
      <c r="CD165" s="678"/>
      <c r="CE165" s="678"/>
      <c r="CF165" s="678"/>
      <c r="CG165" s="678"/>
      <c r="CH165" s="678"/>
      <c r="CI165" s="678"/>
      <c r="CJ165" s="679"/>
      <c r="CP165" s="307">
        <f t="shared" si="1"/>
        <v>6</v>
      </c>
    </row>
    <row r="166" spans="1:94" ht="35.1" customHeight="1">
      <c r="A166" s="731">
        <v>19</v>
      </c>
      <c r="B166" s="731"/>
      <c r="C166" s="654"/>
      <c r="D166" s="655"/>
      <c r="E166" s="655"/>
      <c r="F166" s="655"/>
      <c r="G166" s="655"/>
      <c r="H166" s="655"/>
      <c r="I166" s="655"/>
      <c r="J166" s="655"/>
      <c r="K166" s="655"/>
      <c r="L166" s="655"/>
      <c r="M166" s="655"/>
      <c r="N166" s="655"/>
      <c r="O166" s="655"/>
      <c r="P166" s="655"/>
      <c r="Q166" s="655"/>
      <c r="R166" s="655"/>
      <c r="S166" s="655"/>
      <c r="T166" s="655"/>
      <c r="U166" s="655"/>
      <c r="V166" s="655"/>
      <c r="W166" s="655"/>
      <c r="X166" s="655"/>
      <c r="Y166" s="655"/>
      <c r="Z166" s="655"/>
      <c r="AA166" s="655"/>
      <c r="AB166" s="655"/>
      <c r="AC166" s="656"/>
      <c r="AD166" s="732" t="s">
        <v>278</v>
      </c>
      <c r="AE166" s="657"/>
      <c r="AF166" s="657"/>
      <c r="AG166" s="657"/>
      <c r="AH166" s="658"/>
      <c r="AI166" s="659" t="s">
        <v>278</v>
      </c>
      <c r="AJ166" s="660"/>
      <c r="AK166" s="660"/>
      <c r="AL166" s="660"/>
      <c r="AM166" s="660"/>
      <c r="AN166" s="661"/>
      <c r="AO166" s="661"/>
      <c r="AP166" s="661"/>
      <c r="AQ166" s="662"/>
      <c r="AR166" s="663" t="s">
        <v>187</v>
      </c>
      <c r="AS166" s="664"/>
      <c r="AT166" s="665"/>
      <c r="AU166" s="666"/>
      <c r="AV166" s="667" t="s">
        <v>186</v>
      </c>
      <c r="AW166" s="668"/>
      <c r="AX166" s="669"/>
      <c r="AY166" s="670"/>
      <c r="AZ166" s="670"/>
      <c r="BA166" s="671"/>
      <c r="BB166" s="672"/>
      <c r="BC166" s="672"/>
      <c r="BD166" s="672"/>
      <c r="BE166" s="672"/>
      <c r="BF166" s="681"/>
      <c r="BG166" s="734"/>
      <c r="BH166" s="734"/>
      <c r="BI166" s="734"/>
      <c r="BJ166" s="675" t="s">
        <v>726</v>
      </c>
      <c r="BK166" s="676"/>
      <c r="BL166" s="674"/>
      <c r="BM166" s="733"/>
      <c r="BN166" s="733"/>
      <c r="BO166" s="733"/>
      <c r="BP166" s="675" t="s">
        <v>185</v>
      </c>
      <c r="BQ166" s="676"/>
      <c r="BR166" s="673"/>
      <c r="BS166" s="673"/>
      <c r="BT166" s="673"/>
      <c r="BU166" s="674"/>
      <c r="BV166" s="675" t="s">
        <v>185</v>
      </c>
      <c r="BW166" s="676"/>
      <c r="BX166" s="677" t="str">
        <f t="shared" si="0"/>
        <v/>
      </c>
      <c r="BY166" s="678"/>
      <c r="BZ166" s="678"/>
      <c r="CA166" s="678"/>
      <c r="CB166" s="678"/>
      <c r="CC166" s="678"/>
      <c r="CD166" s="678"/>
      <c r="CE166" s="678"/>
      <c r="CF166" s="678"/>
      <c r="CG166" s="678"/>
      <c r="CH166" s="678"/>
      <c r="CI166" s="678"/>
      <c r="CJ166" s="679"/>
      <c r="CP166" s="307">
        <f t="shared" si="1"/>
        <v>6</v>
      </c>
    </row>
    <row r="167" spans="1:94" ht="35.1" customHeight="1">
      <c r="A167" s="731">
        <v>20</v>
      </c>
      <c r="B167" s="731"/>
      <c r="C167" s="654"/>
      <c r="D167" s="655"/>
      <c r="E167" s="655"/>
      <c r="F167" s="655"/>
      <c r="G167" s="655"/>
      <c r="H167" s="655"/>
      <c r="I167" s="655"/>
      <c r="J167" s="655"/>
      <c r="K167" s="655"/>
      <c r="L167" s="655"/>
      <c r="M167" s="655"/>
      <c r="N167" s="655"/>
      <c r="O167" s="655"/>
      <c r="P167" s="655"/>
      <c r="Q167" s="655"/>
      <c r="R167" s="655"/>
      <c r="S167" s="655"/>
      <c r="T167" s="655"/>
      <c r="U167" s="655"/>
      <c r="V167" s="655"/>
      <c r="W167" s="655"/>
      <c r="X167" s="655"/>
      <c r="Y167" s="655"/>
      <c r="Z167" s="655"/>
      <c r="AA167" s="655"/>
      <c r="AB167" s="655"/>
      <c r="AC167" s="656"/>
      <c r="AD167" s="732" t="s">
        <v>278</v>
      </c>
      <c r="AE167" s="657"/>
      <c r="AF167" s="657"/>
      <c r="AG167" s="657"/>
      <c r="AH167" s="658"/>
      <c r="AI167" s="659" t="s">
        <v>278</v>
      </c>
      <c r="AJ167" s="660"/>
      <c r="AK167" s="660"/>
      <c r="AL167" s="660"/>
      <c r="AM167" s="660"/>
      <c r="AN167" s="661"/>
      <c r="AO167" s="661"/>
      <c r="AP167" s="661"/>
      <c r="AQ167" s="662"/>
      <c r="AR167" s="663" t="s">
        <v>187</v>
      </c>
      <c r="AS167" s="664"/>
      <c r="AT167" s="665"/>
      <c r="AU167" s="666"/>
      <c r="AV167" s="667" t="s">
        <v>186</v>
      </c>
      <c r="AW167" s="668"/>
      <c r="AX167" s="669"/>
      <c r="AY167" s="670"/>
      <c r="AZ167" s="670"/>
      <c r="BA167" s="671"/>
      <c r="BB167" s="672"/>
      <c r="BC167" s="672"/>
      <c r="BD167" s="672"/>
      <c r="BE167" s="672"/>
      <c r="BF167" s="681"/>
      <c r="BG167" s="734"/>
      <c r="BH167" s="734"/>
      <c r="BI167" s="734"/>
      <c r="BJ167" s="675" t="s">
        <v>726</v>
      </c>
      <c r="BK167" s="676"/>
      <c r="BL167" s="674"/>
      <c r="BM167" s="733"/>
      <c r="BN167" s="733"/>
      <c r="BO167" s="733"/>
      <c r="BP167" s="675" t="s">
        <v>185</v>
      </c>
      <c r="BQ167" s="676"/>
      <c r="BR167" s="673"/>
      <c r="BS167" s="673"/>
      <c r="BT167" s="673"/>
      <c r="BU167" s="674"/>
      <c r="BV167" s="675" t="s">
        <v>185</v>
      </c>
      <c r="BW167" s="676"/>
      <c r="BX167" s="677" t="str">
        <f t="shared" si="0"/>
        <v/>
      </c>
      <c r="BY167" s="678"/>
      <c r="BZ167" s="678"/>
      <c r="CA167" s="678"/>
      <c r="CB167" s="678"/>
      <c r="CC167" s="678"/>
      <c r="CD167" s="678"/>
      <c r="CE167" s="678"/>
      <c r="CF167" s="678"/>
      <c r="CG167" s="678"/>
      <c r="CH167" s="678"/>
      <c r="CI167" s="678"/>
      <c r="CJ167" s="679"/>
      <c r="CP167" s="307">
        <f t="shared" si="1"/>
        <v>6</v>
      </c>
    </row>
    <row r="168" spans="1:94" ht="35.1" customHeight="1">
      <c r="A168" s="731">
        <v>21</v>
      </c>
      <c r="B168" s="731"/>
      <c r="C168" s="654"/>
      <c r="D168" s="655"/>
      <c r="E168" s="655"/>
      <c r="F168" s="655"/>
      <c r="G168" s="655"/>
      <c r="H168" s="655"/>
      <c r="I168" s="655"/>
      <c r="J168" s="655"/>
      <c r="K168" s="655"/>
      <c r="L168" s="655"/>
      <c r="M168" s="655"/>
      <c r="N168" s="655"/>
      <c r="O168" s="655"/>
      <c r="P168" s="655"/>
      <c r="Q168" s="655"/>
      <c r="R168" s="655"/>
      <c r="S168" s="655"/>
      <c r="T168" s="655"/>
      <c r="U168" s="655"/>
      <c r="V168" s="655"/>
      <c r="W168" s="655"/>
      <c r="X168" s="655"/>
      <c r="Y168" s="655"/>
      <c r="Z168" s="655"/>
      <c r="AA168" s="655"/>
      <c r="AB168" s="655"/>
      <c r="AC168" s="656"/>
      <c r="AD168" s="732" t="s">
        <v>278</v>
      </c>
      <c r="AE168" s="657"/>
      <c r="AF168" s="657"/>
      <c r="AG168" s="657"/>
      <c r="AH168" s="658"/>
      <c r="AI168" s="659" t="s">
        <v>278</v>
      </c>
      <c r="AJ168" s="660"/>
      <c r="AK168" s="660"/>
      <c r="AL168" s="660"/>
      <c r="AM168" s="660"/>
      <c r="AN168" s="661"/>
      <c r="AO168" s="661"/>
      <c r="AP168" s="661"/>
      <c r="AQ168" s="662"/>
      <c r="AR168" s="663" t="s">
        <v>187</v>
      </c>
      <c r="AS168" s="664"/>
      <c r="AT168" s="665"/>
      <c r="AU168" s="666"/>
      <c r="AV168" s="667" t="s">
        <v>186</v>
      </c>
      <c r="AW168" s="668"/>
      <c r="AX168" s="669"/>
      <c r="AY168" s="670"/>
      <c r="AZ168" s="670"/>
      <c r="BA168" s="671"/>
      <c r="BB168" s="672"/>
      <c r="BC168" s="672"/>
      <c r="BD168" s="672"/>
      <c r="BE168" s="672"/>
      <c r="BF168" s="681"/>
      <c r="BG168" s="734"/>
      <c r="BH168" s="734"/>
      <c r="BI168" s="734"/>
      <c r="BJ168" s="675" t="s">
        <v>726</v>
      </c>
      <c r="BK168" s="676"/>
      <c r="BL168" s="674"/>
      <c r="BM168" s="733"/>
      <c r="BN168" s="733"/>
      <c r="BO168" s="733"/>
      <c r="BP168" s="675" t="s">
        <v>185</v>
      </c>
      <c r="BQ168" s="676"/>
      <c r="BR168" s="673"/>
      <c r="BS168" s="673"/>
      <c r="BT168" s="673"/>
      <c r="BU168" s="674"/>
      <c r="BV168" s="675" t="s">
        <v>185</v>
      </c>
      <c r="BW168" s="676"/>
      <c r="BX168" s="677" t="str">
        <f t="shared" si="0"/>
        <v/>
      </c>
      <c r="BY168" s="678"/>
      <c r="BZ168" s="678"/>
      <c r="CA168" s="678"/>
      <c r="CB168" s="678"/>
      <c r="CC168" s="678"/>
      <c r="CD168" s="678"/>
      <c r="CE168" s="678"/>
      <c r="CF168" s="678"/>
      <c r="CG168" s="678"/>
      <c r="CH168" s="678"/>
      <c r="CI168" s="678"/>
      <c r="CJ168" s="679"/>
      <c r="CP168" s="307">
        <f t="shared" si="1"/>
        <v>6</v>
      </c>
    </row>
    <row r="169" spans="1:94" ht="35.1" customHeight="1">
      <c r="A169" s="731">
        <v>22</v>
      </c>
      <c r="B169" s="731"/>
      <c r="C169" s="654"/>
      <c r="D169" s="655"/>
      <c r="E169" s="655"/>
      <c r="F169" s="655"/>
      <c r="G169" s="655"/>
      <c r="H169" s="655"/>
      <c r="I169" s="655"/>
      <c r="J169" s="655"/>
      <c r="K169" s="655"/>
      <c r="L169" s="655"/>
      <c r="M169" s="655"/>
      <c r="N169" s="655"/>
      <c r="O169" s="655"/>
      <c r="P169" s="655"/>
      <c r="Q169" s="655"/>
      <c r="R169" s="655"/>
      <c r="S169" s="655"/>
      <c r="T169" s="655"/>
      <c r="U169" s="655"/>
      <c r="V169" s="655"/>
      <c r="W169" s="655"/>
      <c r="X169" s="655"/>
      <c r="Y169" s="655"/>
      <c r="Z169" s="655"/>
      <c r="AA169" s="655"/>
      <c r="AB169" s="655"/>
      <c r="AC169" s="656"/>
      <c r="AD169" s="732" t="s">
        <v>278</v>
      </c>
      <c r="AE169" s="657"/>
      <c r="AF169" s="657"/>
      <c r="AG169" s="657"/>
      <c r="AH169" s="658"/>
      <c r="AI169" s="659" t="s">
        <v>278</v>
      </c>
      <c r="AJ169" s="660"/>
      <c r="AK169" s="660"/>
      <c r="AL169" s="660"/>
      <c r="AM169" s="660"/>
      <c r="AN169" s="661"/>
      <c r="AO169" s="661"/>
      <c r="AP169" s="661"/>
      <c r="AQ169" s="662"/>
      <c r="AR169" s="663" t="s">
        <v>187</v>
      </c>
      <c r="AS169" s="664"/>
      <c r="AT169" s="665"/>
      <c r="AU169" s="666"/>
      <c r="AV169" s="667" t="s">
        <v>186</v>
      </c>
      <c r="AW169" s="668"/>
      <c r="AX169" s="669"/>
      <c r="AY169" s="670"/>
      <c r="AZ169" s="670"/>
      <c r="BA169" s="671"/>
      <c r="BB169" s="672"/>
      <c r="BC169" s="672"/>
      <c r="BD169" s="672"/>
      <c r="BE169" s="672"/>
      <c r="BF169" s="681"/>
      <c r="BG169" s="734"/>
      <c r="BH169" s="734"/>
      <c r="BI169" s="734"/>
      <c r="BJ169" s="675" t="s">
        <v>726</v>
      </c>
      <c r="BK169" s="676"/>
      <c r="BL169" s="674"/>
      <c r="BM169" s="733"/>
      <c r="BN169" s="733"/>
      <c r="BO169" s="733"/>
      <c r="BP169" s="675" t="s">
        <v>185</v>
      </c>
      <c r="BQ169" s="676"/>
      <c r="BR169" s="673"/>
      <c r="BS169" s="673"/>
      <c r="BT169" s="673"/>
      <c r="BU169" s="674"/>
      <c r="BV169" s="675" t="s">
        <v>185</v>
      </c>
      <c r="BW169" s="676"/>
      <c r="BX169" s="677" t="str">
        <f t="shared" si="0"/>
        <v/>
      </c>
      <c r="BY169" s="678"/>
      <c r="BZ169" s="678"/>
      <c r="CA169" s="678"/>
      <c r="CB169" s="678"/>
      <c r="CC169" s="678"/>
      <c r="CD169" s="678"/>
      <c r="CE169" s="678"/>
      <c r="CF169" s="678"/>
      <c r="CG169" s="678"/>
      <c r="CH169" s="678"/>
      <c r="CI169" s="678"/>
      <c r="CJ169" s="679"/>
      <c r="CP169" s="307">
        <f t="shared" si="1"/>
        <v>6</v>
      </c>
    </row>
    <row r="170" spans="1:94" ht="35.1" customHeight="1">
      <c r="A170" s="731">
        <v>23</v>
      </c>
      <c r="B170" s="731"/>
      <c r="C170" s="654"/>
      <c r="D170" s="655"/>
      <c r="E170" s="655"/>
      <c r="F170" s="655"/>
      <c r="G170" s="655"/>
      <c r="H170" s="655"/>
      <c r="I170" s="655"/>
      <c r="J170" s="655"/>
      <c r="K170" s="655"/>
      <c r="L170" s="655"/>
      <c r="M170" s="655"/>
      <c r="N170" s="655"/>
      <c r="O170" s="655"/>
      <c r="P170" s="655"/>
      <c r="Q170" s="655"/>
      <c r="R170" s="655"/>
      <c r="S170" s="655"/>
      <c r="T170" s="655"/>
      <c r="U170" s="655"/>
      <c r="V170" s="655"/>
      <c r="W170" s="655"/>
      <c r="X170" s="655"/>
      <c r="Y170" s="655"/>
      <c r="Z170" s="655"/>
      <c r="AA170" s="655"/>
      <c r="AB170" s="655"/>
      <c r="AC170" s="656"/>
      <c r="AD170" s="732" t="s">
        <v>278</v>
      </c>
      <c r="AE170" s="657"/>
      <c r="AF170" s="657"/>
      <c r="AG170" s="657"/>
      <c r="AH170" s="658"/>
      <c r="AI170" s="659" t="s">
        <v>278</v>
      </c>
      <c r="AJ170" s="660"/>
      <c r="AK170" s="660"/>
      <c r="AL170" s="660"/>
      <c r="AM170" s="660"/>
      <c r="AN170" s="661"/>
      <c r="AO170" s="661"/>
      <c r="AP170" s="661"/>
      <c r="AQ170" s="662"/>
      <c r="AR170" s="663" t="s">
        <v>187</v>
      </c>
      <c r="AS170" s="664"/>
      <c r="AT170" s="665"/>
      <c r="AU170" s="666"/>
      <c r="AV170" s="667" t="s">
        <v>186</v>
      </c>
      <c r="AW170" s="668"/>
      <c r="AX170" s="669"/>
      <c r="AY170" s="670"/>
      <c r="AZ170" s="670"/>
      <c r="BA170" s="671"/>
      <c r="BB170" s="672"/>
      <c r="BC170" s="672"/>
      <c r="BD170" s="672"/>
      <c r="BE170" s="672"/>
      <c r="BF170" s="681"/>
      <c r="BG170" s="734"/>
      <c r="BH170" s="734"/>
      <c r="BI170" s="734"/>
      <c r="BJ170" s="675" t="s">
        <v>726</v>
      </c>
      <c r="BK170" s="676"/>
      <c r="BL170" s="674"/>
      <c r="BM170" s="733"/>
      <c r="BN170" s="733"/>
      <c r="BO170" s="733"/>
      <c r="BP170" s="675" t="s">
        <v>185</v>
      </c>
      <c r="BQ170" s="676"/>
      <c r="BR170" s="673"/>
      <c r="BS170" s="673"/>
      <c r="BT170" s="673"/>
      <c r="BU170" s="674"/>
      <c r="BV170" s="675" t="s">
        <v>185</v>
      </c>
      <c r="BW170" s="676"/>
      <c r="BX170" s="677" t="str">
        <f t="shared" si="0"/>
        <v/>
      </c>
      <c r="BY170" s="678"/>
      <c r="BZ170" s="678"/>
      <c r="CA170" s="678"/>
      <c r="CB170" s="678"/>
      <c r="CC170" s="678"/>
      <c r="CD170" s="678"/>
      <c r="CE170" s="678"/>
      <c r="CF170" s="678"/>
      <c r="CG170" s="678"/>
      <c r="CH170" s="678"/>
      <c r="CI170" s="678"/>
      <c r="CJ170" s="679"/>
      <c r="CP170" s="307">
        <f t="shared" si="1"/>
        <v>6</v>
      </c>
    </row>
    <row r="171" spans="1:94" ht="35.1" customHeight="1">
      <c r="A171" s="731">
        <v>24</v>
      </c>
      <c r="B171" s="731"/>
      <c r="C171" s="654"/>
      <c r="D171" s="655"/>
      <c r="E171" s="655"/>
      <c r="F171" s="655"/>
      <c r="G171" s="655"/>
      <c r="H171" s="655"/>
      <c r="I171" s="655"/>
      <c r="J171" s="655"/>
      <c r="K171" s="655"/>
      <c r="L171" s="655"/>
      <c r="M171" s="655"/>
      <c r="N171" s="655"/>
      <c r="O171" s="655"/>
      <c r="P171" s="655"/>
      <c r="Q171" s="655"/>
      <c r="R171" s="655"/>
      <c r="S171" s="655"/>
      <c r="T171" s="655"/>
      <c r="U171" s="655"/>
      <c r="V171" s="655"/>
      <c r="W171" s="655"/>
      <c r="X171" s="655"/>
      <c r="Y171" s="655"/>
      <c r="Z171" s="655"/>
      <c r="AA171" s="655"/>
      <c r="AB171" s="655"/>
      <c r="AC171" s="656"/>
      <c r="AD171" s="732" t="s">
        <v>278</v>
      </c>
      <c r="AE171" s="657"/>
      <c r="AF171" s="657"/>
      <c r="AG171" s="657"/>
      <c r="AH171" s="658"/>
      <c r="AI171" s="659" t="s">
        <v>278</v>
      </c>
      <c r="AJ171" s="660"/>
      <c r="AK171" s="660"/>
      <c r="AL171" s="660"/>
      <c r="AM171" s="660"/>
      <c r="AN171" s="661"/>
      <c r="AO171" s="661"/>
      <c r="AP171" s="661"/>
      <c r="AQ171" s="662"/>
      <c r="AR171" s="663" t="s">
        <v>187</v>
      </c>
      <c r="AS171" s="664"/>
      <c r="AT171" s="665"/>
      <c r="AU171" s="666"/>
      <c r="AV171" s="667" t="s">
        <v>186</v>
      </c>
      <c r="AW171" s="668"/>
      <c r="AX171" s="669"/>
      <c r="AY171" s="670"/>
      <c r="AZ171" s="670"/>
      <c r="BA171" s="671"/>
      <c r="BB171" s="672"/>
      <c r="BC171" s="672"/>
      <c r="BD171" s="672"/>
      <c r="BE171" s="672"/>
      <c r="BF171" s="681"/>
      <c r="BG171" s="734"/>
      <c r="BH171" s="734"/>
      <c r="BI171" s="734"/>
      <c r="BJ171" s="675" t="s">
        <v>726</v>
      </c>
      <c r="BK171" s="676"/>
      <c r="BL171" s="674"/>
      <c r="BM171" s="733"/>
      <c r="BN171" s="733"/>
      <c r="BO171" s="733"/>
      <c r="BP171" s="675" t="s">
        <v>185</v>
      </c>
      <c r="BQ171" s="676"/>
      <c r="BR171" s="673"/>
      <c r="BS171" s="673"/>
      <c r="BT171" s="673"/>
      <c r="BU171" s="674"/>
      <c r="BV171" s="675" t="s">
        <v>185</v>
      </c>
      <c r="BW171" s="676"/>
      <c r="BX171" s="677" t="str">
        <f t="shared" si="0"/>
        <v/>
      </c>
      <c r="BY171" s="678"/>
      <c r="BZ171" s="678"/>
      <c r="CA171" s="678"/>
      <c r="CB171" s="678"/>
      <c r="CC171" s="678"/>
      <c r="CD171" s="678"/>
      <c r="CE171" s="678"/>
      <c r="CF171" s="678"/>
      <c r="CG171" s="678"/>
      <c r="CH171" s="678"/>
      <c r="CI171" s="678"/>
      <c r="CJ171" s="679"/>
      <c r="CP171" s="307">
        <f t="shared" si="1"/>
        <v>6</v>
      </c>
    </row>
    <row r="172" spans="1:94" ht="35.1" customHeight="1">
      <c r="A172" s="731">
        <v>25</v>
      </c>
      <c r="B172" s="731"/>
      <c r="C172" s="654"/>
      <c r="D172" s="655"/>
      <c r="E172" s="655"/>
      <c r="F172" s="655"/>
      <c r="G172" s="655"/>
      <c r="H172" s="655"/>
      <c r="I172" s="655"/>
      <c r="J172" s="655"/>
      <c r="K172" s="655"/>
      <c r="L172" s="655"/>
      <c r="M172" s="655"/>
      <c r="N172" s="655"/>
      <c r="O172" s="655"/>
      <c r="P172" s="655"/>
      <c r="Q172" s="655"/>
      <c r="R172" s="655"/>
      <c r="S172" s="655"/>
      <c r="T172" s="655"/>
      <c r="U172" s="655"/>
      <c r="V172" s="655"/>
      <c r="W172" s="655"/>
      <c r="X172" s="655"/>
      <c r="Y172" s="655"/>
      <c r="Z172" s="655"/>
      <c r="AA172" s="655"/>
      <c r="AB172" s="655"/>
      <c r="AC172" s="656"/>
      <c r="AD172" s="732" t="s">
        <v>278</v>
      </c>
      <c r="AE172" s="657"/>
      <c r="AF172" s="657"/>
      <c r="AG172" s="657"/>
      <c r="AH172" s="658"/>
      <c r="AI172" s="659" t="s">
        <v>278</v>
      </c>
      <c r="AJ172" s="660"/>
      <c r="AK172" s="660"/>
      <c r="AL172" s="660"/>
      <c r="AM172" s="660"/>
      <c r="AN172" s="661"/>
      <c r="AO172" s="661"/>
      <c r="AP172" s="661"/>
      <c r="AQ172" s="662"/>
      <c r="AR172" s="663" t="s">
        <v>187</v>
      </c>
      <c r="AS172" s="664"/>
      <c r="AT172" s="665"/>
      <c r="AU172" s="666"/>
      <c r="AV172" s="667" t="s">
        <v>186</v>
      </c>
      <c r="AW172" s="668"/>
      <c r="AX172" s="669"/>
      <c r="AY172" s="670"/>
      <c r="AZ172" s="670"/>
      <c r="BA172" s="671"/>
      <c r="BB172" s="672"/>
      <c r="BC172" s="672"/>
      <c r="BD172" s="672"/>
      <c r="BE172" s="672"/>
      <c r="BF172" s="681"/>
      <c r="BG172" s="734"/>
      <c r="BH172" s="734"/>
      <c r="BI172" s="734"/>
      <c r="BJ172" s="675" t="s">
        <v>726</v>
      </c>
      <c r="BK172" s="676"/>
      <c r="BL172" s="674"/>
      <c r="BM172" s="733"/>
      <c r="BN172" s="733"/>
      <c r="BO172" s="733"/>
      <c r="BP172" s="675" t="s">
        <v>185</v>
      </c>
      <c r="BQ172" s="676"/>
      <c r="BR172" s="673"/>
      <c r="BS172" s="673"/>
      <c r="BT172" s="673"/>
      <c r="BU172" s="674"/>
      <c r="BV172" s="675" t="s">
        <v>185</v>
      </c>
      <c r="BW172" s="676"/>
      <c r="BX172" s="677" t="str">
        <f t="shared" si="0"/>
        <v/>
      </c>
      <c r="BY172" s="678"/>
      <c r="BZ172" s="678"/>
      <c r="CA172" s="678"/>
      <c r="CB172" s="678"/>
      <c r="CC172" s="678"/>
      <c r="CD172" s="678"/>
      <c r="CE172" s="678"/>
      <c r="CF172" s="678"/>
      <c r="CG172" s="678"/>
      <c r="CH172" s="678"/>
      <c r="CI172" s="678"/>
      <c r="CJ172" s="679"/>
      <c r="CP172" s="307">
        <f t="shared" si="1"/>
        <v>6</v>
      </c>
    </row>
    <row r="173" spans="1:94" ht="35.1" customHeight="1">
      <c r="A173" s="731">
        <v>26</v>
      </c>
      <c r="B173" s="731"/>
      <c r="C173" s="654"/>
      <c r="D173" s="655"/>
      <c r="E173" s="655"/>
      <c r="F173" s="655"/>
      <c r="G173" s="655"/>
      <c r="H173" s="655"/>
      <c r="I173" s="655"/>
      <c r="J173" s="655"/>
      <c r="K173" s="655"/>
      <c r="L173" s="655"/>
      <c r="M173" s="655"/>
      <c r="N173" s="655"/>
      <c r="O173" s="655"/>
      <c r="P173" s="655"/>
      <c r="Q173" s="655"/>
      <c r="R173" s="655"/>
      <c r="S173" s="655"/>
      <c r="T173" s="655"/>
      <c r="U173" s="655"/>
      <c r="V173" s="655"/>
      <c r="W173" s="655"/>
      <c r="X173" s="655"/>
      <c r="Y173" s="655"/>
      <c r="Z173" s="655"/>
      <c r="AA173" s="655"/>
      <c r="AB173" s="655"/>
      <c r="AC173" s="656"/>
      <c r="AD173" s="732" t="s">
        <v>278</v>
      </c>
      <c r="AE173" s="657"/>
      <c r="AF173" s="657"/>
      <c r="AG173" s="657"/>
      <c r="AH173" s="658"/>
      <c r="AI173" s="659" t="s">
        <v>278</v>
      </c>
      <c r="AJ173" s="660"/>
      <c r="AK173" s="660"/>
      <c r="AL173" s="660"/>
      <c r="AM173" s="660"/>
      <c r="AN173" s="661"/>
      <c r="AO173" s="661"/>
      <c r="AP173" s="661"/>
      <c r="AQ173" s="662"/>
      <c r="AR173" s="663" t="s">
        <v>187</v>
      </c>
      <c r="AS173" s="664"/>
      <c r="AT173" s="665"/>
      <c r="AU173" s="666"/>
      <c r="AV173" s="667" t="s">
        <v>186</v>
      </c>
      <c r="AW173" s="668"/>
      <c r="AX173" s="669"/>
      <c r="AY173" s="670"/>
      <c r="AZ173" s="670"/>
      <c r="BA173" s="671"/>
      <c r="BB173" s="672"/>
      <c r="BC173" s="672"/>
      <c r="BD173" s="672"/>
      <c r="BE173" s="672"/>
      <c r="BF173" s="681"/>
      <c r="BG173" s="734"/>
      <c r="BH173" s="734"/>
      <c r="BI173" s="734"/>
      <c r="BJ173" s="675" t="s">
        <v>726</v>
      </c>
      <c r="BK173" s="676"/>
      <c r="BL173" s="674"/>
      <c r="BM173" s="733"/>
      <c r="BN173" s="733"/>
      <c r="BO173" s="733"/>
      <c r="BP173" s="675" t="s">
        <v>185</v>
      </c>
      <c r="BQ173" s="676"/>
      <c r="BR173" s="673"/>
      <c r="BS173" s="673"/>
      <c r="BT173" s="673"/>
      <c r="BU173" s="674"/>
      <c r="BV173" s="675" t="s">
        <v>185</v>
      </c>
      <c r="BW173" s="676"/>
      <c r="BX173" s="677" t="str">
        <f t="shared" si="0"/>
        <v/>
      </c>
      <c r="BY173" s="678"/>
      <c r="BZ173" s="678"/>
      <c r="CA173" s="678"/>
      <c r="CB173" s="678"/>
      <c r="CC173" s="678"/>
      <c r="CD173" s="678"/>
      <c r="CE173" s="678"/>
      <c r="CF173" s="678"/>
      <c r="CG173" s="678"/>
      <c r="CH173" s="678"/>
      <c r="CI173" s="678"/>
      <c r="CJ173" s="679"/>
      <c r="CP173" s="307">
        <f t="shared" si="1"/>
        <v>6</v>
      </c>
    </row>
    <row r="174" spans="1:94" ht="35.1" customHeight="1">
      <c r="A174" s="731">
        <v>27</v>
      </c>
      <c r="B174" s="731"/>
      <c r="C174" s="654"/>
      <c r="D174" s="655"/>
      <c r="E174" s="655"/>
      <c r="F174" s="655"/>
      <c r="G174" s="655"/>
      <c r="H174" s="655"/>
      <c r="I174" s="655"/>
      <c r="J174" s="655"/>
      <c r="K174" s="655"/>
      <c r="L174" s="655"/>
      <c r="M174" s="655"/>
      <c r="N174" s="655"/>
      <c r="O174" s="655"/>
      <c r="P174" s="655"/>
      <c r="Q174" s="655"/>
      <c r="R174" s="655"/>
      <c r="S174" s="655"/>
      <c r="T174" s="655"/>
      <c r="U174" s="655"/>
      <c r="V174" s="655"/>
      <c r="W174" s="655"/>
      <c r="X174" s="655"/>
      <c r="Y174" s="655"/>
      <c r="Z174" s="655"/>
      <c r="AA174" s="655"/>
      <c r="AB174" s="655"/>
      <c r="AC174" s="656"/>
      <c r="AD174" s="732" t="s">
        <v>278</v>
      </c>
      <c r="AE174" s="657"/>
      <c r="AF174" s="657"/>
      <c r="AG174" s="657"/>
      <c r="AH174" s="658"/>
      <c r="AI174" s="659" t="s">
        <v>278</v>
      </c>
      <c r="AJ174" s="660"/>
      <c r="AK174" s="660"/>
      <c r="AL174" s="660"/>
      <c r="AM174" s="660"/>
      <c r="AN174" s="661"/>
      <c r="AO174" s="661"/>
      <c r="AP174" s="661"/>
      <c r="AQ174" s="662"/>
      <c r="AR174" s="663" t="s">
        <v>187</v>
      </c>
      <c r="AS174" s="664"/>
      <c r="AT174" s="665"/>
      <c r="AU174" s="666"/>
      <c r="AV174" s="667" t="s">
        <v>186</v>
      </c>
      <c r="AW174" s="668"/>
      <c r="AX174" s="669"/>
      <c r="AY174" s="670"/>
      <c r="AZ174" s="670"/>
      <c r="BA174" s="671"/>
      <c r="BB174" s="672"/>
      <c r="BC174" s="672"/>
      <c r="BD174" s="672"/>
      <c r="BE174" s="672"/>
      <c r="BF174" s="681"/>
      <c r="BG174" s="734"/>
      <c r="BH174" s="734"/>
      <c r="BI174" s="734"/>
      <c r="BJ174" s="675" t="s">
        <v>726</v>
      </c>
      <c r="BK174" s="676"/>
      <c r="BL174" s="674"/>
      <c r="BM174" s="733"/>
      <c r="BN174" s="733"/>
      <c r="BO174" s="733"/>
      <c r="BP174" s="675" t="s">
        <v>185</v>
      </c>
      <c r="BQ174" s="676"/>
      <c r="BR174" s="673"/>
      <c r="BS174" s="673"/>
      <c r="BT174" s="673"/>
      <c r="BU174" s="674"/>
      <c r="BV174" s="675" t="s">
        <v>185</v>
      </c>
      <c r="BW174" s="676"/>
      <c r="BX174" s="677" t="str">
        <f t="shared" si="0"/>
        <v/>
      </c>
      <c r="BY174" s="678"/>
      <c r="BZ174" s="678"/>
      <c r="CA174" s="678"/>
      <c r="CB174" s="678"/>
      <c r="CC174" s="678"/>
      <c r="CD174" s="678"/>
      <c r="CE174" s="678"/>
      <c r="CF174" s="678"/>
      <c r="CG174" s="678"/>
      <c r="CH174" s="678"/>
      <c r="CI174" s="678"/>
      <c r="CJ174" s="679"/>
      <c r="CP174" s="307">
        <f t="shared" si="1"/>
        <v>6</v>
      </c>
    </row>
    <row r="175" spans="1:94" ht="35.1" customHeight="1">
      <c r="A175" s="731">
        <v>28</v>
      </c>
      <c r="B175" s="731"/>
      <c r="C175" s="654"/>
      <c r="D175" s="655"/>
      <c r="E175" s="655"/>
      <c r="F175" s="655"/>
      <c r="G175" s="655"/>
      <c r="H175" s="655"/>
      <c r="I175" s="655"/>
      <c r="J175" s="655"/>
      <c r="K175" s="655"/>
      <c r="L175" s="655"/>
      <c r="M175" s="655"/>
      <c r="N175" s="655"/>
      <c r="O175" s="655"/>
      <c r="P175" s="655"/>
      <c r="Q175" s="655"/>
      <c r="R175" s="655"/>
      <c r="S175" s="655"/>
      <c r="T175" s="655"/>
      <c r="U175" s="655"/>
      <c r="V175" s="655"/>
      <c r="W175" s="655"/>
      <c r="X175" s="655"/>
      <c r="Y175" s="655"/>
      <c r="Z175" s="655"/>
      <c r="AA175" s="655"/>
      <c r="AB175" s="655"/>
      <c r="AC175" s="656"/>
      <c r="AD175" s="732" t="s">
        <v>278</v>
      </c>
      <c r="AE175" s="657"/>
      <c r="AF175" s="657"/>
      <c r="AG175" s="657"/>
      <c r="AH175" s="658"/>
      <c r="AI175" s="659" t="s">
        <v>278</v>
      </c>
      <c r="AJ175" s="660"/>
      <c r="AK175" s="660"/>
      <c r="AL175" s="660"/>
      <c r="AM175" s="660"/>
      <c r="AN175" s="661"/>
      <c r="AO175" s="661"/>
      <c r="AP175" s="661"/>
      <c r="AQ175" s="662"/>
      <c r="AR175" s="663" t="s">
        <v>187</v>
      </c>
      <c r="AS175" s="664"/>
      <c r="AT175" s="665"/>
      <c r="AU175" s="666"/>
      <c r="AV175" s="667" t="s">
        <v>186</v>
      </c>
      <c r="AW175" s="668"/>
      <c r="AX175" s="669"/>
      <c r="AY175" s="670"/>
      <c r="AZ175" s="670"/>
      <c r="BA175" s="671"/>
      <c r="BB175" s="672"/>
      <c r="BC175" s="672"/>
      <c r="BD175" s="672"/>
      <c r="BE175" s="672"/>
      <c r="BF175" s="681"/>
      <c r="BG175" s="734"/>
      <c r="BH175" s="734"/>
      <c r="BI175" s="734"/>
      <c r="BJ175" s="675" t="s">
        <v>726</v>
      </c>
      <c r="BK175" s="676"/>
      <c r="BL175" s="674"/>
      <c r="BM175" s="733"/>
      <c r="BN175" s="733"/>
      <c r="BO175" s="733"/>
      <c r="BP175" s="675" t="s">
        <v>185</v>
      </c>
      <c r="BQ175" s="676"/>
      <c r="BR175" s="673"/>
      <c r="BS175" s="673"/>
      <c r="BT175" s="673"/>
      <c r="BU175" s="674"/>
      <c r="BV175" s="675" t="s">
        <v>185</v>
      </c>
      <c r="BW175" s="676"/>
      <c r="BX175" s="677" t="str">
        <f t="shared" si="0"/>
        <v/>
      </c>
      <c r="BY175" s="678"/>
      <c r="BZ175" s="678"/>
      <c r="CA175" s="678"/>
      <c r="CB175" s="678"/>
      <c r="CC175" s="678"/>
      <c r="CD175" s="678"/>
      <c r="CE175" s="678"/>
      <c r="CF175" s="678"/>
      <c r="CG175" s="678"/>
      <c r="CH175" s="678"/>
      <c r="CI175" s="678"/>
      <c r="CJ175" s="679"/>
      <c r="CP175" s="307">
        <f t="shared" si="1"/>
        <v>6</v>
      </c>
    </row>
    <row r="176" spans="1:94" ht="35.1" customHeight="1">
      <c r="A176" s="731">
        <v>29</v>
      </c>
      <c r="B176" s="731"/>
      <c r="C176" s="654"/>
      <c r="D176" s="655"/>
      <c r="E176" s="655"/>
      <c r="F176" s="655"/>
      <c r="G176" s="655"/>
      <c r="H176" s="655"/>
      <c r="I176" s="655"/>
      <c r="J176" s="655"/>
      <c r="K176" s="655"/>
      <c r="L176" s="655"/>
      <c r="M176" s="655"/>
      <c r="N176" s="655"/>
      <c r="O176" s="655"/>
      <c r="P176" s="655"/>
      <c r="Q176" s="655"/>
      <c r="R176" s="655"/>
      <c r="S176" s="655"/>
      <c r="T176" s="655"/>
      <c r="U176" s="655"/>
      <c r="V176" s="655"/>
      <c r="W176" s="655"/>
      <c r="X176" s="655"/>
      <c r="Y176" s="655"/>
      <c r="Z176" s="655"/>
      <c r="AA176" s="655"/>
      <c r="AB176" s="655"/>
      <c r="AC176" s="656"/>
      <c r="AD176" s="732" t="s">
        <v>278</v>
      </c>
      <c r="AE176" s="657"/>
      <c r="AF176" s="657"/>
      <c r="AG176" s="657"/>
      <c r="AH176" s="658"/>
      <c r="AI176" s="659" t="s">
        <v>278</v>
      </c>
      <c r="AJ176" s="660"/>
      <c r="AK176" s="660"/>
      <c r="AL176" s="660"/>
      <c r="AM176" s="660"/>
      <c r="AN176" s="661"/>
      <c r="AO176" s="661"/>
      <c r="AP176" s="661"/>
      <c r="AQ176" s="662"/>
      <c r="AR176" s="663" t="s">
        <v>187</v>
      </c>
      <c r="AS176" s="664"/>
      <c r="AT176" s="665"/>
      <c r="AU176" s="666"/>
      <c r="AV176" s="667" t="s">
        <v>186</v>
      </c>
      <c r="AW176" s="668"/>
      <c r="AX176" s="669"/>
      <c r="AY176" s="670"/>
      <c r="AZ176" s="670"/>
      <c r="BA176" s="671"/>
      <c r="BB176" s="672"/>
      <c r="BC176" s="672"/>
      <c r="BD176" s="672"/>
      <c r="BE176" s="672"/>
      <c r="BF176" s="681"/>
      <c r="BG176" s="734"/>
      <c r="BH176" s="734"/>
      <c r="BI176" s="734"/>
      <c r="BJ176" s="675" t="s">
        <v>726</v>
      </c>
      <c r="BK176" s="676"/>
      <c r="BL176" s="674"/>
      <c r="BM176" s="733"/>
      <c r="BN176" s="733"/>
      <c r="BO176" s="733"/>
      <c r="BP176" s="675" t="s">
        <v>185</v>
      </c>
      <c r="BQ176" s="676"/>
      <c r="BR176" s="673"/>
      <c r="BS176" s="673"/>
      <c r="BT176" s="673"/>
      <c r="BU176" s="674"/>
      <c r="BV176" s="675" t="s">
        <v>185</v>
      </c>
      <c r="BW176" s="676"/>
      <c r="BX176" s="677" t="str">
        <f t="shared" si="0"/>
        <v/>
      </c>
      <c r="BY176" s="678"/>
      <c r="BZ176" s="678"/>
      <c r="CA176" s="678"/>
      <c r="CB176" s="678"/>
      <c r="CC176" s="678"/>
      <c r="CD176" s="678"/>
      <c r="CE176" s="678"/>
      <c r="CF176" s="678"/>
      <c r="CG176" s="678"/>
      <c r="CH176" s="678"/>
      <c r="CI176" s="678"/>
      <c r="CJ176" s="679"/>
      <c r="CP176" s="307">
        <f t="shared" si="1"/>
        <v>6</v>
      </c>
    </row>
    <row r="177" spans="1:94" ht="35.1" customHeight="1">
      <c r="A177" s="731">
        <v>30</v>
      </c>
      <c r="B177" s="731"/>
      <c r="C177" s="654"/>
      <c r="D177" s="655"/>
      <c r="E177" s="655"/>
      <c r="F177" s="655"/>
      <c r="G177" s="655"/>
      <c r="H177" s="655"/>
      <c r="I177" s="655"/>
      <c r="J177" s="655"/>
      <c r="K177" s="655"/>
      <c r="L177" s="655"/>
      <c r="M177" s="655"/>
      <c r="N177" s="655"/>
      <c r="O177" s="655"/>
      <c r="P177" s="655"/>
      <c r="Q177" s="655"/>
      <c r="R177" s="655"/>
      <c r="S177" s="655"/>
      <c r="T177" s="655"/>
      <c r="U177" s="655"/>
      <c r="V177" s="655"/>
      <c r="W177" s="655"/>
      <c r="X177" s="655"/>
      <c r="Y177" s="655"/>
      <c r="Z177" s="655"/>
      <c r="AA177" s="655"/>
      <c r="AB177" s="655"/>
      <c r="AC177" s="656"/>
      <c r="AD177" s="732" t="s">
        <v>278</v>
      </c>
      <c r="AE177" s="657"/>
      <c r="AF177" s="657"/>
      <c r="AG177" s="657"/>
      <c r="AH177" s="658"/>
      <c r="AI177" s="659" t="s">
        <v>278</v>
      </c>
      <c r="AJ177" s="660"/>
      <c r="AK177" s="660"/>
      <c r="AL177" s="660"/>
      <c r="AM177" s="660"/>
      <c r="AN177" s="661"/>
      <c r="AO177" s="661"/>
      <c r="AP177" s="661"/>
      <c r="AQ177" s="662"/>
      <c r="AR177" s="663" t="s">
        <v>187</v>
      </c>
      <c r="AS177" s="664"/>
      <c r="AT177" s="665"/>
      <c r="AU177" s="666"/>
      <c r="AV177" s="667" t="s">
        <v>186</v>
      </c>
      <c r="AW177" s="668"/>
      <c r="AX177" s="669"/>
      <c r="AY177" s="670"/>
      <c r="AZ177" s="670"/>
      <c r="BA177" s="671"/>
      <c r="BB177" s="672"/>
      <c r="BC177" s="672"/>
      <c r="BD177" s="672"/>
      <c r="BE177" s="672"/>
      <c r="BF177" s="681"/>
      <c r="BG177" s="734"/>
      <c r="BH177" s="734"/>
      <c r="BI177" s="734"/>
      <c r="BJ177" s="675" t="s">
        <v>726</v>
      </c>
      <c r="BK177" s="676"/>
      <c r="BL177" s="674"/>
      <c r="BM177" s="733"/>
      <c r="BN177" s="733"/>
      <c r="BO177" s="733"/>
      <c r="BP177" s="675" t="s">
        <v>185</v>
      </c>
      <c r="BQ177" s="676"/>
      <c r="BR177" s="673"/>
      <c r="BS177" s="673"/>
      <c r="BT177" s="673"/>
      <c r="BU177" s="674"/>
      <c r="BV177" s="675" t="s">
        <v>185</v>
      </c>
      <c r="BW177" s="676"/>
      <c r="BX177" s="677" t="str">
        <f t="shared" si="0"/>
        <v/>
      </c>
      <c r="BY177" s="678"/>
      <c r="BZ177" s="678"/>
      <c r="CA177" s="678"/>
      <c r="CB177" s="678"/>
      <c r="CC177" s="678"/>
      <c r="CD177" s="678"/>
      <c r="CE177" s="678"/>
      <c r="CF177" s="678"/>
      <c r="CG177" s="678"/>
      <c r="CH177" s="678"/>
      <c r="CI177" s="678"/>
      <c r="CJ177" s="679"/>
      <c r="CP177" s="307">
        <f t="shared" si="1"/>
        <v>6</v>
      </c>
    </row>
    <row r="178" spans="1:94" ht="35.1" customHeight="1">
      <c r="A178" s="731">
        <v>31</v>
      </c>
      <c r="B178" s="731"/>
      <c r="C178" s="654"/>
      <c r="D178" s="655"/>
      <c r="E178" s="655"/>
      <c r="F178" s="655"/>
      <c r="G178" s="655"/>
      <c r="H178" s="655"/>
      <c r="I178" s="655"/>
      <c r="J178" s="655"/>
      <c r="K178" s="655"/>
      <c r="L178" s="655"/>
      <c r="M178" s="655"/>
      <c r="N178" s="655"/>
      <c r="O178" s="655"/>
      <c r="P178" s="655"/>
      <c r="Q178" s="655"/>
      <c r="R178" s="655"/>
      <c r="S178" s="655"/>
      <c r="T178" s="655"/>
      <c r="U178" s="655"/>
      <c r="V178" s="655"/>
      <c r="W178" s="655"/>
      <c r="X178" s="655"/>
      <c r="Y178" s="655"/>
      <c r="Z178" s="655"/>
      <c r="AA178" s="655"/>
      <c r="AB178" s="655"/>
      <c r="AC178" s="656"/>
      <c r="AD178" s="732" t="s">
        <v>278</v>
      </c>
      <c r="AE178" s="657"/>
      <c r="AF178" s="657"/>
      <c r="AG178" s="657"/>
      <c r="AH178" s="658"/>
      <c r="AI178" s="659" t="s">
        <v>278</v>
      </c>
      <c r="AJ178" s="660"/>
      <c r="AK178" s="660"/>
      <c r="AL178" s="660"/>
      <c r="AM178" s="660"/>
      <c r="AN178" s="661"/>
      <c r="AO178" s="661"/>
      <c r="AP178" s="661"/>
      <c r="AQ178" s="662"/>
      <c r="AR178" s="663" t="s">
        <v>187</v>
      </c>
      <c r="AS178" s="664"/>
      <c r="AT178" s="665"/>
      <c r="AU178" s="666"/>
      <c r="AV178" s="667" t="s">
        <v>186</v>
      </c>
      <c r="AW178" s="668"/>
      <c r="AX178" s="669"/>
      <c r="AY178" s="670"/>
      <c r="AZ178" s="670"/>
      <c r="BA178" s="671"/>
      <c r="BB178" s="672"/>
      <c r="BC178" s="672"/>
      <c r="BD178" s="672"/>
      <c r="BE178" s="672"/>
      <c r="BF178" s="681"/>
      <c r="BG178" s="734"/>
      <c r="BH178" s="734"/>
      <c r="BI178" s="734"/>
      <c r="BJ178" s="675" t="s">
        <v>726</v>
      </c>
      <c r="BK178" s="676"/>
      <c r="BL178" s="674"/>
      <c r="BM178" s="733"/>
      <c r="BN178" s="733"/>
      <c r="BO178" s="733"/>
      <c r="BP178" s="675" t="s">
        <v>185</v>
      </c>
      <c r="BQ178" s="676"/>
      <c r="BR178" s="673"/>
      <c r="BS178" s="673"/>
      <c r="BT178" s="673"/>
      <c r="BU178" s="674"/>
      <c r="BV178" s="675" t="s">
        <v>185</v>
      </c>
      <c r="BW178" s="676"/>
      <c r="BX178" s="677" t="str">
        <f t="shared" si="0"/>
        <v/>
      </c>
      <c r="BY178" s="678"/>
      <c r="BZ178" s="678"/>
      <c r="CA178" s="678"/>
      <c r="CB178" s="678"/>
      <c r="CC178" s="678"/>
      <c r="CD178" s="678"/>
      <c r="CE178" s="678"/>
      <c r="CF178" s="678"/>
      <c r="CG178" s="678"/>
      <c r="CH178" s="678"/>
      <c r="CI178" s="678"/>
      <c r="CJ178" s="679"/>
      <c r="CP178" s="307">
        <f t="shared" si="1"/>
        <v>6</v>
      </c>
    </row>
    <row r="179" spans="1:94" ht="35.1" customHeight="1">
      <c r="A179" s="731">
        <v>32</v>
      </c>
      <c r="B179" s="731"/>
      <c r="C179" s="654"/>
      <c r="D179" s="655"/>
      <c r="E179" s="655"/>
      <c r="F179" s="655"/>
      <c r="G179" s="655"/>
      <c r="H179" s="655"/>
      <c r="I179" s="655"/>
      <c r="J179" s="655"/>
      <c r="K179" s="655"/>
      <c r="L179" s="655"/>
      <c r="M179" s="655"/>
      <c r="N179" s="655"/>
      <c r="O179" s="655"/>
      <c r="P179" s="655"/>
      <c r="Q179" s="655"/>
      <c r="R179" s="655"/>
      <c r="S179" s="655"/>
      <c r="T179" s="655"/>
      <c r="U179" s="655"/>
      <c r="V179" s="655"/>
      <c r="W179" s="655"/>
      <c r="X179" s="655"/>
      <c r="Y179" s="655"/>
      <c r="Z179" s="655"/>
      <c r="AA179" s="655"/>
      <c r="AB179" s="655"/>
      <c r="AC179" s="656"/>
      <c r="AD179" s="732" t="s">
        <v>278</v>
      </c>
      <c r="AE179" s="657"/>
      <c r="AF179" s="657"/>
      <c r="AG179" s="657"/>
      <c r="AH179" s="658"/>
      <c r="AI179" s="659" t="s">
        <v>278</v>
      </c>
      <c r="AJ179" s="660"/>
      <c r="AK179" s="660"/>
      <c r="AL179" s="660"/>
      <c r="AM179" s="660"/>
      <c r="AN179" s="661"/>
      <c r="AO179" s="661"/>
      <c r="AP179" s="661"/>
      <c r="AQ179" s="662"/>
      <c r="AR179" s="663" t="s">
        <v>187</v>
      </c>
      <c r="AS179" s="664"/>
      <c r="AT179" s="665"/>
      <c r="AU179" s="666"/>
      <c r="AV179" s="667" t="s">
        <v>186</v>
      </c>
      <c r="AW179" s="668"/>
      <c r="AX179" s="669"/>
      <c r="AY179" s="670"/>
      <c r="AZ179" s="670"/>
      <c r="BA179" s="671"/>
      <c r="BB179" s="672"/>
      <c r="BC179" s="672"/>
      <c r="BD179" s="672"/>
      <c r="BE179" s="672"/>
      <c r="BF179" s="681"/>
      <c r="BG179" s="734"/>
      <c r="BH179" s="734"/>
      <c r="BI179" s="734"/>
      <c r="BJ179" s="675" t="s">
        <v>726</v>
      </c>
      <c r="BK179" s="676"/>
      <c r="BL179" s="674"/>
      <c r="BM179" s="733"/>
      <c r="BN179" s="733"/>
      <c r="BO179" s="733"/>
      <c r="BP179" s="675" t="s">
        <v>185</v>
      </c>
      <c r="BQ179" s="676"/>
      <c r="BR179" s="673"/>
      <c r="BS179" s="673"/>
      <c r="BT179" s="673"/>
      <c r="BU179" s="674"/>
      <c r="BV179" s="675" t="s">
        <v>185</v>
      </c>
      <c r="BW179" s="676"/>
      <c r="BX179" s="677" t="str">
        <f t="shared" si="0"/>
        <v/>
      </c>
      <c r="BY179" s="678"/>
      <c r="BZ179" s="678"/>
      <c r="CA179" s="678"/>
      <c r="CB179" s="678"/>
      <c r="CC179" s="678"/>
      <c r="CD179" s="678"/>
      <c r="CE179" s="678"/>
      <c r="CF179" s="678"/>
      <c r="CG179" s="678"/>
      <c r="CH179" s="678"/>
      <c r="CI179" s="678"/>
      <c r="CJ179" s="679"/>
      <c r="CP179" s="307">
        <f t="shared" si="1"/>
        <v>6</v>
      </c>
    </row>
    <row r="180" spans="1:94" ht="35.1" customHeight="1">
      <c r="A180" s="731">
        <v>33</v>
      </c>
      <c r="B180" s="731"/>
      <c r="C180" s="654"/>
      <c r="D180" s="655"/>
      <c r="E180" s="655"/>
      <c r="F180" s="655"/>
      <c r="G180" s="655"/>
      <c r="H180" s="655"/>
      <c r="I180" s="655"/>
      <c r="J180" s="655"/>
      <c r="K180" s="655"/>
      <c r="L180" s="655"/>
      <c r="M180" s="655"/>
      <c r="N180" s="655"/>
      <c r="O180" s="655"/>
      <c r="P180" s="655"/>
      <c r="Q180" s="655"/>
      <c r="R180" s="655"/>
      <c r="S180" s="655"/>
      <c r="T180" s="655"/>
      <c r="U180" s="655"/>
      <c r="V180" s="655"/>
      <c r="W180" s="655"/>
      <c r="X180" s="655"/>
      <c r="Y180" s="655"/>
      <c r="Z180" s="655"/>
      <c r="AA180" s="655"/>
      <c r="AB180" s="655"/>
      <c r="AC180" s="656"/>
      <c r="AD180" s="732" t="s">
        <v>278</v>
      </c>
      <c r="AE180" s="657"/>
      <c r="AF180" s="657"/>
      <c r="AG180" s="657"/>
      <c r="AH180" s="658"/>
      <c r="AI180" s="659" t="s">
        <v>278</v>
      </c>
      <c r="AJ180" s="660"/>
      <c r="AK180" s="660"/>
      <c r="AL180" s="660"/>
      <c r="AM180" s="660"/>
      <c r="AN180" s="661"/>
      <c r="AO180" s="661"/>
      <c r="AP180" s="661"/>
      <c r="AQ180" s="662"/>
      <c r="AR180" s="663" t="s">
        <v>187</v>
      </c>
      <c r="AS180" s="664"/>
      <c r="AT180" s="665"/>
      <c r="AU180" s="666"/>
      <c r="AV180" s="667" t="s">
        <v>186</v>
      </c>
      <c r="AW180" s="668"/>
      <c r="AX180" s="669"/>
      <c r="AY180" s="670"/>
      <c r="AZ180" s="670"/>
      <c r="BA180" s="671"/>
      <c r="BB180" s="672"/>
      <c r="BC180" s="672"/>
      <c r="BD180" s="672"/>
      <c r="BE180" s="672"/>
      <c r="BF180" s="681"/>
      <c r="BG180" s="734"/>
      <c r="BH180" s="734"/>
      <c r="BI180" s="734"/>
      <c r="BJ180" s="675" t="s">
        <v>726</v>
      </c>
      <c r="BK180" s="676"/>
      <c r="BL180" s="674"/>
      <c r="BM180" s="733"/>
      <c r="BN180" s="733"/>
      <c r="BO180" s="733"/>
      <c r="BP180" s="675" t="s">
        <v>185</v>
      </c>
      <c r="BQ180" s="676"/>
      <c r="BR180" s="673"/>
      <c r="BS180" s="673"/>
      <c r="BT180" s="673"/>
      <c r="BU180" s="674"/>
      <c r="BV180" s="675" t="s">
        <v>185</v>
      </c>
      <c r="BW180" s="676"/>
      <c r="BX180" s="677" t="str">
        <f t="shared" ref="BX180:BX197" si="2">IF(AND(BL180&gt;=20,BR180&gt;=100),"『ＺＥＨ－Ｍ』",IF(AND(BL180&gt;=20,BR180&gt;=75),"Nearly ＺＥＨ－Ｍ",IF(AND(BL180&gt;=20,BR180&gt;=50),"ＺＥＨ－Ｍ Ready",IF(BL180&gt;=20,"ＺＥＨ－Ｍ Oriented",""))))</f>
        <v/>
      </c>
      <c r="BY180" s="678"/>
      <c r="BZ180" s="678"/>
      <c r="CA180" s="678"/>
      <c r="CB180" s="678"/>
      <c r="CC180" s="678"/>
      <c r="CD180" s="678"/>
      <c r="CE180" s="678"/>
      <c r="CF180" s="678"/>
      <c r="CG180" s="678"/>
      <c r="CH180" s="678"/>
      <c r="CI180" s="678"/>
      <c r="CJ180" s="679"/>
      <c r="CP180" s="307">
        <f t="shared" si="1"/>
        <v>6</v>
      </c>
    </row>
    <row r="181" spans="1:94" ht="35.1" customHeight="1">
      <c r="A181" s="731">
        <v>34</v>
      </c>
      <c r="B181" s="731"/>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6"/>
      <c r="AD181" s="732" t="s">
        <v>278</v>
      </c>
      <c r="AE181" s="657"/>
      <c r="AF181" s="657"/>
      <c r="AG181" s="657"/>
      <c r="AH181" s="658"/>
      <c r="AI181" s="659" t="s">
        <v>278</v>
      </c>
      <c r="AJ181" s="660"/>
      <c r="AK181" s="660"/>
      <c r="AL181" s="660"/>
      <c r="AM181" s="660"/>
      <c r="AN181" s="661"/>
      <c r="AO181" s="661"/>
      <c r="AP181" s="661"/>
      <c r="AQ181" s="662"/>
      <c r="AR181" s="663" t="s">
        <v>187</v>
      </c>
      <c r="AS181" s="664"/>
      <c r="AT181" s="665"/>
      <c r="AU181" s="666"/>
      <c r="AV181" s="667" t="s">
        <v>186</v>
      </c>
      <c r="AW181" s="668"/>
      <c r="AX181" s="669"/>
      <c r="AY181" s="670"/>
      <c r="AZ181" s="670"/>
      <c r="BA181" s="671"/>
      <c r="BB181" s="672"/>
      <c r="BC181" s="672"/>
      <c r="BD181" s="672"/>
      <c r="BE181" s="672"/>
      <c r="BF181" s="681"/>
      <c r="BG181" s="734"/>
      <c r="BH181" s="734"/>
      <c r="BI181" s="734"/>
      <c r="BJ181" s="675" t="s">
        <v>726</v>
      </c>
      <c r="BK181" s="676"/>
      <c r="BL181" s="674"/>
      <c r="BM181" s="733"/>
      <c r="BN181" s="733"/>
      <c r="BO181" s="733"/>
      <c r="BP181" s="675" t="s">
        <v>185</v>
      </c>
      <c r="BQ181" s="676"/>
      <c r="BR181" s="673"/>
      <c r="BS181" s="673"/>
      <c r="BT181" s="673"/>
      <c r="BU181" s="674"/>
      <c r="BV181" s="675" t="s">
        <v>185</v>
      </c>
      <c r="BW181" s="676"/>
      <c r="BX181" s="677" t="str">
        <f t="shared" si="2"/>
        <v/>
      </c>
      <c r="BY181" s="678"/>
      <c r="BZ181" s="678"/>
      <c r="CA181" s="678"/>
      <c r="CB181" s="678"/>
      <c r="CC181" s="678"/>
      <c r="CD181" s="678"/>
      <c r="CE181" s="678"/>
      <c r="CF181" s="678"/>
      <c r="CG181" s="678"/>
      <c r="CH181" s="678"/>
      <c r="CI181" s="678"/>
      <c r="CJ181" s="679"/>
      <c r="CP181" s="307">
        <f t="shared" si="1"/>
        <v>6</v>
      </c>
    </row>
    <row r="182" spans="1:94" ht="35.1" customHeight="1">
      <c r="A182" s="731">
        <v>35</v>
      </c>
      <c r="B182" s="731"/>
      <c r="C182" s="654"/>
      <c r="D182" s="655"/>
      <c r="E182" s="655"/>
      <c r="F182" s="655"/>
      <c r="G182" s="655"/>
      <c r="H182" s="655"/>
      <c r="I182" s="655"/>
      <c r="J182" s="655"/>
      <c r="K182" s="655"/>
      <c r="L182" s="655"/>
      <c r="M182" s="655"/>
      <c r="N182" s="655"/>
      <c r="O182" s="655"/>
      <c r="P182" s="655"/>
      <c r="Q182" s="655"/>
      <c r="R182" s="655"/>
      <c r="S182" s="655"/>
      <c r="T182" s="655"/>
      <c r="U182" s="655"/>
      <c r="V182" s="655"/>
      <c r="W182" s="655"/>
      <c r="X182" s="655"/>
      <c r="Y182" s="655"/>
      <c r="Z182" s="655"/>
      <c r="AA182" s="655"/>
      <c r="AB182" s="655"/>
      <c r="AC182" s="656"/>
      <c r="AD182" s="732" t="s">
        <v>278</v>
      </c>
      <c r="AE182" s="657"/>
      <c r="AF182" s="657"/>
      <c r="AG182" s="657"/>
      <c r="AH182" s="658"/>
      <c r="AI182" s="659" t="s">
        <v>278</v>
      </c>
      <c r="AJ182" s="660"/>
      <c r="AK182" s="660"/>
      <c r="AL182" s="660"/>
      <c r="AM182" s="660"/>
      <c r="AN182" s="661"/>
      <c r="AO182" s="661"/>
      <c r="AP182" s="661"/>
      <c r="AQ182" s="662"/>
      <c r="AR182" s="663" t="s">
        <v>187</v>
      </c>
      <c r="AS182" s="664"/>
      <c r="AT182" s="665"/>
      <c r="AU182" s="666"/>
      <c r="AV182" s="667" t="s">
        <v>186</v>
      </c>
      <c r="AW182" s="668"/>
      <c r="AX182" s="669"/>
      <c r="AY182" s="670"/>
      <c r="AZ182" s="670"/>
      <c r="BA182" s="671"/>
      <c r="BB182" s="672"/>
      <c r="BC182" s="672"/>
      <c r="BD182" s="672"/>
      <c r="BE182" s="672"/>
      <c r="BF182" s="681"/>
      <c r="BG182" s="734"/>
      <c r="BH182" s="734"/>
      <c r="BI182" s="734"/>
      <c r="BJ182" s="675" t="s">
        <v>726</v>
      </c>
      <c r="BK182" s="676"/>
      <c r="BL182" s="674"/>
      <c r="BM182" s="733"/>
      <c r="BN182" s="733"/>
      <c r="BO182" s="733"/>
      <c r="BP182" s="675" t="s">
        <v>185</v>
      </c>
      <c r="BQ182" s="676"/>
      <c r="BR182" s="673"/>
      <c r="BS182" s="673"/>
      <c r="BT182" s="673"/>
      <c r="BU182" s="674"/>
      <c r="BV182" s="675" t="s">
        <v>185</v>
      </c>
      <c r="BW182" s="676"/>
      <c r="BX182" s="677" t="str">
        <f t="shared" si="2"/>
        <v/>
      </c>
      <c r="BY182" s="678"/>
      <c r="BZ182" s="678"/>
      <c r="CA182" s="678"/>
      <c r="CB182" s="678"/>
      <c r="CC182" s="678"/>
      <c r="CD182" s="678"/>
      <c r="CE182" s="678"/>
      <c r="CF182" s="678"/>
      <c r="CG182" s="678"/>
      <c r="CH182" s="678"/>
      <c r="CI182" s="678"/>
      <c r="CJ182" s="679"/>
      <c r="CP182" s="307">
        <f t="shared" si="1"/>
        <v>6</v>
      </c>
    </row>
    <row r="183" spans="1:94" ht="35.1" customHeight="1">
      <c r="A183" s="731">
        <v>36</v>
      </c>
      <c r="B183" s="731"/>
      <c r="C183" s="654"/>
      <c r="D183" s="655"/>
      <c r="E183" s="655"/>
      <c r="F183" s="655"/>
      <c r="G183" s="655"/>
      <c r="H183" s="655"/>
      <c r="I183" s="655"/>
      <c r="J183" s="655"/>
      <c r="K183" s="655"/>
      <c r="L183" s="655"/>
      <c r="M183" s="655"/>
      <c r="N183" s="655"/>
      <c r="O183" s="655"/>
      <c r="P183" s="655"/>
      <c r="Q183" s="655"/>
      <c r="R183" s="655"/>
      <c r="S183" s="655"/>
      <c r="T183" s="655"/>
      <c r="U183" s="655"/>
      <c r="V183" s="655"/>
      <c r="W183" s="655"/>
      <c r="X183" s="655"/>
      <c r="Y183" s="655"/>
      <c r="Z183" s="655"/>
      <c r="AA183" s="655"/>
      <c r="AB183" s="655"/>
      <c r="AC183" s="656"/>
      <c r="AD183" s="732" t="s">
        <v>278</v>
      </c>
      <c r="AE183" s="657"/>
      <c r="AF183" s="657"/>
      <c r="AG183" s="657"/>
      <c r="AH183" s="658"/>
      <c r="AI183" s="659" t="s">
        <v>278</v>
      </c>
      <c r="AJ183" s="660"/>
      <c r="AK183" s="660"/>
      <c r="AL183" s="660"/>
      <c r="AM183" s="660"/>
      <c r="AN183" s="661"/>
      <c r="AO183" s="661"/>
      <c r="AP183" s="661"/>
      <c r="AQ183" s="662"/>
      <c r="AR183" s="663" t="s">
        <v>187</v>
      </c>
      <c r="AS183" s="664"/>
      <c r="AT183" s="665"/>
      <c r="AU183" s="666"/>
      <c r="AV183" s="667" t="s">
        <v>186</v>
      </c>
      <c r="AW183" s="668"/>
      <c r="AX183" s="669"/>
      <c r="AY183" s="670"/>
      <c r="AZ183" s="670"/>
      <c r="BA183" s="671"/>
      <c r="BB183" s="672"/>
      <c r="BC183" s="672"/>
      <c r="BD183" s="672"/>
      <c r="BE183" s="672"/>
      <c r="BF183" s="681"/>
      <c r="BG183" s="734"/>
      <c r="BH183" s="734"/>
      <c r="BI183" s="734"/>
      <c r="BJ183" s="675" t="s">
        <v>726</v>
      </c>
      <c r="BK183" s="676"/>
      <c r="BL183" s="674"/>
      <c r="BM183" s="733"/>
      <c r="BN183" s="733"/>
      <c r="BO183" s="733"/>
      <c r="BP183" s="675" t="s">
        <v>185</v>
      </c>
      <c r="BQ183" s="676"/>
      <c r="BR183" s="673"/>
      <c r="BS183" s="673"/>
      <c r="BT183" s="673"/>
      <c r="BU183" s="674"/>
      <c r="BV183" s="675" t="s">
        <v>185</v>
      </c>
      <c r="BW183" s="676"/>
      <c r="BX183" s="677" t="str">
        <f t="shared" si="2"/>
        <v/>
      </c>
      <c r="BY183" s="678"/>
      <c r="BZ183" s="678"/>
      <c r="CA183" s="678"/>
      <c r="CB183" s="678"/>
      <c r="CC183" s="678"/>
      <c r="CD183" s="678"/>
      <c r="CE183" s="678"/>
      <c r="CF183" s="678"/>
      <c r="CG183" s="678"/>
      <c r="CH183" s="678"/>
      <c r="CI183" s="678"/>
      <c r="CJ183" s="679"/>
      <c r="CP183" s="307">
        <f t="shared" si="1"/>
        <v>6</v>
      </c>
    </row>
    <row r="184" spans="1:94" ht="35.1" customHeight="1">
      <c r="A184" s="731">
        <v>37</v>
      </c>
      <c r="B184" s="731"/>
      <c r="C184" s="654"/>
      <c r="D184" s="655"/>
      <c r="E184" s="655"/>
      <c r="F184" s="655"/>
      <c r="G184" s="655"/>
      <c r="H184" s="655"/>
      <c r="I184" s="655"/>
      <c r="J184" s="655"/>
      <c r="K184" s="655"/>
      <c r="L184" s="655"/>
      <c r="M184" s="655"/>
      <c r="N184" s="655"/>
      <c r="O184" s="655"/>
      <c r="P184" s="655"/>
      <c r="Q184" s="655"/>
      <c r="R184" s="655"/>
      <c r="S184" s="655"/>
      <c r="T184" s="655"/>
      <c r="U184" s="655"/>
      <c r="V184" s="655"/>
      <c r="W184" s="655"/>
      <c r="X184" s="655"/>
      <c r="Y184" s="655"/>
      <c r="Z184" s="655"/>
      <c r="AA184" s="655"/>
      <c r="AB184" s="655"/>
      <c r="AC184" s="656"/>
      <c r="AD184" s="732" t="s">
        <v>278</v>
      </c>
      <c r="AE184" s="657"/>
      <c r="AF184" s="657"/>
      <c r="AG184" s="657"/>
      <c r="AH184" s="658"/>
      <c r="AI184" s="659" t="s">
        <v>278</v>
      </c>
      <c r="AJ184" s="660"/>
      <c r="AK184" s="660"/>
      <c r="AL184" s="660"/>
      <c r="AM184" s="660"/>
      <c r="AN184" s="661"/>
      <c r="AO184" s="661"/>
      <c r="AP184" s="661"/>
      <c r="AQ184" s="662"/>
      <c r="AR184" s="663" t="s">
        <v>187</v>
      </c>
      <c r="AS184" s="664"/>
      <c r="AT184" s="665"/>
      <c r="AU184" s="666"/>
      <c r="AV184" s="667" t="s">
        <v>186</v>
      </c>
      <c r="AW184" s="668"/>
      <c r="AX184" s="669"/>
      <c r="AY184" s="670"/>
      <c r="AZ184" s="670"/>
      <c r="BA184" s="671"/>
      <c r="BB184" s="672"/>
      <c r="BC184" s="672"/>
      <c r="BD184" s="672"/>
      <c r="BE184" s="672"/>
      <c r="BF184" s="681"/>
      <c r="BG184" s="734"/>
      <c r="BH184" s="734"/>
      <c r="BI184" s="734"/>
      <c r="BJ184" s="675" t="s">
        <v>726</v>
      </c>
      <c r="BK184" s="676"/>
      <c r="BL184" s="674"/>
      <c r="BM184" s="733"/>
      <c r="BN184" s="733"/>
      <c r="BO184" s="733"/>
      <c r="BP184" s="675" t="s">
        <v>185</v>
      </c>
      <c r="BQ184" s="676"/>
      <c r="BR184" s="673"/>
      <c r="BS184" s="673"/>
      <c r="BT184" s="673"/>
      <c r="BU184" s="674"/>
      <c r="BV184" s="675" t="s">
        <v>185</v>
      </c>
      <c r="BW184" s="676"/>
      <c r="BX184" s="677" t="str">
        <f t="shared" si="2"/>
        <v/>
      </c>
      <c r="BY184" s="678"/>
      <c r="BZ184" s="678"/>
      <c r="CA184" s="678"/>
      <c r="CB184" s="678"/>
      <c r="CC184" s="678"/>
      <c r="CD184" s="678"/>
      <c r="CE184" s="678"/>
      <c r="CF184" s="678"/>
      <c r="CG184" s="678"/>
      <c r="CH184" s="678"/>
      <c r="CI184" s="678"/>
      <c r="CJ184" s="679"/>
      <c r="CP184" s="307">
        <f t="shared" si="1"/>
        <v>6</v>
      </c>
    </row>
    <row r="185" spans="1:94" ht="35.1" customHeight="1">
      <c r="A185" s="731">
        <v>38</v>
      </c>
      <c r="B185" s="731"/>
      <c r="C185" s="654"/>
      <c r="D185" s="655"/>
      <c r="E185" s="655"/>
      <c r="F185" s="655"/>
      <c r="G185" s="655"/>
      <c r="H185" s="655"/>
      <c r="I185" s="655"/>
      <c r="J185" s="655"/>
      <c r="K185" s="655"/>
      <c r="L185" s="655"/>
      <c r="M185" s="655"/>
      <c r="N185" s="655"/>
      <c r="O185" s="655"/>
      <c r="P185" s="655"/>
      <c r="Q185" s="655"/>
      <c r="R185" s="655"/>
      <c r="S185" s="655"/>
      <c r="T185" s="655"/>
      <c r="U185" s="655"/>
      <c r="V185" s="655"/>
      <c r="W185" s="655"/>
      <c r="X185" s="655"/>
      <c r="Y185" s="655"/>
      <c r="Z185" s="655"/>
      <c r="AA185" s="655"/>
      <c r="AB185" s="655"/>
      <c r="AC185" s="656"/>
      <c r="AD185" s="732" t="s">
        <v>278</v>
      </c>
      <c r="AE185" s="657"/>
      <c r="AF185" s="657"/>
      <c r="AG185" s="657"/>
      <c r="AH185" s="658"/>
      <c r="AI185" s="659" t="s">
        <v>278</v>
      </c>
      <c r="AJ185" s="660"/>
      <c r="AK185" s="660"/>
      <c r="AL185" s="660"/>
      <c r="AM185" s="660"/>
      <c r="AN185" s="661"/>
      <c r="AO185" s="661"/>
      <c r="AP185" s="661"/>
      <c r="AQ185" s="662"/>
      <c r="AR185" s="663" t="s">
        <v>187</v>
      </c>
      <c r="AS185" s="664"/>
      <c r="AT185" s="665"/>
      <c r="AU185" s="666"/>
      <c r="AV185" s="667" t="s">
        <v>186</v>
      </c>
      <c r="AW185" s="668"/>
      <c r="AX185" s="669"/>
      <c r="AY185" s="670"/>
      <c r="AZ185" s="670"/>
      <c r="BA185" s="671"/>
      <c r="BB185" s="672"/>
      <c r="BC185" s="672"/>
      <c r="BD185" s="672"/>
      <c r="BE185" s="672"/>
      <c r="BF185" s="681"/>
      <c r="BG185" s="734"/>
      <c r="BH185" s="734"/>
      <c r="BI185" s="734"/>
      <c r="BJ185" s="675" t="s">
        <v>726</v>
      </c>
      <c r="BK185" s="676"/>
      <c r="BL185" s="674"/>
      <c r="BM185" s="733"/>
      <c r="BN185" s="733"/>
      <c r="BO185" s="733"/>
      <c r="BP185" s="675" t="s">
        <v>185</v>
      </c>
      <c r="BQ185" s="676"/>
      <c r="BR185" s="673"/>
      <c r="BS185" s="673"/>
      <c r="BT185" s="673"/>
      <c r="BU185" s="674"/>
      <c r="BV185" s="675" t="s">
        <v>185</v>
      </c>
      <c r="BW185" s="676"/>
      <c r="BX185" s="677" t="str">
        <f t="shared" si="2"/>
        <v/>
      </c>
      <c r="BY185" s="678"/>
      <c r="BZ185" s="678"/>
      <c r="CA185" s="678"/>
      <c r="CB185" s="678"/>
      <c r="CC185" s="678"/>
      <c r="CD185" s="678"/>
      <c r="CE185" s="678"/>
      <c r="CF185" s="678"/>
      <c r="CG185" s="678"/>
      <c r="CH185" s="678"/>
      <c r="CI185" s="678"/>
      <c r="CJ185" s="679"/>
      <c r="CP185" s="307">
        <f t="shared" si="1"/>
        <v>6</v>
      </c>
    </row>
    <row r="186" spans="1:94" ht="35.1" customHeight="1">
      <c r="A186" s="731">
        <v>39</v>
      </c>
      <c r="B186" s="731"/>
      <c r="C186" s="654"/>
      <c r="D186" s="655"/>
      <c r="E186" s="655"/>
      <c r="F186" s="655"/>
      <c r="G186" s="655"/>
      <c r="H186" s="655"/>
      <c r="I186" s="655"/>
      <c r="J186" s="655"/>
      <c r="K186" s="655"/>
      <c r="L186" s="655"/>
      <c r="M186" s="655"/>
      <c r="N186" s="655"/>
      <c r="O186" s="655"/>
      <c r="P186" s="655"/>
      <c r="Q186" s="655"/>
      <c r="R186" s="655"/>
      <c r="S186" s="655"/>
      <c r="T186" s="655"/>
      <c r="U186" s="655"/>
      <c r="V186" s="655"/>
      <c r="W186" s="655"/>
      <c r="X186" s="655"/>
      <c r="Y186" s="655"/>
      <c r="Z186" s="655"/>
      <c r="AA186" s="655"/>
      <c r="AB186" s="655"/>
      <c r="AC186" s="656"/>
      <c r="AD186" s="732" t="s">
        <v>278</v>
      </c>
      <c r="AE186" s="657"/>
      <c r="AF186" s="657"/>
      <c r="AG186" s="657"/>
      <c r="AH186" s="658"/>
      <c r="AI186" s="659" t="s">
        <v>278</v>
      </c>
      <c r="AJ186" s="660"/>
      <c r="AK186" s="660"/>
      <c r="AL186" s="660"/>
      <c r="AM186" s="660"/>
      <c r="AN186" s="661"/>
      <c r="AO186" s="661"/>
      <c r="AP186" s="661"/>
      <c r="AQ186" s="662"/>
      <c r="AR186" s="663" t="s">
        <v>187</v>
      </c>
      <c r="AS186" s="664"/>
      <c r="AT186" s="665"/>
      <c r="AU186" s="666"/>
      <c r="AV186" s="667" t="s">
        <v>186</v>
      </c>
      <c r="AW186" s="668"/>
      <c r="AX186" s="669"/>
      <c r="AY186" s="670"/>
      <c r="AZ186" s="670"/>
      <c r="BA186" s="671"/>
      <c r="BB186" s="672"/>
      <c r="BC186" s="672"/>
      <c r="BD186" s="672"/>
      <c r="BE186" s="672"/>
      <c r="BF186" s="681"/>
      <c r="BG186" s="734"/>
      <c r="BH186" s="734"/>
      <c r="BI186" s="734"/>
      <c r="BJ186" s="675" t="s">
        <v>726</v>
      </c>
      <c r="BK186" s="676"/>
      <c r="BL186" s="674"/>
      <c r="BM186" s="733"/>
      <c r="BN186" s="733"/>
      <c r="BO186" s="733"/>
      <c r="BP186" s="675" t="s">
        <v>185</v>
      </c>
      <c r="BQ186" s="676"/>
      <c r="BR186" s="673"/>
      <c r="BS186" s="673"/>
      <c r="BT186" s="673"/>
      <c r="BU186" s="674"/>
      <c r="BV186" s="675" t="s">
        <v>185</v>
      </c>
      <c r="BW186" s="676"/>
      <c r="BX186" s="677" t="str">
        <f t="shared" si="2"/>
        <v/>
      </c>
      <c r="BY186" s="678"/>
      <c r="BZ186" s="678"/>
      <c r="CA186" s="678"/>
      <c r="CB186" s="678"/>
      <c r="CC186" s="678"/>
      <c r="CD186" s="678"/>
      <c r="CE186" s="678"/>
      <c r="CF186" s="678"/>
      <c r="CG186" s="678"/>
      <c r="CH186" s="678"/>
      <c r="CI186" s="678"/>
      <c r="CJ186" s="679"/>
      <c r="CP186" s="307">
        <f t="shared" si="1"/>
        <v>6</v>
      </c>
    </row>
    <row r="187" spans="1:94" ht="35.1" customHeight="1">
      <c r="A187" s="731">
        <v>40</v>
      </c>
      <c r="B187" s="731"/>
      <c r="C187" s="654"/>
      <c r="D187" s="655"/>
      <c r="E187" s="655"/>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6"/>
      <c r="AD187" s="732" t="s">
        <v>278</v>
      </c>
      <c r="AE187" s="657"/>
      <c r="AF187" s="657"/>
      <c r="AG187" s="657"/>
      <c r="AH187" s="658"/>
      <c r="AI187" s="659" t="s">
        <v>278</v>
      </c>
      <c r="AJ187" s="660"/>
      <c r="AK187" s="660"/>
      <c r="AL187" s="660"/>
      <c r="AM187" s="660"/>
      <c r="AN187" s="661"/>
      <c r="AO187" s="661"/>
      <c r="AP187" s="661"/>
      <c r="AQ187" s="662"/>
      <c r="AR187" s="663" t="s">
        <v>187</v>
      </c>
      <c r="AS187" s="664"/>
      <c r="AT187" s="665"/>
      <c r="AU187" s="666"/>
      <c r="AV187" s="667" t="s">
        <v>186</v>
      </c>
      <c r="AW187" s="668"/>
      <c r="AX187" s="669"/>
      <c r="AY187" s="670"/>
      <c r="AZ187" s="670"/>
      <c r="BA187" s="671"/>
      <c r="BB187" s="672"/>
      <c r="BC187" s="672"/>
      <c r="BD187" s="672"/>
      <c r="BE187" s="672"/>
      <c r="BF187" s="681"/>
      <c r="BG187" s="734"/>
      <c r="BH187" s="734"/>
      <c r="BI187" s="734"/>
      <c r="BJ187" s="675" t="s">
        <v>726</v>
      </c>
      <c r="BK187" s="676"/>
      <c r="BL187" s="674"/>
      <c r="BM187" s="733"/>
      <c r="BN187" s="733"/>
      <c r="BO187" s="733"/>
      <c r="BP187" s="675" t="s">
        <v>185</v>
      </c>
      <c r="BQ187" s="676"/>
      <c r="BR187" s="673"/>
      <c r="BS187" s="673"/>
      <c r="BT187" s="673"/>
      <c r="BU187" s="674"/>
      <c r="BV187" s="675" t="s">
        <v>185</v>
      </c>
      <c r="BW187" s="676"/>
      <c r="BX187" s="677" t="str">
        <f t="shared" si="2"/>
        <v/>
      </c>
      <c r="BY187" s="678"/>
      <c r="BZ187" s="678"/>
      <c r="CA187" s="678"/>
      <c r="CB187" s="678"/>
      <c r="CC187" s="678"/>
      <c r="CD187" s="678"/>
      <c r="CE187" s="678"/>
      <c r="CF187" s="678"/>
      <c r="CG187" s="678"/>
      <c r="CH187" s="678"/>
      <c r="CI187" s="678"/>
      <c r="CJ187" s="679"/>
      <c r="CP187" s="307">
        <f t="shared" si="1"/>
        <v>6</v>
      </c>
    </row>
    <row r="188" spans="1:94" ht="35.1" customHeight="1">
      <c r="A188" s="731">
        <v>41</v>
      </c>
      <c r="B188" s="731"/>
      <c r="C188" s="654"/>
      <c r="D188" s="655"/>
      <c r="E188" s="655"/>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6"/>
      <c r="AD188" s="732" t="s">
        <v>278</v>
      </c>
      <c r="AE188" s="657"/>
      <c r="AF188" s="657"/>
      <c r="AG188" s="657"/>
      <c r="AH188" s="658"/>
      <c r="AI188" s="659" t="s">
        <v>278</v>
      </c>
      <c r="AJ188" s="660"/>
      <c r="AK188" s="660"/>
      <c r="AL188" s="660"/>
      <c r="AM188" s="660"/>
      <c r="AN188" s="661"/>
      <c r="AO188" s="661"/>
      <c r="AP188" s="661"/>
      <c r="AQ188" s="662"/>
      <c r="AR188" s="663" t="s">
        <v>187</v>
      </c>
      <c r="AS188" s="664"/>
      <c r="AT188" s="665"/>
      <c r="AU188" s="666"/>
      <c r="AV188" s="667" t="s">
        <v>186</v>
      </c>
      <c r="AW188" s="668"/>
      <c r="AX188" s="669"/>
      <c r="AY188" s="670"/>
      <c r="AZ188" s="670"/>
      <c r="BA188" s="671"/>
      <c r="BB188" s="672"/>
      <c r="BC188" s="672"/>
      <c r="BD188" s="672"/>
      <c r="BE188" s="672"/>
      <c r="BF188" s="681"/>
      <c r="BG188" s="734"/>
      <c r="BH188" s="734"/>
      <c r="BI188" s="734"/>
      <c r="BJ188" s="675" t="s">
        <v>726</v>
      </c>
      <c r="BK188" s="676"/>
      <c r="BL188" s="674"/>
      <c r="BM188" s="733"/>
      <c r="BN188" s="733"/>
      <c r="BO188" s="733"/>
      <c r="BP188" s="675" t="s">
        <v>185</v>
      </c>
      <c r="BQ188" s="676"/>
      <c r="BR188" s="673"/>
      <c r="BS188" s="673"/>
      <c r="BT188" s="673"/>
      <c r="BU188" s="674"/>
      <c r="BV188" s="675" t="s">
        <v>185</v>
      </c>
      <c r="BW188" s="676"/>
      <c r="BX188" s="677" t="str">
        <f t="shared" si="2"/>
        <v/>
      </c>
      <c r="BY188" s="678"/>
      <c r="BZ188" s="678"/>
      <c r="CA188" s="678"/>
      <c r="CB188" s="678"/>
      <c r="CC188" s="678"/>
      <c r="CD188" s="678"/>
      <c r="CE188" s="678"/>
      <c r="CF188" s="678"/>
      <c r="CG188" s="678"/>
      <c r="CH188" s="678"/>
      <c r="CI188" s="678"/>
      <c r="CJ188" s="679"/>
      <c r="CP188" s="307">
        <f t="shared" si="1"/>
        <v>6</v>
      </c>
    </row>
    <row r="189" spans="1:94" ht="35.1" customHeight="1">
      <c r="A189" s="731">
        <v>42</v>
      </c>
      <c r="B189" s="731"/>
      <c r="C189" s="654"/>
      <c r="D189" s="655"/>
      <c r="E189" s="655"/>
      <c r="F189" s="655"/>
      <c r="G189" s="655"/>
      <c r="H189" s="655"/>
      <c r="I189" s="655"/>
      <c r="J189" s="655"/>
      <c r="K189" s="655"/>
      <c r="L189" s="655"/>
      <c r="M189" s="655"/>
      <c r="N189" s="655"/>
      <c r="O189" s="655"/>
      <c r="P189" s="655"/>
      <c r="Q189" s="655"/>
      <c r="R189" s="655"/>
      <c r="S189" s="655"/>
      <c r="T189" s="655"/>
      <c r="U189" s="655"/>
      <c r="V189" s="655"/>
      <c r="W189" s="655"/>
      <c r="X189" s="655"/>
      <c r="Y189" s="655"/>
      <c r="Z189" s="655"/>
      <c r="AA189" s="655"/>
      <c r="AB189" s="655"/>
      <c r="AC189" s="656"/>
      <c r="AD189" s="732" t="s">
        <v>278</v>
      </c>
      <c r="AE189" s="657"/>
      <c r="AF189" s="657"/>
      <c r="AG189" s="657"/>
      <c r="AH189" s="658"/>
      <c r="AI189" s="659" t="s">
        <v>278</v>
      </c>
      <c r="AJ189" s="660"/>
      <c r="AK189" s="660"/>
      <c r="AL189" s="660"/>
      <c r="AM189" s="660"/>
      <c r="AN189" s="661"/>
      <c r="AO189" s="661"/>
      <c r="AP189" s="661"/>
      <c r="AQ189" s="662"/>
      <c r="AR189" s="663" t="s">
        <v>187</v>
      </c>
      <c r="AS189" s="664"/>
      <c r="AT189" s="665"/>
      <c r="AU189" s="666"/>
      <c r="AV189" s="667" t="s">
        <v>186</v>
      </c>
      <c r="AW189" s="668"/>
      <c r="AX189" s="669"/>
      <c r="AY189" s="670"/>
      <c r="AZ189" s="670"/>
      <c r="BA189" s="671"/>
      <c r="BB189" s="672"/>
      <c r="BC189" s="672"/>
      <c r="BD189" s="672"/>
      <c r="BE189" s="672"/>
      <c r="BF189" s="681"/>
      <c r="BG189" s="734"/>
      <c r="BH189" s="734"/>
      <c r="BI189" s="734"/>
      <c r="BJ189" s="675" t="s">
        <v>726</v>
      </c>
      <c r="BK189" s="676"/>
      <c r="BL189" s="674"/>
      <c r="BM189" s="733"/>
      <c r="BN189" s="733"/>
      <c r="BO189" s="733"/>
      <c r="BP189" s="675" t="s">
        <v>185</v>
      </c>
      <c r="BQ189" s="676"/>
      <c r="BR189" s="673"/>
      <c r="BS189" s="673"/>
      <c r="BT189" s="673"/>
      <c r="BU189" s="674"/>
      <c r="BV189" s="675" t="s">
        <v>185</v>
      </c>
      <c r="BW189" s="676"/>
      <c r="BX189" s="677" t="str">
        <f t="shared" si="2"/>
        <v/>
      </c>
      <c r="BY189" s="678"/>
      <c r="BZ189" s="678"/>
      <c r="CA189" s="678"/>
      <c r="CB189" s="678"/>
      <c r="CC189" s="678"/>
      <c r="CD189" s="678"/>
      <c r="CE189" s="678"/>
      <c r="CF189" s="678"/>
      <c r="CG189" s="678"/>
      <c r="CH189" s="678"/>
      <c r="CI189" s="678"/>
      <c r="CJ189" s="679"/>
      <c r="CP189" s="307">
        <f t="shared" si="1"/>
        <v>6</v>
      </c>
    </row>
    <row r="190" spans="1:94" ht="35.1" customHeight="1">
      <c r="A190" s="731">
        <v>43</v>
      </c>
      <c r="B190" s="731"/>
      <c r="C190" s="654"/>
      <c r="D190" s="655"/>
      <c r="E190" s="655"/>
      <c r="F190" s="655"/>
      <c r="G190" s="655"/>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6"/>
      <c r="AD190" s="732" t="s">
        <v>278</v>
      </c>
      <c r="AE190" s="657"/>
      <c r="AF190" s="657"/>
      <c r="AG190" s="657"/>
      <c r="AH190" s="658"/>
      <c r="AI190" s="659" t="s">
        <v>278</v>
      </c>
      <c r="AJ190" s="660"/>
      <c r="AK190" s="660"/>
      <c r="AL190" s="660"/>
      <c r="AM190" s="660"/>
      <c r="AN190" s="661"/>
      <c r="AO190" s="661"/>
      <c r="AP190" s="661"/>
      <c r="AQ190" s="662"/>
      <c r="AR190" s="663" t="s">
        <v>187</v>
      </c>
      <c r="AS190" s="664"/>
      <c r="AT190" s="665"/>
      <c r="AU190" s="666"/>
      <c r="AV190" s="667" t="s">
        <v>186</v>
      </c>
      <c r="AW190" s="668"/>
      <c r="AX190" s="669"/>
      <c r="AY190" s="670"/>
      <c r="AZ190" s="670"/>
      <c r="BA190" s="671"/>
      <c r="BB190" s="672"/>
      <c r="BC190" s="672"/>
      <c r="BD190" s="672"/>
      <c r="BE190" s="672"/>
      <c r="BF190" s="681"/>
      <c r="BG190" s="734"/>
      <c r="BH190" s="734"/>
      <c r="BI190" s="734"/>
      <c r="BJ190" s="675" t="s">
        <v>726</v>
      </c>
      <c r="BK190" s="676"/>
      <c r="BL190" s="674"/>
      <c r="BM190" s="733"/>
      <c r="BN190" s="733"/>
      <c r="BO190" s="733"/>
      <c r="BP190" s="675" t="s">
        <v>185</v>
      </c>
      <c r="BQ190" s="676"/>
      <c r="BR190" s="673"/>
      <c r="BS190" s="673"/>
      <c r="BT190" s="673"/>
      <c r="BU190" s="674"/>
      <c r="BV190" s="675" t="s">
        <v>185</v>
      </c>
      <c r="BW190" s="676"/>
      <c r="BX190" s="677" t="str">
        <f t="shared" si="2"/>
        <v/>
      </c>
      <c r="BY190" s="678"/>
      <c r="BZ190" s="678"/>
      <c r="CA190" s="678"/>
      <c r="CB190" s="678"/>
      <c r="CC190" s="678"/>
      <c r="CD190" s="678"/>
      <c r="CE190" s="678"/>
      <c r="CF190" s="678"/>
      <c r="CG190" s="678"/>
      <c r="CH190" s="678"/>
      <c r="CI190" s="678"/>
      <c r="CJ190" s="679"/>
      <c r="CP190" s="307">
        <f t="shared" si="1"/>
        <v>6</v>
      </c>
    </row>
    <row r="191" spans="1:94" ht="35.1" customHeight="1">
      <c r="A191" s="731">
        <v>44</v>
      </c>
      <c r="B191" s="731"/>
      <c r="C191" s="654"/>
      <c r="D191" s="655"/>
      <c r="E191" s="655"/>
      <c r="F191" s="655"/>
      <c r="G191" s="655"/>
      <c r="H191" s="655"/>
      <c r="I191" s="655"/>
      <c r="J191" s="655"/>
      <c r="K191" s="655"/>
      <c r="L191" s="655"/>
      <c r="M191" s="655"/>
      <c r="N191" s="655"/>
      <c r="O191" s="655"/>
      <c r="P191" s="655"/>
      <c r="Q191" s="655"/>
      <c r="R191" s="655"/>
      <c r="S191" s="655"/>
      <c r="T191" s="655"/>
      <c r="U191" s="655"/>
      <c r="V191" s="655"/>
      <c r="W191" s="655"/>
      <c r="X191" s="655"/>
      <c r="Y191" s="655"/>
      <c r="Z191" s="655"/>
      <c r="AA191" s="655"/>
      <c r="AB191" s="655"/>
      <c r="AC191" s="656"/>
      <c r="AD191" s="732" t="s">
        <v>278</v>
      </c>
      <c r="AE191" s="657"/>
      <c r="AF191" s="657"/>
      <c r="AG191" s="657"/>
      <c r="AH191" s="658"/>
      <c r="AI191" s="659" t="s">
        <v>278</v>
      </c>
      <c r="AJ191" s="660"/>
      <c r="AK191" s="660"/>
      <c r="AL191" s="660"/>
      <c r="AM191" s="660"/>
      <c r="AN191" s="661"/>
      <c r="AO191" s="661"/>
      <c r="AP191" s="661"/>
      <c r="AQ191" s="662"/>
      <c r="AR191" s="663" t="s">
        <v>187</v>
      </c>
      <c r="AS191" s="664"/>
      <c r="AT191" s="665"/>
      <c r="AU191" s="666"/>
      <c r="AV191" s="667" t="s">
        <v>186</v>
      </c>
      <c r="AW191" s="668"/>
      <c r="AX191" s="669"/>
      <c r="AY191" s="670"/>
      <c r="AZ191" s="670"/>
      <c r="BA191" s="671"/>
      <c r="BB191" s="672"/>
      <c r="BC191" s="672"/>
      <c r="BD191" s="672"/>
      <c r="BE191" s="672"/>
      <c r="BF191" s="681"/>
      <c r="BG191" s="734"/>
      <c r="BH191" s="734"/>
      <c r="BI191" s="734"/>
      <c r="BJ191" s="675" t="s">
        <v>726</v>
      </c>
      <c r="BK191" s="676"/>
      <c r="BL191" s="674"/>
      <c r="BM191" s="733"/>
      <c r="BN191" s="733"/>
      <c r="BO191" s="733"/>
      <c r="BP191" s="675" t="s">
        <v>185</v>
      </c>
      <c r="BQ191" s="676"/>
      <c r="BR191" s="673"/>
      <c r="BS191" s="673"/>
      <c r="BT191" s="673"/>
      <c r="BU191" s="674"/>
      <c r="BV191" s="675" t="s">
        <v>185</v>
      </c>
      <c r="BW191" s="676"/>
      <c r="BX191" s="677" t="str">
        <f t="shared" si="2"/>
        <v/>
      </c>
      <c r="BY191" s="678"/>
      <c r="BZ191" s="678"/>
      <c r="CA191" s="678"/>
      <c r="CB191" s="678"/>
      <c r="CC191" s="678"/>
      <c r="CD191" s="678"/>
      <c r="CE191" s="678"/>
      <c r="CF191" s="678"/>
      <c r="CG191" s="678"/>
      <c r="CH191" s="678"/>
      <c r="CI191" s="678"/>
      <c r="CJ191" s="679"/>
      <c r="CP191" s="307">
        <f t="shared" si="1"/>
        <v>6</v>
      </c>
    </row>
    <row r="192" spans="1:94" ht="35.1" customHeight="1">
      <c r="A192" s="731">
        <v>45</v>
      </c>
      <c r="B192" s="731"/>
      <c r="C192" s="654"/>
      <c r="D192" s="655"/>
      <c r="E192" s="655"/>
      <c r="F192" s="655"/>
      <c r="G192" s="655"/>
      <c r="H192" s="655"/>
      <c r="I192" s="655"/>
      <c r="J192" s="655"/>
      <c r="K192" s="655"/>
      <c r="L192" s="655"/>
      <c r="M192" s="655"/>
      <c r="N192" s="655"/>
      <c r="O192" s="655"/>
      <c r="P192" s="655"/>
      <c r="Q192" s="655"/>
      <c r="R192" s="655"/>
      <c r="S192" s="655"/>
      <c r="T192" s="655"/>
      <c r="U192" s="655"/>
      <c r="V192" s="655"/>
      <c r="W192" s="655"/>
      <c r="X192" s="655"/>
      <c r="Y192" s="655"/>
      <c r="Z192" s="655"/>
      <c r="AA192" s="655"/>
      <c r="AB192" s="655"/>
      <c r="AC192" s="656"/>
      <c r="AD192" s="732" t="s">
        <v>278</v>
      </c>
      <c r="AE192" s="657"/>
      <c r="AF192" s="657"/>
      <c r="AG192" s="657"/>
      <c r="AH192" s="658"/>
      <c r="AI192" s="659" t="s">
        <v>278</v>
      </c>
      <c r="AJ192" s="660"/>
      <c r="AK192" s="660"/>
      <c r="AL192" s="660"/>
      <c r="AM192" s="660"/>
      <c r="AN192" s="661"/>
      <c r="AO192" s="661"/>
      <c r="AP192" s="661"/>
      <c r="AQ192" s="662"/>
      <c r="AR192" s="663" t="s">
        <v>187</v>
      </c>
      <c r="AS192" s="664"/>
      <c r="AT192" s="665"/>
      <c r="AU192" s="666"/>
      <c r="AV192" s="667" t="s">
        <v>186</v>
      </c>
      <c r="AW192" s="668"/>
      <c r="AX192" s="669"/>
      <c r="AY192" s="670"/>
      <c r="AZ192" s="670"/>
      <c r="BA192" s="671"/>
      <c r="BB192" s="672"/>
      <c r="BC192" s="672"/>
      <c r="BD192" s="672"/>
      <c r="BE192" s="672"/>
      <c r="BF192" s="681"/>
      <c r="BG192" s="734"/>
      <c r="BH192" s="734"/>
      <c r="BI192" s="734"/>
      <c r="BJ192" s="675" t="s">
        <v>726</v>
      </c>
      <c r="BK192" s="676"/>
      <c r="BL192" s="674"/>
      <c r="BM192" s="733"/>
      <c r="BN192" s="733"/>
      <c r="BO192" s="733"/>
      <c r="BP192" s="675" t="s">
        <v>185</v>
      </c>
      <c r="BQ192" s="676"/>
      <c r="BR192" s="673"/>
      <c r="BS192" s="673"/>
      <c r="BT192" s="673"/>
      <c r="BU192" s="674"/>
      <c r="BV192" s="675" t="s">
        <v>185</v>
      </c>
      <c r="BW192" s="676"/>
      <c r="BX192" s="677" t="str">
        <f t="shared" si="2"/>
        <v/>
      </c>
      <c r="BY192" s="678"/>
      <c r="BZ192" s="678"/>
      <c r="CA192" s="678"/>
      <c r="CB192" s="678"/>
      <c r="CC192" s="678"/>
      <c r="CD192" s="678"/>
      <c r="CE192" s="678"/>
      <c r="CF192" s="678"/>
      <c r="CG192" s="678"/>
      <c r="CH192" s="678"/>
      <c r="CI192" s="678"/>
      <c r="CJ192" s="679"/>
      <c r="CP192" s="307">
        <f t="shared" si="1"/>
        <v>6</v>
      </c>
    </row>
    <row r="193" spans="1:94" ht="35.1" customHeight="1">
      <c r="A193" s="731">
        <v>46</v>
      </c>
      <c r="B193" s="731"/>
      <c r="C193" s="654"/>
      <c r="D193" s="655"/>
      <c r="E193" s="655"/>
      <c r="F193" s="655"/>
      <c r="G193" s="655"/>
      <c r="H193" s="655"/>
      <c r="I193" s="655"/>
      <c r="J193" s="655"/>
      <c r="K193" s="655"/>
      <c r="L193" s="655"/>
      <c r="M193" s="655"/>
      <c r="N193" s="655"/>
      <c r="O193" s="655"/>
      <c r="P193" s="655"/>
      <c r="Q193" s="655"/>
      <c r="R193" s="655"/>
      <c r="S193" s="655"/>
      <c r="T193" s="655"/>
      <c r="U193" s="655"/>
      <c r="V193" s="655"/>
      <c r="W193" s="655"/>
      <c r="X193" s="655"/>
      <c r="Y193" s="655"/>
      <c r="Z193" s="655"/>
      <c r="AA193" s="655"/>
      <c r="AB193" s="655"/>
      <c r="AC193" s="656"/>
      <c r="AD193" s="732" t="s">
        <v>278</v>
      </c>
      <c r="AE193" s="657"/>
      <c r="AF193" s="657"/>
      <c r="AG193" s="657"/>
      <c r="AH193" s="658"/>
      <c r="AI193" s="659" t="s">
        <v>278</v>
      </c>
      <c r="AJ193" s="660"/>
      <c r="AK193" s="660"/>
      <c r="AL193" s="660"/>
      <c r="AM193" s="660"/>
      <c r="AN193" s="661"/>
      <c r="AO193" s="661"/>
      <c r="AP193" s="661"/>
      <c r="AQ193" s="662"/>
      <c r="AR193" s="663" t="s">
        <v>187</v>
      </c>
      <c r="AS193" s="664"/>
      <c r="AT193" s="665"/>
      <c r="AU193" s="666"/>
      <c r="AV193" s="667" t="s">
        <v>186</v>
      </c>
      <c r="AW193" s="668"/>
      <c r="AX193" s="669"/>
      <c r="AY193" s="670"/>
      <c r="AZ193" s="670"/>
      <c r="BA193" s="671"/>
      <c r="BB193" s="672"/>
      <c r="BC193" s="672"/>
      <c r="BD193" s="672"/>
      <c r="BE193" s="672"/>
      <c r="BF193" s="681"/>
      <c r="BG193" s="734"/>
      <c r="BH193" s="734"/>
      <c r="BI193" s="734"/>
      <c r="BJ193" s="675" t="s">
        <v>726</v>
      </c>
      <c r="BK193" s="676"/>
      <c r="BL193" s="674"/>
      <c r="BM193" s="733"/>
      <c r="BN193" s="733"/>
      <c r="BO193" s="733"/>
      <c r="BP193" s="675" t="s">
        <v>185</v>
      </c>
      <c r="BQ193" s="676"/>
      <c r="BR193" s="673"/>
      <c r="BS193" s="673"/>
      <c r="BT193" s="673"/>
      <c r="BU193" s="674"/>
      <c r="BV193" s="675" t="s">
        <v>185</v>
      </c>
      <c r="BW193" s="676"/>
      <c r="BX193" s="677" t="str">
        <f t="shared" si="2"/>
        <v/>
      </c>
      <c r="BY193" s="678"/>
      <c r="BZ193" s="678"/>
      <c r="CA193" s="678"/>
      <c r="CB193" s="678"/>
      <c r="CC193" s="678"/>
      <c r="CD193" s="678"/>
      <c r="CE193" s="678"/>
      <c r="CF193" s="678"/>
      <c r="CG193" s="678"/>
      <c r="CH193" s="678"/>
      <c r="CI193" s="678"/>
      <c r="CJ193" s="679"/>
      <c r="CP193" s="307">
        <f t="shared" si="1"/>
        <v>6</v>
      </c>
    </row>
    <row r="194" spans="1:94" ht="35.1" customHeight="1">
      <c r="A194" s="731">
        <v>47</v>
      </c>
      <c r="B194" s="731"/>
      <c r="C194" s="654"/>
      <c r="D194" s="655"/>
      <c r="E194" s="655"/>
      <c r="F194" s="655"/>
      <c r="G194" s="655"/>
      <c r="H194" s="655"/>
      <c r="I194" s="655"/>
      <c r="J194" s="655"/>
      <c r="K194" s="655"/>
      <c r="L194" s="655"/>
      <c r="M194" s="655"/>
      <c r="N194" s="655"/>
      <c r="O194" s="655"/>
      <c r="P194" s="655"/>
      <c r="Q194" s="655"/>
      <c r="R194" s="655"/>
      <c r="S194" s="655"/>
      <c r="T194" s="655"/>
      <c r="U194" s="655"/>
      <c r="V194" s="655"/>
      <c r="W194" s="655"/>
      <c r="X194" s="655"/>
      <c r="Y194" s="655"/>
      <c r="Z194" s="655"/>
      <c r="AA194" s="655"/>
      <c r="AB194" s="655"/>
      <c r="AC194" s="656"/>
      <c r="AD194" s="732" t="s">
        <v>278</v>
      </c>
      <c r="AE194" s="657"/>
      <c r="AF194" s="657"/>
      <c r="AG194" s="657"/>
      <c r="AH194" s="658"/>
      <c r="AI194" s="659" t="s">
        <v>278</v>
      </c>
      <c r="AJ194" s="660"/>
      <c r="AK194" s="660"/>
      <c r="AL194" s="660"/>
      <c r="AM194" s="660"/>
      <c r="AN194" s="661"/>
      <c r="AO194" s="661"/>
      <c r="AP194" s="661"/>
      <c r="AQ194" s="662"/>
      <c r="AR194" s="663" t="s">
        <v>187</v>
      </c>
      <c r="AS194" s="664"/>
      <c r="AT194" s="665"/>
      <c r="AU194" s="666"/>
      <c r="AV194" s="667" t="s">
        <v>186</v>
      </c>
      <c r="AW194" s="668"/>
      <c r="AX194" s="669"/>
      <c r="AY194" s="670"/>
      <c r="AZ194" s="670"/>
      <c r="BA194" s="671"/>
      <c r="BB194" s="672"/>
      <c r="BC194" s="672"/>
      <c r="BD194" s="672"/>
      <c r="BE194" s="672"/>
      <c r="BF194" s="681"/>
      <c r="BG194" s="734"/>
      <c r="BH194" s="734"/>
      <c r="BI194" s="734"/>
      <c r="BJ194" s="675" t="s">
        <v>726</v>
      </c>
      <c r="BK194" s="676"/>
      <c r="BL194" s="674"/>
      <c r="BM194" s="733"/>
      <c r="BN194" s="733"/>
      <c r="BO194" s="733"/>
      <c r="BP194" s="675" t="s">
        <v>185</v>
      </c>
      <c r="BQ194" s="676"/>
      <c r="BR194" s="673"/>
      <c r="BS194" s="673"/>
      <c r="BT194" s="673"/>
      <c r="BU194" s="674"/>
      <c r="BV194" s="675" t="s">
        <v>185</v>
      </c>
      <c r="BW194" s="676"/>
      <c r="BX194" s="677" t="str">
        <f t="shared" si="2"/>
        <v/>
      </c>
      <c r="BY194" s="678"/>
      <c r="BZ194" s="678"/>
      <c r="CA194" s="678"/>
      <c r="CB194" s="678"/>
      <c r="CC194" s="678"/>
      <c r="CD194" s="678"/>
      <c r="CE194" s="678"/>
      <c r="CF194" s="678"/>
      <c r="CG194" s="678"/>
      <c r="CH194" s="678"/>
      <c r="CI194" s="678"/>
      <c r="CJ194" s="679"/>
      <c r="CP194" s="307">
        <f t="shared" si="1"/>
        <v>6</v>
      </c>
    </row>
    <row r="195" spans="1:94" ht="35.1" customHeight="1">
      <c r="A195" s="731">
        <v>48</v>
      </c>
      <c r="B195" s="731"/>
      <c r="C195" s="654"/>
      <c r="D195" s="655"/>
      <c r="E195" s="655"/>
      <c r="F195" s="655"/>
      <c r="G195" s="655"/>
      <c r="H195" s="655"/>
      <c r="I195" s="655"/>
      <c r="J195" s="655"/>
      <c r="K195" s="655"/>
      <c r="L195" s="655"/>
      <c r="M195" s="655"/>
      <c r="N195" s="655"/>
      <c r="O195" s="655"/>
      <c r="P195" s="655"/>
      <c r="Q195" s="655"/>
      <c r="R195" s="655"/>
      <c r="S195" s="655"/>
      <c r="T195" s="655"/>
      <c r="U195" s="655"/>
      <c r="V195" s="655"/>
      <c r="W195" s="655"/>
      <c r="X195" s="655"/>
      <c r="Y195" s="655"/>
      <c r="Z195" s="655"/>
      <c r="AA195" s="655"/>
      <c r="AB195" s="655"/>
      <c r="AC195" s="656"/>
      <c r="AD195" s="732" t="s">
        <v>278</v>
      </c>
      <c r="AE195" s="657"/>
      <c r="AF195" s="657"/>
      <c r="AG195" s="657"/>
      <c r="AH195" s="658"/>
      <c r="AI195" s="659" t="s">
        <v>278</v>
      </c>
      <c r="AJ195" s="660"/>
      <c r="AK195" s="660"/>
      <c r="AL195" s="660"/>
      <c r="AM195" s="660"/>
      <c r="AN195" s="661"/>
      <c r="AO195" s="661"/>
      <c r="AP195" s="661"/>
      <c r="AQ195" s="662"/>
      <c r="AR195" s="663" t="s">
        <v>187</v>
      </c>
      <c r="AS195" s="664"/>
      <c r="AT195" s="665"/>
      <c r="AU195" s="666"/>
      <c r="AV195" s="667" t="s">
        <v>186</v>
      </c>
      <c r="AW195" s="668"/>
      <c r="AX195" s="669"/>
      <c r="AY195" s="670"/>
      <c r="AZ195" s="670"/>
      <c r="BA195" s="671"/>
      <c r="BB195" s="672"/>
      <c r="BC195" s="672"/>
      <c r="BD195" s="672"/>
      <c r="BE195" s="672"/>
      <c r="BF195" s="681"/>
      <c r="BG195" s="734"/>
      <c r="BH195" s="734"/>
      <c r="BI195" s="734"/>
      <c r="BJ195" s="675" t="s">
        <v>726</v>
      </c>
      <c r="BK195" s="676"/>
      <c r="BL195" s="674"/>
      <c r="BM195" s="733"/>
      <c r="BN195" s="733"/>
      <c r="BO195" s="733"/>
      <c r="BP195" s="675" t="s">
        <v>185</v>
      </c>
      <c r="BQ195" s="676"/>
      <c r="BR195" s="673"/>
      <c r="BS195" s="673"/>
      <c r="BT195" s="673"/>
      <c r="BU195" s="674"/>
      <c r="BV195" s="675" t="s">
        <v>185</v>
      </c>
      <c r="BW195" s="676"/>
      <c r="BX195" s="677" t="str">
        <f t="shared" si="2"/>
        <v/>
      </c>
      <c r="BY195" s="678"/>
      <c r="BZ195" s="678"/>
      <c r="CA195" s="678"/>
      <c r="CB195" s="678"/>
      <c r="CC195" s="678"/>
      <c r="CD195" s="678"/>
      <c r="CE195" s="678"/>
      <c r="CF195" s="678"/>
      <c r="CG195" s="678"/>
      <c r="CH195" s="678"/>
      <c r="CI195" s="678"/>
      <c r="CJ195" s="679"/>
      <c r="CP195" s="307">
        <f t="shared" si="1"/>
        <v>6</v>
      </c>
    </row>
    <row r="196" spans="1:94" ht="35.1" customHeight="1">
      <c r="A196" s="731">
        <v>49</v>
      </c>
      <c r="B196" s="731"/>
      <c r="C196" s="654"/>
      <c r="D196" s="655"/>
      <c r="E196" s="655"/>
      <c r="F196" s="655"/>
      <c r="G196" s="655"/>
      <c r="H196" s="655"/>
      <c r="I196" s="655"/>
      <c r="J196" s="655"/>
      <c r="K196" s="655"/>
      <c r="L196" s="655"/>
      <c r="M196" s="655"/>
      <c r="N196" s="655"/>
      <c r="O196" s="655"/>
      <c r="P196" s="655"/>
      <c r="Q196" s="655"/>
      <c r="R196" s="655"/>
      <c r="S196" s="655"/>
      <c r="T196" s="655"/>
      <c r="U196" s="655"/>
      <c r="V196" s="655"/>
      <c r="W196" s="655"/>
      <c r="X196" s="655"/>
      <c r="Y196" s="655"/>
      <c r="Z196" s="655"/>
      <c r="AA196" s="655"/>
      <c r="AB196" s="655"/>
      <c r="AC196" s="656"/>
      <c r="AD196" s="732" t="s">
        <v>278</v>
      </c>
      <c r="AE196" s="657"/>
      <c r="AF196" s="657"/>
      <c r="AG196" s="657"/>
      <c r="AH196" s="658"/>
      <c r="AI196" s="659" t="s">
        <v>278</v>
      </c>
      <c r="AJ196" s="660"/>
      <c r="AK196" s="660"/>
      <c r="AL196" s="660"/>
      <c r="AM196" s="660"/>
      <c r="AN196" s="661"/>
      <c r="AO196" s="661"/>
      <c r="AP196" s="661"/>
      <c r="AQ196" s="662"/>
      <c r="AR196" s="663" t="s">
        <v>187</v>
      </c>
      <c r="AS196" s="664"/>
      <c r="AT196" s="665"/>
      <c r="AU196" s="666"/>
      <c r="AV196" s="667" t="s">
        <v>186</v>
      </c>
      <c r="AW196" s="668"/>
      <c r="AX196" s="669"/>
      <c r="AY196" s="670"/>
      <c r="AZ196" s="670"/>
      <c r="BA196" s="671"/>
      <c r="BB196" s="672"/>
      <c r="BC196" s="672"/>
      <c r="BD196" s="672"/>
      <c r="BE196" s="672"/>
      <c r="BF196" s="681"/>
      <c r="BG196" s="734"/>
      <c r="BH196" s="734"/>
      <c r="BI196" s="734"/>
      <c r="BJ196" s="675" t="s">
        <v>726</v>
      </c>
      <c r="BK196" s="676"/>
      <c r="BL196" s="674"/>
      <c r="BM196" s="733"/>
      <c r="BN196" s="733"/>
      <c r="BO196" s="733"/>
      <c r="BP196" s="675" t="s">
        <v>185</v>
      </c>
      <c r="BQ196" s="676"/>
      <c r="BR196" s="673"/>
      <c r="BS196" s="673"/>
      <c r="BT196" s="673"/>
      <c r="BU196" s="674"/>
      <c r="BV196" s="675" t="s">
        <v>185</v>
      </c>
      <c r="BW196" s="676"/>
      <c r="BX196" s="677" t="str">
        <f t="shared" si="2"/>
        <v/>
      </c>
      <c r="BY196" s="678"/>
      <c r="BZ196" s="678"/>
      <c r="CA196" s="678"/>
      <c r="CB196" s="678"/>
      <c r="CC196" s="678"/>
      <c r="CD196" s="678"/>
      <c r="CE196" s="678"/>
      <c r="CF196" s="678"/>
      <c r="CG196" s="678"/>
      <c r="CH196" s="678"/>
      <c r="CI196" s="678"/>
      <c r="CJ196" s="679"/>
      <c r="CP196" s="307">
        <f t="shared" si="1"/>
        <v>6</v>
      </c>
    </row>
    <row r="197" spans="1:94" ht="35.1" customHeight="1">
      <c r="A197" s="731">
        <v>50</v>
      </c>
      <c r="B197" s="731"/>
      <c r="C197" s="654"/>
      <c r="D197" s="655"/>
      <c r="E197" s="655"/>
      <c r="F197" s="655"/>
      <c r="G197" s="655"/>
      <c r="H197" s="655"/>
      <c r="I197" s="655"/>
      <c r="J197" s="655"/>
      <c r="K197" s="655"/>
      <c r="L197" s="655"/>
      <c r="M197" s="655"/>
      <c r="N197" s="655"/>
      <c r="O197" s="655"/>
      <c r="P197" s="655"/>
      <c r="Q197" s="655"/>
      <c r="R197" s="655"/>
      <c r="S197" s="655"/>
      <c r="T197" s="655"/>
      <c r="U197" s="655"/>
      <c r="V197" s="655"/>
      <c r="W197" s="655"/>
      <c r="X197" s="655"/>
      <c r="Y197" s="655"/>
      <c r="Z197" s="655"/>
      <c r="AA197" s="655"/>
      <c r="AB197" s="655"/>
      <c r="AC197" s="656"/>
      <c r="AD197" s="732" t="s">
        <v>278</v>
      </c>
      <c r="AE197" s="657"/>
      <c r="AF197" s="657"/>
      <c r="AG197" s="657"/>
      <c r="AH197" s="658"/>
      <c r="AI197" s="659" t="s">
        <v>278</v>
      </c>
      <c r="AJ197" s="660"/>
      <c r="AK197" s="660"/>
      <c r="AL197" s="660"/>
      <c r="AM197" s="660"/>
      <c r="AN197" s="661"/>
      <c r="AO197" s="661"/>
      <c r="AP197" s="661"/>
      <c r="AQ197" s="662"/>
      <c r="AR197" s="663" t="s">
        <v>187</v>
      </c>
      <c r="AS197" s="664"/>
      <c r="AT197" s="665"/>
      <c r="AU197" s="666"/>
      <c r="AV197" s="667" t="s">
        <v>186</v>
      </c>
      <c r="AW197" s="668"/>
      <c r="AX197" s="669"/>
      <c r="AY197" s="670"/>
      <c r="AZ197" s="670"/>
      <c r="BA197" s="671"/>
      <c r="BB197" s="672"/>
      <c r="BC197" s="672"/>
      <c r="BD197" s="672"/>
      <c r="BE197" s="672"/>
      <c r="BF197" s="681"/>
      <c r="BG197" s="734"/>
      <c r="BH197" s="734"/>
      <c r="BI197" s="734"/>
      <c r="BJ197" s="675" t="s">
        <v>726</v>
      </c>
      <c r="BK197" s="676"/>
      <c r="BL197" s="674"/>
      <c r="BM197" s="733"/>
      <c r="BN197" s="733"/>
      <c r="BO197" s="733"/>
      <c r="BP197" s="675" t="s">
        <v>185</v>
      </c>
      <c r="BQ197" s="676"/>
      <c r="BR197" s="673"/>
      <c r="BS197" s="673"/>
      <c r="BT197" s="673"/>
      <c r="BU197" s="674"/>
      <c r="BV197" s="675" t="s">
        <v>185</v>
      </c>
      <c r="BW197" s="676"/>
      <c r="BX197" s="677" t="str">
        <f t="shared" si="2"/>
        <v/>
      </c>
      <c r="BY197" s="678"/>
      <c r="BZ197" s="678"/>
      <c r="CA197" s="678"/>
      <c r="CB197" s="678"/>
      <c r="CC197" s="678"/>
      <c r="CD197" s="678"/>
      <c r="CE197" s="678"/>
      <c r="CF197" s="678"/>
      <c r="CG197" s="678"/>
      <c r="CH197" s="678"/>
      <c r="CI197" s="678"/>
      <c r="CJ197" s="679"/>
      <c r="CP197" s="307">
        <f t="shared" si="1"/>
        <v>6</v>
      </c>
    </row>
    <row r="198" spans="1:94" ht="18.75" customHeight="1">
      <c r="A198" s="271"/>
      <c r="B198" s="264"/>
      <c r="C198" s="277"/>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8"/>
      <c r="AJ198" s="278"/>
      <c r="AK198" s="278"/>
      <c r="AL198" s="278"/>
      <c r="AM198" s="278"/>
      <c r="AN198" s="279"/>
      <c r="AO198" s="279"/>
      <c r="AP198" s="279"/>
      <c r="AQ198" s="279"/>
      <c r="AR198" s="280"/>
      <c r="AS198" s="280"/>
      <c r="AT198" s="281"/>
      <c r="AU198" s="281"/>
      <c r="AV198" s="282"/>
      <c r="AW198" s="282"/>
      <c r="AX198" s="264"/>
      <c r="AY198" s="264"/>
      <c r="AZ198" s="264"/>
      <c r="BA198" s="264"/>
      <c r="BB198" s="283"/>
      <c r="BC198" s="283"/>
      <c r="BD198" s="283"/>
      <c r="BE198" s="283"/>
      <c r="BF198" s="283"/>
      <c r="BG198" s="283"/>
      <c r="BH198" s="283"/>
      <c r="BI198" s="283"/>
      <c r="BJ198" s="283"/>
      <c r="BK198" s="283"/>
      <c r="BL198" s="284"/>
      <c r="BM198" s="284"/>
      <c r="BN198" s="284"/>
      <c r="BO198" s="284"/>
      <c r="BP198" s="285"/>
      <c r="BQ198" s="285"/>
      <c r="BR198" s="284"/>
      <c r="BS198" s="284"/>
      <c r="BT198" s="284"/>
      <c r="BU198" s="284"/>
      <c r="BV198" s="285"/>
      <c r="BW198" s="285"/>
      <c r="BX198" s="286"/>
      <c r="BY198" s="286"/>
      <c r="BZ198" s="286"/>
      <c r="CA198" s="286"/>
      <c r="CB198" s="286"/>
      <c r="CC198" s="286"/>
      <c r="CD198" s="286"/>
      <c r="CE198" s="286"/>
      <c r="CF198" s="276"/>
      <c r="CG198" s="276"/>
      <c r="CH198" s="276"/>
      <c r="CI198" s="276"/>
      <c r="CJ198" s="276"/>
      <c r="CP198" s="307"/>
    </row>
    <row r="199" spans="1:94" ht="18.75" customHeight="1">
      <c r="A199" s="271"/>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row>
    <row r="200" spans="1:94" ht="28.5" customHeight="1">
      <c r="A200" s="209" t="s">
        <v>760</v>
      </c>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67" t="s">
        <v>341</v>
      </c>
      <c r="CF200" s="531" t="s">
        <v>348</v>
      </c>
      <c r="CG200" s="531"/>
      <c r="CH200" s="269" t="s">
        <v>343</v>
      </c>
      <c r="CI200" s="531" t="s">
        <v>348</v>
      </c>
      <c r="CJ200" s="531"/>
      <c r="CK200" s="267" t="s">
        <v>344</v>
      </c>
      <c r="CL200" s="267" t="s">
        <v>345</v>
      </c>
    </row>
    <row r="201" spans="1:94" ht="18.75" customHeight="1">
      <c r="A201" s="272"/>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67"/>
      <c r="CF201" s="268"/>
      <c r="CG201" s="268"/>
      <c r="CH201" s="269"/>
      <c r="CI201" s="268"/>
      <c r="CJ201" s="268"/>
      <c r="CK201" s="267"/>
      <c r="CL201" s="267"/>
    </row>
    <row r="202" spans="1:94" s="225" customFormat="1" ht="29.25" customHeight="1">
      <c r="A202" s="512" t="s">
        <v>645</v>
      </c>
      <c r="B202" s="512"/>
      <c r="C202" s="512"/>
      <c r="D202" s="512"/>
      <c r="E202" s="512"/>
      <c r="F202" s="512"/>
      <c r="G202" s="512"/>
      <c r="H202" s="512"/>
      <c r="I202" s="512"/>
      <c r="J202" s="512"/>
      <c r="K202" s="512"/>
      <c r="L202" s="512"/>
      <c r="M202" s="512"/>
      <c r="N202" s="512"/>
      <c r="O202" s="512"/>
      <c r="P202" s="512"/>
      <c r="Q202" s="512"/>
      <c r="R202" s="512"/>
      <c r="S202" s="512"/>
      <c r="T202" s="512"/>
      <c r="U202" s="512"/>
      <c r="V202" s="512"/>
      <c r="W202" s="512"/>
      <c r="X202" s="512"/>
      <c r="Y202" s="512"/>
      <c r="Z202" s="512"/>
      <c r="AA202" s="512"/>
      <c r="AB202" s="512"/>
      <c r="AC202" s="512"/>
      <c r="AD202" s="512"/>
      <c r="AE202" s="512"/>
      <c r="AF202" s="512"/>
      <c r="AG202" s="512"/>
      <c r="AH202" s="512"/>
      <c r="AI202" s="512"/>
      <c r="AJ202" s="512"/>
      <c r="AK202" s="512"/>
      <c r="AL202" s="512"/>
      <c r="AM202" s="512"/>
      <c r="AN202" s="512"/>
      <c r="AO202" s="512"/>
      <c r="AP202" s="512"/>
      <c r="AQ202" s="512"/>
      <c r="AR202" s="512"/>
      <c r="AS202" s="512"/>
      <c r="AT202" s="512"/>
      <c r="AU202" s="512"/>
      <c r="AV202" s="512"/>
      <c r="AW202" s="512"/>
      <c r="AX202" s="512"/>
      <c r="AY202" s="512"/>
      <c r="AZ202" s="512"/>
      <c r="BA202" s="512"/>
      <c r="BB202" s="512"/>
      <c r="BC202" s="512"/>
      <c r="BD202" s="512"/>
      <c r="BE202" s="512"/>
      <c r="BF202" s="512"/>
      <c r="BG202" s="512"/>
      <c r="BH202" s="512"/>
      <c r="BI202" s="512"/>
      <c r="BJ202" s="512"/>
      <c r="BK202" s="512"/>
      <c r="BL202" s="512"/>
      <c r="BM202" s="512"/>
      <c r="BN202" s="512"/>
      <c r="BO202" s="512"/>
      <c r="BP202" s="512"/>
      <c r="BQ202" s="512"/>
      <c r="BR202" s="512"/>
      <c r="BS202" s="512"/>
      <c r="BT202" s="512"/>
      <c r="BU202" s="512"/>
      <c r="BV202" s="512"/>
      <c r="BW202" s="512"/>
      <c r="BX202" s="512"/>
      <c r="BY202" s="512"/>
      <c r="BZ202" s="512"/>
      <c r="CA202" s="512"/>
      <c r="CB202" s="512"/>
      <c r="CC202" s="512"/>
      <c r="CD202" s="512"/>
      <c r="CE202" s="512"/>
      <c r="CF202" s="512"/>
      <c r="CG202" s="512"/>
      <c r="CH202" s="512"/>
    </row>
    <row r="203" spans="1:94" s="290" customFormat="1" ht="19.5" customHeight="1">
      <c r="A203" s="289"/>
      <c r="B203" s="287" t="s">
        <v>676</v>
      </c>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89"/>
      <c r="BM203" s="289"/>
      <c r="BN203" s="289"/>
      <c r="BO203" s="289"/>
      <c r="BP203" s="289"/>
      <c r="BQ203" s="289"/>
      <c r="BR203" s="289"/>
      <c r="BS203" s="289"/>
      <c r="BT203" s="289"/>
      <c r="BU203" s="289"/>
      <c r="BV203" s="289"/>
      <c r="BW203" s="289"/>
      <c r="BX203" s="289"/>
      <c r="BY203" s="289"/>
      <c r="BZ203" s="289"/>
      <c r="CA203" s="289"/>
      <c r="CB203" s="289"/>
      <c r="CC203" s="289"/>
      <c r="CD203" s="289"/>
      <c r="CE203" s="289"/>
      <c r="CF203" s="289"/>
      <c r="CG203" s="289"/>
      <c r="CH203" s="289"/>
    </row>
    <row r="204" spans="1:94" ht="9.9" customHeight="1">
      <c r="A204" s="199"/>
      <c r="B204" s="235"/>
      <c r="C204" s="235"/>
      <c r="D204" s="235"/>
      <c r="E204" s="235"/>
      <c r="F204" s="235"/>
      <c r="G204" s="235"/>
      <c r="H204" s="235"/>
      <c r="I204" s="235"/>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7"/>
      <c r="AP204" s="237"/>
      <c r="AQ204" s="238"/>
      <c r="AT204" s="232"/>
      <c r="AU204" s="232"/>
      <c r="AV204" s="232"/>
      <c r="AW204" s="232"/>
      <c r="AX204" s="232"/>
      <c r="AY204" s="232"/>
      <c r="AZ204" s="232"/>
      <c r="BA204" s="232"/>
      <c r="BB204" s="232"/>
      <c r="BC204" s="232"/>
      <c r="BD204" s="232"/>
      <c r="BE204" s="232"/>
      <c r="BF204" s="232"/>
      <c r="BG204" s="232"/>
      <c r="BH204" s="232"/>
      <c r="BI204" s="232"/>
      <c r="BJ204" s="232"/>
      <c r="BK204" s="232"/>
      <c r="BL204" s="232"/>
      <c r="BM204" s="232"/>
      <c r="BN204" s="232"/>
      <c r="BO204" s="232"/>
      <c r="BP204" s="232"/>
      <c r="BQ204" s="232"/>
      <c r="BR204" s="232"/>
      <c r="BS204" s="232"/>
      <c r="BT204" s="232"/>
      <c r="BU204" s="232"/>
      <c r="BV204" s="232"/>
      <c r="BW204" s="232"/>
      <c r="BX204" s="232"/>
      <c r="BY204" s="232"/>
      <c r="BZ204" s="232"/>
      <c r="CA204" s="232"/>
      <c r="CB204" s="232"/>
      <c r="CC204" s="232"/>
      <c r="CD204" s="232"/>
      <c r="CE204" s="232"/>
      <c r="CF204" s="232"/>
    </row>
    <row r="205" spans="1:94" ht="19.5" customHeight="1">
      <c r="A205" s="210"/>
      <c r="B205" s="540"/>
      <c r="C205" s="541"/>
      <c r="D205" s="541"/>
      <c r="E205" s="541"/>
      <c r="F205" s="541"/>
      <c r="G205" s="541"/>
      <c r="H205" s="541"/>
      <c r="I205" s="541"/>
      <c r="J205" s="541"/>
      <c r="K205" s="541"/>
      <c r="L205" s="541"/>
      <c r="M205" s="541"/>
      <c r="N205" s="541"/>
      <c r="O205" s="541"/>
      <c r="P205" s="541"/>
      <c r="Q205" s="541"/>
      <c r="R205" s="541"/>
      <c r="S205" s="541"/>
      <c r="T205" s="541"/>
      <c r="U205" s="541"/>
      <c r="V205" s="541"/>
      <c r="W205" s="541"/>
      <c r="X205" s="541"/>
      <c r="Y205" s="541"/>
      <c r="Z205" s="541"/>
      <c r="AA205" s="541"/>
      <c r="AB205" s="541"/>
      <c r="AC205" s="541"/>
      <c r="AD205" s="541"/>
      <c r="AE205" s="541"/>
      <c r="AF205" s="541"/>
      <c r="AG205" s="541"/>
      <c r="AH205" s="541"/>
      <c r="AI205" s="541"/>
      <c r="AJ205" s="541"/>
      <c r="AK205" s="541"/>
      <c r="AL205" s="541"/>
      <c r="AM205" s="541"/>
      <c r="AN205" s="541"/>
      <c r="AO205" s="541"/>
      <c r="AP205" s="541"/>
      <c r="AQ205" s="541"/>
      <c r="AR205" s="541"/>
      <c r="AS205" s="541"/>
      <c r="AT205" s="541"/>
      <c r="AU205" s="541"/>
      <c r="AV205" s="541"/>
      <c r="AW205" s="541"/>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1"/>
      <c r="CJ205" s="542"/>
    </row>
    <row r="206" spans="1:94" ht="19.5" customHeight="1">
      <c r="A206" s="210"/>
      <c r="B206" s="543"/>
      <c r="C206" s="544"/>
      <c r="D206" s="544"/>
      <c r="E206" s="544"/>
      <c r="F206" s="544"/>
      <c r="G206" s="544"/>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4"/>
      <c r="AH206" s="544"/>
      <c r="AI206" s="544"/>
      <c r="AJ206" s="544"/>
      <c r="AK206" s="544"/>
      <c r="AL206" s="544"/>
      <c r="AM206" s="544"/>
      <c r="AN206" s="544"/>
      <c r="AO206" s="544"/>
      <c r="AP206" s="544"/>
      <c r="AQ206" s="544"/>
      <c r="AR206" s="544"/>
      <c r="AS206" s="544"/>
      <c r="AT206" s="544"/>
      <c r="AU206" s="544"/>
      <c r="AV206" s="544"/>
      <c r="AW206" s="544"/>
      <c r="AX206" s="544"/>
      <c r="AY206" s="544"/>
      <c r="AZ206" s="544"/>
      <c r="BA206" s="544"/>
      <c r="BB206" s="544"/>
      <c r="BC206" s="544"/>
      <c r="BD206" s="544"/>
      <c r="BE206" s="544"/>
      <c r="BF206" s="544"/>
      <c r="BG206" s="544"/>
      <c r="BH206" s="544"/>
      <c r="BI206" s="544"/>
      <c r="BJ206" s="544"/>
      <c r="BK206" s="544"/>
      <c r="BL206" s="544"/>
      <c r="BM206" s="544"/>
      <c r="BN206" s="544"/>
      <c r="BO206" s="544"/>
      <c r="BP206" s="544"/>
      <c r="BQ206" s="544"/>
      <c r="BR206" s="544"/>
      <c r="BS206" s="544"/>
      <c r="BT206" s="544"/>
      <c r="BU206" s="544"/>
      <c r="BV206" s="544"/>
      <c r="BW206" s="544"/>
      <c r="BX206" s="544"/>
      <c r="BY206" s="544"/>
      <c r="BZ206" s="544"/>
      <c r="CA206" s="544"/>
      <c r="CB206" s="544"/>
      <c r="CC206" s="544"/>
      <c r="CD206" s="544"/>
      <c r="CE206" s="544"/>
      <c r="CF206" s="544"/>
      <c r="CG206" s="544"/>
      <c r="CH206" s="544"/>
      <c r="CI206" s="544"/>
      <c r="CJ206" s="545"/>
    </row>
    <row r="207" spans="1:94" ht="19.5" customHeight="1">
      <c r="A207" s="210"/>
      <c r="B207" s="543"/>
      <c r="C207" s="544"/>
      <c r="D207" s="544"/>
      <c r="E207" s="544"/>
      <c r="F207" s="544"/>
      <c r="G207" s="544"/>
      <c r="H207" s="544"/>
      <c r="I207" s="544"/>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4"/>
      <c r="AH207" s="544"/>
      <c r="AI207" s="544"/>
      <c r="AJ207" s="544"/>
      <c r="AK207" s="544"/>
      <c r="AL207" s="544"/>
      <c r="AM207" s="544"/>
      <c r="AN207" s="544"/>
      <c r="AO207" s="544"/>
      <c r="AP207" s="544"/>
      <c r="AQ207" s="544"/>
      <c r="AR207" s="544"/>
      <c r="AS207" s="544"/>
      <c r="AT207" s="544"/>
      <c r="AU207" s="544"/>
      <c r="AV207" s="544"/>
      <c r="AW207" s="544"/>
      <c r="AX207" s="544"/>
      <c r="AY207" s="544"/>
      <c r="AZ207" s="544"/>
      <c r="BA207" s="544"/>
      <c r="BB207" s="544"/>
      <c r="BC207" s="544"/>
      <c r="BD207" s="544"/>
      <c r="BE207" s="544"/>
      <c r="BF207" s="544"/>
      <c r="BG207" s="544"/>
      <c r="BH207" s="544"/>
      <c r="BI207" s="544"/>
      <c r="BJ207" s="544"/>
      <c r="BK207" s="544"/>
      <c r="BL207" s="544"/>
      <c r="BM207" s="544"/>
      <c r="BN207" s="544"/>
      <c r="BO207" s="544"/>
      <c r="BP207" s="544"/>
      <c r="BQ207" s="544"/>
      <c r="BR207" s="544"/>
      <c r="BS207" s="544"/>
      <c r="BT207" s="544"/>
      <c r="BU207" s="544"/>
      <c r="BV207" s="544"/>
      <c r="BW207" s="544"/>
      <c r="BX207" s="544"/>
      <c r="BY207" s="544"/>
      <c r="BZ207" s="544"/>
      <c r="CA207" s="544"/>
      <c r="CB207" s="544"/>
      <c r="CC207" s="544"/>
      <c r="CD207" s="544"/>
      <c r="CE207" s="544"/>
      <c r="CF207" s="544"/>
      <c r="CG207" s="544"/>
      <c r="CH207" s="544"/>
      <c r="CI207" s="544"/>
      <c r="CJ207" s="545"/>
    </row>
    <row r="208" spans="1:94" ht="19.5" customHeight="1">
      <c r="A208" s="210"/>
      <c r="B208" s="543"/>
      <c r="C208" s="544"/>
      <c r="D208" s="544"/>
      <c r="E208" s="544"/>
      <c r="F208" s="544"/>
      <c r="G208" s="544"/>
      <c r="H208" s="544"/>
      <c r="I208" s="544"/>
      <c r="J208" s="544"/>
      <c r="K208" s="544"/>
      <c r="L208" s="544"/>
      <c r="M208" s="544"/>
      <c r="N208" s="544"/>
      <c r="O208" s="544"/>
      <c r="P208" s="544"/>
      <c r="Q208" s="544"/>
      <c r="R208" s="544"/>
      <c r="S208" s="544"/>
      <c r="T208" s="544"/>
      <c r="U208" s="544"/>
      <c r="V208" s="544"/>
      <c r="W208" s="544"/>
      <c r="X208" s="544"/>
      <c r="Y208" s="544"/>
      <c r="Z208" s="544"/>
      <c r="AA208" s="544"/>
      <c r="AB208" s="544"/>
      <c r="AC208" s="544"/>
      <c r="AD208" s="544"/>
      <c r="AE208" s="544"/>
      <c r="AF208" s="544"/>
      <c r="AG208" s="544"/>
      <c r="AH208" s="544"/>
      <c r="AI208" s="544"/>
      <c r="AJ208" s="544"/>
      <c r="AK208" s="544"/>
      <c r="AL208" s="544"/>
      <c r="AM208" s="544"/>
      <c r="AN208" s="544"/>
      <c r="AO208" s="544"/>
      <c r="AP208" s="544"/>
      <c r="AQ208" s="544"/>
      <c r="AR208" s="544"/>
      <c r="AS208" s="544"/>
      <c r="AT208" s="544"/>
      <c r="AU208" s="544"/>
      <c r="AV208" s="544"/>
      <c r="AW208" s="544"/>
      <c r="AX208" s="544"/>
      <c r="AY208" s="544"/>
      <c r="AZ208" s="544"/>
      <c r="BA208" s="544"/>
      <c r="BB208" s="544"/>
      <c r="BC208" s="544"/>
      <c r="BD208" s="544"/>
      <c r="BE208" s="544"/>
      <c r="BF208" s="544"/>
      <c r="BG208" s="544"/>
      <c r="BH208" s="544"/>
      <c r="BI208" s="544"/>
      <c r="BJ208" s="544"/>
      <c r="BK208" s="544"/>
      <c r="BL208" s="544"/>
      <c r="BM208" s="544"/>
      <c r="BN208" s="544"/>
      <c r="BO208" s="544"/>
      <c r="BP208" s="544"/>
      <c r="BQ208" s="544"/>
      <c r="BR208" s="544"/>
      <c r="BS208" s="544"/>
      <c r="BT208" s="544"/>
      <c r="BU208" s="544"/>
      <c r="BV208" s="544"/>
      <c r="BW208" s="544"/>
      <c r="BX208" s="544"/>
      <c r="BY208" s="544"/>
      <c r="BZ208" s="544"/>
      <c r="CA208" s="544"/>
      <c r="CB208" s="544"/>
      <c r="CC208" s="544"/>
      <c r="CD208" s="544"/>
      <c r="CE208" s="544"/>
      <c r="CF208" s="544"/>
      <c r="CG208" s="544"/>
      <c r="CH208" s="544"/>
      <c r="CI208" s="544"/>
      <c r="CJ208" s="545"/>
    </row>
    <row r="209" spans="1:92" ht="19.5" customHeight="1">
      <c r="A209" s="210"/>
      <c r="B209" s="543"/>
      <c r="C209" s="544"/>
      <c r="D209" s="544"/>
      <c r="E209" s="544"/>
      <c r="F209" s="544"/>
      <c r="G209" s="544"/>
      <c r="H209" s="544"/>
      <c r="I209" s="544"/>
      <c r="J209" s="544"/>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4"/>
      <c r="AH209" s="544"/>
      <c r="AI209" s="544"/>
      <c r="AJ209" s="544"/>
      <c r="AK209" s="544"/>
      <c r="AL209" s="544"/>
      <c r="AM209" s="544"/>
      <c r="AN209" s="544"/>
      <c r="AO209" s="544"/>
      <c r="AP209" s="544"/>
      <c r="AQ209" s="544"/>
      <c r="AR209" s="544"/>
      <c r="AS209" s="544"/>
      <c r="AT209" s="544"/>
      <c r="AU209" s="544"/>
      <c r="AV209" s="544"/>
      <c r="AW209" s="544"/>
      <c r="AX209" s="544"/>
      <c r="AY209" s="544"/>
      <c r="AZ209" s="544"/>
      <c r="BA209" s="544"/>
      <c r="BB209" s="544"/>
      <c r="BC209" s="544"/>
      <c r="BD209" s="544"/>
      <c r="BE209" s="544"/>
      <c r="BF209" s="544"/>
      <c r="BG209" s="544"/>
      <c r="BH209" s="544"/>
      <c r="BI209" s="544"/>
      <c r="BJ209" s="544"/>
      <c r="BK209" s="544"/>
      <c r="BL209" s="544"/>
      <c r="BM209" s="544"/>
      <c r="BN209" s="544"/>
      <c r="BO209" s="544"/>
      <c r="BP209" s="544"/>
      <c r="BQ209" s="544"/>
      <c r="BR209" s="544"/>
      <c r="BS209" s="544"/>
      <c r="BT209" s="544"/>
      <c r="BU209" s="544"/>
      <c r="BV209" s="544"/>
      <c r="BW209" s="544"/>
      <c r="BX209" s="544"/>
      <c r="BY209" s="544"/>
      <c r="BZ209" s="544"/>
      <c r="CA209" s="544"/>
      <c r="CB209" s="544"/>
      <c r="CC209" s="544"/>
      <c r="CD209" s="544"/>
      <c r="CE209" s="544"/>
      <c r="CF209" s="544"/>
      <c r="CG209" s="544"/>
      <c r="CH209" s="544"/>
      <c r="CI209" s="544"/>
      <c r="CJ209" s="545"/>
    </row>
    <row r="210" spans="1:92" ht="19.5" customHeight="1">
      <c r="A210" s="210"/>
      <c r="B210" s="543"/>
      <c r="C210" s="544"/>
      <c r="D210" s="544"/>
      <c r="E210" s="544"/>
      <c r="F210" s="544"/>
      <c r="G210" s="544"/>
      <c r="H210" s="544"/>
      <c r="I210" s="544"/>
      <c r="J210" s="544"/>
      <c r="K210" s="544"/>
      <c r="L210" s="544"/>
      <c r="M210" s="544"/>
      <c r="N210" s="544"/>
      <c r="O210" s="544"/>
      <c r="P210" s="544"/>
      <c r="Q210" s="544"/>
      <c r="R210" s="544"/>
      <c r="S210" s="544"/>
      <c r="T210" s="544"/>
      <c r="U210" s="544"/>
      <c r="V210" s="544"/>
      <c r="W210" s="544"/>
      <c r="X210" s="544"/>
      <c r="Y210" s="544"/>
      <c r="Z210" s="544"/>
      <c r="AA210" s="544"/>
      <c r="AB210" s="544"/>
      <c r="AC210" s="544"/>
      <c r="AD210" s="544"/>
      <c r="AE210" s="544"/>
      <c r="AF210" s="544"/>
      <c r="AG210" s="544"/>
      <c r="AH210" s="544"/>
      <c r="AI210" s="544"/>
      <c r="AJ210" s="544"/>
      <c r="AK210" s="544"/>
      <c r="AL210" s="544"/>
      <c r="AM210" s="544"/>
      <c r="AN210" s="544"/>
      <c r="AO210" s="544"/>
      <c r="AP210" s="544"/>
      <c r="AQ210" s="544"/>
      <c r="AR210" s="544"/>
      <c r="AS210" s="544"/>
      <c r="AT210" s="544"/>
      <c r="AU210" s="544"/>
      <c r="AV210" s="544"/>
      <c r="AW210" s="544"/>
      <c r="AX210" s="544"/>
      <c r="AY210" s="544"/>
      <c r="AZ210" s="544"/>
      <c r="BA210" s="544"/>
      <c r="BB210" s="544"/>
      <c r="BC210" s="544"/>
      <c r="BD210" s="544"/>
      <c r="BE210" s="544"/>
      <c r="BF210" s="544"/>
      <c r="BG210" s="544"/>
      <c r="BH210" s="544"/>
      <c r="BI210" s="544"/>
      <c r="BJ210" s="544"/>
      <c r="BK210" s="544"/>
      <c r="BL210" s="544"/>
      <c r="BM210" s="544"/>
      <c r="BN210" s="544"/>
      <c r="BO210" s="544"/>
      <c r="BP210" s="544"/>
      <c r="BQ210" s="544"/>
      <c r="BR210" s="544"/>
      <c r="BS210" s="544"/>
      <c r="BT210" s="544"/>
      <c r="BU210" s="544"/>
      <c r="BV210" s="544"/>
      <c r="BW210" s="544"/>
      <c r="BX210" s="544"/>
      <c r="BY210" s="544"/>
      <c r="BZ210" s="544"/>
      <c r="CA210" s="544"/>
      <c r="CB210" s="544"/>
      <c r="CC210" s="544"/>
      <c r="CD210" s="544"/>
      <c r="CE210" s="544"/>
      <c r="CF210" s="544"/>
      <c r="CG210" s="544"/>
      <c r="CH210" s="544"/>
      <c r="CI210" s="544"/>
      <c r="CJ210" s="545"/>
    </row>
    <row r="211" spans="1:92" ht="19.5" customHeight="1">
      <c r="A211" s="210"/>
      <c r="B211" s="543"/>
      <c r="C211" s="544"/>
      <c r="D211" s="544"/>
      <c r="E211" s="544"/>
      <c r="F211" s="544"/>
      <c r="G211" s="544"/>
      <c r="H211" s="544"/>
      <c r="I211" s="544"/>
      <c r="J211" s="544"/>
      <c r="K211" s="544"/>
      <c r="L211" s="544"/>
      <c r="M211" s="544"/>
      <c r="N211" s="544"/>
      <c r="O211" s="544"/>
      <c r="P211" s="544"/>
      <c r="Q211" s="544"/>
      <c r="R211" s="544"/>
      <c r="S211" s="544"/>
      <c r="T211" s="544"/>
      <c r="U211" s="544"/>
      <c r="V211" s="544"/>
      <c r="W211" s="544"/>
      <c r="X211" s="544"/>
      <c r="Y211" s="544"/>
      <c r="Z211" s="544"/>
      <c r="AA211" s="544"/>
      <c r="AB211" s="544"/>
      <c r="AC211" s="544"/>
      <c r="AD211" s="544"/>
      <c r="AE211" s="544"/>
      <c r="AF211" s="544"/>
      <c r="AG211" s="544"/>
      <c r="AH211" s="544"/>
      <c r="AI211" s="544"/>
      <c r="AJ211" s="544"/>
      <c r="AK211" s="544"/>
      <c r="AL211" s="544"/>
      <c r="AM211" s="544"/>
      <c r="AN211" s="544"/>
      <c r="AO211" s="544"/>
      <c r="AP211" s="544"/>
      <c r="AQ211" s="544"/>
      <c r="AR211" s="544"/>
      <c r="AS211" s="544"/>
      <c r="AT211" s="544"/>
      <c r="AU211" s="544"/>
      <c r="AV211" s="544"/>
      <c r="AW211" s="544"/>
      <c r="AX211" s="544"/>
      <c r="AY211" s="544"/>
      <c r="AZ211" s="544"/>
      <c r="BA211" s="544"/>
      <c r="BB211" s="544"/>
      <c r="BC211" s="544"/>
      <c r="BD211" s="544"/>
      <c r="BE211" s="544"/>
      <c r="BF211" s="544"/>
      <c r="BG211" s="544"/>
      <c r="BH211" s="544"/>
      <c r="BI211" s="544"/>
      <c r="BJ211" s="544"/>
      <c r="BK211" s="544"/>
      <c r="BL211" s="544"/>
      <c r="BM211" s="544"/>
      <c r="BN211" s="544"/>
      <c r="BO211" s="544"/>
      <c r="BP211" s="544"/>
      <c r="BQ211" s="544"/>
      <c r="BR211" s="544"/>
      <c r="BS211" s="544"/>
      <c r="BT211" s="544"/>
      <c r="BU211" s="544"/>
      <c r="BV211" s="544"/>
      <c r="BW211" s="544"/>
      <c r="BX211" s="544"/>
      <c r="BY211" s="544"/>
      <c r="BZ211" s="544"/>
      <c r="CA211" s="544"/>
      <c r="CB211" s="544"/>
      <c r="CC211" s="544"/>
      <c r="CD211" s="544"/>
      <c r="CE211" s="544"/>
      <c r="CF211" s="544"/>
      <c r="CG211" s="544"/>
      <c r="CH211" s="544"/>
      <c r="CI211" s="544"/>
      <c r="CJ211" s="545"/>
    </row>
    <row r="212" spans="1:92" ht="19.5" customHeight="1">
      <c r="A212" s="210"/>
      <c r="B212" s="543"/>
      <c r="C212" s="544"/>
      <c r="D212" s="544"/>
      <c r="E212" s="544"/>
      <c r="F212" s="544"/>
      <c r="G212" s="544"/>
      <c r="H212" s="544"/>
      <c r="I212" s="544"/>
      <c r="J212" s="544"/>
      <c r="K212" s="544"/>
      <c r="L212" s="544"/>
      <c r="M212" s="544"/>
      <c r="N212" s="544"/>
      <c r="O212" s="544"/>
      <c r="P212" s="544"/>
      <c r="Q212" s="544"/>
      <c r="R212" s="544"/>
      <c r="S212" s="544"/>
      <c r="T212" s="544"/>
      <c r="U212" s="544"/>
      <c r="V212" s="544"/>
      <c r="W212" s="544"/>
      <c r="X212" s="544"/>
      <c r="Y212" s="544"/>
      <c r="Z212" s="544"/>
      <c r="AA212" s="544"/>
      <c r="AB212" s="544"/>
      <c r="AC212" s="544"/>
      <c r="AD212" s="544"/>
      <c r="AE212" s="544"/>
      <c r="AF212" s="544"/>
      <c r="AG212" s="544"/>
      <c r="AH212" s="544"/>
      <c r="AI212" s="544"/>
      <c r="AJ212" s="544"/>
      <c r="AK212" s="544"/>
      <c r="AL212" s="544"/>
      <c r="AM212" s="544"/>
      <c r="AN212" s="544"/>
      <c r="AO212" s="544"/>
      <c r="AP212" s="544"/>
      <c r="AQ212" s="544"/>
      <c r="AR212" s="544"/>
      <c r="AS212" s="544"/>
      <c r="AT212" s="544"/>
      <c r="AU212" s="544"/>
      <c r="AV212" s="544"/>
      <c r="AW212" s="544"/>
      <c r="AX212" s="544"/>
      <c r="AY212" s="544"/>
      <c r="AZ212" s="544"/>
      <c r="BA212" s="544"/>
      <c r="BB212" s="544"/>
      <c r="BC212" s="544"/>
      <c r="BD212" s="544"/>
      <c r="BE212" s="544"/>
      <c r="BF212" s="544"/>
      <c r="BG212" s="544"/>
      <c r="BH212" s="544"/>
      <c r="BI212" s="544"/>
      <c r="BJ212" s="544"/>
      <c r="BK212" s="544"/>
      <c r="BL212" s="544"/>
      <c r="BM212" s="544"/>
      <c r="BN212" s="544"/>
      <c r="BO212" s="544"/>
      <c r="BP212" s="544"/>
      <c r="BQ212" s="544"/>
      <c r="BR212" s="544"/>
      <c r="BS212" s="544"/>
      <c r="BT212" s="544"/>
      <c r="BU212" s="544"/>
      <c r="BV212" s="544"/>
      <c r="BW212" s="544"/>
      <c r="BX212" s="544"/>
      <c r="BY212" s="544"/>
      <c r="BZ212" s="544"/>
      <c r="CA212" s="544"/>
      <c r="CB212" s="544"/>
      <c r="CC212" s="544"/>
      <c r="CD212" s="544"/>
      <c r="CE212" s="544"/>
      <c r="CF212" s="544"/>
      <c r="CG212" s="544"/>
      <c r="CH212" s="544"/>
      <c r="CI212" s="544"/>
      <c r="CJ212" s="545"/>
    </row>
    <row r="213" spans="1:92" ht="19.5" customHeight="1">
      <c r="A213" s="210"/>
      <c r="B213" s="543"/>
      <c r="C213" s="544"/>
      <c r="D213" s="544"/>
      <c r="E213" s="544"/>
      <c r="F213" s="544"/>
      <c r="G213" s="544"/>
      <c r="H213" s="544"/>
      <c r="I213" s="544"/>
      <c r="J213" s="544"/>
      <c r="K213" s="544"/>
      <c r="L213" s="544"/>
      <c r="M213" s="544"/>
      <c r="N213" s="544"/>
      <c r="O213" s="544"/>
      <c r="P213" s="544"/>
      <c r="Q213" s="544"/>
      <c r="R213" s="544"/>
      <c r="S213" s="544"/>
      <c r="T213" s="544"/>
      <c r="U213" s="544"/>
      <c r="V213" s="544"/>
      <c r="W213" s="544"/>
      <c r="X213" s="544"/>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4"/>
      <c r="AY213" s="544"/>
      <c r="AZ213" s="544"/>
      <c r="BA213" s="544"/>
      <c r="BB213" s="544"/>
      <c r="BC213" s="544"/>
      <c r="BD213" s="544"/>
      <c r="BE213" s="544"/>
      <c r="BF213" s="544"/>
      <c r="BG213" s="544"/>
      <c r="BH213" s="544"/>
      <c r="BI213" s="544"/>
      <c r="BJ213" s="544"/>
      <c r="BK213" s="544"/>
      <c r="BL213" s="544"/>
      <c r="BM213" s="544"/>
      <c r="BN213" s="544"/>
      <c r="BO213" s="544"/>
      <c r="BP213" s="544"/>
      <c r="BQ213" s="544"/>
      <c r="BR213" s="544"/>
      <c r="BS213" s="544"/>
      <c r="BT213" s="544"/>
      <c r="BU213" s="544"/>
      <c r="BV213" s="544"/>
      <c r="BW213" s="544"/>
      <c r="BX213" s="544"/>
      <c r="BY213" s="544"/>
      <c r="BZ213" s="544"/>
      <c r="CA213" s="544"/>
      <c r="CB213" s="544"/>
      <c r="CC213" s="544"/>
      <c r="CD213" s="544"/>
      <c r="CE213" s="544"/>
      <c r="CF213" s="544"/>
      <c r="CG213" s="544"/>
      <c r="CH213" s="544"/>
      <c r="CI213" s="544"/>
      <c r="CJ213" s="545"/>
    </row>
    <row r="214" spans="1:92" ht="19.5" customHeight="1">
      <c r="A214" s="210"/>
      <c r="B214" s="543"/>
      <c r="C214" s="544"/>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4"/>
      <c r="AH214" s="544"/>
      <c r="AI214" s="544"/>
      <c r="AJ214" s="544"/>
      <c r="AK214" s="544"/>
      <c r="AL214" s="544"/>
      <c r="AM214" s="544"/>
      <c r="AN214" s="544"/>
      <c r="AO214" s="544"/>
      <c r="AP214" s="544"/>
      <c r="AQ214" s="544"/>
      <c r="AR214" s="544"/>
      <c r="AS214" s="544"/>
      <c r="AT214" s="544"/>
      <c r="AU214" s="544"/>
      <c r="AV214" s="544"/>
      <c r="AW214" s="544"/>
      <c r="AX214" s="544"/>
      <c r="AY214" s="544"/>
      <c r="AZ214" s="544"/>
      <c r="BA214" s="544"/>
      <c r="BB214" s="544"/>
      <c r="BC214" s="544"/>
      <c r="BD214" s="544"/>
      <c r="BE214" s="544"/>
      <c r="BF214" s="544"/>
      <c r="BG214" s="544"/>
      <c r="BH214" s="544"/>
      <c r="BI214" s="544"/>
      <c r="BJ214" s="544"/>
      <c r="BK214" s="544"/>
      <c r="BL214" s="544"/>
      <c r="BM214" s="544"/>
      <c r="BN214" s="544"/>
      <c r="BO214" s="544"/>
      <c r="BP214" s="544"/>
      <c r="BQ214" s="544"/>
      <c r="BR214" s="544"/>
      <c r="BS214" s="544"/>
      <c r="BT214" s="544"/>
      <c r="BU214" s="544"/>
      <c r="BV214" s="544"/>
      <c r="BW214" s="544"/>
      <c r="BX214" s="544"/>
      <c r="BY214" s="544"/>
      <c r="BZ214" s="544"/>
      <c r="CA214" s="544"/>
      <c r="CB214" s="544"/>
      <c r="CC214" s="544"/>
      <c r="CD214" s="544"/>
      <c r="CE214" s="544"/>
      <c r="CF214" s="544"/>
      <c r="CG214" s="544"/>
      <c r="CH214" s="544"/>
      <c r="CI214" s="544"/>
      <c r="CJ214" s="545"/>
    </row>
    <row r="215" spans="1:92" ht="19.5" customHeight="1">
      <c r="A215" s="210"/>
      <c r="B215" s="546"/>
      <c r="C215" s="547"/>
      <c r="D215" s="547"/>
      <c r="E215" s="547"/>
      <c r="F215" s="547"/>
      <c r="G215" s="547"/>
      <c r="H215" s="547"/>
      <c r="I215" s="547"/>
      <c r="J215" s="547"/>
      <c r="K215" s="547"/>
      <c r="L215" s="547"/>
      <c r="M215" s="547"/>
      <c r="N215" s="547"/>
      <c r="O215" s="547"/>
      <c r="P215" s="547"/>
      <c r="Q215" s="547"/>
      <c r="R215" s="547"/>
      <c r="S215" s="547"/>
      <c r="T215" s="547"/>
      <c r="U215" s="547"/>
      <c r="V215" s="547"/>
      <c r="W215" s="547"/>
      <c r="X215" s="547"/>
      <c r="Y215" s="547"/>
      <c r="Z215" s="547"/>
      <c r="AA215" s="547"/>
      <c r="AB215" s="547"/>
      <c r="AC215" s="547"/>
      <c r="AD215" s="547"/>
      <c r="AE215" s="547"/>
      <c r="AF215" s="547"/>
      <c r="AG215" s="547"/>
      <c r="AH215" s="547"/>
      <c r="AI215" s="547"/>
      <c r="AJ215" s="547"/>
      <c r="AK215" s="547"/>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7"/>
      <c r="CJ215" s="548"/>
    </row>
    <row r="216" spans="1:92" ht="30" customHeight="1">
      <c r="A216" s="199"/>
      <c r="B216" s="291"/>
      <c r="C216" s="291"/>
      <c r="D216" s="291"/>
      <c r="E216" s="291"/>
      <c r="F216" s="291"/>
      <c r="G216" s="291"/>
      <c r="H216" s="291"/>
      <c r="I216" s="291"/>
      <c r="J216" s="291"/>
      <c r="K216" s="291"/>
      <c r="L216" s="291"/>
      <c r="M216" s="291"/>
      <c r="N216" s="204"/>
      <c r="O216" s="204"/>
      <c r="P216" s="292"/>
      <c r="Q216" s="292"/>
      <c r="R216" s="292"/>
      <c r="S216" s="292"/>
      <c r="T216" s="292"/>
      <c r="U216" s="293"/>
      <c r="V216" s="293"/>
      <c r="W216" s="293"/>
      <c r="X216" s="293"/>
      <c r="Y216" s="293"/>
      <c r="Z216" s="294"/>
      <c r="AA216" s="294"/>
      <c r="AB216" s="294"/>
      <c r="AC216" s="294"/>
      <c r="AD216" s="294"/>
      <c r="AE216" s="294"/>
      <c r="AF216" s="294"/>
      <c r="AG216" s="294"/>
      <c r="AH216" s="294"/>
      <c r="AI216" s="294"/>
      <c r="AJ216" s="294"/>
      <c r="AK216" s="208"/>
      <c r="AL216" s="208"/>
      <c r="AM216" s="208"/>
      <c r="AN216" s="208"/>
      <c r="AO216" s="208"/>
      <c r="AP216" s="208"/>
      <c r="AQ216" s="208"/>
      <c r="AR216" s="208"/>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row>
    <row r="217" spans="1:92" s="225" customFormat="1" ht="29.25" customHeight="1">
      <c r="A217" s="512" t="s">
        <v>646</v>
      </c>
      <c r="B217" s="512"/>
      <c r="C217" s="512"/>
      <c r="D217" s="512"/>
      <c r="E217" s="512"/>
      <c r="F217" s="512"/>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2"/>
      <c r="AY217" s="512"/>
      <c r="AZ217" s="512"/>
      <c r="BA217" s="512"/>
      <c r="BB217" s="512"/>
      <c r="BC217" s="512"/>
      <c r="BD217" s="512"/>
      <c r="BE217" s="512"/>
      <c r="BF217" s="512"/>
      <c r="BG217" s="512"/>
      <c r="BH217" s="512"/>
      <c r="BI217" s="512"/>
      <c r="BJ217" s="512"/>
      <c r="BK217" s="512"/>
      <c r="BL217" s="512"/>
      <c r="BM217" s="512"/>
      <c r="BN217" s="512"/>
      <c r="BO217" s="512"/>
      <c r="BP217" s="512"/>
      <c r="BQ217" s="512"/>
      <c r="BR217" s="512"/>
      <c r="BS217" s="512"/>
      <c r="BT217" s="512"/>
      <c r="BU217" s="512"/>
      <c r="BV217" s="512"/>
      <c r="BW217" s="512"/>
      <c r="BX217" s="512"/>
      <c r="BY217" s="512"/>
      <c r="BZ217" s="512"/>
      <c r="CA217" s="512"/>
      <c r="CB217" s="512"/>
      <c r="CC217" s="512"/>
      <c r="CD217" s="512"/>
      <c r="CE217" s="512"/>
      <c r="CF217" s="512"/>
      <c r="CG217" s="512"/>
      <c r="CH217" s="512"/>
    </row>
    <row r="218" spans="1:92" ht="9.9" customHeight="1">
      <c r="A218" s="187"/>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c r="BH218" s="188"/>
      <c r="BI218" s="188"/>
      <c r="BJ218" s="188"/>
      <c r="BK218" s="188"/>
      <c r="BL218" s="188"/>
      <c r="BM218" s="188"/>
      <c r="BN218" s="188"/>
      <c r="BO218" s="188"/>
      <c r="BP218" s="188"/>
      <c r="BQ218" s="188"/>
      <c r="BR218" s="189"/>
      <c r="BS218" s="189"/>
      <c r="BT218" s="189"/>
      <c r="BU218" s="189"/>
      <c r="BV218" s="189"/>
      <c r="BW218" s="189"/>
      <c r="BX218" s="189"/>
      <c r="BY218" s="189"/>
      <c r="BZ218" s="189"/>
      <c r="CA218" s="189"/>
      <c r="CB218" s="189"/>
      <c r="CC218" s="189"/>
      <c r="CD218" s="189"/>
      <c r="CE218" s="189"/>
      <c r="CF218" s="189"/>
      <c r="CG218" s="189"/>
      <c r="CH218" s="189"/>
      <c r="CI218" s="233"/>
      <c r="CJ218" s="233"/>
      <c r="CK218" s="233"/>
      <c r="CL218" s="233"/>
      <c r="CM218" s="233"/>
      <c r="CN218" s="233"/>
    </row>
    <row r="219" spans="1:92" ht="35.1" customHeight="1">
      <c r="A219" s="190"/>
      <c r="B219" s="761" t="s">
        <v>323</v>
      </c>
      <c r="C219" s="762"/>
      <c r="D219" s="762"/>
      <c r="E219" s="762"/>
      <c r="F219" s="762"/>
      <c r="G219" s="762"/>
      <c r="H219" s="762"/>
      <c r="I219" s="763"/>
      <c r="J219" s="767" t="s">
        <v>279</v>
      </c>
      <c r="K219" s="768"/>
      <c r="L219" s="768"/>
      <c r="M219" s="769"/>
      <c r="N219" s="770"/>
      <c r="O219" s="771"/>
      <c r="P219" s="772" t="s">
        <v>280</v>
      </c>
      <c r="Q219" s="772"/>
      <c r="R219" s="772"/>
      <c r="S219" s="772"/>
      <c r="T219" s="772"/>
      <c r="U219" s="773"/>
      <c r="V219" s="192"/>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91"/>
      <c r="BI219" s="191"/>
      <c r="BJ219" s="191"/>
      <c r="BK219" s="193"/>
      <c r="BL219" s="193"/>
      <c r="BM219" s="193"/>
      <c r="BN219" s="193"/>
      <c r="BO219" s="193"/>
      <c r="BP219" s="193"/>
      <c r="BQ219" s="194"/>
      <c r="BR219" s="195"/>
      <c r="BS219" s="195"/>
      <c r="BT219" s="196"/>
      <c r="BU219" s="196"/>
      <c r="BV219" s="196"/>
      <c r="BW219" s="196"/>
      <c r="BX219" s="196"/>
      <c r="BY219" s="196"/>
      <c r="BZ219" s="196"/>
      <c r="CA219" s="196"/>
      <c r="CB219" s="196"/>
      <c r="CC219" s="196"/>
      <c r="CD219" s="196"/>
    </row>
    <row r="220" spans="1:92" ht="35.1" customHeight="1">
      <c r="A220" s="190"/>
      <c r="B220" s="761"/>
      <c r="C220" s="762"/>
      <c r="D220" s="762"/>
      <c r="E220" s="762"/>
      <c r="F220" s="762"/>
      <c r="G220" s="762"/>
      <c r="H220" s="762"/>
      <c r="I220" s="763"/>
      <c r="J220" s="758" t="s">
        <v>32</v>
      </c>
      <c r="K220" s="759"/>
      <c r="L220" s="759"/>
      <c r="M220" s="760"/>
      <c r="N220" s="754"/>
      <c r="O220" s="755"/>
      <c r="P220" s="756" t="s">
        <v>32</v>
      </c>
      <c r="Q220" s="756"/>
      <c r="R220" s="756"/>
      <c r="S220" s="756"/>
      <c r="T220" s="756"/>
      <c r="U220" s="757"/>
      <c r="V220" s="198"/>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3"/>
      <c r="AU220" s="193"/>
      <c r="AV220" s="193"/>
      <c r="AW220" s="193"/>
      <c r="AX220" s="193"/>
      <c r="AY220" s="193"/>
      <c r="AZ220" s="193"/>
      <c r="BA220" s="193"/>
      <c r="BB220" s="193"/>
      <c r="BC220" s="193"/>
      <c r="BD220" s="193"/>
      <c r="BE220" s="193"/>
      <c r="BF220" s="193"/>
      <c r="BG220" s="193"/>
      <c r="BH220" s="193"/>
      <c r="BI220" s="193"/>
      <c r="BJ220" s="193"/>
      <c r="BK220" s="193"/>
      <c r="BL220" s="193"/>
      <c r="BM220" s="193"/>
      <c r="BN220" s="193"/>
      <c r="BO220" s="193"/>
      <c r="BP220" s="193"/>
      <c r="BQ220" s="194"/>
      <c r="BR220" s="195"/>
      <c r="BS220" s="195"/>
      <c r="BT220" s="196"/>
      <c r="BU220" s="196"/>
      <c r="BV220" s="196"/>
      <c r="BW220" s="196"/>
      <c r="BX220" s="196"/>
      <c r="BY220" s="196"/>
      <c r="BZ220" s="196"/>
      <c r="CA220" s="196"/>
      <c r="CB220" s="196"/>
      <c r="CC220" s="196"/>
      <c r="CD220" s="196"/>
    </row>
    <row r="221" spans="1:92" ht="35.1" customHeight="1">
      <c r="A221" s="190"/>
      <c r="B221" s="761"/>
      <c r="C221" s="762"/>
      <c r="D221" s="762"/>
      <c r="E221" s="762"/>
      <c r="F221" s="762"/>
      <c r="G221" s="762"/>
      <c r="H221" s="762"/>
      <c r="I221" s="763"/>
      <c r="J221" s="758" t="s">
        <v>35</v>
      </c>
      <c r="K221" s="759"/>
      <c r="L221" s="759"/>
      <c r="M221" s="760"/>
      <c r="N221" s="754"/>
      <c r="O221" s="755"/>
      <c r="P221" s="756" t="s">
        <v>130</v>
      </c>
      <c r="Q221" s="756"/>
      <c r="R221" s="756"/>
      <c r="S221" s="756"/>
      <c r="T221" s="756"/>
      <c r="U221" s="757"/>
      <c r="V221" s="754"/>
      <c r="W221" s="755"/>
      <c r="X221" s="756" t="s">
        <v>131</v>
      </c>
      <c r="Y221" s="756"/>
      <c r="Z221" s="756"/>
      <c r="AA221" s="756"/>
      <c r="AB221" s="756"/>
      <c r="AC221" s="757"/>
      <c r="AD221" s="754"/>
      <c r="AE221" s="755"/>
      <c r="AF221" s="756" t="s">
        <v>132</v>
      </c>
      <c r="AG221" s="756"/>
      <c r="AH221" s="756"/>
      <c r="AI221" s="756"/>
      <c r="AJ221" s="756"/>
      <c r="AK221" s="757"/>
      <c r="AL221" s="754"/>
      <c r="AM221" s="755"/>
      <c r="AN221" s="756" t="s">
        <v>133</v>
      </c>
      <c r="AO221" s="756"/>
      <c r="AP221" s="756"/>
      <c r="AQ221" s="756"/>
      <c r="AR221" s="756"/>
      <c r="AS221" s="757"/>
      <c r="AT221" s="754"/>
      <c r="AU221" s="755"/>
      <c r="AV221" s="756" t="s">
        <v>134</v>
      </c>
      <c r="AW221" s="756"/>
      <c r="AX221" s="756"/>
      <c r="AY221" s="756"/>
      <c r="AZ221" s="756"/>
      <c r="BA221" s="757"/>
      <c r="BB221" s="754"/>
      <c r="BC221" s="755"/>
      <c r="BD221" s="193" t="s">
        <v>135</v>
      </c>
      <c r="BE221" s="193"/>
      <c r="BF221" s="193"/>
      <c r="BG221" s="193"/>
      <c r="BH221" s="193"/>
      <c r="BI221" s="193"/>
      <c r="BJ221" s="198"/>
      <c r="BK221" s="193"/>
      <c r="BL221" s="193"/>
      <c r="BM221" s="193"/>
      <c r="BN221" s="193"/>
      <c r="BO221" s="193"/>
      <c r="BP221" s="193"/>
      <c r="BQ221" s="194"/>
      <c r="BR221" s="196"/>
      <c r="BS221" s="196"/>
      <c r="BT221" s="196"/>
      <c r="BU221" s="196"/>
      <c r="BV221" s="196"/>
      <c r="BW221" s="196"/>
      <c r="BX221" s="196"/>
      <c r="BY221" s="196"/>
      <c r="BZ221" s="196"/>
      <c r="CA221" s="196"/>
      <c r="CB221" s="196"/>
    </row>
    <row r="222" spans="1:92" ht="35.1" customHeight="1">
      <c r="A222" s="190"/>
      <c r="B222" s="761"/>
      <c r="C222" s="762"/>
      <c r="D222" s="762"/>
      <c r="E222" s="762"/>
      <c r="F222" s="762"/>
      <c r="G222" s="762"/>
      <c r="H222" s="762"/>
      <c r="I222" s="763"/>
      <c r="J222" s="758" t="s">
        <v>37</v>
      </c>
      <c r="K222" s="759"/>
      <c r="L222" s="759"/>
      <c r="M222" s="760"/>
      <c r="N222" s="754"/>
      <c r="O222" s="755"/>
      <c r="P222" s="756" t="s">
        <v>317</v>
      </c>
      <c r="Q222" s="756"/>
      <c r="R222" s="756"/>
      <c r="S222" s="756"/>
      <c r="T222" s="756"/>
      <c r="U222" s="757"/>
      <c r="V222" s="754"/>
      <c r="W222" s="755"/>
      <c r="X222" s="756" t="s">
        <v>137</v>
      </c>
      <c r="Y222" s="756"/>
      <c r="Z222" s="756"/>
      <c r="AA222" s="756"/>
      <c r="AB222" s="756"/>
      <c r="AC222" s="757"/>
      <c r="AD222" s="754"/>
      <c r="AE222" s="755"/>
      <c r="AF222" s="756" t="s">
        <v>138</v>
      </c>
      <c r="AG222" s="756"/>
      <c r="AH222" s="756"/>
      <c r="AI222" s="756"/>
      <c r="AJ222" s="756"/>
      <c r="AK222" s="757"/>
      <c r="AL222" s="754"/>
      <c r="AM222" s="755"/>
      <c r="AN222" s="756" t="s">
        <v>139</v>
      </c>
      <c r="AO222" s="756"/>
      <c r="AP222" s="756"/>
      <c r="AQ222" s="756"/>
      <c r="AR222" s="756"/>
      <c r="AS222" s="757"/>
      <c r="AT222" s="754"/>
      <c r="AU222" s="755"/>
      <c r="AV222" s="756" t="s">
        <v>140</v>
      </c>
      <c r="AW222" s="756"/>
      <c r="AX222" s="756"/>
      <c r="AY222" s="756"/>
      <c r="AZ222" s="756"/>
      <c r="BA222" s="757"/>
      <c r="BB222" s="754"/>
      <c r="BC222" s="755"/>
      <c r="BD222" s="193" t="s">
        <v>141</v>
      </c>
      <c r="BE222" s="193"/>
      <c r="BF222" s="193"/>
      <c r="BG222" s="193"/>
      <c r="BH222" s="193"/>
      <c r="BI222" s="193"/>
      <c r="BJ222" s="754"/>
      <c r="BK222" s="755"/>
      <c r="BL222" s="756" t="s">
        <v>142</v>
      </c>
      <c r="BM222" s="756"/>
      <c r="BN222" s="756"/>
      <c r="BO222" s="756"/>
      <c r="BP222" s="756"/>
      <c r="BQ222" s="757"/>
      <c r="BR222" s="196"/>
      <c r="BS222" s="196"/>
      <c r="BT222" s="196"/>
      <c r="BU222" s="196"/>
      <c r="BV222" s="196"/>
      <c r="BW222" s="196"/>
      <c r="BX222" s="196"/>
      <c r="BY222" s="196"/>
      <c r="BZ222" s="196"/>
      <c r="CA222" s="196"/>
      <c r="CB222" s="196"/>
    </row>
    <row r="223" spans="1:92" ht="35.1" customHeight="1">
      <c r="A223" s="190"/>
      <c r="B223" s="761"/>
      <c r="C223" s="762"/>
      <c r="D223" s="762"/>
      <c r="E223" s="762"/>
      <c r="F223" s="762"/>
      <c r="G223" s="762"/>
      <c r="H223" s="762"/>
      <c r="I223" s="763"/>
      <c r="J223" s="758" t="s">
        <v>45</v>
      </c>
      <c r="K223" s="759"/>
      <c r="L223" s="759"/>
      <c r="M223" s="760"/>
      <c r="N223" s="754"/>
      <c r="O223" s="755"/>
      <c r="P223" s="756" t="s">
        <v>145</v>
      </c>
      <c r="Q223" s="756"/>
      <c r="R223" s="756"/>
      <c r="S223" s="756"/>
      <c r="T223" s="756"/>
      <c r="U223" s="757"/>
      <c r="V223" s="754"/>
      <c r="W223" s="755"/>
      <c r="X223" s="756" t="s">
        <v>146</v>
      </c>
      <c r="Y223" s="756"/>
      <c r="Z223" s="756"/>
      <c r="AA223" s="756"/>
      <c r="AB223" s="756"/>
      <c r="AC223" s="757"/>
      <c r="AD223" s="754"/>
      <c r="AE223" s="755"/>
      <c r="AF223" s="756" t="s">
        <v>147</v>
      </c>
      <c r="AG223" s="756"/>
      <c r="AH223" s="756"/>
      <c r="AI223" s="756"/>
      <c r="AJ223" s="756"/>
      <c r="AK223" s="757"/>
      <c r="AL223" s="754"/>
      <c r="AM223" s="755"/>
      <c r="AN223" s="756" t="s">
        <v>325</v>
      </c>
      <c r="AO223" s="756"/>
      <c r="AP223" s="756"/>
      <c r="AQ223" s="756"/>
      <c r="AR223" s="756"/>
      <c r="AS223" s="757"/>
      <c r="AT223" s="198"/>
      <c r="AU223" s="193"/>
      <c r="AV223" s="193"/>
      <c r="AW223" s="193"/>
      <c r="AX223" s="193"/>
      <c r="AY223" s="193"/>
      <c r="AZ223" s="193"/>
      <c r="BA223" s="193"/>
      <c r="BB223" s="193"/>
      <c r="BC223" s="193"/>
      <c r="BD223" s="193"/>
      <c r="BE223" s="193"/>
      <c r="BF223" s="193"/>
      <c r="BG223" s="193"/>
      <c r="BH223" s="193"/>
      <c r="BI223" s="193"/>
      <c r="BJ223" s="193"/>
      <c r="BK223" s="193"/>
      <c r="BL223" s="755"/>
      <c r="BM223" s="755"/>
      <c r="BN223" s="755"/>
      <c r="BO223" s="755"/>
      <c r="BP223" s="755"/>
      <c r="BQ223" s="850"/>
      <c r="BR223" s="196"/>
      <c r="BS223" s="196"/>
      <c r="BT223" s="196"/>
      <c r="BU223" s="196"/>
      <c r="BV223" s="196"/>
      <c r="BW223" s="196"/>
      <c r="BX223" s="196"/>
      <c r="BY223" s="196"/>
      <c r="BZ223" s="196"/>
      <c r="CA223" s="196"/>
      <c r="CB223" s="196"/>
    </row>
    <row r="224" spans="1:92" ht="35.1" customHeight="1">
      <c r="A224" s="190"/>
      <c r="B224" s="761"/>
      <c r="C224" s="762"/>
      <c r="D224" s="762"/>
      <c r="E224" s="762"/>
      <c r="F224" s="762"/>
      <c r="G224" s="762"/>
      <c r="H224" s="762"/>
      <c r="I224" s="763"/>
      <c r="J224" s="758" t="s">
        <v>50</v>
      </c>
      <c r="K224" s="759"/>
      <c r="L224" s="759"/>
      <c r="M224" s="760"/>
      <c r="N224" s="754"/>
      <c r="O224" s="755"/>
      <c r="P224" s="756" t="s">
        <v>316</v>
      </c>
      <c r="Q224" s="756"/>
      <c r="R224" s="756"/>
      <c r="S224" s="756"/>
      <c r="T224" s="756"/>
      <c r="U224" s="757"/>
      <c r="V224" s="754"/>
      <c r="W224" s="755"/>
      <c r="X224" s="756" t="s">
        <v>148</v>
      </c>
      <c r="Y224" s="756"/>
      <c r="Z224" s="756"/>
      <c r="AA224" s="756"/>
      <c r="AB224" s="756"/>
      <c r="AC224" s="757"/>
      <c r="AD224" s="754"/>
      <c r="AE224" s="755"/>
      <c r="AF224" s="756" t="s">
        <v>149</v>
      </c>
      <c r="AG224" s="756"/>
      <c r="AH224" s="756"/>
      <c r="AI224" s="756"/>
      <c r="AJ224" s="756"/>
      <c r="AK224" s="757"/>
      <c r="AL224" s="754"/>
      <c r="AM224" s="755"/>
      <c r="AN224" s="756" t="s">
        <v>150</v>
      </c>
      <c r="AO224" s="756"/>
      <c r="AP224" s="756"/>
      <c r="AQ224" s="756"/>
      <c r="AR224" s="756"/>
      <c r="AS224" s="757"/>
      <c r="AT224" s="754"/>
      <c r="AU224" s="755"/>
      <c r="AV224" s="756" t="s">
        <v>151</v>
      </c>
      <c r="AW224" s="756"/>
      <c r="AX224" s="756"/>
      <c r="AY224" s="756"/>
      <c r="AZ224" s="756"/>
      <c r="BA224" s="757"/>
      <c r="BB224" s="198"/>
      <c r="BC224" s="193"/>
      <c r="BD224" s="193"/>
      <c r="BE224" s="193"/>
      <c r="BF224" s="193"/>
      <c r="BG224" s="193"/>
      <c r="BH224" s="193"/>
      <c r="BI224" s="193"/>
      <c r="BJ224" s="193"/>
      <c r="BK224" s="193"/>
      <c r="BL224" s="755"/>
      <c r="BM224" s="755"/>
      <c r="BN224" s="755"/>
      <c r="BO224" s="755"/>
      <c r="BP224" s="755"/>
      <c r="BQ224" s="850"/>
      <c r="BR224" s="196"/>
      <c r="BS224" s="196"/>
      <c r="BT224" s="196"/>
      <c r="BU224" s="196"/>
      <c r="BV224" s="196"/>
      <c r="BW224" s="196"/>
      <c r="BX224" s="196"/>
      <c r="BY224" s="196"/>
      <c r="BZ224" s="196"/>
      <c r="CA224" s="196"/>
      <c r="CB224" s="196"/>
    </row>
    <row r="225" spans="1:94" ht="35.1" customHeight="1">
      <c r="A225" s="190"/>
      <c r="B225" s="761"/>
      <c r="C225" s="762"/>
      <c r="D225" s="762"/>
      <c r="E225" s="762"/>
      <c r="F225" s="762"/>
      <c r="G225" s="762"/>
      <c r="H225" s="762"/>
      <c r="I225" s="763"/>
      <c r="J225" s="758" t="s">
        <v>56</v>
      </c>
      <c r="K225" s="759"/>
      <c r="L225" s="759"/>
      <c r="M225" s="760"/>
      <c r="N225" s="754"/>
      <c r="O225" s="755"/>
      <c r="P225" s="756" t="s">
        <v>152</v>
      </c>
      <c r="Q225" s="756"/>
      <c r="R225" s="756"/>
      <c r="S225" s="756"/>
      <c r="T225" s="756"/>
      <c r="U225" s="757"/>
      <c r="V225" s="754"/>
      <c r="W225" s="755"/>
      <c r="X225" s="756" t="s">
        <v>153</v>
      </c>
      <c r="Y225" s="756"/>
      <c r="Z225" s="756"/>
      <c r="AA225" s="756"/>
      <c r="AB225" s="756"/>
      <c r="AC225" s="757"/>
      <c r="AD225" s="754"/>
      <c r="AE225" s="755"/>
      <c r="AF225" s="756" t="s">
        <v>154</v>
      </c>
      <c r="AG225" s="756"/>
      <c r="AH225" s="756"/>
      <c r="AI225" s="756"/>
      <c r="AJ225" s="756"/>
      <c r="AK225" s="757"/>
      <c r="AL225" s="754"/>
      <c r="AM225" s="755"/>
      <c r="AN225" s="756" t="s">
        <v>155</v>
      </c>
      <c r="AO225" s="756"/>
      <c r="AP225" s="756"/>
      <c r="AQ225" s="756"/>
      <c r="AR225" s="756"/>
      <c r="AS225" s="757"/>
      <c r="AT225" s="754"/>
      <c r="AU225" s="755"/>
      <c r="AV225" s="756" t="s">
        <v>156</v>
      </c>
      <c r="AW225" s="756"/>
      <c r="AX225" s="756"/>
      <c r="AY225" s="756"/>
      <c r="AZ225" s="756"/>
      <c r="BA225" s="757"/>
      <c r="BB225" s="754"/>
      <c r="BC225" s="755"/>
      <c r="BD225" s="193" t="s">
        <v>157</v>
      </c>
      <c r="BE225" s="193"/>
      <c r="BF225" s="193"/>
      <c r="BG225" s="193"/>
      <c r="BH225" s="193"/>
      <c r="BI225" s="193"/>
      <c r="BJ225" s="754"/>
      <c r="BK225" s="755"/>
      <c r="BL225" s="756" t="s">
        <v>158</v>
      </c>
      <c r="BM225" s="756"/>
      <c r="BN225" s="756"/>
      <c r="BO225" s="756"/>
      <c r="BP225" s="756"/>
      <c r="BQ225" s="757"/>
      <c r="BR225" s="196"/>
      <c r="BS225" s="196"/>
      <c r="BT225" s="196"/>
      <c r="BU225" s="196"/>
      <c r="BV225" s="196"/>
      <c r="BW225" s="196"/>
      <c r="BX225" s="196"/>
      <c r="BY225" s="196"/>
      <c r="BZ225" s="196"/>
      <c r="CA225" s="196"/>
      <c r="CB225" s="196"/>
    </row>
    <row r="226" spans="1:94" ht="35.1" customHeight="1">
      <c r="A226" s="190"/>
      <c r="B226" s="761"/>
      <c r="C226" s="762"/>
      <c r="D226" s="762"/>
      <c r="E226" s="762"/>
      <c r="F226" s="762"/>
      <c r="G226" s="762"/>
      <c r="H226" s="762"/>
      <c r="I226" s="763"/>
      <c r="J226" s="758" t="s">
        <v>65</v>
      </c>
      <c r="K226" s="759"/>
      <c r="L226" s="759"/>
      <c r="M226" s="760"/>
      <c r="N226" s="754"/>
      <c r="O226" s="755"/>
      <c r="P226" s="756" t="s">
        <v>159</v>
      </c>
      <c r="Q226" s="756"/>
      <c r="R226" s="756"/>
      <c r="S226" s="756"/>
      <c r="T226" s="756"/>
      <c r="U226" s="757"/>
      <c r="V226" s="754"/>
      <c r="W226" s="755"/>
      <c r="X226" s="756" t="s">
        <v>160</v>
      </c>
      <c r="Y226" s="756"/>
      <c r="Z226" s="756"/>
      <c r="AA226" s="756"/>
      <c r="AB226" s="756"/>
      <c r="AC226" s="757"/>
      <c r="AD226" s="754"/>
      <c r="AE226" s="755"/>
      <c r="AF226" s="756" t="s">
        <v>161</v>
      </c>
      <c r="AG226" s="756"/>
      <c r="AH226" s="756"/>
      <c r="AI226" s="756"/>
      <c r="AJ226" s="756"/>
      <c r="AK226" s="757"/>
      <c r="AL226" s="754"/>
      <c r="AM226" s="755"/>
      <c r="AN226" s="756" t="s">
        <v>162</v>
      </c>
      <c r="AO226" s="756"/>
      <c r="AP226" s="756"/>
      <c r="AQ226" s="756"/>
      <c r="AR226" s="756"/>
      <c r="AS226" s="757"/>
      <c r="AT226" s="754"/>
      <c r="AU226" s="755"/>
      <c r="AV226" s="756" t="s">
        <v>163</v>
      </c>
      <c r="AW226" s="756"/>
      <c r="AX226" s="756"/>
      <c r="AY226" s="756"/>
      <c r="AZ226" s="756"/>
      <c r="BA226" s="757"/>
      <c r="BB226" s="198"/>
      <c r="BC226" s="193"/>
      <c r="BD226" s="193"/>
      <c r="BE226" s="193"/>
      <c r="BF226" s="193"/>
      <c r="BG226" s="193"/>
      <c r="BH226" s="193"/>
      <c r="BI226" s="193"/>
      <c r="BJ226" s="193"/>
      <c r="BK226" s="193"/>
      <c r="BL226" s="755"/>
      <c r="BM226" s="755"/>
      <c r="BN226" s="755"/>
      <c r="BO226" s="755"/>
      <c r="BP226" s="755"/>
      <c r="BQ226" s="850"/>
      <c r="BR226" s="196"/>
      <c r="BS226" s="196"/>
      <c r="BT226" s="196"/>
      <c r="BU226" s="196"/>
      <c r="BV226" s="196"/>
      <c r="BW226" s="196"/>
      <c r="BX226" s="196"/>
      <c r="BY226" s="196"/>
      <c r="BZ226" s="196"/>
      <c r="CA226" s="196"/>
      <c r="CB226" s="196"/>
    </row>
    <row r="227" spans="1:94" ht="35.1" customHeight="1">
      <c r="A227" s="190"/>
      <c r="B227" s="761"/>
      <c r="C227" s="762"/>
      <c r="D227" s="762"/>
      <c r="E227" s="762"/>
      <c r="F227" s="762"/>
      <c r="G227" s="762"/>
      <c r="H227" s="762"/>
      <c r="I227" s="763"/>
      <c r="J227" s="758" t="s">
        <v>71</v>
      </c>
      <c r="K227" s="759"/>
      <c r="L227" s="759"/>
      <c r="M227" s="760"/>
      <c r="N227" s="754"/>
      <c r="O227" s="755"/>
      <c r="P227" s="756" t="s">
        <v>164</v>
      </c>
      <c r="Q227" s="756"/>
      <c r="R227" s="756"/>
      <c r="S227" s="756"/>
      <c r="T227" s="756"/>
      <c r="U227" s="757"/>
      <c r="V227" s="754"/>
      <c r="W227" s="755"/>
      <c r="X227" s="756" t="s">
        <v>165</v>
      </c>
      <c r="Y227" s="756"/>
      <c r="Z227" s="756"/>
      <c r="AA227" s="756"/>
      <c r="AB227" s="756"/>
      <c r="AC227" s="757"/>
      <c r="AD227" s="754"/>
      <c r="AE227" s="755"/>
      <c r="AF227" s="756" t="s">
        <v>166</v>
      </c>
      <c r="AG227" s="756"/>
      <c r="AH227" s="756"/>
      <c r="AI227" s="756"/>
      <c r="AJ227" s="756"/>
      <c r="AK227" s="757"/>
      <c r="AL227" s="754"/>
      <c r="AM227" s="755"/>
      <c r="AN227" s="756" t="s">
        <v>167</v>
      </c>
      <c r="AO227" s="756"/>
      <c r="AP227" s="756"/>
      <c r="AQ227" s="756"/>
      <c r="AR227" s="756"/>
      <c r="AS227" s="757"/>
      <c r="AT227" s="198"/>
      <c r="AU227" s="193"/>
      <c r="AV227" s="193"/>
      <c r="AW227" s="193"/>
      <c r="AX227" s="193"/>
      <c r="AY227" s="193"/>
      <c r="AZ227" s="193"/>
      <c r="BA227" s="193"/>
      <c r="BB227" s="193"/>
      <c r="BC227" s="193"/>
      <c r="BD227" s="193"/>
      <c r="BE227" s="193"/>
      <c r="BF227" s="193"/>
      <c r="BG227" s="193"/>
      <c r="BH227" s="193"/>
      <c r="BI227" s="193"/>
      <c r="BJ227" s="193"/>
      <c r="BK227" s="193"/>
      <c r="BL227" s="755"/>
      <c r="BM227" s="755"/>
      <c r="BN227" s="755"/>
      <c r="BO227" s="755"/>
      <c r="BP227" s="755"/>
      <c r="BQ227" s="850"/>
      <c r="BR227" s="196"/>
      <c r="BS227" s="196"/>
      <c r="BT227" s="196"/>
      <c r="BU227" s="196"/>
      <c r="BV227" s="196"/>
      <c r="BW227" s="196"/>
      <c r="BX227" s="196"/>
      <c r="BY227" s="196"/>
      <c r="BZ227" s="196"/>
      <c r="CA227" s="196"/>
      <c r="CB227" s="196"/>
    </row>
    <row r="228" spans="1:94" ht="35.1" customHeight="1">
      <c r="A228" s="190"/>
      <c r="B228" s="761"/>
      <c r="C228" s="762"/>
      <c r="D228" s="762"/>
      <c r="E228" s="762"/>
      <c r="F228" s="762"/>
      <c r="G228" s="762"/>
      <c r="H228" s="762"/>
      <c r="I228" s="763"/>
      <c r="J228" s="758" t="s">
        <v>76</v>
      </c>
      <c r="K228" s="759"/>
      <c r="L228" s="759"/>
      <c r="M228" s="760"/>
      <c r="N228" s="754"/>
      <c r="O228" s="755"/>
      <c r="P228" s="756" t="s">
        <v>168</v>
      </c>
      <c r="Q228" s="756"/>
      <c r="R228" s="756"/>
      <c r="S228" s="756"/>
      <c r="T228" s="756"/>
      <c r="U228" s="757"/>
      <c r="V228" s="754"/>
      <c r="W228" s="755"/>
      <c r="X228" s="756" t="s">
        <v>169</v>
      </c>
      <c r="Y228" s="756"/>
      <c r="Z228" s="756"/>
      <c r="AA228" s="756"/>
      <c r="AB228" s="756"/>
      <c r="AC228" s="757"/>
      <c r="AD228" s="754"/>
      <c r="AE228" s="755"/>
      <c r="AF228" s="756" t="s">
        <v>175</v>
      </c>
      <c r="AG228" s="756"/>
      <c r="AH228" s="756"/>
      <c r="AI228" s="756"/>
      <c r="AJ228" s="756"/>
      <c r="AK228" s="757"/>
      <c r="AL228" s="754"/>
      <c r="AM228" s="755"/>
      <c r="AN228" s="756" t="s">
        <v>170</v>
      </c>
      <c r="AO228" s="756"/>
      <c r="AP228" s="756"/>
      <c r="AQ228" s="756"/>
      <c r="AR228" s="756"/>
      <c r="AS228" s="757"/>
      <c r="AT228" s="754"/>
      <c r="AU228" s="755"/>
      <c r="AV228" s="756" t="s">
        <v>171</v>
      </c>
      <c r="AW228" s="756"/>
      <c r="AX228" s="756"/>
      <c r="AY228" s="756"/>
      <c r="AZ228" s="756"/>
      <c r="BA228" s="757"/>
      <c r="BB228" s="754"/>
      <c r="BC228" s="755"/>
      <c r="BD228" s="193" t="s">
        <v>172</v>
      </c>
      <c r="BE228" s="193"/>
      <c r="BF228" s="193"/>
      <c r="BG228" s="193"/>
      <c r="BH228" s="193"/>
      <c r="BI228" s="193"/>
      <c r="BJ228" s="754"/>
      <c r="BK228" s="755"/>
      <c r="BL228" s="756" t="s">
        <v>173</v>
      </c>
      <c r="BM228" s="756"/>
      <c r="BN228" s="756"/>
      <c r="BO228" s="756"/>
      <c r="BP228" s="756"/>
      <c r="BQ228" s="757"/>
      <c r="BR228" s="196"/>
      <c r="BS228" s="196"/>
      <c r="BT228" s="196"/>
      <c r="BU228" s="196"/>
      <c r="BV228" s="196"/>
      <c r="BW228" s="196"/>
      <c r="BX228" s="196"/>
      <c r="BY228" s="196"/>
      <c r="BZ228" s="196"/>
      <c r="CA228" s="196"/>
      <c r="CB228" s="196"/>
    </row>
    <row r="229" spans="1:94" ht="35.1" customHeight="1">
      <c r="A229" s="190"/>
      <c r="B229" s="764"/>
      <c r="C229" s="765"/>
      <c r="D229" s="765"/>
      <c r="E229" s="765"/>
      <c r="F229" s="765"/>
      <c r="G229" s="765"/>
      <c r="H229" s="765"/>
      <c r="I229" s="766"/>
      <c r="J229" s="758" t="s">
        <v>84</v>
      </c>
      <c r="K229" s="759"/>
      <c r="L229" s="759"/>
      <c r="M229" s="760"/>
      <c r="N229" s="754"/>
      <c r="O229" s="755"/>
      <c r="P229" s="756" t="s">
        <v>174</v>
      </c>
      <c r="Q229" s="756"/>
      <c r="R229" s="756"/>
      <c r="S229" s="756"/>
      <c r="T229" s="756"/>
      <c r="U229" s="757"/>
      <c r="V229" s="198"/>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93"/>
      <c r="BA229" s="193"/>
      <c r="BB229" s="193"/>
      <c r="BC229" s="193"/>
      <c r="BD229" s="193"/>
      <c r="BE229" s="193"/>
      <c r="BF229" s="193"/>
      <c r="BG229" s="193"/>
      <c r="BH229" s="193"/>
      <c r="BI229" s="193"/>
      <c r="BJ229" s="193"/>
      <c r="BK229" s="193"/>
      <c r="BL229" s="193"/>
      <c r="BM229" s="193"/>
      <c r="BN229" s="193"/>
      <c r="BO229" s="193"/>
      <c r="BP229" s="193"/>
      <c r="BQ229" s="194"/>
      <c r="BR229" s="195"/>
      <c r="BS229" s="195"/>
      <c r="BT229" s="195"/>
      <c r="BU229" s="195"/>
      <c r="BV229" s="196"/>
      <c r="BW229" s="196"/>
      <c r="BX229" s="196"/>
      <c r="BY229" s="196"/>
      <c r="BZ229" s="196"/>
      <c r="CA229" s="196"/>
      <c r="CB229" s="196"/>
    </row>
    <row r="230" spans="1:94" ht="35.1" customHeight="1">
      <c r="A230" s="199"/>
      <c r="B230" s="774" t="s">
        <v>64</v>
      </c>
      <c r="C230" s="775"/>
      <c r="D230" s="775"/>
      <c r="E230" s="775"/>
      <c r="F230" s="775"/>
      <c r="G230" s="775"/>
      <c r="H230" s="775"/>
      <c r="I230" s="775"/>
      <c r="J230" s="775"/>
      <c r="K230" s="775"/>
      <c r="L230" s="775"/>
      <c r="M230" s="776"/>
      <c r="N230" s="200"/>
      <c r="O230" s="200"/>
      <c r="P230" s="783" t="s">
        <v>188</v>
      </c>
      <c r="Q230" s="783"/>
      <c r="R230" s="783"/>
      <c r="S230" s="783"/>
      <c r="T230" s="783"/>
      <c r="U230" s="783"/>
      <c r="V230" s="783"/>
      <c r="W230" s="783"/>
      <c r="X230" s="783"/>
      <c r="Y230" s="783"/>
      <c r="Z230" s="783"/>
      <c r="AA230" s="783"/>
      <c r="AB230" s="783"/>
      <c r="AC230" s="783"/>
      <c r="AD230" s="783"/>
      <c r="AE230" s="783"/>
      <c r="AF230" s="783"/>
      <c r="AG230" s="783"/>
      <c r="AH230" s="783"/>
      <c r="AI230" s="783"/>
      <c r="AJ230" s="784"/>
      <c r="AK230" s="202"/>
      <c r="AO230" s="203"/>
      <c r="AP230" s="203"/>
      <c r="AQ230" s="203"/>
      <c r="AR230" s="203"/>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4"/>
      <c r="BR230" s="204"/>
      <c r="BS230" s="204"/>
      <c r="BT230" s="204"/>
      <c r="BU230" s="204"/>
      <c r="BV230" s="204"/>
      <c r="BW230" s="204"/>
      <c r="BX230" s="204"/>
      <c r="BY230" s="204"/>
      <c r="BZ230" s="204"/>
      <c r="CA230" s="204"/>
      <c r="CB230" s="204"/>
      <c r="CC230" s="204"/>
      <c r="CD230" s="204"/>
      <c r="CE230" s="204"/>
      <c r="CF230" s="204"/>
      <c r="CG230" s="204"/>
      <c r="CH230" s="204"/>
    </row>
    <row r="231" spans="1:94" ht="35.1" customHeight="1">
      <c r="A231" s="199"/>
      <c r="B231" s="777"/>
      <c r="C231" s="778"/>
      <c r="D231" s="778"/>
      <c r="E231" s="778"/>
      <c r="F231" s="778"/>
      <c r="G231" s="778"/>
      <c r="H231" s="778"/>
      <c r="I231" s="778"/>
      <c r="J231" s="778"/>
      <c r="K231" s="778"/>
      <c r="L231" s="778"/>
      <c r="M231" s="779"/>
      <c r="N231" s="200"/>
      <c r="O231" s="200"/>
      <c r="P231" s="785" t="s">
        <v>22</v>
      </c>
      <c r="Q231" s="785"/>
      <c r="R231" s="785"/>
      <c r="S231" s="785"/>
      <c r="T231" s="785"/>
      <c r="U231" s="786"/>
      <c r="V231" s="786"/>
      <c r="W231" s="786"/>
      <c r="X231" s="786"/>
      <c r="Y231" s="786"/>
      <c r="Z231" s="205" t="s">
        <v>318</v>
      </c>
      <c r="AA231" s="205"/>
      <c r="AB231" s="205"/>
      <c r="AC231" s="205"/>
      <c r="AD231" s="205"/>
      <c r="AE231" s="205"/>
      <c r="AF231" s="205"/>
      <c r="AG231" s="205"/>
      <c r="AH231" s="205"/>
      <c r="AI231" s="205"/>
      <c r="AJ231" s="206"/>
      <c r="AK231" s="207"/>
      <c r="AL231" s="208"/>
      <c r="AM231" s="208"/>
      <c r="AN231" s="208"/>
      <c r="AO231" s="208"/>
      <c r="AP231" s="208"/>
      <c r="AQ231" s="208"/>
      <c r="AR231" s="208"/>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row>
    <row r="232" spans="1:94" ht="35.1" customHeight="1">
      <c r="A232" s="199"/>
      <c r="B232" s="780"/>
      <c r="C232" s="781"/>
      <c r="D232" s="781"/>
      <c r="E232" s="781"/>
      <c r="F232" s="781"/>
      <c r="G232" s="781"/>
      <c r="H232" s="781"/>
      <c r="I232" s="781"/>
      <c r="J232" s="781"/>
      <c r="K232" s="781"/>
      <c r="L232" s="781"/>
      <c r="M232" s="782"/>
      <c r="N232" s="787" t="s">
        <v>23</v>
      </c>
      <c r="O232" s="788"/>
      <c r="P232" s="788"/>
      <c r="Q232" s="788"/>
      <c r="R232" s="788"/>
      <c r="S232" s="788"/>
      <c r="T232" s="788"/>
      <c r="U232" s="786"/>
      <c r="V232" s="786"/>
      <c r="W232" s="786"/>
      <c r="X232" s="786"/>
      <c r="Y232" s="786"/>
      <c r="Z232" s="205" t="s">
        <v>349</v>
      </c>
      <c r="AA232" s="205"/>
      <c r="AB232" s="205"/>
      <c r="AC232" s="205"/>
      <c r="AD232" s="205"/>
      <c r="AE232" s="205"/>
      <c r="AF232" s="205"/>
      <c r="AG232" s="205"/>
      <c r="AH232" s="205"/>
      <c r="AI232" s="205"/>
      <c r="AJ232" s="206"/>
      <c r="AK232" s="208"/>
      <c r="AL232" s="208"/>
      <c r="AM232" s="208"/>
      <c r="AN232" s="208"/>
      <c r="AO232" s="208"/>
      <c r="AP232" s="208"/>
      <c r="AQ232" s="208"/>
      <c r="AR232" s="208"/>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row>
    <row r="233" spans="1:94" ht="19.2">
      <c r="A233" s="218"/>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20"/>
      <c r="AP233" s="220"/>
      <c r="AQ233" s="220"/>
      <c r="CH233" s="221"/>
    </row>
    <row r="234" spans="1:94" s="225" customFormat="1" ht="29.25" customHeight="1">
      <c r="A234" s="512" t="s">
        <v>647</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2"/>
      <c r="AY234" s="512"/>
      <c r="AZ234" s="512"/>
      <c r="BA234" s="512"/>
      <c r="BB234" s="512"/>
      <c r="BC234" s="512"/>
      <c r="BD234" s="512"/>
      <c r="BE234" s="512"/>
      <c r="BF234" s="512"/>
      <c r="BG234" s="512"/>
      <c r="BH234" s="512"/>
      <c r="BI234" s="512"/>
      <c r="BJ234" s="512"/>
      <c r="BK234" s="512"/>
      <c r="BL234" s="512"/>
      <c r="BM234" s="512"/>
      <c r="BN234" s="512"/>
      <c r="BO234" s="512"/>
      <c r="BP234" s="512"/>
      <c r="BQ234" s="512"/>
      <c r="BR234" s="512"/>
      <c r="BS234" s="512"/>
      <c r="BT234" s="512"/>
      <c r="BU234" s="512"/>
      <c r="BV234" s="512"/>
      <c r="BW234" s="512"/>
      <c r="BX234" s="512"/>
      <c r="BY234" s="512"/>
      <c r="BZ234" s="512"/>
      <c r="CA234" s="512"/>
      <c r="CB234" s="512"/>
      <c r="CC234" s="512"/>
      <c r="CD234" s="512"/>
      <c r="CE234" s="512"/>
      <c r="CF234" s="512"/>
      <c r="CG234" s="512"/>
      <c r="CH234" s="512"/>
    </row>
    <row r="235" spans="1:94" s="37" customFormat="1" ht="9.9" customHeight="1">
      <c r="A235" s="295"/>
      <c r="B235" s="295"/>
      <c r="C235" s="295"/>
      <c r="D235" s="295"/>
      <c r="E235" s="295"/>
      <c r="F235" s="295"/>
      <c r="G235" s="295"/>
      <c r="H235" s="295"/>
      <c r="I235" s="296"/>
      <c r="J235" s="287"/>
      <c r="K235" s="296"/>
      <c r="L235" s="296"/>
      <c r="M235" s="296"/>
      <c r="N235" s="296"/>
      <c r="O235" s="296"/>
      <c r="P235" s="296"/>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297"/>
      <c r="BT235" s="297"/>
      <c r="BU235" s="288"/>
      <c r="BV235" s="288"/>
      <c r="BW235" s="288"/>
      <c r="BX235" s="288"/>
      <c r="BY235" s="288"/>
      <c r="BZ235" s="288"/>
      <c r="CA235" s="288"/>
      <c r="CB235" s="287"/>
      <c r="CC235" s="287"/>
      <c r="CD235" s="287"/>
      <c r="CE235" s="287"/>
      <c r="CF235" s="287"/>
      <c r="CG235" s="287"/>
      <c r="CH235" s="35"/>
      <c r="CI235" s="35"/>
      <c r="CJ235" s="36"/>
      <c r="CK235" s="36"/>
      <c r="CL235" s="36"/>
      <c r="CM235" s="36"/>
      <c r="CN235" s="36"/>
      <c r="CO235" s="36"/>
      <c r="CP235" s="36"/>
    </row>
    <row r="236" spans="1:94" ht="35.1" customHeight="1">
      <c r="A236" s="187"/>
      <c r="B236" s="528" t="s">
        <v>625</v>
      </c>
      <c r="C236" s="529"/>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29"/>
      <c r="AZ236" s="529"/>
      <c r="BA236" s="529"/>
      <c r="BB236" s="529"/>
      <c r="BC236" s="529"/>
      <c r="BD236" s="529"/>
      <c r="BE236" s="529"/>
      <c r="BF236" s="529"/>
      <c r="BG236" s="529"/>
      <c r="BH236" s="529"/>
      <c r="BI236" s="529"/>
      <c r="BJ236" s="529"/>
      <c r="BK236" s="529"/>
      <c r="BL236" s="529"/>
      <c r="BM236" s="529"/>
      <c r="BN236" s="529"/>
      <c r="BO236" s="529"/>
      <c r="BP236" s="529"/>
      <c r="BQ236" s="529"/>
      <c r="BR236" s="529"/>
      <c r="BS236" s="529"/>
      <c r="BT236" s="529"/>
      <c r="BU236" s="529"/>
      <c r="BV236" s="529"/>
      <c r="BW236" s="529"/>
      <c r="BX236" s="529"/>
      <c r="BY236" s="529"/>
      <c r="BZ236" s="529"/>
      <c r="CA236" s="529"/>
      <c r="CB236" s="529"/>
      <c r="CC236" s="529"/>
      <c r="CD236" s="529"/>
      <c r="CE236" s="529"/>
      <c r="CF236" s="529"/>
      <c r="CG236" s="529"/>
      <c r="CH236" s="529"/>
      <c r="CI236" s="529"/>
      <c r="CJ236" s="530"/>
      <c r="CK236" s="233"/>
      <c r="CL236" s="233"/>
      <c r="CM236" s="233"/>
      <c r="CN236" s="233"/>
    </row>
    <row r="237" spans="1:94" ht="35.1" customHeight="1">
      <c r="A237" s="199"/>
      <c r="B237" s="555" t="s">
        <v>320</v>
      </c>
      <c r="C237" s="556"/>
      <c r="D237" s="556"/>
      <c r="E237" s="556"/>
      <c r="F237" s="556"/>
      <c r="G237" s="556"/>
      <c r="H237" s="556"/>
      <c r="I237" s="556"/>
      <c r="J237" s="556"/>
      <c r="K237" s="556"/>
      <c r="L237" s="556"/>
      <c r="M237" s="557"/>
      <c r="N237" s="558"/>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59"/>
      <c r="AY237" s="559"/>
      <c r="AZ237" s="559"/>
      <c r="BA237" s="559"/>
      <c r="BB237" s="559"/>
      <c r="BC237" s="559"/>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59"/>
      <c r="BY237" s="559"/>
      <c r="BZ237" s="559"/>
      <c r="CA237" s="559"/>
      <c r="CB237" s="559"/>
      <c r="CC237" s="559"/>
      <c r="CD237" s="559"/>
      <c r="CE237" s="559"/>
      <c r="CF237" s="559"/>
      <c r="CG237" s="559"/>
      <c r="CH237" s="559"/>
      <c r="CI237" s="559"/>
      <c r="CJ237" s="560"/>
    </row>
    <row r="238" spans="1:94" ht="35.1" customHeight="1">
      <c r="A238" s="199"/>
      <c r="B238" s="561" t="s">
        <v>330</v>
      </c>
      <c r="C238" s="562"/>
      <c r="D238" s="562"/>
      <c r="E238" s="562"/>
      <c r="F238" s="562"/>
      <c r="G238" s="562"/>
      <c r="H238" s="562"/>
      <c r="I238" s="562"/>
      <c r="J238" s="562"/>
      <c r="K238" s="562"/>
      <c r="L238" s="562"/>
      <c r="M238" s="563"/>
      <c r="N238" s="735"/>
      <c r="O238" s="736"/>
      <c r="P238" s="736"/>
      <c r="Q238" s="736"/>
      <c r="R238" s="736"/>
      <c r="S238" s="298" t="s">
        <v>31</v>
      </c>
      <c r="T238" s="737"/>
      <c r="U238" s="736"/>
      <c r="V238" s="736"/>
      <c r="W238" s="736"/>
      <c r="X238" s="736"/>
      <c r="Y238" s="298" t="s">
        <v>31</v>
      </c>
      <c r="Z238" s="737"/>
      <c r="AA238" s="736"/>
      <c r="AB238" s="736"/>
      <c r="AC238" s="736"/>
      <c r="AD238" s="736"/>
      <c r="AE238" s="299"/>
      <c r="AF238" s="300"/>
      <c r="AG238" s="300"/>
      <c r="AH238" s="300"/>
      <c r="AI238" s="300"/>
      <c r="AJ238" s="300"/>
      <c r="AK238" s="300"/>
      <c r="AL238" s="300"/>
      <c r="AM238" s="300"/>
      <c r="AN238" s="300"/>
      <c r="AO238" s="300"/>
      <c r="AP238" s="300"/>
      <c r="AQ238" s="300"/>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301"/>
      <c r="CJ238" s="302"/>
    </row>
    <row r="239" spans="1:94" ht="35.1" customHeight="1">
      <c r="B239" s="738" t="s">
        <v>354</v>
      </c>
      <c r="C239" s="739"/>
      <c r="D239" s="739"/>
      <c r="E239" s="739"/>
      <c r="F239" s="739"/>
      <c r="G239" s="739"/>
      <c r="H239" s="739"/>
      <c r="I239" s="739"/>
      <c r="J239" s="739"/>
      <c r="K239" s="739"/>
      <c r="L239" s="739"/>
      <c r="M239" s="740"/>
      <c r="N239" s="558"/>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59"/>
      <c r="AY239" s="559"/>
      <c r="AZ239" s="559"/>
      <c r="BA239" s="559"/>
      <c r="BB239" s="559"/>
      <c r="BC239" s="559"/>
      <c r="BD239" s="559"/>
      <c r="BE239" s="559"/>
      <c r="BF239" s="559"/>
      <c r="BG239" s="559"/>
      <c r="BH239" s="559"/>
      <c r="BI239" s="559"/>
      <c r="BJ239" s="559"/>
      <c r="BK239" s="559"/>
      <c r="BL239" s="559"/>
      <c r="BM239" s="559"/>
      <c r="BN239" s="559"/>
      <c r="BO239" s="559"/>
      <c r="BP239" s="559"/>
      <c r="BQ239" s="559"/>
      <c r="BR239" s="559"/>
      <c r="BS239" s="559"/>
      <c r="BT239" s="559"/>
      <c r="BU239" s="559"/>
      <c r="BV239" s="559"/>
      <c r="BW239" s="559"/>
      <c r="BX239" s="559"/>
      <c r="BY239" s="559"/>
      <c r="BZ239" s="559"/>
      <c r="CA239" s="559"/>
      <c r="CB239" s="559"/>
      <c r="CC239" s="559"/>
      <c r="CD239" s="559"/>
      <c r="CE239" s="559"/>
      <c r="CF239" s="559"/>
      <c r="CG239" s="559"/>
      <c r="CH239" s="559"/>
      <c r="CI239" s="559"/>
      <c r="CJ239" s="560"/>
    </row>
    <row r="240" spans="1:94" s="37" customFormat="1" ht="18">
      <c r="A240" s="295"/>
      <c r="B240" s="295"/>
      <c r="C240" s="295"/>
      <c r="D240" s="295"/>
      <c r="E240" s="295"/>
      <c r="F240" s="295"/>
      <c r="G240" s="295"/>
      <c r="H240" s="295"/>
      <c r="I240" s="296"/>
      <c r="J240" s="287"/>
      <c r="K240" s="296"/>
      <c r="L240" s="296"/>
      <c r="M240" s="296"/>
      <c r="N240" s="296"/>
      <c r="O240" s="296"/>
      <c r="P240" s="296"/>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297"/>
      <c r="BT240" s="297"/>
      <c r="BU240" s="288"/>
      <c r="BV240" s="288"/>
      <c r="BW240" s="288"/>
      <c r="BX240" s="288"/>
      <c r="BY240" s="288"/>
      <c r="BZ240" s="288"/>
      <c r="CA240" s="288"/>
      <c r="CB240" s="287"/>
      <c r="CC240" s="287"/>
      <c r="CD240" s="287"/>
      <c r="CE240" s="287"/>
      <c r="CF240" s="287"/>
      <c r="CG240" s="287"/>
      <c r="CH240" s="35"/>
      <c r="CI240" s="35"/>
      <c r="CJ240" s="36"/>
      <c r="CK240" s="36"/>
      <c r="CL240" s="36"/>
      <c r="CM240" s="36"/>
      <c r="CN240" s="36"/>
      <c r="CO240" s="36"/>
      <c r="CP240" s="36"/>
    </row>
    <row r="241" spans="1:94" s="304" customFormat="1" ht="19.5" customHeight="1">
      <c r="A241" s="303"/>
      <c r="B241" s="249" t="s">
        <v>675</v>
      </c>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BG241" s="303"/>
      <c r="BH241" s="303"/>
      <c r="BI241" s="303"/>
      <c r="BJ241" s="303"/>
      <c r="BK241" s="303"/>
      <c r="BL241" s="303"/>
      <c r="BM241" s="303"/>
      <c r="BN241" s="303"/>
      <c r="BO241" s="303"/>
      <c r="BP241" s="303"/>
      <c r="BQ241" s="303"/>
      <c r="BR241" s="303"/>
      <c r="BS241" s="303"/>
      <c r="BT241" s="303"/>
      <c r="BU241" s="303"/>
      <c r="BV241" s="303"/>
      <c r="BW241" s="303"/>
      <c r="BX241" s="303"/>
      <c r="BY241" s="303"/>
      <c r="BZ241" s="303"/>
      <c r="CA241" s="303"/>
      <c r="CB241" s="303"/>
      <c r="CC241" s="303"/>
      <c r="CD241" s="303"/>
      <c r="CE241" s="303"/>
      <c r="CF241" s="303"/>
      <c r="CG241" s="303"/>
      <c r="CH241" s="303"/>
    </row>
    <row r="242" spans="1:94" s="37" customFormat="1" ht="9.75" customHeight="1">
      <c r="A242" s="295"/>
      <c r="B242" s="295"/>
      <c r="C242" s="295"/>
      <c r="D242" s="295"/>
      <c r="E242" s="295"/>
      <c r="F242" s="295"/>
      <c r="G242" s="295"/>
      <c r="H242" s="295"/>
      <c r="I242" s="296"/>
      <c r="J242" s="287"/>
      <c r="K242" s="296"/>
      <c r="L242" s="296"/>
      <c r="M242" s="296"/>
      <c r="N242" s="296"/>
      <c r="O242" s="296"/>
      <c r="P242" s="296"/>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297"/>
      <c r="BT242" s="297"/>
      <c r="BU242" s="288"/>
      <c r="BV242" s="288"/>
      <c r="BW242" s="288"/>
      <c r="BX242" s="288"/>
      <c r="BY242" s="288"/>
      <c r="BZ242" s="288"/>
      <c r="CA242" s="288"/>
      <c r="CB242" s="287"/>
      <c r="CC242" s="287"/>
      <c r="CD242" s="287"/>
      <c r="CE242" s="287"/>
      <c r="CF242" s="287"/>
      <c r="CG242" s="287"/>
      <c r="CH242" s="35"/>
      <c r="CI242" s="35"/>
      <c r="CJ242" s="36"/>
      <c r="CK242" s="36"/>
      <c r="CL242" s="36"/>
      <c r="CM242" s="36"/>
      <c r="CN242" s="36"/>
      <c r="CO242" s="36"/>
      <c r="CP242" s="36"/>
    </row>
    <row r="243" spans="1:94" s="37" customFormat="1" ht="29.25" customHeight="1">
      <c r="A243" s="746"/>
      <c r="B243" s="746"/>
      <c r="C243" s="741" t="s">
        <v>331</v>
      </c>
      <c r="D243" s="742"/>
      <c r="E243" s="742"/>
      <c r="F243" s="742"/>
      <c r="G243" s="742"/>
      <c r="H243" s="742"/>
      <c r="I243" s="742"/>
      <c r="J243" s="742"/>
      <c r="K243" s="742"/>
      <c r="L243" s="742"/>
      <c r="M243" s="742"/>
      <c r="N243" s="742"/>
      <c r="O243" s="742"/>
      <c r="P243" s="743"/>
      <c r="Q243" s="744" t="s">
        <v>361</v>
      </c>
      <c r="R243" s="745"/>
      <c r="S243" s="745"/>
      <c r="T243" s="745"/>
      <c r="U243" s="745"/>
      <c r="V243" s="745"/>
      <c r="W243" s="745"/>
      <c r="X243" s="745"/>
      <c r="Y243" s="745"/>
      <c r="Z243" s="745"/>
      <c r="AA243" s="745"/>
      <c r="AB243" s="745"/>
      <c r="AC243" s="745"/>
      <c r="AD243" s="745"/>
      <c r="AE243" s="745"/>
      <c r="AF243" s="745"/>
      <c r="AG243" s="745"/>
      <c r="AH243" s="513" t="s">
        <v>623</v>
      </c>
      <c r="AI243" s="513"/>
      <c r="AJ243" s="513"/>
      <c r="AK243" s="513"/>
      <c r="AL243" s="513"/>
      <c r="AM243" s="513"/>
      <c r="AN243" s="513"/>
      <c r="AO243" s="513"/>
      <c r="AP243" s="513"/>
      <c r="AQ243" s="513"/>
      <c r="AR243" s="513"/>
      <c r="AS243" s="513"/>
      <c r="AT243" s="513"/>
      <c r="AU243" s="513"/>
      <c r="AV243" s="513"/>
      <c r="AW243" s="513"/>
      <c r="AX243" s="513"/>
      <c r="AY243" s="513"/>
      <c r="AZ243" s="513"/>
      <c r="BA243" s="513"/>
      <c r="BB243" s="513"/>
      <c r="BC243" s="513"/>
      <c r="BD243" s="513"/>
      <c r="BE243" s="513"/>
      <c r="BF243" s="513"/>
      <c r="BG243" s="513"/>
      <c r="BH243" s="513"/>
      <c r="BI243" s="513"/>
      <c r="BJ243" s="513"/>
      <c r="BK243" s="513"/>
      <c r="BL243" s="513"/>
      <c r="BM243" s="513"/>
      <c r="BN243" s="513"/>
      <c r="BO243" s="513"/>
      <c r="BP243" s="513"/>
      <c r="BQ243" s="513"/>
      <c r="BR243" s="513"/>
      <c r="BS243" s="513"/>
      <c r="BT243" s="513"/>
      <c r="BU243" s="513"/>
      <c r="BV243" s="513"/>
      <c r="BW243" s="513"/>
      <c r="BX243" s="513"/>
      <c r="BY243" s="513"/>
      <c r="BZ243" s="513"/>
      <c r="CA243" s="513"/>
      <c r="CB243" s="513"/>
      <c r="CC243" s="513"/>
      <c r="CD243" s="513"/>
      <c r="CE243" s="513"/>
      <c r="CF243" s="513"/>
      <c r="CG243" s="513"/>
      <c r="CH243" s="513"/>
      <c r="CI243" s="513"/>
      <c r="CJ243" s="513"/>
      <c r="CK243" s="35"/>
      <c r="CL243" s="35"/>
    </row>
    <row r="244" spans="1:94" s="37" customFormat="1" ht="33.6" customHeight="1">
      <c r="A244" s="549">
        <v>1</v>
      </c>
      <c r="B244" s="549"/>
      <c r="C244" s="550"/>
      <c r="D244" s="550"/>
      <c r="E244" s="550"/>
      <c r="F244" s="550"/>
      <c r="G244" s="550"/>
      <c r="H244" s="550"/>
      <c r="I244" s="550"/>
      <c r="J244" s="550"/>
      <c r="K244" s="550"/>
      <c r="L244" s="550"/>
      <c r="M244" s="550"/>
      <c r="N244" s="550"/>
      <c r="O244" s="550"/>
      <c r="P244" s="550"/>
      <c r="Q244" s="551"/>
      <c r="R244" s="552"/>
      <c r="S244" s="552"/>
      <c r="T244" s="552"/>
      <c r="U244" s="552"/>
      <c r="V244" s="305" t="s">
        <v>31</v>
      </c>
      <c r="W244" s="553"/>
      <c r="X244" s="552"/>
      <c r="Y244" s="552"/>
      <c r="Z244" s="552"/>
      <c r="AA244" s="552"/>
      <c r="AB244" s="305" t="s">
        <v>31</v>
      </c>
      <c r="AC244" s="553"/>
      <c r="AD244" s="552"/>
      <c r="AE244" s="552"/>
      <c r="AF244" s="552"/>
      <c r="AG244" s="552"/>
      <c r="AH244" s="554"/>
      <c r="AI244" s="554"/>
      <c r="AJ244" s="554"/>
      <c r="AK244" s="554"/>
      <c r="AL244" s="554"/>
      <c r="AM244" s="554"/>
      <c r="AN244" s="554"/>
      <c r="AO244" s="554"/>
      <c r="AP244" s="554"/>
      <c r="AQ244" s="554"/>
      <c r="AR244" s="554"/>
      <c r="AS244" s="554"/>
      <c r="AT244" s="554"/>
      <c r="AU244" s="554"/>
      <c r="AV244" s="554"/>
      <c r="AW244" s="554"/>
      <c r="AX244" s="554"/>
      <c r="AY244" s="554"/>
      <c r="AZ244" s="554"/>
      <c r="BA244" s="554"/>
      <c r="BB244" s="554"/>
      <c r="BC244" s="554"/>
      <c r="BD244" s="554"/>
      <c r="BE244" s="554"/>
      <c r="BF244" s="554"/>
      <c r="BG244" s="554"/>
      <c r="BH244" s="554"/>
      <c r="BI244" s="554"/>
      <c r="BJ244" s="554"/>
      <c r="BK244" s="554"/>
      <c r="BL244" s="554"/>
      <c r="BM244" s="554"/>
      <c r="BN244" s="554"/>
      <c r="BO244" s="554"/>
      <c r="BP244" s="554"/>
      <c r="BQ244" s="554"/>
      <c r="BR244" s="554"/>
      <c r="BS244" s="554"/>
      <c r="BT244" s="554"/>
      <c r="BU244" s="554"/>
      <c r="BV244" s="554"/>
      <c r="BW244" s="554"/>
      <c r="BX244" s="554"/>
      <c r="BY244" s="554"/>
      <c r="BZ244" s="554"/>
      <c r="CA244" s="554"/>
      <c r="CB244" s="554"/>
      <c r="CC244" s="554"/>
      <c r="CD244" s="554"/>
      <c r="CE244" s="554"/>
      <c r="CF244" s="554"/>
      <c r="CG244" s="554"/>
      <c r="CH244" s="554"/>
      <c r="CI244" s="554"/>
      <c r="CJ244" s="554"/>
      <c r="CK244" s="35"/>
      <c r="CL244" s="35"/>
    </row>
    <row r="245" spans="1:94" s="37" customFormat="1" ht="33.6" customHeight="1">
      <c r="A245" s="549">
        <v>2</v>
      </c>
      <c r="B245" s="549"/>
      <c r="C245" s="550"/>
      <c r="D245" s="550"/>
      <c r="E245" s="550"/>
      <c r="F245" s="550"/>
      <c r="G245" s="550"/>
      <c r="H245" s="550"/>
      <c r="I245" s="550"/>
      <c r="J245" s="550"/>
      <c r="K245" s="550"/>
      <c r="L245" s="550"/>
      <c r="M245" s="550"/>
      <c r="N245" s="550"/>
      <c r="O245" s="550"/>
      <c r="P245" s="550"/>
      <c r="Q245" s="551"/>
      <c r="R245" s="552"/>
      <c r="S245" s="552"/>
      <c r="T245" s="552"/>
      <c r="U245" s="552"/>
      <c r="V245" s="305" t="s">
        <v>31</v>
      </c>
      <c r="W245" s="553"/>
      <c r="X245" s="552"/>
      <c r="Y245" s="552"/>
      <c r="Z245" s="552"/>
      <c r="AA245" s="552"/>
      <c r="AB245" s="305" t="s">
        <v>31</v>
      </c>
      <c r="AC245" s="553"/>
      <c r="AD245" s="552"/>
      <c r="AE245" s="552"/>
      <c r="AF245" s="552"/>
      <c r="AG245" s="552"/>
      <c r="AH245" s="554"/>
      <c r="AI245" s="554"/>
      <c r="AJ245" s="554"/>
      <c r="AK245" s="554"/>
      <c r="AL245" s="554"/>
      <c r="AM245" s="554"/>
      <c r="AN245" s="554"/>
      <c r="AO245" s="554"/>
      <c r="AP245" s="554"/>
      <c r="AQ245" s="554"/>
      <c r="AR245" s="554"/>
      <c r="AS245" s="554"/>
      <c r="AT245" s="554"/>
      <c r="AU245" s="554"/>
      <c r="AV245" s="554"/>
      <c r="AW245" s="554"/>
      <c r="AX245" s="554"/>
      <c r="AY245" s="554"/>
      <c r="AZ245" s="554"/>
      <c r="BA245" s="554"/>
      <c r="BB245" s="554"/>
      <c r="BC245" s="554"/>
      <c r="BD245" s="554"/>
      <c r="BE245" s="554"/>
      <c r="BF245" s="554"/>
      <c r="BG245" s="554"/>
      <c r="BH245" s="554"/>
      <c r="BI245" s="554"/>
      <c r="BJ245" s="554"/>
      <c r="BK245" s="554"/>
      <c r="BL245" s="554"/>
      <c r="BM245" s="554"/>
      <c r="BN245" s="554"/>
      <c r="BO245" s="554"/>
      <c r="BP245" s="554"/>
      <c r="BQ245" s="554"/>
      <c r="BR245" s="554"/>
      <c r="BS245" s="554"/>
      <c r="BT245" s="554"/>
      <c r="BU245" s="554"/>
      <c r="BV245" s="554"/>
      <c r="BW245" s="554"/>
      <c r="BX245" s="554"/>
      <c r="BY245" s="554"/>
      <c r="BZ245" s="554"/>
      <c r="CA245" s="554"/>
      <c r="CB245" s="554"/>
      <c r="CC245" s="554"/>
      <c r="CD245" s="554"/>
      <c r="CE245" s="554"/>
      <c r="CF245" s="554"/>
      <c r="CG245" s="554"/>
      <c r="CH245" s="554"/>
      <c r="CI245" s="554"/>
      <c r="CJ245" s="554"/>
      <c r="CK245" s="35"/>
      <c r="CL245" s="35"/>
    </row>
    <row r="246" spans="1:94" s="37" customFormat="1" ht="33.6" customHeight="1">
      <c r="A246" s="549">
        <v>3</v>
      </c>
      <c r="B246" s="549"/>
      <c r="C246" s="550"/>
      <c r="D246" s="550"/>
      <c r="E246" s="550"/>
      <c r="F246" s="550"/>
      <c r="G246" s="550"/>
      <c r="H246" s="550"/>
      <c r="I246" s="550"/>
      <c r="J246" s="550"/>
      <c r="K246" s="550"/>
      <c r="L246" s="550"/>
      <c r="M246" s="550"/>
      <c r="N246" s="550"/>
      <c r="O246" s="550"/>
      <c r="P246" s="550"/>
      <c r="Q246" s="551"/>
      <c r="R246" s="552"/>
      <c r="S246" s="552"/>
      <c r="T246" s="552"/>
      <c r="U246" s="552"/>
      <c r="V246" s="305" t="s">
        <v>31</v>
      </c>
      <c r="W246" s="553"/>
      <c r="X246" s="552"/>
      <c r="Y246" s="552"/>
      <c r="Z246" s="552"/>
      <c r="AA246" s="552"/>
      <c r="AB246" s="305" t="s">
        <v>31</v>
      </c>
      <c r="AC246" s="553"/>
      <c r="AD246" s="552"/>
      <c r="AE246" s="552"/>
      <c r="AF246" s="552"/>
      <c r="AG246" s="552"/>
      <c r="AH246" s="554"/>
      <c r="AI246" s="554"/>
      <c r="AJ246" s="554"/>
      <c r="AK246" s="554"/>
      <c r="AL246" s="554"/>
      <c r="AM246" s="554"/>
      <c r="AN246" s="554"/>
      <c r="AO246" s="554"/>
      <c r="AP246" s="554"/>
      <c r="AQ246" s="554"/>
      <c r="AR246" s="554"/>
      <c r="AS246" s="554"/>
      <c r="AT246" s="554"/>
      <c r="AU246" s="554"/>
      <c r="AV246" s="554"/>
      <c r="AW246" s="554"/>
      <c r="AX246" s="554"/>
      <c r="AY246" s="554"/>
      <c r="AZ246" s="554"/>
      <c r="BA246" s="554"/>
      <c r="BB246" s="554"/>
      <c r="BC246" s="554"/>
      <c r="BD246" s="554"/>
      <c r="BE246" s="554"/>
      <c r="BF246" s="554"/>
      <c r="BG246" s="554"/>
      <c r="BH246" s="554"/>
      <c r="BI246" s="554"/>
      <c r="BJ246" s="554"/>
      <c r="BK246" s="554"/>
      <c r="BL246" s="554"/>
      <c r="BM246" s="554"/>
      <c r="BN246" s="554"/>
      <c r="BO246" s="554"/>
      <c r="BP246" s="554"/>
      <c r="BQ246" s="554"/>
      <c r="BR246" s="554"/>
      <c r="BS246" s="554"/>
      <c r="BT246" s="554"/>
      <c r="BU246" s="554"/>
      <c r="BV246" s="554"/>
      <c r="BW246" s="554"/>
      <c r="BX246" s="554"/>
      <c r="BY246" s="554"/>
      <c r="BZ246" s="554"/>
      <c r="CA246" s="554"/>
      <c r="CB246" s="554"/>
      <c r="CC246" s="554"/>
      <c r="CD246" s="554"/>
      <c r="CE246" s="554"/>
      <c r="CF246" s="554"/>
      <c r="CG246" s="554"/>
      <c r="CH246" s="554"/>
      <c r="CI246" s="554"/>
      <c r="CJ246" s="554"/>
      <c r="CK246" s="35"/>
      <c r="CL246" s="35"/>
    </row>
    <row r="247" spans="1:94" s="37" customFormat="1" ht="33.6" customHeight="1">
      <c r="A247" s="549">
        <v>4</v>
      </c>
      <c r="B247" s="549"/>
      <c r="C247" s="550"/>
      <c r="D247" s="550"/>
      <c r="E247" s="550"/>
      <c r="F247" s="550"/>
      <c r="G247" s="550"/>
      <c r="H247" s="550"/>
      <c r="I247" s="550"/>
      <c r="J247" s="550"/>
      <c r="K247" s="550"/>
      <c r="L247" s="550"/>
      <c r="M247" s="550"/>
      <c r="N247" s="550"/>
      <c r="O247" s="550"/>
      <c r="P247" s="550"/>
      <c r="Q247" s="551"/>
      <c r="R247" s="552"/>
      <c r="S247" s="552"/>
      <c r="T247" s="552"/>
      <c r="U247" s="552"/>
      <c r="V247" s="305" t="s">
        <v>31</v>
      </c>
      <c r="W247" s="553"/>
      <c r="X247" s="552"/>
      <c r="Y247" s="552"/>
      <c r="Z247" s="552"/>
      <c r="AA247" s="552"/>
      <c r="AB247" s="305" t="s">
        <v>31</v>
      </c>
      <c r="AC247" s="553"/>
      <c r="AD247" s="552"/>
      <c r="AE247" s="552"/>
      <c r="AF247" s="552"/>
      <c r="AG247" s="552"/>
      <c r="AH247" s="554"/>
      <c r="AI247" s="554"/>
      <c r="AJ247" s="554"/>
      <c r="AK247" s="554"/>
      <c r="AL247" s="554"/>
      <c r="AM247" s="554"/>
      <c r="AN247" s="554"/>
      <c r="AO247" s="554"/>
      <c r="AP247" s="554"/>
      <c r="AQ247" s="554"/>
      <c r="AR247" s="554"/>
      <c r="AS247" s="554"/>
      <c r="AT247" s="554"/>
      <c r="AU247" s="554"/>
      <c r="AV247" s="554"/>
      <c r="AW247" s="554"/>
      <c r="AX247" s="554"/>
      <c r="AY247" s="554"/>
      <c r="AZ247" s="554"/>
      <c r="BA247" s="554"/>
      <c r="BB247" s="554"/>
      <c r="BC247" s="554"/>
      <c r="BD247" s="554"/>
      <c r="BE247" s="554"/>
      <c r="BF247" s="554"/>
      <c r="BG247" s="554"/>
      <c r="BH247" s="554"/>
      <c r="BI247" s="554"/>
      <c r="BJ247" s="554"/>
      <c r="BK247" s="554"/>
      <c r="BL247" s="554"/>
      <c r="BM247" s="554"/>
      <c r="BN247" s="554"/>
      <c r="BO247" s="554"/>
      <c r="BP247" s="554"/>
      <c r="BQ247" s="554"/>
      <c r="BR247" s="554"/>
      <c r="BS247" s="554"/>
      <c r="BT247" s="554"/>
      <c r="BU247" s="554"/>
      <c r="BV247" s="554"/>
      <c r="BW247" s="554"/>
      <c r="BX247" s="554"/>
      <c r="BY247" s="554"/>
      <c r="BZ247" s="554"/>
      <c r="CA247" s="554"/>
      <c r="CB247" s="554"/>
      <c r="CC247" s="554"/>
      <c r="CD247" s="554"/>
      <c r="CE247" s="554"/>
      <c r="CF247" s="554"/>
      <c r="CG247" s="554"/>
      <c r="CH247" s="554"/>
      <c r="CI247" s="554"/>
      <c r="CJ247" s="554"/>
      <c r="CK247" s="35"/>
      <c r="CL247" s="35"/>
    </row>
    <row r="248" spans="1:94" s="37" customFormat="1" ht="33.6" customHeight="1">
      <c r="A248" s="549">
        <v>5</v>
      </c>
      <c r="B248" s="549"/>
      <c r="C248" s="550"/>
      <c r="D248" s="550"/>
      <c r="E248" s="550"/>
      <c r="F248" s="550"/>
      <c r="G248" s="550"/>
      <c r="H248" s="550"/>
      <c r="I248" s="550"/>
      <c r="J248" s="550"/>
      <c r="K248" s="550"/>
      <c r="L248" s="550"/>
      <c r="M248" s="550"/>
      <c r="N248" s="550"/>
      <c r="O248" s="550"/>
      <c r="P248" s="550"/>
      <c r="Q248" s="551"/>
      <c r="R248" s="552"/>
      <c r="S248" s="552"/>
      <c r="T248" s="552"/>
      <c r="U248" s="552"/>
      <c r="V248" s="305" t="s">
        <v>31</v>
      </c>
      <c r="W248" s="553"/>
      <c r="X248" s="552"/>
      <c r="Y248" s="552"/>
      <c r="Z248" s="552"/>
      <c r="AA248" s="552"/>
      <c r="AB248" s="305" t="s">
        <v>31</v>
      </c>
      <c r="AC248" s="553"/>
      <c r="AD248" s="552"/>
      <c r="AE248" s="552"/>
      <c r="AF248" s="552"/>
      <c r="AG248" s="552"/>
      <c r="AH248" s="554"/>
      <c r="AI248" s="554"/>
      <c r="AJ248" s="554"/>
      <c r="AK248" s="554"/>
      <c r="AL248" s="554"/>
      <c r="AM248" s="554"/>
      <c r="AN248" s="554"/>
      <c r="AO248" s="554"/>
      <c r="AP248" s="554"/>
      <c r="AQ248" s="554"/>
      <c r="AR248" s="554"/>
      <c r="AS248" s="554"/>
      <c r="AT248" s="554"/>
      <c r="AU248" s="554"/>
      <c r="AV248" s="554"/>
      <c r="AW248" s="554"/>
      <c r="AX248" s="554"/>
      <c r="AY248" s="554"/>
      <c r="AZ248" s="554"/>
      <c r="BA248" s="554"/>
      <c r="BB248" s="554"/>
      <c r="BC248" s="554"/>
      <c r="BD248" s="554"/>
      <c r="BE248" s="554"/>
      <c r="BF248" s="554"/>
      <c r="BG248" s="554"/>
      <c r="BH248" s="554"/>
      <c r="BI248" s="554"/>
      <c r="BJ248" s="554"/>
      <c r="BK248" s="554"/>
      <c r="BL248" s="554"/>
      <c r="BM248" s="554"/>
      <c r="BN248" s="554"/>
      <c r="BO248" s="554"/>
      <c r="BP248" s="554"/>
      <c r="BQ248" s="554"/>
      <c r="BR248" s="554"/>
      <c r="BS248" s="554"/>
      <c r="BT248" s="554"/>
      <c r="BU248" s="554"/>
      <c r="BV248" s="554"/>
      <c r="BW248" s="554"/>
      <c r="BX248" s="554"/>
      <c r="BY248" s="554"/>
      <c r="BZ248" s="554"/>
      <c r="CA248" s="554"/>
      <c r="CB248" s="554"/>
      <c r="CC248" s="554"/>
      <c r="CD248" s="554"/>
      <c r="CE248" s="554"/>
      <c r="CF248" s="554"/>
      <c r="CG248" s="554"/>
      <c r="CH248" s="554"/>
      <c r="CI248" s="554"/>
      <c r="CJ248" s="554"/>
      <c r="CK248" s="35"/>
      <c r="CL248" s="35"/>
    </row>
    <row r="249" spans="1:94" ht="33.6" customHeight="1">
      <c r="A249" s="549">
        <v>6</v>
      </c>
      <c r="B249" s="549"/>
      <c r="C249" s="550"/>
      <c r="D249" s="550"/>
      <c r="E249" s="550"/>
      <c r="F249" s="550"/>
      <c r="G249" s="550"/>
      <c r="H249" s="550"/>
      <c r="I249" s="550"/>
      <c r="J249" s="550"/>
      <c r="K249" s="550"/>
      <c r="L249" s="550"/>
      <c r="M249" s="550"/>
      <c r="N249" s="550"/>
      <c r="O249" s="550"/>
      <c r="P249" s="550"/>
      <c r="Q249" s="551"/>
      <c r="R249" s="552"/>
      <c r="S249" s="552"/>
      <c r="T249" s="552"/>
      <c r="U249" s="552"/>
      <c r="V249" s="305" t="s">
        <v>31</v>
      </c>
      <c r="W249" s="553"/>
      <c r="X249" s="552"/>
      <c r="Y249" s="552"/>
      <c r="Z249" s="552"/>
      <c r="AA249" s="552"/>
      <c r="AB249" s="305" t="s">
        <v>31</v>
      </c>
      <c r="AC249" s="553"/>
      <c r="AD249" s="552"/>
      <c r="AE249" s="552"/>
      <c r="AF249" s="552"/>
      <c r="AG249" s="552"/>
      <c r="AH249" s="554"/>
      <c r="AI249" s="554"/>
      <c r="AJ249" s="554"/>
      <c r="AK249" s="554"/>
      <c r="AL249" s="554"/>
      <c r="AM249" s="554"/>
      <c r="AN249" s="554"/>
      <c r="AO249" s="554"/>
      <c r="AP249" s="554"/>
      <c r="AQ249" s="554"/>
      <c r="AR249" s="554"/>
      <c r="AS249" s="554"/>
      <c r="AT249" s="554"/>
      <c r="AU249" s="554"/>
      <c r="AV249" s="554"/>
      <c r="AW249" s="554"/>
      <c r="AX249" s="554"/>
      <c r="AY249" s="554"/>
      <c r="AZ249" s="554"/>
      <c r="BA249" s="554"/>
      <c r="BB249" s="554"/>
      <c r="BC249" s="554"/>
      <c r="BD249" s="554"/>
      <c r="BE249" s="554"/>
      <c r="BF249" s="554"/>
      <c r="BG249" s="554"/>
      <c r="BH249" s="554"/>
      <c r="BI249" s="554"/>
      <c r="BJ249" s="554"/>
      <c r="BK249" s="554"/>
      <c r="BL249" s="554"/>
      <c r="BM249" s="554"/>
      <c r="BN249" s="554"/>
      <c r="BO249" s="554"/>
      <c r="BP249" s="554"/>
      <c r="BQ249" s="554"/>
      <c r="BR249" s="554"/>
      <c r="BS249" s="554"/>
      <c r="BT249" s="554"/>
      <c r="BU249" s="554"/>
      <c r="BV249" s="554"/>
      <c r="BW249" s="554"/>
      <c r="BX249" s="554"/>
      <c r="BY249" s="554"/>
      <c r="BZ249" s="554"/>
      <c r="CA249" s="554"/>
      <c r="CB249" s="554"/>
      <c r="CC249" s="554"/>
      <c r="CD249" s="554"/>
      <c r="CE249" s="554"/>
      <c r="CF249" s="554"/>
      <c r="CG249" s="554"/>
      <c r="CH249" s="554"/>
      <c r="CI249" s="554"/>
      <c r="CJ249" s="554"/>
    </row>
    <row r="250" spans="1:94" ht="33.6" customHeight="1">
      <c r="A250" s="549">
        <v>7</v>
      </c>
      <c r="B250" s="549"/>
      <c r="C250" s="550"/>
      <c r="D250" s="550"/>
      <c r="E250" s="550"/>
      <c r="F250" s="550"/>
      <c r="G250" s="550"/>
      <c r="H250" s="550"/>
      <c r="I250" s="550"/>
      <c r="J250" s="550"/>
      <c r="K250" s="550"/>
      <c r="L250" s="550"/>
      <c r="M250" s="550"/>
      <c r="N250" s="550"/>
      <c r="O250" s="550"/>
      <c r="P250" s="550"/>
      <c r="Q250" s="551"/>
      <c r="R250" s="552"/>
      <c r="S250" s="552"/>
      <c r="T250" s="552"/>
      <c r="U250" s="552"/>
      <c r="V250" s="305" t="s">
        <v>31</v>
      </c>
      <c r="W250" s="553"/>
      <c r="X250" s="552"/>
      <c r="Y250" s="552"/>
      <c r="Z250" s="552"/>
      <c r="AA250" s="552"/>
      <c r="AB250" s="305" t="s">
        <v>31</v>
      </c>
      <c r="AC250" s="553"/>
      <c r="AD250" s="552"/>
      <c r="AE250" s="552"/>
      <c r="AF250" s="552"/>
      <c r="AG250" s="552"/>
      <c r="AH250" s="554"/>
      <c r="AI250" s="554"/>
      <c r="AJ250" s="554"/>
      <c r="AK250" s="554"/>
      <c r="AL250" s="554"/>
      <c r="AM250" s="554"/>
      <c r="AN250" s="554"/>
      <c r="AO250" s="554"/>
      <c r="AP250" s="554"/>
      <c r="AQ250" s="554"/>
      <c r="AR250" s="554"/>
      <c r="AS250" s="554"/>
      <c r="AT250" s="554"/>
      <c r="AU250" s="554"/>
      <c r="AV250" s="554"/>
      <c r="AW250" s="554"/>
      <c r="AX250" s="554"/>
      <c r="AY250" s="554"/>
      <c r="AZ250" s="554"/>
      <c r="BA250" s="554"/>
      <c r="BB250" s="554"/>
      <c r="BC250" s="554"/>
      <c r="BD250" s="554"/>
      <c r="BE250" s="554"/>
      <c r="BF250" s="554"/>
      <c r="BG250" s="554"/>
      <c r="BH250" s="554"/>
      <c r="BI250" s="554"/>
      <c r="BJ250" s="554"/>
      <c r="BK250" s="554"/>
      <c r="BL250" s="554"/>
      <c r="BM250" s="554"/>
      <c r="BN250" s="554"/>
      <c r="BO250" s="554"/>
      <c r="BP250" s="554"/>
      <c r="BQ250" s="554"/>
      <c r="BR250" s="554"/>
      <c r="BS250" s="554"/>
      <c r="BT250" s="554"/>
      <c r="BU250" s="554"/>
      <c r="BV250" s="554"/>
      <c r="BW250" s="554"/>
      <c r="BX250" s="554"/>
      <c r="BY250" s="554"/>
      <c r="BZ250" s="554"/>
      <c r="CA250" s="554"/>
      <c r="CB250" s="554"/>
      <c r="CC250" s="554"/>
      <c r="CD250" s="554"/>
      <c r="CE250" s="554"/>
      <c r="CF250" s="554"/>
      <c r="CG250" s="554"/>
      <c r="CH250" s="554"/>
      <c r="CI250" s="554"/>
      <c r="CJ250" s="554"/>
    </row>
    <row r="251" spans="1:94" ht="33.6" customHeight="1">
      <c r="A251" s="549">
        <v>8</v>
      </c>
      <c r="B251" s="549"/>
      <c r="C251" s="550"/>
      <c r="D251" s="550"/>
      <c r="E251" s="550"/>
      <c r="F251" s="550"/>
      <c r="G251" s="550"/>
      <c r="H251" s="550"/>
      <c r="I251" s="550"/>
      <c r="J251" s="550"/>
      <c r="K251" s="550"/>
      <c r="L251" s="550"/>
      <c r="M251" s="550"/>
      <c r="N251" s="550"/>
      <c r="O251" s="550"/>
      <c r="P251" s="550"/>
      <c r="Q251" s="551"/>
      <c r="R251" s="552"/>
      <c r="S251" s="552"/>
      <c r="T251" s="552"/>
      <c r="U251" s="552"/>
      <c r="V251" s="305" t="s">
        <v>31</v>
      </c>
      <c r="W251" s="553"/>
      <c r="X251" s="552"/>
      <c r="Y251" s="552"/>
      <c r="Z251" s="552"/>
      <c r="AA251" s="552"/>
      <c r="AB251" s="305" t="s">
        <v>31</v>
      </c>
      <c r="AC251" s="553"/>
      <c r="AD251" s="552"/>
      <c r="AE251" s="552"/>
      <c r="AF251" s="552"/>
      <c r="AG251" s="552"/>
      <c r="AH251" s="554"/>
      <c r="AI251" s="554"/>
      <c r="AJ251" s="554"/>
      <c r="AK251" s="554"/>
      <c r="AL251" s="554"/>
      <c r="AM251" s="554"/>
      <c r="AN251" s="554"/>
      <c r="AO251" s="554"/>
      <c r="AP251" s="554"/>
      <c r="AQ251" s="554"/>
      <c r="AR251" s="554"/>
      <c r="AS251" s="554"/>
      <c r="AT251" s="554"/>
      <c r="AU251" s="554"/>
      <c r="AV251" s="554"/>
      <c r="AW251" s="554"/>
      <c r="AX251" s="554"/>
      <c r="AY251" s="554"/>
      <c r="AZ251" s="554"/>
      <c r="BA251" s="554"/>
      <c r="BB251" s="554"/>
      <c r="BC251" s="554"/>
      <c r="BD251" s="554"/>
      <c r="BE251" s="554"/>
      <c r="BF251" s="554"/>
      <c r="BG251" s="554"/>
      <c r="BH251" s="554"/>
      <c r="BI251" s="554"/>
      <c r="BJ251" s="554"/>
      <c r="BK251" s="554"/>
      <c r="BL251" s="554"/>
      <c r="BM251" s="554"/>
      <c r="BN251" s="554"/>
      <c r="BO251" s="554"/>
      <c r="BP251" s="554"/>
      <c r="BQ251" s="554"/>
      <c r="BR251" s="554"/>
      <c r="BS251" s="554"/>
      <c r="BT251" s="554"/>
      <c r="BU251" s="554"/>
      <c r="BV251" s="554"/>
      <c r="BW251" s="554"/>
      <c r="BX251" s="554"/>
      <c r="BY251" s="554"/>
      <c r="BZ251" s="554"/>
      <c r="CA251" s="554"/>
      <c r="CB251" s="554"/>
      <c r="CC251" s="554"/>
      <c r="CD251" s="554"/>
      <c r="CE251" s="554"/>
      <c r="CF251" s="554"/>
      <c r="CG251" s="554"/>
      <c r="CH251" s="554"/>
      <c r="CI251" s="554"/>
      <c r="CJ251" s="554"/>
    </row>
    <row r="252" spans="1:94" ht="33.6" customHeight="1">
      <c r="A252" s="549">
        <v>9</v>
      </c>
      <c r="B252" s="549"/>
      <c r="C252" s="550"/>
      <c r="D252" s="550"/>
      <c r="E252" s="550"/>
      <c r="F252" s="550"/>
      <c r="G252" s="550"/>
      <c r="H252" s="550"/>
      <c r="I252" s="550"/>
      <c r="J252" s="550"/>
      <c r="K252" s="550"/>
      <c r="L252" s="550"/>
      <c r="M252" s="550"/>
      <c r="N252" s="550"/>
      <c r="O252" s="550"/>
      <c r="P252" s="550"/>
      <c r="Q252" s="551"/>
      <c r="R252" s="552"/>
      <c r="S252" s="552"/>
      <c r="T252" s="552"/>
      <c r="U252" s="552"/>
      <c r="V252" s="305" t="s">
        <v>31</v>
      </c>
      <c r="W252" s="553"/>
      <c r="X252" s="552"/>
      <c r="Y252" s="552"/>
      <c r="Z252" s="552"/>
      <c r="AA252" s="552"/>
      <c r="AB252" s="305" t="s">
        <v>31</v>
      </c>
      <c r="AC252" s="553"/>
      <c r="AD252" s="552"/>
      <c r="AE252" s="552"/>
      <c r="AF252" s="552"/>
      <c r="AG252" s="552"/>
      <c r="AH252" s="554"/>
      <c r="AI252" s="554"/>
      <c r="AJ252" s="554"/>
      <c r="AK252" s="554"/>
      <c r="AL252" s="554"/>
      <c r="AM252" s="554"/>
      <c r="AN252" s="554"/>
      <c r="AO252" s="554"/>
      <c r="AP252" s="554"/>
      <c r="AQ252" s="554"/>
      <c r="AR252" s="554"/>
      <c r="AS252" s="554"/>
      <c r="AT252" s="554"/>
      <c r="AU252" s="554"/>
      <c r="AV252" s="554"/>
      <c r="AW252" s="554"/>
      <c r="AX252" s="554"/>
      <c r="AY252" s="554"/>
      <c r="AZ252" s="554"/>
      <c r="BA252" s="554"/>
      <c r="BB252" s="554"/>
      <c r="BC252" s="554"/>
      <c r="BD252" s="554"/>
      <c r="BE252" s="554"/>
      <c r="BF252" s="554"/>
      <c r="BG252" s="554"/>
      <c r="BH252" s="554"/>
      <c r="BI252" s="554"/>
      <c r="BJ252" s="554"/>
      <c r="BK252" s="554"/>
      <c r="BL252" s="554"/>
      <c r="BM252" s="554"/>
      <c r="BN252" s="554"/>
      <c r="BO252" s="554"/>
      <c r="BP252" s="554"/>
      <c r="BQ252" s="554"/>
      <c r="BR252" s="554"/>
      <c r="BS252" s="554"/>
      <c r="BT252" s="554"/>
      <c r="BU252" s="554"/>
      <c r="BV252" s="554"/>
      <c r="BW252" s="554"/>
      <c r="BX252" s="554"/>
      <c r="BY252" s="554"/>
      <c r="BZ252" s="554"/>
      <c r="CA252" s="554"/>
      <c r="CB252" s="554"/>
      <c r="CC252" s="554"/>
      <c r="CD252" s="554"/>
      <c r="CE252" s="554"/>
      <c r="CF252" s="554"/>
      <c r="CG252" s="554"/>
      <c r="CH252" s="554"/>
      <c r="CI252" s="554"/>
      <c r="CJ252" s="554"/>
    </row>
    <row r="253" spans="1:94" ht="33.6" customHeight="1">
      <c r="A253" s="549">
        <v>10</v>
      </c>
      <c r="B253" s="549"/>
      <c r="C253" s="550"/>
      <c r="D253" s="550"/>
      <c r="E253" s="550"/>
      <c r="F253" s="550"/>
      <c r="G253" s="550"/>
      <c r="H253" s="550"/>
      <c r="I253" s="550"/>
      <c r="J253" s="550"/>
      <c r="K253" s="550"/>
      <c r="L253" s="550"/>
      <c r="M253" s="550"/>
      <c r="N253" s="550"/>
      <c r="O253" s="550"/>
      <c r="P253" s="550"/>
      <c r="Q253" s="551"/>
      <c r="R253" s="552"/>
      <c r="S253" s="552"/>
      <c r="T253" s="552"/>
      <c r="U253" s="552"/>
      <c r="V253" s="305" t="s">
        <v>31</v>
      </c>
      <c r="W253" s="553"/>
      <c r="X253" s="552"/>
      <c r="Y253" s="552"/>
      <c r="Z253" s="552"/>
      <c r="AA253" s="552"/>
      <c r="AB253" s="305" t="s">
        <v>31</v>
      </c>
      <c r="AC253" s="553"/>
      <c r="AD253" s="552"/>
      <c r="AE253" s="552"/>
      <c r="AF253" s="552"/>
      <c r="AG253" s="552"/>
      <c r="AH253" s="554"/>
      <c r="AI253" s="554"/>
      <c r="AJ253" s="554"/>
      <c r="AK253" s="554"/>
      <c r="AL253" s="554"/>
      <c r="AM253" s="554"/>
      <c r="AN253" s="554"/>
      <c r="AO253" s="554"/>
      <c r="AP253" s="554"/>
      <c r="AQ253" s="554"/>
      <c r="AR253" s="554"/>
      <c r="AS253" s="554"/>
      <c r="AT253" s="554"/>
      <c r="AU253" s="554"/>
      <c r="AV253" s="554"/>
      <c r="AW253" s="554"/>
      <c r="AX253" s="554"/>
      <c r="AY253" s="554"/>
      <c r="AZ253" s="554"/>
      <c r="BA253" s="554"/>
      <c r="BB253" s="554"/>
      <c r="BC253" s="554"/>
      <c r="BD253" s="554"/>
      <c r="BE253" s="554"/>
      <c r="BF253" s="554"/>
      <c r="BG253" s="554"/>
      <c r="BH253" s="554"/>
      <c r="BI253" s="554"/>
      <c r="BJ253" s="554"/>
      <c r="BK253" s="554"/>
      <c r="BL253" s="554"/>
      <c r="BM253" s="554"/>
      <c r="BN253" s="554"/>
      <c r="BO253" s="554"/>
      <c r="BP253" s="554"/>
      <c r="BQ253" s="554"/>
      <c r="BR253" s="554"/>
      <c r="BS253" s="554"/>
      <c r="BT253" s="554"/>
      <c r="BU253" s="554"/>
      <c r="BV253" s="554"/>
      <c r="BW253" s="554"/>
      <c r="BX253" s="554"/>
      <c r="BY253" s="554"/>
      <c r="BZ253" s="554"/>
      <c r="CA253" s="554"/>
      <c r="CB253" s="554"/>
      <c r="CC253" s="554"/>
      <c r="CD253" s="554"/>
      <c r="CE253" s="554"/>
      <c r="CF253" s="554"/>
      <c r="CG253" s="554"/>
      <c r="CH253" s="554"/>
      <c r="CI253" s="554"/>
      <c r="CJ253" s="554"/>
    </row>
    <row r="254" spans="1:94" ht="33.6" customHeight="1">
      <c r="A254" s="549">
        <v>11</v>
      </c>
      <c r="B254" s="549"/>
      <c r="C254" s="550"/>
      <c r="D254" s="550"/>
      <c r="E254" s="550"/>
      <c r="F254" s="550"/>
      <c r="G254" s="550"/>
      <c r="H254" s="550"/>
      <c r="I254" s="550"/>
      <c r="J254" s="550"/>
      <c r="K254" s="550"/>
      <c r="L254" s="550"/>
      <c r="M254" s="550"/>
      <c r="N254" s="550"/>
      <c r="O254" s="550"/>
      <c r="P254" s="550"/>
      <c r="Q254" s="551"/>
      <c r="R254" s="552"/>
      <c r="S254" s="552"/>
      <c r="T254" s="552"/>
      <c r="U254" s="552"/>
      <c r="V254" s="305" t="s">
        <v>31</v>
      </c>
      <c r="W254" s="553"/>
      <c r="X254" s="552"/>
      <c r="Y254" s="552"/>
      <c r="Z254" s="552"/>
      <c r="AA254" s="552"/>
      <c r="AB254" s="305" t="s">
        <v>31</v>
      </c>
      <c r="AC254" s="553"/>
      <c r="AD254" s="552"/>
      <c r="AE254" s="552"/>
      <c r="AF254" s="552"/>
      <c r="AG254" s="552"/>
      <c r="AH254" s="554"/>
      <c r="AI254" s="554"/>
      <c r="AJ254" s="554"/>
      <c r="AK254" s="554"/>
      <c r="AL254" s="554"/>
      <c r="AM254" s="554"/>
      <c r="AN254" s="554"/>
      <c r="AO254" s="554"/>
      <c r="AP254" s="554"/>
      <c r="AQ254" s="554"/>
      <c r="AR254" s="554"/>
      <c r="AS254" s="554"/>
      <c r="AT254" s="554"/>
      <c r="AU254" s="554"/>
      <c r="AV254" s="554"/>
      <c r="AW254" s="554"/>
      <c r="AX254" s="554"/>
      <c r="AY254" s="554"/>
      <c r="AZ254" s="554"/>
      <c r="BA254" s="554"/>
      <c r="BB254" s="554"/>
      <c r="BC254" s="554"/>
      <c r="BD254" s="554"/>
      <c r="BE254" s="554"/>
      <c r="BF254" s="554"/>
      <c r="BG254" s="554"/>
      <c r="BH254" s="554"/>
      <c r="BI254" s="554"/>
      <c r="BJ254" s="554"/>
      <c r="BK254" s="554"/>
      <c r="BL254" s="554"/>
      <c r="BM254" s="554"/>
      <c r="BN254" s="554"/>
      <c r="BO254" s="554"/>
      <c r="BP254" s="554"/>
      <c r="BQ254" s="554"/>
      <c r="BR254" s="554"/>
      <c r="BS254" s="554"/>
      <c r="BT254" s="554"/>
      <c r="BU254" s="554"/>
      <c r="BV254" s="554"/>
      <c r="BW254" s="554"/>
      <c r="BX254" s="554"/>
      <c r="BY254" s="554"/>
      <c r="BZ254" s="554"/>
      <c r="CA254" s="554"/>
      <c r="CB254" s="554"/>
      <c r="CC254" s="554"/>
      <c r="CD254" s="554"/>
      <c r="CE254" s="554"/>
      <c r="CF254" s="554"/>
      <c r="CG254" s="554"/>
      <c r="CH254" s="554"/>
      <c r="CI254" s="554"/>
      <c r="CJ254" s="554"/>
    </row>
    <row r="255" spans="1:94" ht="33.6" customHeight="1">
      <c r="A255" s="549">
        <v>12</v>
      </c>
      <c r="B255" s="549"/>
      <c r="C255" s="550"/>
      <c r="D255" s="550"/>
      <c r="E255" s="550"/>
      <c r="F255" s="550"/>
      <c r="G255" s="550"/>
      <c r="H255" s="550"/>
      <c r="I255" s="550"/>
      <c r="J255" s="550"/>
      <c r="K255" s="550"/>
      <c r="L255" s="550"/>
      <c r="M255" s="550"/>
      <c r="N255" s="550"/>
      <c r="O255" s="550"/>
      <c r="P255" s="550"/>
      <c r="Q255" s="551"/>
      <c r="R255" s="552"/>
      <c r="S255" s="552"/>
      <c r="T255" s="552"/>
      <c r="U255" s="552"/>
      <c r="V255" s="305" t="s">
        <v>31</v>
      </c>
      <c r="W255" s="553"/>
      <c r="X255" s="552"/>
      <c r="Y255" s="552"/>
      <c r="Z255" s="552"/>
      <c r="AA255" s="552"/>
      <c r="AB255" s="305" t="s">
        <v>31</v>
      </c>
      <c r="AC255" s="553"/>
      <c r="AD255" s="552"/>
      <c r="AE255" s="552"/>
      <c r="AF255" s="552"/>
      <c r="AG255" s="552"/>
      <c r="AH255" s="554"/>
      <c r="AI255" s="554"/>
      <c r="AJ255" s="554"/>
      <c r="AK255" s="554"/>
      <c r="AL255" s="554"/>
      <c r="AM255" s="554"/>
      <c r="AN255" s="554"/>
      <c r="AO255" s="554"/>
      <c r="AP255" s="554"/>
      <c r="AQ255" s="554"/>
      <c r="AR255" s="554"/>
      <c r="AS255" s="554"/>
      <c r="AT255" s="554"/>
      <c r="AU255" s="554"/>
      <c r="AV255" s="554"/>
      <c r="AW255" s="554"/>
      <c r="AX255" s="554"/>
      <c r="AY255" s="554"/>
      <c r="AZ255" s="554"/>
      <c r="BA255" s="554"/>
      <c r="BB255" s="554"/>
      <c r="BC255" s="554"/>
      <c r="BD255" s="554"/>
      <c r="BE255" s="554"/>
      <c r="BF255" s="554"/>
      <c r="BG255" s="554"/>
      <c r="BH255" s="554"/>
      <c r="BI255" s="554"/>
      <c r="BJ255" s="554"/>
      <c r="BK255" s="554"/>
      <c r="BL255" s="554"/>
      <c r="BM255" s="554"/>
      <c r="BN255" s="554"/>
      <c r="BO255" s="554"/>
      <c r="BP255" s="554"/>
      <c r="BQ255" s="554"/>
      <c r="BR255" s="554"/>
      <c r="BS255" s="554"/>
      <c r="BT255" s="554"/>
      <c r="BU255" s="554"/>
      <c r="BV255" s="554"/>
      <c r="BW255" s="554"/>
      <c r="BX255" s="554"/>
      <c r="BY255" s="554"/>
      <c r="BZ255" s="554"/>
      <c r="CA255" s="554"/>
      <c r="CB255" s="554"/>
      <c r="CC255" s="554"/>
      <c r="CD255" s="554"/>
      <c r="CE255" s="554"/>
      <c r="CF255" s="554"/>
      <c r="CG255" s="554"/>
      <c r="CH255" s="554"/>
      <c r="CI255" s="554"/>
      <c r="CJ255" s="554"/>
    </row>
    <row r="256" spans="1:94" ht="33.6" customHeight="1">
      <c r="A256" s="549">
        <v>13</v>
      </c>
      <c r="B256" s="549"/>
      <c r="C256" s="550"/>
      <c r="D256" s="550"/>
      <c r="E256" s="550"/>
      <c r="F256" s="550"/>
      <c r="G256" s="550"/>
      <c r="H256" s="550"/>
      <c r="I256" s="550"/>
      <c r="J256" s="550"/>
      <c r="K256" s="550"/>
      <c r="L256" s="550"/>
      <c r="M256" s="550"/>
      <c r="N256" s="550"/>
      <c r="O256" s="550"/>
      <c r="P256" s="550"/>
      <c r="Q256" s="551"/>
      <c r="R256" s="552"/>
      <c r="S256" s="552"/>
      <c r="T256" s="552"/>
      <c r="U256" s="552"/>
      <c r="V256" s="305" t="s">
        <v>31</v>
      </c>
      <c r="W256" s="553"/>
      <c r="X256" s="552"/>
      <c r="Y256" s="552"/>
      <c r="Z256" s="552"/>
      <c r="AA256" s="552"/>
      <c r="AB256" s="305" t="s">
        <v>31</v>
      </c>
      <c r="AC256" s="553"/>
      <c r="AD256" s="552"/>
      <c r="AE256" s="552"/>
      <c r="AF256" s="552"/>
      <c r="AG256" s="552"/>
      <c r="AH256" s="554"/>
      <c r="AI256" s="554"/>
      <c r="AJ256" s="554"/>
      <c r="AK256" s="554"/>
      <c r="AL256" s="554"/>
      <c r="AM256" s="554"/>
      <c r="AN256" s="554"/>
      <c r="AO256" s="554"/>
      <c r="AP256" s="554"/>
      <c r="AQ256" s="554"/>
      <c r="AR256" s="554"/>
      <c r="AS256" s="554"/>
      <c r="AT256" s="554"/>
      <c r="AU256" s="554"/>
      <c r="AV256" s="554"/>
      <c r="AW256" s="554"/>
      <c r="AX256" s="554"/>
      <c r="AY256" s="554"/>
      <c r="AZ256" s="554"/>
      <c r="BA256" s="554"/>
      <c r="BB256" s="554"/>
      <c r="BC256" s="554"/>
      <c r="BD256" s="554"/>
      <c r="BE256" s="554"/>
      <c r="BF256" s="554"/>
      <c r="BG256" s="554"/>
      <c r="BH256" s="554"/>
      <c r="BI256" s="554"/>
      <c r="BJ256" s="554"/>
      <c r="BK256" s="554"/>
      <c r="BL256" s="554"/>
      <c r="BM256" s="554"/>
      <c r="BN256" s="554"/>
      <c r="BO256" s="554"/>
      <c r="BP256" s="554"/>
      <c r="BQ256" s="554"/>
      <c r="BR256" s="554"/>
      <c r="BS256" s="554"/>
      <c r="BT256" s="554"/>
      <c r="BU256" s="554"/>
      <c r="BV256" s="554"/>
      <c r="BW256" s="554"/>
      <c r="BX256" s="554"/>
      <c r="BY256" s="554"/>
      <c r="BZ256" s="554"/>
      <c r="CA256" s="554"/>
      <c r="CB256" s="554"/>
      <c r="CC256" s="554"/>
      <c r="CD256" s="554"/>
      <c r="CE256" s="554"/>
      <c r="CF256" s="554"/>
      <c r="CG256" s="554"/>
      <c r="CH256" s="554"/>
      <c r="CI256" s="554"/>
      <c r="CJ256" s="554"/>
    </row>
    <row r="257" spans="1:88" ht="33.6" customHeight="1">
      <c r="A257" s="549">
        <v>14</v>
      </c>
      <c r="B257" s="549"/>
      <c r="C257" s="550"/>
      <c r="D257" s="550"/>
      <c r="E257" s="550"/>
      <c r="F257" s="550"/>
      <c r="G257" s="550"/>
      <c r="H257" s="550"/>
      <c r="I257" s="550"/>
      <c r="J257" s="550"/>
      <c r="K257" s="550"/>
      <c r="L257" s="550"/>
      <c r="M257" s="550"/>
      <c r="N257" s="550"/>
      <c r="O257" s="550"/>
      <c r="P257" s="550"/>
      <c r="Q257" s="551"/>
      <c r="R257" s="552"/>
      <c r="S257" s="552"/>
      <c r="T257" s="552"/>
      <c r="U257" s="552"/>
      <c r="V257" s="305" t="s">
        <v>31</v>
      </c>
      <c r="W257" s="553"/>
      <c r="X257" s="552"/>
      <c r="Y257" s="552"/>
      <c r="Z257" s="552"/>
      <c r="AA257" s="552"/>
      <c r="AB257" s="305" t="s">
        <v>31</v>
      </c>
      <c r="AC257" s="553"/>
      <c r="AD257" s="552"/>
      <c r="AE257" s="552"/>
      <c r="AF257" s="552"/>
      <c r="AG257" s="552"/>
      <c r="AH257" s="554"/>
      <c r="AI257" s="554"/>
      <c r="AJ257" s="554"/>
      <c r="AK257" s="554"/>
      <c r="AL257" s="554"/>
      <c r="AM257" s="554"/>
      <c r="AN257" s="554"/>
      <c r="AO257" s="554"/>
      <c r="AP257" s="554"/>
      <c r="AQ257" s="554"/>
      <c r="AR257" s="554"/>
      <c r="AS257" s="554"/>
      <c r="AT257" s="554"/>
      <c r="AU257" s="554"/>
      <c r="AV257" s="554"/>
      <c r="AW257" s="554"/>
      <c r="AX257" s="554"/>
      <c r="AY257" s="554"/>
      <c r="AZ257" s="554"/>
      <c r="BA257" s="554"/>
      <c r="BB257" s="554"/>
      <c r="BC257" s="554"/>
      <c r="BD257" s="554"/>
      <c r="BE257" s="554"/>
      <c r="BF257" s="554"/>
      <c r="BG257" s="554"/>
      <c r="BH257" s="554"/>
      <c r="BI257" s="554"/>
      <c r="BJ257" s="554"/>
      <c r="BK257" s="554"/>
      <c r="BL257" s="554"/>
      <c r="BM257" s="554"/>
      <c r="BN257" s="554"/>
      <c r="BO257" s="554"/>
      <c r="BP257" s="554"/>
      <c r="BQ257" s="554"/>
      <c r="BR257" s="554"/>
      <c r="BS257" s="554"/>
      <c r="BT257" s="554"/>
      <c r="BU257" s="554"/>
      <c r="BV257" s="554"/>
      <c r="BW257" s="554"/>
      <c r="BX257" s="554"/>
      <c r="BY257" s="554"/>
      <c r="BZ257" s="554"/>
      <c r="CA257" s="554"/>
      <c r="CB257" s="554"/>
      <c r="CC257" s="554"/>
      <c r="CD257" s="554"/>
      <c r="CE257" s="554"/>
      <c r="CF257" s="554"/>
      <c r="CG257" s="554"/>
      <c r="CH257" s="554"/>
      <c r="CI257" s="554"/>
      <c r="CJ257" s="554"/>
    </row>
    <row r="258" spans="1:88" ht="33.6" customHeight="1">
      <c r="A258" s="549">
        <v>15</v>
      </c>
      <c r="B258" s="549"/>
      <c r="C258" s="550"/>
      <c r="D258" s="550"/>
      <c r="E258" s="550"/>
      <c r="F258" s="550"/>
      <c r="G258" s="550"/>
      <c r="H258" s="550"/>
      <c r="I258" s="550"/>
      <c r="J258" s="550"/>
      <c r="K258" s="550"/>
      <c r="L258" s="550"/>
      <c r="M258" s="550"/>
      <c r="N258" s="550"/>
      <c r="O258" s="550"/>
      <c r="P258" s="550"/>
      <c r="Q258" s="551"/>
      <c r="R258" s="552"/>
      <c r="S258" s="552"/>
      <c r="T258" s="552"/>
      <c r="U258" s="552"/>
      <c r="V258" s="305" t="s">
        <v>31</v>
      </c>
      <c r="W258" s="553"/>
      <c r="X258" s="552"/>
      <c r="Y258" s="552"/>
      <c r="Z258" s="552"/>
      <c r="AA258" s="552"/>
      <c r="AB258" s="305" t="s">
        <v>31</v>
      </c>
      <c r="AC258" s="553"/>
      <c r="AD258" s="552"/>
      <c r="AE258" s="552"/>
      <c r="AF258" s="552"/>
      <c r="AG258" s="552"/>
      <c r="AH258" s="554"/>
      <c r="AI258" s="554"/>
      <c r="AJ258" s="554"/>
      <c r="AK258" s="554"/>
      <c r="AL258" s="554"/>
      <c r="AM258" s="554"/>
      <c r="AN258" s="554"/>
      <c r="AO258" s="554"/>
      <c r="AP258" s="554"/>
      <c r="AQ258" s="554"/>
      <c r="AR258" s="554"/>
      <c r="AS258" s="554"/>
      <c r="AT258" s="554"/>
      <c r="AU258" s="554"/>
      <c r="AV258" s="554"/>
      <c r="AW258" s="554"/>
      <c r="AX258" s="554"/>
      <c r="AY258" s="554"/>
      <c r="AZ258" s="554"/>
      <c r="BA258" s="554"/>
      <c r="BB258" s="554"/>
      <c r="BC258" s="554"/>
      <c r="BD258" s="554"/>
      <c r="BE258" s="554"/>
      <c r="BF258" s="554"/>
      <c r="BG258" s="554"/>
      <c r="BH258" s="554"/>
      <c r="BI258" s="554"/>
      <c r="BJ258" s="554"/>
      <c r="BK258" s="554"/>
      <c r="BL258" s="554"/>
      <c r="BM258" s="554"/>
      <c r="BN258" s="554"/>
      <c r="BO258" s="554"/>
      <c r="BP258" s="554"/>
      <c r="BQ258" s="554"/>
      <c r="BR258" s="554"/>
      <c r="BS258" s="554"/>
      <c r="BT258" s="554"/>
      <c r="BU258" s="554"/>
      <c r="BV258" s="554"/>
      <c r="BW258" s="554"/>
      <c r="BX258" s="554"/>
      <c r="BY258" s="554"/>
      <c r="BZ258" s="554"/>
      <c r="CA258" s="554"/>
      <c r="CB258" s="554"/>
      <c r="CC258" s="554"/>
      <c r="CD258" s="554"/>
      <c r="CE258" s="554"/>
      <c r="CF258" s="554"/>
      <c r="CG258" s="554"/>
      <c r="CH258" s="554"/>
      <c r="CI258" s="554"/>
      <c r="CJ258" s="554"/>
    </row>
    <row r="259" spans="1:88" ht="33.6" customHeight="1">
      <c r="A259" s="549">
        <v>16</v>
      </c>
      <c r="B259" s="549"/>
      <c r="C259" s="550"/>
      <c r="D259" s="550"/>
      <c r="E259" s="550"/>
      <c r="F259" s="550"/>
      <c r="G259" s="550"/>
      <c r="H259" s="550"/>
      <c r="I259" s="550"/>
      <c r="J259" s="550"/>
      <c r="K259" s="550"/>
      <c r="L259" s="550"/>
      <c r="M259" s="550"/>
      <c r="N259" s="550"/>
      <c r="O259" s="550"/>
      <c r="P259" s="550"/>
      <c r="Q259" s="551"/>
      <c r="R259" s="552"/>
      <c r="S259" s="552"/>
      <c r="T259" s="552"/>
      <c r="U259" s="552"/>
      <c r="V259" s="305" t="s">
        <v>31</v>
      </c>
      <c r="W259" s="553"/>
      <c r="X259" s="552"/>
      <c r="Y259" s="552"/>
      <c r="Z259" s="552"/>
      <c r="AA259" s="552"/>
      <c r="AB259" s="305" t="s">
        <v>31</v>
      </c>
      <c r="AC259" s="553"/>
      <c r="AD259" s="552"/>
      <c r="AE259" s="552"/>
      <c r="AF259" s="552"/>
      <c r="AG259" s="552"/>
      <c r="AH259" s="554"/>
      <c r="AI259" s="554"/>
      <c r="AJ259" s="554"/>
      <c r="AK259" s="554"/>
      <c r="AL259" s="554"/>
      <c r="AM259" s="554"/>
      <c r="AN259" s="554"/>
      <c r="AO259" s="554"/>
      <c r="AP259" s="554"/>
      <c r="AQ259" s="554"/>
      <c r="AR259" s="554"/>
      <c r="AS259" s="554"/>
      <c r="AT259" s="554"/>
      <c r="AU259" s="554"/>
      <c r="AV259" s="554"/>
      <c r="AW259" s="554"/>
      <c r="AX259" s="554"/>
      <c r="AY259" s="554"/>
      <c r="AZ259" s="554"/>
      <c r="BA259" s="554"/>
      <c r="BB259" s="554"/>
      <c r="BC259" s="554"/>
      <c r="BD259" s="554"/>
      <c r="BE259" s="554"/>
      <c r="BF259" s="554"/>
      <c r="BG259" s="554"/>
      <c r="BH259" s="554"/>
      <c r="BI259" s="554"/>
      <c r="BJ259" s="554"/>
      <c r="BK259" s="554"/>
      <c r="BL259" s="554"/>
      <c r="BM259" s="554"/>
      <c r="BN259" s="554"/>
      <c r="BO259" s="554"/>
      <c r="BP259" s="554"/>
      <c r="BQ259" s="554"/>
      <c r="BR259" s="554"/>
      <c r="BS259" s="554"/>
      <c r="BT259" s="554"/>
      <c r="BU259" s="554"/>
      <c r="BV259" s="554"/>
      <c r="BW259" s="554"/>
      <c r="BX259" s="554"/>
      <c r="BY259" s="554"/>
      <c r="BZ259" s="554"/>
      <c r="CA259" s="554"/>
      <c r="CB259" s="554"/>
      <c r="CC259" s="554"/>
      <c r="CD259" s="554"/>
      <c r="CE259" s="554"/>
      <c r="CF259" s="554"/>
      <c r="CG259" s="554"/>
      <c r="CH259" s="554"/>
      <c r="CI259" s="554"/>
      <c r="CJ259" s="554"/>
    </row>
    <row r="260" spans="1:88" ht="33.6" customHeight="1">
      <c r="A260" s="549">
        <v>17</v>
      </c>
      <c r="B260" s="549"/>
      <c r="C260" s="550"/>
      <c r="D260" s="550"/>
      <c r="E260" s="550"/>
      <c r="F260" s="550"/>
      <c r="G260" s="550"/>
      <c r="H260" s="550"/>
      <c r="I260" s="550"/>
      <c r="J260" s="550"/>
      <c r="K260" s="550"/>
      <c r="L260" s="550"/>
      <c r="M260" s="550"/>
      <c r="N260" s="550"/>
      <c r="O260" s="550"/>
      <c r="P260" s="550"/>
      <c r="Q260" s="551"/>
      <c r="R260" s="552"/>
      <c r="S260" s="552"/>
      <c r="T260" s="552"/>
      <c r="U260" s="552"/>
      <c r="V260" s="305" t="s">
        <v>31</v>
      </c>
      <c r="W260" s="553"/>
      <c r="X260" s="552"/>
      <c r="Y260" s="552"/>
      <c r="Z260" s="552"/>
      <c r="AA260" s="552"/>
      <c r="AB260" s="305" t="s">
        <v>31</v>
      </c>
      <c r="AC260" s="553"/>
      <c r="AD260" s="552"/>
      <c r="AE260" s="552"/>
      <c r="AF260" s="552"/>
      <c r="AG260" s="552"/>
      <c r="AH260" s="554"/>
      <c r="AI260" s="554"/>
      <c r="AJ260" s="554"/>
      <c r="AK260" s="554"/>
      <c r="AL260" s="554"/>
      <c r="AM260" s="554"/>
      <c r="AN260" s="554"/>
      <c r="AO260" s="554"/>
      <c r="AP260" s="554"/>
      <c r="AQ260" s="554"/>
      <c r="AR260" s="554"/>
      <c r="AS260" s="554"/>
      <c r="AT260" s="554"/>
      <c r="AU260" s="554"/>
      <c r="AV260" s="554"/>
      <c r="AW260" s="554"/>
      <c r="AX260" s="554"/>
      <c r="AY260" s="554"/>
      <c r="AZ260" s="554"/>
      <c r="BA260" s="554"/>
      <c r="BB260" s="554"/>
      <c r="BC260" s="554"/>
      <c r="BD260" s="554"/>
      <c r="BE260" s="554"/>
      <c r="BF260" s="554"/>
      <c r="BG260" s="554"/>
      <c r="BH260" s="554"/>
      <c r="BI260" s="554"/>
      <c r="BJ260" s="554"/>
      <c r="BK260" s="554"/>
      <c r="BL260" s="554"/>
      <c r="BM260" s="554"/>
      <c r="BN260" s="554"/>
      <c r="BO260" s="554"/>
      <c r="BP260" s="554"/>
      <c r="BQ260" s="554"/>
      <c r="BR260" s="554"/>
      <c r="BS260" s="554"/>
      <c r="BT260" s="554"/>
      <c r="BU260" s="554"/>
      <c r="BV260" s="554"/>
      <c r="BW260" s="554"/>
      <c r="BX260" s="554"/>
      <c r="BY260" s="554"/>
      <c r="BZ260" s="554"/>
      <c r="CA260" s="554"/>
      <c r="CB260" s="554"/>
      <c r="CC260" s="554"/>
      <c r="CD260" s="554"/>
      <c r="CE260" s="554"/>
      <c r="CF260" s="554"/>
      <c r="CG260" s="554"/>
      <c r="CH260" s="554"/>
      <c r="CI260" s="554"/>
      <c r="CJ260" s="554"/>
    </row>
    <row r="261" spans="1:88" ht="33.6" customHeight="1">
      <c r="A261" s="549">
        <v>18</v>
      </c>
      <c r="B261" s="549"/>
      <c r="C261" s="550"/>
      <c r="D261" s="550"/>
      <c r="E261" s="550"/>
      <c r="F261" s="550"/>
      <c r="G261" s="550"/>
      <c r="H261" s="550"/>
      <c r="I261" s="550"/>
      <c r="J261" s="550"/>
      <c r="K261" s="550"/>
      <c r="L261" s="550"/>
      <c r="M261" s="550"/>
      <c r="N261" s="550"/>
      <c r="O261" s="550"/>
      <c r="P261" s="550"/>
      <c r="Q261" s="551"/>
      <c r="R261" s="552"/>
      <c r="S261" s="552"/>
      <c r="T261" s="552"/>
      <c r="U261" s="552"/>
      <c r="V261" s="305" t="s">
        <v>31</v>
      </c>
      <c r="W261" s="553"/>
      <c r="X261" s="552"/>
      <c r="Y261" s="552"/>
      <c r="Z261" s="552"/>
      <c r="AA261" s="552"/>
      <c r="AB261" s="305" t="s">
        <v>31</v>
      </c>
      <c r="AC261" s="553"/>
      <c r="AD261" s="552"/>
      <c r="AE261" s="552"/>
      <c r="AF261" s="552"/>
      <c r="AG261" s="552"/>
      <c r="AH261" s="554"/>
      <c r="AI261" s="554"/>
      <c r="AJ261" s="554"/>
      <c r="AK261" s="554"/>
      <c r="AL261" s="554"/>
      <c r="AM261" s="554"/>
      <c r="AN261" s="554"/>
      <c r="AO261" s="554"/>
      <c r="AP261" s="554"/>
      <c r="AQ261" s="554"/>
      <c r="AR261" s="554"/>
      <c r="AS261" s="554"/>
      <c r="AT261" s="554"/>
      <c r="AU261" s="554"/>
      <c r="AV261" s="554"/>
      <c r="AW261" s="554"/>
      <c r="AX261" s="554"/>
      <c r="AY261" s="554"/>
      <c r="AZ261" s="554"/>
      <c r="BA261" s="554"/>
      <c r="BB261" s="554"/>
      <c r="BC261" s="554"/>
      <c r="BD261" s="554"/>
      <c r="BE261" s="554"/>
      <c r="BF261" s="554"/>
      <c r="BG261" s="554"/>
      <c r="BH261" s="554"/>
      <c r="BI261" s="554"/>
      <c r="BJ261" s="554"/>
      <c r="BK261" s="554"/>
      <c r="BL261" s="554"/>
      <c r="BM261" s="554"/>
      <c r="BN261" s="554"/>
      <c r="BO261" s="554"/>
      <c r="BP261" s="554"/>
      <c r="BQ261" s="554"/>
      <c r="BR261" s="554"/>
      <c r="BS261" s="554"/>
      <c r="BT261" s="554"/>
      <c r="BU261" s="554"/>
      <c r="BV261" s="554"/>
      <c r="BW261" s="554"/>
      <c r="BX261" s="554"/>
      <c r="BY261" s="554"/>
      <c r="BZ261" s="554"/>
      <c r="CA261" s="554"/>
      <c r="CB261" s="554"/>
      <c r="CC261" s="554"/>
      <c r="CD261" s="554"/>
      <c r="CE261" s="554"/>
      <c r="CF261" s="554"/>
      <c r="CG261" s="554"/>
      <c r="CH261" s="554"/>
      <c r="CI261" s="554"/>
      <c r="CJ261" s="554"/>
    </row>
    <row r="262" spans="1:88" ht="33.6" customHeight="1">
      <c r="A262" s="549">
        <v>19</v>
      </c>
      <c r="B262" s="549"/>
      <c r="C262" s="550"/>
      <c r="D262" s="550"/>
      <c r="E262" s="550"/>
      <c r="F262" s="550"/>
      <c r="G262" s="550"/>
      <c r="H262" s="550"/>
      <c r="I262" s="550"/>
      <c r="J262" s="550"/>
      <c r="K262" s="550"/>
      <c r="L262" s="550"/>
      <c r="M262" s="550"/>
      <c r="N262" s="550"/>
      <c r="O262" s="550"/>
      <c r="P262" s="550"/>
      <c r="Q262" s="551"/>
      <c r="R262" s="552"/>
      <c r="S262" s="552"/>
      <c r="T262" s="552"/>
      <c r="U262" s="552"/>
      <c r="V262" s="305" t="s">
        <v>31</v>
      </c>
      <c r="W262" s="553"/>
      <c r="X262" s="552"/>
      <c r="Y262" s="552"/>
      <c r="Z262" s="552"/>
      <c r="AA262" s="552"/>
      <c r="AB262" s="305" t="s">
        <v>31</v>
      </c>
      <c r="AC262" s="553"/>
      <c r="AD262" s="552"/>
      <c r="AE262" s="552"/>
      <c r="AF262" s="552"/>
      <c r="AG262" s="552"/>
      <c r="AH262" s="554"/>
      <c r="AI262" s="554"/>
      <c r="AJ262" s="554"/>
      <c r="AK262" s="554"/>
      <c r="AL262" s="554"/>
      <c r="AM262" s="554"/>
      <c r="AN262" s="554"/>
      <c r="AO262" s="554"/>
      <c r="AP262" s="554"/>
      <c r="AQ262" s="554"/>
      <c r="AR262" s="554"/>
      <c r="AS262" s="554"/>
      <c r="AT262" s="554"/>
      <c r="AU262" s="554"/>
      <c r="AV262" s="554"/>
      <c r="AW262" s="554"/>
      <c r="AX262" s="554"/>
      <c r="AY262" s="554"/>
      <c r="AZ262" s="554"/>
      <c r="BA262" s="554"/>
      <c r="BB262" s="554"/>
      <c r="BC262" s="554"/>
      <c r="BD262" s="554"/>
      <c r="BE262" s="554"/>
      <c r="BF262" s="554"/>
      <c r="BG262" s="554"/>
      <c r="BH262" s="554"/>
      <c r="BI262" s="554"/>
      <c r="BJ262" s="554"/>
      <c r="BK262" s="554"/>
      <c r="BL262" s="554"/>
      <c r="BM262" s="554"/>
      <c r="BN262" s="554"/>
      <c r="BO262" s="554"/>
      <c r="BP262" s="554"/>
      <c r="BQ262" s="554"/>
      <c r="BR262" s="554"/>
      <c r="BS262" s="554"/>
      <c r="BT262" s="554"/>
      <c r="BU262" s="554"/>
      <c r="BV262" s="554"/>
      <c r="BW262" s="554"/>
      <c r="BX262" s="554"/>
      <c r="BY262" s="554"/>
      <c r="BZ262" s="554"/>
      <c r="CA262" s="554"/>
      <c r="CB262" s="554"/>
      <c r="CC262" s="554"/>
      <c r="CD262" s="554"/>
      <c r="CE262" s="554"/>
      <c r="CF262" s="554"/>
      <c r="CG262" s="554"/>
      <c r="CH262" s="554"/>
      <c r="CI262" s="554"/>
      <c r="CJ262" s="554"/>
    </row>
    <row r="263" spans="1:88" ht="33.6" customHeight="1">
      <c r="A263" s="549">
        <v>20</v>
      </c>
      <c r="B263" s="549"/>
      <c r="C263" s="550"/>
      <c r="D263" s="550"/>
      <c r="E263" s="550"/>
      <c r="F263" s="550"/>
      <c r="G263" s="550"/>
      <c r="H263" s="550"/>
      <c r="I263" s="550"/>
      <c r="J263" s="550"/>
      <c r="K263" s="550"/>
      <c r="L263" s="550"/>
      <c r="M263" s="550"/>
      <c r="N263" s="550"/>
      <c r="O263" s="550"/>
      <c r="P263" s="550"/>
      <c r="Q263" s="551"/>
      <c r="R263" s="552"/>
      <c r="S263" s="552"/>
      <c r="T263" s="552"/>
      <c r="U263" s="552"/>
      <c r="V263" s="305" t="s">
        <v>31</v>
      </c>
      <c r="W263" s="553"/>
      <c r="X263" s="552"/>
      <c r="Y263" s="552"/>
      <c r="Z263" s="552"/>
      <c r="AA263" s="552"/>
      <c r="AB263" s="305" t="s">
        <v>31</v>
      </c>
      <c r="AC263" s="553"/>
      <c r="AD263" s="552"/>
      <c r="AE263" s="552"/>
      <c r="AF263" s="552"/>
      <c r="AG263" s="552"/>
      <c r="AH263" s="554"/>
      <c r="AI263" s="554"/>
      <c r="AJ263" s="554"/>
      <c r="AK263" s="554"/>
      <c r="AL263" s="554"/>
      <c r="AM263" s="554"/>
      <c r="AN263" s="554"/>
      <c r="AO263" s="554"/>
      <c r="AP263" s="554"/>
      <c r="AQ263" s="554"/>
      <c r="AR263" s="554"/>
      <c r="AS263" s="554"/>
      <c r="AT263" s="554"/>
      <c r="AU263" s="554"/>
      <c r="AV263" s="554"/>
      <c r="AW263" s="554"/>
      <c r="AX263" s="554"/>
      <c r="AY263" s="554"/>
      <c r="AZ263" s="554"/>
      <c r="BA263" s="554"/>
      <c r="BB263" s="554"/>
      <c r="BC263" s="554"/>
      <c r="BD263" s="554"/>
      <c r="BE263" s="554"/>
      <c r="BF263" s="554"/>
      <c r="BG263" s="554"/>
      <c r="BH263" s="554"/>
      <c r="BI263" s="554"/>
      <c r="BJ263" s="554"/>
      <c r="BK263" s="554"/>
      <c r="BL263" s="554"/>
      <c r="BM263" s="554"/>
      <c r="BN263" s="554"/>
      <c r="BO263" s="554"/>
      <c r="BP263" s="554"/>
      <c r="BQ263" s="554"/>
      <c r="BR263" s="554"/>
      <c r="BS263" s="554"/>
      <c r="BT263" s="554"/>
      <c r="BU263" s="554"/>
      <c r="BV263" s="554"/>
      <c r="BW263" s="554"/>
      <c r="BX263" s="554"/>
      <c r="BY263" s="554"/>
      <c r="BZ263" s="554"/>
      <c r="CA263" s="554"/>
      <c r="CB263" s="554"/>
      <c r="CC263" s="554"/>
      <c r="CD263" s="554"/>
      <c r="CE263" s="554"/>
      <c r="CF263" s="554"/>
      <c r="CG263" s="554"/>
      <c r="CH263" s="554"/>
      <c r="CI263" s="554"/>
      <c r="CJ263" s="554"/>
    </row>
    <row r="264" spans="1:88" ht="33.6" customHeight="1">
      <c r="A264" s="549">
        <v>21</v>
      </c>
      <c r="B264" s="549"/>
      <c r="C264" s="550"/>
      <c r="D264" s="550"/>
      <c r="E264" s="550"/>
      <c r="F264" s="550"/>
      <c r="G264" s="550"/>
      <c r="H264" s="550"/>
      <c r="I264" s="550"/>
      <c r="J264" s="550"/>
      <c r="K264" s="550"/>
      <c r="L264" s="550"/>
      <c r="M264" s="550"/>
      <c r="N264" s="550"/>
      <c r="O264" s="550"/>
      <c r="P264" s="550"/>
      <c r="Q264" s="551"/>
      <c r="R264" s="552"/>
      <c r="S264" s="552"/>
      <c r="T264" s="552"/>
      <c r="U264" s="552"/>
      <c r="V264" s="305" t="s">
        <v>31</v>
      </c>
      <c r="W264" s="553"/>
      <c r="X264" s="552"/>
      <c r="Y264" s="552"/>
      <c r="Z264" s="552"/>
      <c r="AA264" s="552"/>
      <c r="AB264" s="305" t="s">
        <v>31</v>
      </c>
      <c r="AC264" s="553"/>
      <c r="AD264" s="552"/>
      <c r="AE264" s="552"/>
      <c r="AF264" s="552"/>
      <c r="AG264" s="552"/>
      <c r="AH264" s="554"/>
      <c r="AI264" s="554"/>
      <c r="AJ264" s="554"/>
      <c r="AK264" s="554"/>
      <c r="AL264" s="554"/>
      <c r="AM264" s="554"/>
      <c r="AN264" s="554"/>
      <c r="AO264" s="554"/>
      <c r="AP264" s="554"/>
      <c r="AQ264" s="554"/>
      <c r="AR264" s="554"/>
      <c r="AS264" s="554"/>
      <c r="AT264" s="554"/>
      <c r="AU264" s="554"/>
      <c r="AV264" s="554"/>
      <c r="AW264" s="554"/>
      <c r="AX264" s="554"/>
      <c r="AY264" s="554"/>
      <c r="AZ264" s="554"/>
      <c r="BA264" s="554"/>
      <c r="BB264" s="554"/>
      <c r="BC264" s="554"/>
      <c r="BD264" s="554"/>
      <c r="BE264" s="554"/>
      <c r="BF264" s="554"/>
      <c r="BG264" s="554"/>
      <c r="BH264" s="554"/>
      <c r="BI264" s="554"/>
      <c r="BJ264" s="554"/>
      <c r="BK264" s="554"/>
      <c r="BL264" s="554"/>
      <c r="BM264" s="554"/>
      <c r="BN264" s="554"/>
      <c r="BO264" s="554"/>
      <c r="BP264" s="554"/>
      <c r="BQ264" s="554"/>
      <c r="BR264" s="554"/>
      <c r="BS264" s="554"/>
      <c r="BT264" s="554"/>
      <c r="BU264" s="554"/>
      <c r="BV264" s="554"/>
      <c r="BW264" s="554"/>
      <c r="BX264" s="554"/>
      <c r="BY264" s="554"/>
      <c r="BZ264" s="554"/>
      <c r="CA264" s="554"/>
      <c r="CB264" s="554"/>
      <c r="CC264" s="554"/>
      <c r="CD264" s="554"/>
      <c r="CE264" s="554"/>
      <c r="CF264" s="554"/>
      <c r="CG264" s="554"/>
      <c r="CH264" s="554"/>
      <c r="CI264" s="554"/>
      <c r="CJ264" s="554"/>
    </row>
    <row r="265" spans="1:88" ht="33.6" customHeight="1">
      <c r="A265" s="549">
        <v>22</v>
      </c>
      <c r="B265" s="549"/>
      <c r="C265" s="550"/>
      <c r="D265" s="550"/>
      <c r="E265" s="550"/>
      <c r="F265" s="550"/>
      <c r="G265" s="550"/>
      <c r="H265" s="550"/>
      <c r="I265" s="550"/>
      <c r="J265" s="550"/>
      <c r="K265" s="550"/>
      <c r="L265" s="550"/>
      <c r="M265" s="550"/>
      <c r="N265" s="550"/>
      <c r="O265" s="550"/>
      <c r="P265" s="550"/>
      <c r="Q265" s="551"/>
      <c r="R265" s="552"/>
      <c r="S265" s="552"/>
      <c r="T265" s="552"/>
      <c r="U265" s="552"/>
      <c r="V265" s="305" t="s">
        <v>31</v>
      </c>
      <c r="W265" s="553"/>
      <c r="X265" s="552"/>
      <c r="Y265" s="552"/>
      <c r="Z265" s="552"/>
      <c r="AA265" s="552"/>
      <c r="AB265" s="305" t="s">
        <v>31</v>
      </c>
      <c r="AC265" s="553"/>
      <c r="AD265" s="552"/>
      <c r="AE265" s="552"/>
      <c r="AF265" s="552"/>
      <c r="AG265" s="552"/>
      <c r="AH265" s="554"/>
      <c r="AI265" s="554"/>
      <c r="AJ265" s="554"/>
      <c r="AK265" s="554"/>
      <c r="AL265" s="554"/>
      <c r="AM265" s="554"/>
      <c r="AN265" s="554"/>
      <c r="AO265" s="554"/>
      <c r="AP265" s="554"/>
      <c r="AQ265" s="554"/>
      <c r="AR265" s="554"/>
      <c r="AS265" s="554"/>
      <c r="AT265" s="554"/>
      <c r="AU265" s="554"/>
      <c r="AV265" s="554"/>
      <c r="AW265" s="554"/>
      <c r="AX265" s="554"/>
      <c r="AY265" s="554"/>
      <c r="AZ265" s="554"/>
      <c r="BA265" s="554"/>
      <c r="BB265" s="554"/>
      <c r="BC265" s="554"/>
      <c r="BD265" s="554"/>
      <c r="BE265" s="554"/>
      <c r="BF265" s="554"/>
      <c r="BG265" s="554"/>
      <c r="BH265" s="554"/>
      <c r="BI265" s="554"/>
      <c r="BJ265" s="554"/>
      <c r="BK265" s="554"/>
      <c r="BL265" s="554"/>
      <c r="BM265" s="554"/>
      <c r="BN265" s="554"/>
      <c r="BO265" s="554"/>
      <c r="BP265" s="554"/>
      <c r="BQ265" s="554"/>
      <c r="BR265" s="554"/>
      <c r="BS265" s="554"/>
      <c r="BT265" s="554"/>
      <c r="BU265" s="554"/>
      <c r="BV265" s="554"/>
      <c r="BW265" s="554"/>
      <c r="BX265" s="554"/>
      <c r="BY265" s="554"/>
      <c r="BZ265" s="554"/>
      <c r="CA265" s="554"/>
      <c r="CB265" s="554"/>
      <c r="CC265" s="554"/>
      <c r="CD265" s="554"/>
      <c r="CE265" s="554"/>
      <c r="CF265" s="554"/>
      <c r="CG265" s="554"/>
      <c r="CH265" s="554"/>
      <c r="CI265" s="554"/>
      <c r="CJ265" s="554"/>
    </row>
    <row r="266" spans="1:88" ht="33.6" customHeight="1">
      <c r="A266" s="549">
        <v>23</v>
      </c>
      <c r="B266" s="549"/>
      <c r="C266" s="550"/>
      <c r="D266" s="550"/>
      <c r="E266" s="550"/>
      <c r="F266" s="550"/>
      <c r="G266" s="550"/>
      <c r="H266" s="550"/>
      <c r="I266" s="550"/>
      <c r="J266" s="550"/>
      <c r="K266" s="550"/>
      <c r="L266" s="550"/>
      <c r="M266" s="550"/>
      <c r="N266" s="550"/>
      <c r="O266" s="550"/>
      <c r="P266" s="550"/>
      <c r="Q266" s="551"/>
      <c r="R266" s="552"/>
      <c r="S266" s="552"/>
      <c r="T266" s="552"/>
      <c r="U266" s="552"/>
      <c r="V266" s="305" t="s">
        <v>31</v>
      </c>
      <c r="W266" s="553"/>
      <c r="X266" s="552"/>
      <c r="Y266" s="552"/>
      <c r="Z266" s="552"/>
      <c r="AA266" s="552"/>
      <c r="AB266" s="305" t="s">
        <v>31</v>
      </c>
      <c r="AC266" s="553"/>
      <c r="AD266" s="552"/>
      <c r="AE266" s="552"/>
      <c r="AF266" s="552"/>
      <c r="AG266" s="552"/>
      <c r="AH266" s="554"/>
      <c r="AI266" s="554"/>
      <c r="AJ266" s="554"/>
      <c r="AK266" s="554"/>
      <c r="AL266" s="554"/>
      <c r="AM266" s="554"/>
      <c r="AN266" s="554"/>
      <c r="AO266" s="554"/>
      <c r="AP266" s="554"/>
      <c r="AQ266" s="554"/>
      <c r="AR266" s="554"/>
      <c r="AS266" s="554"/>
      <c r="AT266" s="554"/>
      <c r="AU266" s="554"/>
      <c r="AV266" s="554"/>
      <c r="AW266" s="554"/>
      <c r="AX266" s="554"/>
      <c r="AY266" s="554"/>
      <c r="AZ266" s="554"/>
      <c r="BA266" s="554"/>
      <c r="BB266" s="554"/>
      <c r="BC266" s="554"/>
      <c r="BD266" s="554"/>
      <c r="BE266" s="554"/>
      <c r="BF266" s="554"/>
      <c r="BG266" s="554"/>
      <c r="BH266" s="554"/>
      <c r="BI266" s="554"/>
      <c r="BJ266" s="554"/>
      <c r="BK266" s="554"/>
      <c r="BL266" s="554"/>
      <c r="BM266" s="554"/>
      <c r="BN266" s="554"/>
      <c r="BO266" s="554"/>
      <c r="BP266" s="554"/>
      <c r="BQ266" s="554"/>
      <c r="BR266" s="554"/>
      <c r="BS266" s="554"/>
      <c r="BT266" s="554"/>
      <c r="BU266" s="554"/>
      <c r="BV266" s="554"/>
      <c r="BW266" s="554"/>
      <c r="BX266" s="554"/>
      <c r="BY266" s="554"/>
      <c r="BZ266" s="554"/>
      <c r="CA266" s="554"/>
      <c r="CB266" s="554"/>
      <c r="CC266" s="554"/>
      <c r="CD266" s="554"/>
      <c r="CE266" s="554"/>
      <c r="CF266" s="554"/>
      <c r="CG266" s="554"/>
      <c r="CH266" s="554"/>
      <c r="CI266" s="554"/>
      <c r="CJ266" s="554"/>
    </row>
    <row r="267" spans="1:88" ht="33.6" customHeight="1">
      <c r="A267" s="549">
        <v>24</v>
      </c>
      <c r="B267" s="549"/>
      <c r="C267" s="550"/>
      <c r="D267" s="550"/>
      <c r="E267" s="550"/>
      <c r="F267" s="550"/>
      <c r="G267" s="550"/>
      <c r="H267" s="550"/>
      <c r="I267" s="550"/>
      <c r="J267" s="550"/>
      <c r="K267" s="550"/>
      <c r="L267" s="550"/>
      <c r="M267" s="550"/>
      <c r="N267" s="550"/>
      <c r="O267" s="550"/>
      <c r="P267" s="550"/>
      <c r="Q267" s="551"/>
      <c r="R267" s="552"/>
      <c r="S267" s="552"/>
      <c r="T267" s="552"/>
      <c r="U267" s="552"/>
      <c r="V267" s="305" t="s">
        <v>31</v>
      </c>
      <c r="W267" s="553"/>
      <c r="X267" s="552"/>
      <c r="Y267" s="552"/>
      <c r="Z267" s="552"/>
      <c r="AA267" s="552"/>
      <c r="AB267" s="305" t="s">
        <v>31</v>
      </c>
      <c r="AC267" s="553"/>
      <c r="AD267" s="552"/>
      <c r="AE267" s="552"/>
      <c r="AF267" s="552"/>
      <c r="AG267" s="552"/>
      <c r="AH267" s="554"/>
      <c r="AI267" s="554"/>
      <c r="AJ267" s="554"/>
      <c r="AK267" s="554"/>
      <c r="AL267" s="554"/>
      <c r="AM267" s="554"/>
      <c r="AN267" s="554"/>
      <c r="AO267" s="554"/>
      <c r="AP267" s="554"/>
      <c r="AQ267" s="554"/>
      <c r="AR267" s="554"/>
      <c r="AS267" s="554"/>
      <c r="AT267" s="554"/>
      <c r="AU267" s="554"/>
      <c r="AV267" s="554"/>
      <c r="AW267" s="554"/>
      <c r="AX267" s="554"/>
      <c r="AY267" s="554"/>
      <c r="AZ267" s="554"/>
      <c r="BA267" s="554"/>
      <c r="BB267" s="554"/>
      <c r="BC267" s="554"/>
      <c r="BD267" s="554"/>
      <c r="BE267" s="554"/>
      <c r="BF267" s="554"/>
      <c r="BG267" s="554"/>
      <c r="BH267" s="554"/>
      <c r="BI267" s="554"/>
      <c r="BJ267" s="554"/>
      <c r="BK267" s="554"/>
      <c r="BL267" s="554"/>
      <c r="BM267" s="554"/>
      <c r="BN267" s="554"/>
      <c r="BO267" s="554"/>
      <c r="BP267" s="554"/>
      <c r="BQ267" s="554"/>
      <c r="BR267" s="554"/>
      <c r="BS267" s="554"/>
      <c r="BT267" s="554"/>
      <c r="BU267" s="554"/>
      <c r="BV267" s="554"/>
      <c r="BW267" s="554"/>
      <c r="BX267" s="554"/>
      <c r="BY267" s="554"/>
      <c r="BZ267" s="554"/>
      <c r="CA267" s="554"/>
      <c r="CB267" s="554"/>
      <c r="CC267" s="554"/>
      <c r="CD267" s="554"/>
      <c r="CE267" s="554"/>
      <c r="CF267" s="554"/>
      <c r="CG267" s="554"/>
      <c r="CH267" s="554"/>
      <c r="CI267" s="554"/>
      <c r="CJ267" s="554"/>
    </row>
    <row r="268" spans="1:88" ht="33.6" customHeight="1">
      <c r="A268" s="549">
        <v>25</v>
      </c>
      <c r="B268" s="549"/>
      <c r="C268" s="550"/>
      <c r="D268" s="550"/>
      <c r="E268" s="550"/>
      <c r="F268" s="550"/>
      <c r="G268" s="550"/>
      <c r="H268" s="550"/>
      <c r="I268" s="550"/>
      <c r="J268" s="550"/>
      <c r="K268" s="550"/>
      <c r="L268" s="550"/>
      <c r="M268" s="550"/>
      <c r="N268" s="550"/>
      <c r="O268" s="550"/>
      <c r="P268" s="550"/>
      <c r="Q268" s="551"/>
      <c r="R268" s="552"/>
      <c r="S268" s="552"/>
      <c r="T268" s="552"/>
      <c r="U268" s="552"/>
      <c r="V268" s="305" t="s">
        <v>31</v>
      </c>
      <c r="W268" s="553"/>
      <c r="X268" s="552"/>
      <c r="Y268" s="552"/>
      <c r="Z268" s="552"/>
      <c r="AA268" s="552"/>
      <c r="AB268" s="305" t="s">
        <v>31</v>
      </c>
      <c r="AC268" s="553"/>
      <c r="AD268" s="552"/>
      <c r="AE268" s="552"/>
      <c r="AF268" s="552"/>
      <c r="AG268" s="552"/>
      <c r="AH268" s="554"/>
      <c r="AI268" s="554"/>
      <c r="AJ268" s="554"/>
      <c r="AK268" s="554"/>
      <c r="AL268" s="554"/>
      <c r="AM268" s="554"/>
      <c r="AN268" s="554"/>
      <c r="AO268" s="554"/>
      <c r="AP268" s="554"/>
      <c r="AQ268" s="554"/>
      <c r="AR268" s="554"/>
      <c r="AS268" s="554"/>
      <c r="AT268" s="554"/>
      <c r="AU268" s="554"/>
      <c r="AV268" s="554"/>
      <c r="AW268" s="554"/>
      <c r="AX268" s="554"/>
      <c r="AY268" s="554"/>
      <c r="AZ268" s="554"/>
      <c r="BA268" s="554"/>
      <c r="BB268" s="554"/>
      <c r="BC268" s="554"/>
      <c r="BD268" s="554"/>
      <c r="BE268" s="554"/>
      <c r="BF268" s="554"/>
      <c r="BG268" s="554"/>
      <c r="BH268" s="554"/>
      <c r="BI268" s="554"/>
      <c r="BJ268" s="554"/>
      <c r="BK268" s="554"/>
      <c r="BL268" s="554"/>
      <c r="BM268" s="554"/>
      <c r="BN268" s="554"/>
      <c r="BO268" s="554"/>
      <c r="BP268" s="554"/>
      <c r="BQ268" s="554"/>
      <c r="BR268" s="554"/>
      <c r="BS268" s="554"/>
      <c r="BT268" s="554"/>
      <c r="BU268" s="554"/>
      <c r="BV268" s="554"/>
      <c r="BW268" s="554"/>
      <c r="BX268" s="554"/>
      <c r="BY268" s="554"/>
      <c r="BZ268" s="554"/>
      <c r="CA268" s="554"/>
      <c r="CB268" s="554"/>
      <c r="CC268" s="554"/>
      <c r="CD268" s="554"/>
      <c r="CE268" s="554"/>
      <c r="CF268" s="554"/>
      <c r="CG268" s="554"/>
      <c r="CH268" s="554"/>
      <c r="CI268" s="554"/>
      <c r="CJ268" s="554"/>
    </row>
    <row r="269" spans="1:88" ht="33.6" customHeight="1">
      <c r="A269" s="549">
        <v>26</v>
      </c>
      <c r="B269" s="549"/>
      <c r="C269" s="747"/>
      <c r="D269" s="747"/>
      <c r="E269" s="747"/>
      <c r="F269" s="747"/>
      <c r="G269" s="747"/>
      <c r="H269" s="747"/>
      <c r="I269" s="747"/>
      <c r="J269" s="747"/>
      <c r="K269" s="747"/>
      <c r="L269" s="747"/>
      <c r="M269" s="747"/>
      <c r="N269" s="747"/>
      <c r="O269" s="747"/>
      <c r="P269" s="747"/>
      <c r="Q269" s="748"/>
      <c r="R269" s="749"/>
      <c r="S269" s="749"/>
      <c r="T269" s="749"/>
      <c r="U269" s="749"/>
      <c r="V269" s="305" t="s">
        <v>31</v>
      </c>
      <c r="W269" s="750"/>
      <c r="X269" s="749"/>
      <c r="Y269" s="749"/>
      <c r="Z269" s="749"/>
      <c r="AA269" s="749"/>
      <c r="AB269" s="305" t="s">
        <v>31</v>
      </c>
      <c r="AC269" s="750"/>
      <c r="AD269" s="749"/>
      <c r="AE269" s="749"/>
      <c r="AF269" s="749"/>
      <c r="AG269" s="749"/>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4"/>
      <c r="BC269" s="554"/>
      <c r="BD269" s="554"/>
      <c r="BE269" s="554"/>
      <c r="BF269" s="554"/>
      <c r="BG269" s="554"/>
      <c r="BH269" s="554"/>
      <c r="BI269" s="554"/>
      <c r="BJ269" s="554"/>
      <c r="BK269" s="554"/>
      <c r="BL269" s="554"/>
      <c r="BM269" s="554"/>
      <c r="BN269" s="554"/>
      <c r="BO269" s="554"/>
      <c r="BP269" s="554"/>
      <c r="BQ269" s="554"/>
      <c r="BR269" s="554"/>
      <c r="BS269" s="554"/>
      <c r="BT269" s="554"/>
      <c r="BU269" s="554"/>
      <c r="BV269" s="554"/>
      <c r="BW269" s="554"/>
      <c r="BX269" s="554"/>
      <c r="BY269" s="554"/>
      <c r="BZ269" s="554"/>
      <c r="CA269" s="554"/>
      <c r="CB269" s="554"/>
      <c r="CC269" s="554"/>
      <c r="CD269" s="554"/>
      <c r="CE269" s="554"/>
      <c r="CF269" s="554"/>
      <c r="CG269" s="554"/>
      <c r="CH269" s="554"/>
      <c r="CI269" s="554"/>
      <c r="CJ269" s="554"/>
    </row>
    <row r="270" spans="1:88" ht="33.6" customHeight="1">
      <c r="A270" s="549">
        <v>27</v>
      </c>
      <c r="B270" s="549"/>
      <c r="C270" s="747"/>
      <c r="D270" s="747"/>
      <c r="E270" s="747"/>
      <c r="F270" s="747"/>
      <c r="G270" s="747"/>
      <c r="H270" s="747"/>
      <c r="I270" s="747"/>
      <c r="J270" s="747"/>
      <c r="K270" s="747"/>
      <c r="L270" s="747"/>
      <c r="M270" s="747"/>
      <c r="N270" s="747"/>
      <c r="O270" s="747"/>
      <c r="P270" s="747"/>
      <c r="Q270" s="748"/>
      <c r="R270" s="749"/>
      <c r="S270" s="749"/>
      <c r="T270" s="749"/>
      <c r="U270" s="749"/>
      <c r="V270" s="305" t="s">
        <v>31</v>
      </c>
      <c r="W270" s="750"/>
      <c r="X270" s="749"/>
      <c r="Y270" s="749"/>
      <c r="Z270" s="749"/>
      <c r="AA270" s="749"/>
      <c r="AB270" s="305" t="s">
        <v>31</v>
      </c>
      <c r="AC270" s="750"/>
      <c r="AD270" s="749"/>
      <c r="AE270" s="749"/>
      <c r="AF270" s="749"/>
      <c r="AG270" s="749"/>
      <c r="AH270" s="554"/>
      <c r="AI270" s="554"/>
      <c r="AJ270" s="554"/>
      <c r="AK270" s="554"/>
      <c r="AL270" s="554"/>
      <c r="AM270" s="554"/>
      <c r="AN270" s="554"/>
      <c r="AO270" s="554"/>
      <c r="AP270" s="554"/>
      <c r="AQ270" s="554"/>
      <c r="AR270" s="554"/>
      <c r="AS270" s="554"/>
      <c r="AT270" s="554"/>
      <c r="AU270" s="554"/>
      <c r="AV270" s="554"/>
      <c r="AW270" s="554"/>
      <c r="AX270" s="554"/>
      <c r="AY270" s="554"/>
      <c r="AZ270" s="554"/>
      <c r="BA270" s="554"/>
      <c r="BB270" s="554"/>
      <c r="BC270" s="554"/>
      <c r="BD270" s="554"/>
      <c r="BE270" s="554"/>
      <c r="BF270" s="554"/>
      <c r="BG270" s="554"/>
      <c r="BH270" s="554"/>
      <c r="BI270" s="554"/>
      <c r="BJ270" s="554"/>
      <c r="BK270" s="554"/>
      <c r="BL270" s="554"/>
      <c r="BM270" s="554"/>
      <c r="BN270" s="554"/>
      <c r="BO270" s="554"/>
      <c r="BP270" s="554"/>
      <c r="BQ270" s="554"/>
      <c r="BR270" s="554"/>
      <c r="BS270" s="554"/>
      <c r="BT270" s="554"/>
      <c r="BU270" s="554"/>
      <c r="BV270" s="554"/>
      <c r="BW270" s="554"/>
      <c r="BX270" s="554"/>
      <c r="BY270" s="554"/>
      <c r="BZ270" s="554"/>
      <c r="CA270" s="554"/>
      <c r="CB270" s="554"/>
      <c r="CC270" s="554"/>
      <c r="CD270" s="554"/>
      <c r="CE270" s="554"/>
      <c r="CF270" s="554"/>
      <c r="CG270" s="554"/>
      <c r="CH270" s="554"/>
      <c r="CI270" s="554"/>
      <c r="CJ270" s="554"/>
    </row>
    <row r="271" spans="1:88" ht="33.6" customHeight="1">
      <c r="A271" s="549">
        <v>28</v>
      </c>
      <c r="B271" s="549"/>
      <c r="C271" s="747"/>
      <c r="D271" s="747"/>
      <c r="E271" s="747"/>
      <c r="F271" s="747"/>
      <c r="G271" s="747"/>
      <c r="H271" s="747"/>
      <c r="I271" s="747"/>
      <c r="J271" s="747"/>
      <c r="K271" s="747"/>
      <c r="L271" s="747"/>
      <c r="M271" s="747"/>
      <c r="N271" s="747"/>
      <c r="O271" s="747"/>
      <c r="P271" s="747"/>
      <c r="Q271" s="748"/>
      <c r="R271" s="749"/>
      <c r="S271" s="749"/>
      <c r="T271" s="749"/>
      <c r="U271" s="749"/>
      <c r="V271" s="305" t="s">
        <v>31</v>
      </c>
      <c r="W271" s="750"/>
      <c r="X271" s="749"/>
      <c r="Y271" s="749"/>
      <c r="Z271" s="749"/>
      <c r="AA271" s="749"/>
      <c r="AB271" s="305" t="s">
        <v>31</v>
      </c>
      <c r="AC271" s="750"/>
      <c r="AD271" s="749"/>
      <c r="AE271" s="749"/>
      <c r="AF271" s="749"/>
      <c r="AG271" s="749"/>
      <c r="AH271" s="554"/>
      <c r="AI271" s="554"/>
      <c r="AJ271" s="554"/>
      <c r="AK271" s="554"/>
      <c r="AL271" s="554"/>
      <c r="AM271" s="554"/>
      <c r="AN271" s="554"/>
      <c r="AO271" s="554"/>
      <c r="AP271" s="554"/>
      <c r="AQ271" s="554"/>
      <c r="AR271" s="554"/>
      <c r="AS271" s="554"/>
      <c r="AT271" s="554"/>
      <c r="AU271" s="554"/>
      <c r="AV271" s="554"/>
      <c r="AW271" s="554"/>
      <c r="AX271" s="554"/>
      <c r="AY271" s="554"/>
      <c r="AZ271" s="554"/>
      <c r="BA271" s="554"/>
      <c r="BB271" s="554"/>
      <c r="BC271" s="554"/>
      <c r="BD271" s="554"/>
      <c r="BE271" s="554"/>
      <c r="BF271" s="554"/>
      <c r="BG271" s="554"/>
      <c r="BH271" s="554"/>
      <c r="BI271" s="554"/>
      <c r="BJ271" s="554"/>
      <c r="BK271" s="554"/>
      <c r="BL271" s="554"/>
      <c r="BM271" s="554"/>
      <c r="BN271" s="554"/>
      <c r="BO271" s="554"/>
      <c r="BP271" s="554"/>
      <c r="BQ271" s="554"/>
      <c r="BR271" s="554"/>
      <c r="BS271" s="554"/>
      <c r="BT271" s="554"/>
      <c r="BU271" s="554"/>
      <c r="BV271" s="554"/>
      <c r="BW271" s="554"/>
      <c r="BX271" s="554"/>
      <c r="BY271" s="554"/>
      <c r="BZ271" s="554"/>
      <c r="CA271" s="554"/>
      <c r="CB271" s="554"/>
      <c r="CC271" s="554"/>
      <c r="CD271" s="554"/>
      <c r="CE271" s="554"/>
      <c r="CF271" s="554"/>
      <c r="CG271" s="554"/>
      <c r="CH271" s="554"/>
      <c r="CI271" s="554"/>
      <c r="CJ271" s="554"/>
    </row>
    <row r="272" spans="1:88" ht="33.6" customHeight="1">
      <c r="A272" s="549">
        <v>29</v>
      </c>
      <c r="B272" s="549"/>
      <c r="C272" s="747"/>
      <c r="D272" s="747"/>
      <c r="E272" s="747"/>
      <c r="F272" s="747"/>
      <c r="G272" s="747"/>
      <c r="H272" s="747"/>
      <c r="I272" s="747"/>
      <c r="J272" s="747"/>
      <c r="K272" s="747"/>
      <c r="L272" s="747"/>
      <c r="M272" s="747"/>
      <c r="N272" s="747"/>
      <c r="O272" s="747"/>
      <c r="P272" s="747"/>
      <c r="Q272" s="748"/>
      <c r="R272" s="749"/>
      <c r="S272" s="749"/>
      <c r="T272" s="749"/>
      <c r="U272" s="749"/>
      <c r="V272" s="305" t="s">
        <v>31</v>
      </c>
      <c r="W272" s="750"/>
      <c r="X272" s="749"/>
      <c r="Y272" s="749"/>
      <c r="Z272" s="749"/>
      <c r="AA272" s="749"/>
      <c r="AB272" s="305" t="s">
        <v>31</v>
      </c>
      <c r="AC272" s="750"/>
      <c r="AD272" s="749"/>
      <c r="AE272" s="749"/>
      <c r="AF272" s="749"/>
      <c r="AG272" s="749"/>
      <c r="AH272" s="554"/>
      <c r="AI272" s="554"/>
      <c r="AJ272" s="554"/>
      <c r="AK272" s="554"/>
      <c r="AL272" s="554"/>
      <c r="AM272" s="554"/>
      <c r="AN272" s="554"/>
      <c r="AO272" s="554"/>
      <c r="AP272" s="554"/>
      <c r="AQ272" s="554"/>
      <c r="AR272" s="554"/>
      <c r="AS272" s="554"/>
      <c r="AT272" s="554"/>
      <c r="AU272" s="554"/>
      <c r="AV272" s="554"/>
      <c r="AW272" s="554"/>
      <c r="AX272" s="554"/>
      <c r="AY272" s="554"/>
      <c r="AZ272" s="554"/>
      <c r="BA272" s="554"/>
      <c r="BB272" s="554"/>
      <c r="BC272" s="554"/>
      <c r="BD272" s="554"/>
      <c r="BE272" s="554"/>
      <c r="BF272" s="554"/>
      <c r="BG272" s="554"/>
      <c r="BH272" s="554"/>
      <c r="BI272" s="554"/>
      <c r="BJ272" s="554"/>
      <c r="BK272" s="554"/>
      <c r="BL272" s="554"/>
      <c r="BM272" s="554"/>
      <c r="BN272" s="554"/>
      <c r="BO272" s="554"/>
      <c r="BP272" s="554"/>
      <c r="BQ272" s="554"/>
      <c r="BR272" s="554"/>
      <c r="BS272" s="554"/>
      <c r="BT272" s="554"/>
      <c r="BU272" s="554"/>
      <c r="BV272" s="554"/>
      <c r="BW272" s="554"/>
      <c r="BX272" s="554"/>
      <c r="BY272" s="554"/>
      <c r="BZ272" s="554"/>
      <c r="CA272" s="554"/>
      <c r="CB272" s="554"/>
      <c r="CC272" s="554"/>
      <c r="CD272" s="554"/>
      <c r="CE272" s="554"/>
      <c r="CF272" s="554"/>
      <c r="CG272" s="554"/>
      <c r="CH272" s="554"/>
      <c r="CI272" s="554"/>
      <c r="CJ272" s="554"/>
    </row>
    <row r="273" spans="1:90" ht="33.6" customHeight="1">
      <c r="A273" s="549">
        <v>30</v>
      </c>
      <c r="B273" s="549"/>
      <c r="C273" s="747"/>
      <c r="D273" s="747"/>
      <c r="E273" s="747"/>
      <c r="F273" s="747"/>
      <c r="G273" s="747"/>
      <c r="H273" s="747"/>
      <c r="I273" s="747"/>
      <c r="J273" s="747"/>
      <c r="K273" s="747"/>
      <c r="L273" s="747"/>
      <c r="M273" s="747"/>
      <c r="N273" s="747"/>
      <c r="O273" s="747"/>
      <c r="P273" s="747"/>
      <c r="Q273" s="748"/>
      <c r="R273" s="749"/>
      <c r="S273" s="749"/>
      <c r="T273" s="749"/>
      <c r="U273" s="749"/>
      <c r="V273" s="305" t="s">
        <v>31</v>
      </c>
      <c r="W273" s="750"/>
      <c r="X273" s="749"/>
      <c r="Y273" s="749"/>
      <c r="Z273" s="749"/>
      <c r="AA273" s="749"/>
      <c r="AB273" s="305" t="s">
        <v>31</v>
      </c>
      <c r="AC273" s="750"/>
      <c r="AD273" s="749"/>
      <c r="AE273" s="749"/>
      <c r="AF273" s="749"/>
      <c r="AG273" s="749"/>
      <c r="AH273" s="554"/>
      <c r="AI273" s="554"/>
      <c r="AJ273" s="554"/>
      <c r="AK273" s="554"/>
      <c r="AL273" s="554"/>
      <c r="AM273" s="554"/>
      <c r="AN273" s="554"/>
      <c r="AO273" s="554"/>
      <c r="AP273" s="554"/>
      <c r="AQ273" s="554"/>
      <c r="AR273" s="554"/>
      <c r="AS273" s="554"/>
      <c r="AT273" s="554"/>
      <c r="AU273" s="554"/>
      <c r="AV273" s="554"/>
      <c r="AW273" s="554"/>
      <c r="AX273" s="554"/>
      <c r="AY273" s="554"/>
      <c r="AZ273" s="554"/>
      <c r="BA273" s="554"/>
      <c r="BB273" s="554"/>
      <c r="BC273" s="554"/>
      <c r="BD273" s="554"/>
      <c r="BE273" s="554"/>
      <c r="BF273" s="554"/>
      <c r="BG273" s="554"/>
      <c r="BH273" s="554"/>
      <c r="BI273" s="554"/>
      <c r="BJ273" s="554"/>
      <c r="BK273" s="554"/>
      <c r="BL273" s="554"/>
      <c r="BM273" s="554"/>
      <c r="BN273" s="554"/>
      <c r="BO273" s="554"/>
      <c r="BP273" s="554"/>
      <c r="BQ273" s="554"/>
      <c r="BR273" s="554"/>
      <c r="BS273" s="554"/>
      <c r="BT273" s="554"/>
      <c r="BU273" s="554"/>
      <c r="BV273" s="554"/>
      <c r="BW273" s="554"/>
      <c r="BX273" s="554"/>
      <c r="BY273" s="554"/>
      <c r="BZ273" s="554"/>
      <c r="CA273" s="554"/>
      <c r="CB273" s="554"/>
      <c r="CC273" s="554"/>
      <c r="CD273" s="554"/>
      <c r="CE273" s="554"/>
      <c r="CF273" s="554"/>
      <c r="CG273" s="554"/>
      <c r="CH273" s="554"/>
      <c r="CI273" s="554"/>
      <c r="CJ273" s="554"/>
    </row>
    <row r="274" spans="1:90" ht="33.6" customHeight="1">
      <c r="A274" s="549">
        <v>31</v>
      </c>
      <c r="B274" s="549"/>
      <c r="C274" s="747"/>
      <c r="D274" s="747"/>
      <c r="E274" s="747"/>
      <c r="F274" s="747"/>
      <c r="G274" s="747"/>
      <c r="H274" s="747"/>
      <c r="I274" s="747"/>
      <c r="J274" s="747"/>
      <c r="K274" s="747"/>
      <c r="L274" s="747"/>
      <c r="M274" s="747"/>
      <c r="N274" s="747"/>
      <c r="O274" s="747"/>
      <c r="P274" s="747"/>
      <c r="Q274" s="748"/>
      <c r="R274" s="749"/>
      <c r="S274" s="749"/>
      <c r="T274" s="749"/>
      <c r="U274" s="749"/>
      <c r="V274" s="305" t="s">
        <v>31</v>
      </c>
      <c r="W274" s="750"/>
      <c r="X274" s="749"/>
      <c r="Y274" s="749"/>
      <c r="Z274" s="749"/>
      <c r="AA274" s="749"/>
      <c r="AB274" s="305" t="s">
        <v>31</v>
      </c>
      <c r="AC274" s="750"/>
      <c r="AD274" s="749"/>
      <c r="AE274" s="749"/>
      <c r="AF274" s="749"/>
      <c r="AG274" s="749"/>
      <c r="AH274" s="554"/>
      <c r="AI274" s="554"/>
      <c r="AJ274" s="554"/>
      <c r="AK274" s="554"/>
      <c r="AL274" s="554"/>
      <c r="AM274" s="554"/>
      <c r="AN274" s="554"/>
      <c r="AO274" s="554"/>
      <c r="AP274" s="554"/>
      <c r="AQ274" s="554"/>
      <c r="AR274" s="554"/>
      <c r="AS274" s="554"/>
      <c r="AT274" s="554"/>
      <c r="AU274" s="554"/>
      <c r="AV274" s="554"/>
      <c r="AW274" s="554"/>
      <c r="AX274" s="554"/>
      <c r="AY274" s="554"/>
      <c r="AZ274" s="554"/>
      <c r="BA274" s="554"/>
      <c r="BB274" s="554"/>
      <c r="BC274" s="554"/>
      <c r="BD274" s="554"/>
      <c r="BE274" s="554"/>
      <c r="BF274" s="554"/>
      <c r="BG274" s="554"/>
      <c r="BH274" s="554"/>
      <c r="BI274" s="554"/>
      <c r="BJ274" s="554"/>
      <c r="BK274" s="554"/>
      <c r="BL274" s="554"/>
      <c r="BM274" s="554"/>
      <c r="BN274" s="554"/>
      <c r="BO274" s="554"/>
      <c r="BP274" s="554"/>
      <c r="BQ274" s="554"/>
      <c r="BR274" s="554"/>
      <c r="BS274" s="554"/>
      <c r="BT274" s="554"/>
      <c r="BU274" s="554"/>
      <c r="BV274" s="554"/>
      <c r="BW274" s="554"/>
      <c r="BX274" s="554"/>
      <c r="BY274" s="554"/>
      <c r="BZ274" s="554"/>
      <c r="CA274" s="554"/>
      <c r="CB274" s="554"/>
      <c r="CC274" s="554"/>
      <c r="CD274" s="554"/>
      <c r="CE274" s="554"/>
      <c r="CF274" s="554"/>
      <c r="CG274" s="554"/>
      <c r="CH274" s="554"/>
      <c r="CI274" s="554"/>
      <c r="CJ274" s="554"/>
    </row>
    <row r="275" spans="1:90" ht="33.6" customHeight="1">
      <c r="A275" s="549">
        <v>32</v>
      </c>
      <c r="B275" s="549"/>
      <c r="C275" s="747"/>
      <c r="D275" s="747"/>
      <c r="E275" s="747"/>
      <c r="F275" s="747"/>
      <c r="G275" s="747"/>
      <c r="H275" s="747"/>
      <c r="I275" s="747"/>
      <c r="J275" s="747"/>
      <c r="K275" s="747"/>
      <c r="L275" s="747"/>
      <c r="M275" s="747"/>
      <c r="N275" s="747"/>
      <c r="O275" s="747"/>
      <c r="P275" s="747"/>
      <c r="Q275" s="748"/>
      <c r="R275" s="749"/>
      <c r="S275" s="749"/>
      <c r="T275" s="749"/>
      <c r="U275" s="749"/>
      <c r="V275" s="305" t="s">
        <v>31</v>
      </c>
      <c r="W275" s="750"/>
      <c r="X275" s="749"/>
      <c r="Y275" s="749"/>
      <c r="Z275" s="749"/>
      <c r="AA275" s="749"/>
      <c r="AB275" s="305" t="s">
        <v>31</v>
      </c>
      <c r="AC275" s="750"/>
      <c r="AD275" s="749"/>
      <c r="AE275" s="749"/>
      <c r="AF275" s="749"/>
      <c r="AG275" s="749"/>
      <c r="AH275" s="554"/>
      <c r="AI275" s="554"/>
      <c r="AJ275" s="554"/>
      <c r="AK275" s="554"/>
      <c r="AL275" s="554"/>
      <c r="AM275" s="554"/>
      <c r="AN275" s="554"/>
      <c r="AO275" s="554"/>
      <c r="AP275" s="554"/>
      <c r="AQ275" s="554"/>
      <c r="AR275" s="554"/>
      <c r="AS275" s="554"/>
      <c r="AT275" s="554"/>
      <c r="AU275" s="554"/>
      <c r="AV275" s="554"/>
      <c r="AW275" s="554"/>
      <c r="AX275" s="554"/>
      <c r="AY275" s="554"/>
      <c r="AZ275" s="554"/>
      <c r="BA275" s="554"/>
      <c r="BB275" s="554"/>
      <c r="BC275" s="554"/>
      <c r="BD275" s="554"/>
      <c r="BE275" s="554"/>
      <c r="BF275" s="554"/>
      <c r="BG275" s="554"/>
      <c r="BH275" s="554"/>
      <c r="BI275" s="554"/>
      <c r="BJ275" s="554"/>
      <c r="BK275" s="554"/>
      <c r="BL275" s="554"/>
      <c r="BM275" s="554"/>
      <c r="BN275" s="554"/>
      <c r="BO275" s="554"/>
      <c r="BP275" s="554"/>
      <c r="BQ275" s="554"/>
      <c r="BR275" s="554"/>
      <c r="BS275" s="554"/>
      <c r="BT275" s="554"/>
      <c r="BU275" s="554"/>
      <c r="BV275" s="554"/>
      <c r="BW275" s="554"/>
      <c r="BX275" s="554"/>
      <c r="BY275" s="554"/>
      <c r="BZ275" s="554"/>
      <c r="CA275" s="554"/>
      <c r="CB275" s="554"/>
      <c r="CC275" s="554"/>
      <c r="CD275" s="554"/>
      <c r="CE275" s="554"/>
      <c r="CF275" s="554"/>
      <c r="CG275" s="554"/>
      <c r="CH275" s="554"/>
      <c r="CI275" s="554"/>
      <c r="CJ275" s="554"/>
    </row>
    <row r="276" spans="1:90" ht="33.6" customHeight="1">
      <c r="A276" s="549">
        <v>33</v>
      </c>
      <c r="B276" s="549"/>
      <c r="C276" s="747"/>
      <c r="D276" s="747"/>
      <c r="E276" s="747"/>
      <c r="F276" s="747"/>
      <c r="G276" s="747"/>
      <c r="H276" s="747"/>
      <c r="I276" s="747"/>
      <c r="J276" s="747"/>
      <c r="K276" s="747"/>
      <c r="L276" s="747"/>
      <c r="M276" s="747"/>
      <c r="N276" s="747"/>
      <c r="O276" s="747"/>
      <c r="P276" s="747"/>
      <c r="Q276" s="748"/>
      <c r="R276" s="749"/>
      <c r="S276" s="749"/>
      <c r="T276" s="749"/>
      <c r="U276" s="749"/>
      <c r="V276" s="305" t="s">
        <v>31</v>
      </c>
      <c r="W276" s="750"/>
      <c r="X276" s="749"/>
      <c r="Y276" s="749"/>
      <c r="Z276" s="749"/>
      <c r="AA276" s="749"/>
      <c r="AB276" s="305" t="s">
        <v>31</v>
      </c>
      <c r="AC276" s="750"/>
      <c r="AD276" s="749"/>
      <c r="AE276" s="749"/>
      <c r="AF276" s="749"/>
      <c r="AG276" s="749"/>
      <c r="AH276" s="554"/>
      <c r="AI276" s="554"/>
      <c r="AJ276" s="554"/>
      <c r="AK276" s="554"/>
      <c r="AL276" s="554"/>
      <c r="AM276" s="554"/>
      <c r="AN276" s="554"/>
      <c r="AO276" s="554"/>
      <c r="AP276" s="554"/>
      <c r="AQ276" s="554"/>
      <c r="AR276" s="554"/>
      <c r="AS276" s="554"/>
      <c r="AT276" s="554"/>
      <c r="AU276" s="554"/>
      <c r="AV276" s="554"/>
      <c r="AW276" s="554"/>
      <c r="AX276" s="554"/>
      <c r="AY276" s="554"/>
      <c r="AZ276" s="554"/>
      <c r="BA276" s="554"/>
      <c r="BB276" s="554"/>
      <c r="BC276" s="554"/>
      <c r="BD276" s="554"/>
      <c r="BE276" s="554"/>
      <c r="BF276" s="554"/>
      <c r="BG276" s="554"/>
      <c r="BH276" s="554"/>
      <c r="BI276" s="554"/>
      <c r="BJ276" s="554"/>
      <c r="BK276" s="554"/>
      <c r="BL276" s="554"/>
      <c r="BM276" s="554"/>
      <c r="BN276" s="554"/>
      <c r="BO276" s="554"/>
      <c r="BP276" s="554"/>
      <c r="BQ276" s="554"/>
      <c r="BR276" s="554"/>
      <c r="BS276" s="554"/>
      <c r="BT276" s="554"/>
      <c r="BU276" s="554"/>
      <c r="BV276" s="554"/>
      <c r="BW276" s="554"/>
      <c r="BX276" s="554"/>
      <c r="BY276" s="554"/>
      <c r="BZ276" s="554"/>
      <c r="CA276" s="554"/>
      <c r="CB276" s="554"/>
      <c r="CC276" s="554"/>
      <c r="CD276" s="554"/>
      <c r="CE276" s="554"/>
      <c r="CF276" s="554"/>
      <c r="CG276" s="554"/>
      <c r="CH276" s="554"/>
      <c r="CI276" s="554"/>
      <c r="CJ276" s="554"/>
    </row>
    <row r="277" spans="1:90" ht="33.6" customHeight="1">
      <c r="A277" s="549">
        <v>34</v>
      </c>
      <c r="B277" s="549"/>
      <c r="C277" s="747"/>
      <c r="D277" s="747"/>
      <c r="E277" s="747"/>
      <c r="F277" s="747"/>
      <c r="G277" s="747"/>
      <c r="H277" s="747"/>
      <c r="I277" s="747"/>
      <c r="J277" s="747"/>
      <c r="K277" s="747"/>
      <c r="L277" s="747"/>
      <c r="M277" s="747"/>
      <c r="N277" s="747"/>
      <c r="O277" s="747"/>
      <c r="P277" s="747"/>
      <c r="Q277" s="748"/>
      <c r="R277" s="749"/>
      <c r="S277" s="749"/>
      <c r="T277" s="749"/>
      <c r="U277" s="749"/>
      <c r="V277" s="305" t="s">
        <v>31</v>
      </c>
      <c r="W277" s="750"/>
      <c r="X277" s="749"/>
      <c r="Y277" s="749"/>
      <c r="Z277" s="749"/>
      <c r="AA277" s="749"/>
      <c r="AB277" s="305" t="s">
        <v>31</v>
      </c>
      <c r="AC277" s="750"/>
      <c r="AD277" s="749"/>
      <c r="AE277" s="749"/>
      <c r="AF277" s="749"/>
      <c r="AG277" s="749"/>
      <c r="AH277" s="554"/>
      <c r="AI277" s="554"/>
      <c r="AJ277" s="554"/>
      <c r="AK277" s="554"/>
      <c r="AL277" s="554"/>
      <c r="AM277" s="554"/>
      <c r="AN277" s="554"/>
      <c r="AO277" s="554"/>
      <c r="AP277" s="554"/>
      <c r="AQ277" s="554"/>
      <c r="AR277" s="554"/>
      <c r="AS277" s="554"/>
      <c r="AT277" s="554"/>
      <c r="AU277" s="554"/>
      <c r="AV277" s="554"/>
      <c r="AW277" s="554"/>
      <c r="AX277" s="554"/>
      <c r="AY277" s="554"/>
      <c r="AZ277" s="554"/>
      <c r="BA277" s="554"/>
      <c r="BB277" s="554"/>
      <c r="BC277" s="554"/>
      <c r="BD277" s="554"/>
      <c r="BE277" s="554"/>
      <c r="BF277" s="554"/>
      <c r="BG277" s="554"/>
      <c r="BH277" s="554"/>
      <c r="BI277" s="554"/>
      <c r="BJ277" s="554"/>
      <c r="BK277" s="554"/>
      <c r="BL277" s="554"/>
      <c r="BM277" s="554"/>
      <c r="BN277" s="554"/>
      <c r="BO277" s="554"/>
      <c r="BP277" s="554"/>
      <c r="BQ277" s="554"/>
      <c r="BR277" s="554"/>
      <c r="BS277" s="554"/>
      <c r="BT277" s="554"/>
      <c r="BU277" s="554"/>
      <c r="BV277" s="554"/>
      <c r="BW277" s="554"/>
      <c r="BX277" s="554"/>
      <c r="BY277" s="554"/>
      <c r="BZ277" s="554"/>
      <c r="CA277" s="554"/>
      <c r="CB277" s="554"/>
      <c r="CC277" s="554"/>
      <c r="CD277" s="554"/>
      <c r="CE277" s="554"/>
      <c r="CF277" s="554"/>
      <c r="CG277" s="554"/>
      <c r="CH277" s="554"/>
      <c r="CI277" s="554"/>
      <c r="CJ277" s="554"/>
    </row>
    <row r="278" spans="1:90" ht="33.6" customHeight="1">
      <c r="A278" s="549">
        <v>35</v>
      </c>
      <c r="B278" s="549"/>
      <c r="C278" s="747"/>
      <c r="D278" s="747"/>
      <c r="E278" s="747"/>
      <c r="F278" s="747"/>
      <c r="G278" s="747"/>
      <c r="H278" s="747"/>
      <c r="I278" s="747"/>
      <c r="J278" s="747"/>
      <c r="K278" s="747"/>
      <c r="L278" s="747"/>
      <c r="M278" s="747"/>
      <c r="N278" s="747"/>
      <c r="O278" s="747"/>
      <c r="P278" s="747"/>
      <c r="Q278" s="748"/>
      <c r="R278" s="749"/>
      <c r="S278" s="749"/>
      <c r="T278" s="749"/>
      <c r="U278" s="749"/>
      <c r="V278" s="305" t="s">
        <v>31</v>
      </c>
      <c r="W278" s="750"/>
      <c r="X278" s="749"/>
      <c r="Y278" s="749"/>
      <c r="Z278" s="749"/>
      <c r="AA278" s="749"/>
      <c r="AB278" s="305" t="s">
        <v>31</v>
      </c>
      <c r="AC278" s="750"/>
      <c r="AD278" s="749"/>
      <c r="AE278" s="749"/>
      <c r="AF278" s="749"/>
      <c r="AG278" s="749"/>
      <c r="AH278" s="554"/>
      <c r="AI278" s="554"/>
      <c r="AJ278" s="554"/>
      <c r="AK278" s="554"/>
      <c r="AL278" s="554"/>
      <c r="AM278" s="554"/>
      <c r="AN278" s="554"/>
      <c r="AO278" s="554"/>
      <c r="AP278" s="554"/>
      <c r="AQ278" s="554"/>
      <c r="AR278" s="554"/>
      <c r="AS278" s="554"/>
      <c r="AT278" s="554"/>
      <c r="AU278" s="554"/>
      <c r="AV278" s="554"/>
      <c r="AW278" s="554"/>
      <c r="AX278" s="554"/>
      <c r="AY278" s="554"/>
      <c r="AZ278" s="554"/>
      <c r="BA278" s="554"/>
      <c r="BB278" s="554"/>
      <c r="BC278" s="554"/>
      <c r="BD278" s="554"/>
      <c r="BE278" s="554"/>
      <c r="BF278" s="554"/>
      <c r="BG278" s="554"/>
      <c r="BH278" s="554"/>
      <c r="BI278" s="554"/>
      <c r="BJ278" s="554"/>
      <c r="BK278" s="554"/>
      <c r="BL278" s="554"/>
      <c r="BM278" s="554"/>
      <c r="BN278" s="554"/>
      <c r="BO278" s="554"/>
      <c r="BP278" s="554"/>
      <c r="BQ278" s="554"/>
      <c r="BR278" s="554"/>
      <c r="BS278" s="554"/>
      <c r="BT278" s="554"/>
      <c r="BU278" s="554"/>
      <c r="BV278" s="554"/>
      <c r="BW278" s="554"/>
      <c r="BX278" s="554"/>
      <c r="BY278" s="554"/>
      <c r="BZ278" s="554"/>
      <c r="CA278" s="554"/>
      <c r="CB278" s="554"/>
      <c r="CC278" s="554"/>
      <c r="CD278" s="554"/>
      <c r="CE278" s="554"/>
      <c r="CF278" s="554"/>
      <c r="CG278" s="554"/>
      <c r="CH278" s="554"/>
      <c r="CI278" s="554"/>
      <c r="CJ278" s="554"/>
    </row>
    <row r="279" spans="1:90" ht="33.6" customHeight="1">
      <c r="A279" s="549">
        <v>36</v>
      </c>
      <c r="B279" s="549"/>
      <c r="C279" s="747"/>
      <c r="D279" s="747"/>
      <c r="E279" s="747"/>
      <c r="F279" s="747"/>
      <c r="G279" s="747"/>
      <c r="H279" s="747"/>
      <c r="I279" s="747"/>
      <c r="J279" s="747"/>
      <c r="K279" s="747"/>
      <c r="L279" s="747"/>
      <c r="M279" s="747"/>
      <c r="N279" s="747"/>
      <c r="O279" s="747"/>
      <c r="P279" s="747"/>
      <c r="Q279" s="748"/>
      <c r="R279" s="749"/>
      <c r="S279" s="749"/>
      <c r="T279" s="749"/>
      <c r="U279" s="749"/>
      <c r="V279" s="305" t="s">
        <v>31</v>
      </c>
      <c r="W279" s="750"/>
      <c r="X279" s="749"/>
      <c r="Y279" s="749"/>
      <c r="Z279" s="749"/>
      <c r="AA279" s="749"/>
      <c r="AB279" s="305" t="s">
        <v>31</v>
      </c>
      <c r="AC279" s="750"/>
      <c r="AD279" s="749"/>
      <c r="AE279" s="749"/>
      <c r="AF279" s="749"/>
      <c r="AG279" s="749"/>
      <c r="AH279" s="554"/>
      <c r="AI279" s="554"/>
      <c r="AJ279" s="554"/>
      <c r="AK279" s="554"/>
      <c r="AL279" s="554"/>
      <c r="AM279" s="554"/>
      <c r="AN279" s="554"/>
      <c r="AO279" s="554"/>
      <c r="AP279" s="554"/>
      <c r="AQ279" s="554"/>
      <c r="AR279" s="554"/>
      <c r="AS279" s="554"/>
      <c r="AT279" s="554"/>
      <c r="AU279" s="554"/>
      <c r="AV279" s="554"/>
      <c r="AW279" s="554"/>
      <c r="AX279" s="554"/>
      <c r="AY279" s="554"/>
      <c r="AZ279" s="554"/>
      <c r="BA279" s="554"/>
      <c r="BB279" s="554"/>
      <c r="BC279" s="554"/>
      <c r="BD279" s="554"/>
      <c r="BE279" s="554"/>
      <c r="BF279" s="554"/>
      <c r="BG279" s="554"/>
      <c r="BH279" s="554"/>
      <c r="BI279" s="554"/>
      <c r="BJ279" s="554"/>
      <c r="BK279" s="554"/>
      <c r="BL279" s="554"/>
      <c r="BM279" s="554"/>
      <c r="BN279" s="554"/>
      <c r="BO279" s="554"/>
      <c r="BP279" s="554"/>
      <c r="BQ279" s="554"/>
      <c r="BR279" s="554"/>
      <c r="BS279" s="554"/>
      <c r="BT279" s="554"/>
      <c r="BU279" s="554"/>
      <c r="BV279" s="554"/>
      <c r="BW279" s="554"/>
      <c r="BX279" s="554"/>
      <c r="BY279" s="554"/>
      <c r="BZ279" s="554"/>
      <c r="CA279" s="554"/>
      <c r="CB279" s="554"/>
      <c r="CC279" s="554"/>
      <c r="CD279" s="554"/>
      <c r="CE279" s="554"/>
      <c r="CF279" s="554"/>
      <c r="CG279" s="554"/>
      <c r="CH279" s="554"/>
      <c r="CI279" s="554"/>
      <c r="CJ279" s="554"/>
    </row>
    <row r="280" spans="1:90" ht="33.6" customHeight="1">
      <c r="A280" s="549">
        <v>37</v>
      </c>
      <c r="B280" s="549"/>
      <c r="C280" s="747"/>
      <c r="D280" s="747"/>
      <c r="E280" s="747"/>
      <c r="F280" s="747"/>
      <c r="G280" s="747"/>
      <c r="H280" s="747"/>
      <c r="I280" s="747"/>
      <c r="J280" s="747"/>
      <c r="K280" s="747"/>
      <c r="L280" s="747"/>
      <c r="M280" s="747"/>
      <c r="N280" s="747"/>
      <c r="O280" s="747"/>
      <c r="P280" s="747"/>
      <c r="Q280" s="748"/>
      <c r="R280" s="749"/>
      <c r="S280" s="749"/>
      <c r="T280" s="749"/>
      <c r="U280" s="749"/>
      <c r="V280" s="305" t="s">
        <v>31</v>
      </c>
      <c r="W280" s="750"/>
      <c r="X280" s="749"/>
      <c r="Y280" s="749"/>
      <c r="Z280" s="749"/>
      <c r="AA280" s="749"/>
      <c r="AB280" s="305" t="s">
        <v>31</v>
      </c>
      <c r="AC280" s="750"/>
      <c r="AD280" s="749"/>
      <c r="AE280" s="749"/>
      <c r="AF280" s="749"/>
      <c r="AG280" s="749"/>
      <c r="AH280" s="554"/>
      <c r="AI280" s="554"/>
      <c r="AJ280" s="554"/>
      <c r="AK280" s="554"/>
      <c r="AL280" s="554"/>
      <c r="AM280" s="554"/>
      <c r="AN280" s="554"/>
      <c r="AO280" s="554"/>
      <c r="AP280" s="554"/>
      <c r="AQ280" s="554"/>
      <c r="AR280" s="554"/>
      <c r="AS280" s="554"/>
      <c r="AT280" s="554"/>
      <c r="AU280" s="554"/>
      <c r="AV280" s="554"/>
      <c r="AW280" s="554"/>
      <c r="AX280" s="554"/>
      <c r="AY280" s="554"/>
      <c r="AZ280" s="554"/>
      <c r="BA280" s="554"/>
      <c r="BB280" s="554"/>
      <c r="BC280" s="554"/>
      <c r="BD280" s="554"/>
      <c r="BE280" s="554"/>
      <c r="BF280" s="554"/>
      <c r="BG280" s="554"/>
      <c r="BH280" s="554"/>
      <c r="BI280" s="554"/>
      <c r="BJ280" s="554"/>
      <c r="BK280" s="554"/>
      <c r="BL280" s="554"/>
      <c r="BM280" s="554"/>
      <c r="BN280" s="554"/>
      <c r="BO280" s="554"/>
      <c r="BP280" s="554"/>
      <c r="BQ280" s="554"/>
      <c r="BR280" s="554"/>
      <c r="BS280" s="554"/>
      <c r="BT280" s="554"/>
      <c r="BU280" s="554"/>
      <c r="BV280" s="554"/>
      <c r="BW280" s="554"/>
      <c r="BX280" s="554"/>
      <c r="BY280" s="554"/>
      <c r="BZ280" s="554"/>
      <c r="CA280" s="554"/>
      <c r="CB280" s="554"/>
      <c r="CC280" s="554"/>
      <c r="CD280" s="554"/>
      <c r="CE280" s="554"/>
      <c r="CF280" s="554"/>
      <c r="CG280" s="554"/>
      <c r="CH280" s="554"/>
      <c r="CI280" s="554"/>
      <c r="CJ280" s="554"/>
    </row>
    <row r="281" spans="1:90" ht="33.6" customHeight="1">
      <c r="A281" s="549">
        <v>38</v>
      </c>
      <c r="B281" s="549"/>
      <c r="C281" s="747"/>
      <c r="D281" s="747"/>
      <c r="E281" s="747"/>
      <c r="F281" s="747"/>
      <c r="G281" s="747"/>
      <c r="H281" s="747"/>
      <c r="I281" s="747"/>
      <c r="J281" s="747"/>
      <c r="K281" s="747"/>
      <c r="L281" s="747"/>
      <c r="M281" s="747"/>
      <c r="N281" s="747"/>
      <c r="O281" s="747"/>
      <c r="P281" s="747"/>
      <c r="Q281" s="748"/>
      <c r="R281" s="749"/>
      <c r="S281" s="749"/>
      <c r="T281" s="749"/>
      <c r="U281" s="749"/>
      <c r="V281" s="305" t="s">
        <v>31</v>
      </c>
      <c r="W281" s="750"/>
      <c r="X281" s="749"/>
      <c r="Y281" s="749"/>
      <c r="Z281" s="749"/>
      <c r="AA281" s="749"/>
      <c r="AB281" s="305" t="s">
        <v>31</v>
      </c>
      <c r="AC281" s="750"/>
      <c r="AD281" s="749"/>
      <c r="AE281" s="749"/>
      <c r="AF281" s="749"/>
      <c r="AG281" s="749"/>
      <c r="AH281" s="554"/>
      <c r="AI281" s="554"/>
      <c r="AJ281" s="554"/>
      <c r="AK281" s="554"/>
      <c r="AL281" s="554"/>
      <c r="AM281" s="554"/>
      <c r="AN281" s="554"/>
      <c r="AO281" s="554"/>
      <c r="AP281" s="554"/>
      <c r="AQ281" s="554"/>
      <c r="AR281" s="554"/>
      <c r="AS281" s="554"/>
      <c r="AT281" s="554"/>
      <c r="AU281" s="554"/>
      <c r="AV281" s="554"/>
      <c r="AW281" s="554"/>
      <c r="AX281" s="554"/>
      <c r="AY281" s="554"/>
      <c r="AZ281" s="554"/>
      <c r="BA281" s="554"/>
      <c r="BB281" s="554"/>
      <c r="BC281" s="554"/>
      <c r="BD281" s="554"/>
      <c r="BE281" s="554"/>
      <c r="BF281" s="554"/>
      <c r="BG281" s="554"/>
      <c r="BH281" s="554"/>
      <c r="BI281" s="554"/>
      <c r="BJ281" s="554"/>
      <c r="BK281" s="554"/>
      <c r="BL281" s="554"/>
      <c r="BM281" s="554"/>
      <c r="BN281" s="554"/>
      <c r="BO281" s="554"/>
      <c r="BP281" s="554"/>
      <c r="BQ281" s="554"/>
      <c r="BR281" s="554"/>
      <c r="BS281" s="554"/>
      <c r="BT281" s="554"/>
      <c r="BU281" s="554"/>
      <c r="BV281" s="554"/>
      <c r="BW281" s="554"/>
      <c r="BX281" s="554"/>
      <c r="BY281" s="554"/>
      <c r="BZ281" s="554"/>
      <c r="CA281" s="554"/>
      <c r="CB281" s="554"/>
      <c r="CC281" s="554"/>
      <c r="CD281" s="554"/>
      <c r="CE281" s="554"/>
      <c r="CF281" s="554"/>
      <c r="CG281" s="554"/>
      <c r="CH281" s="554"/>
      <c r="CI281" s="554"/>
      <c r="CJ281" s="554"/>
    </row>
    <row r="282" spans="1:90" ht="33.6" customHeight="1">
      <c r="A282" s="549">
        <v>39</v>
      </c>
      <c r="B282" s="549"/>
      <c r="C282" s="747"/>
      <c r="D282" s="747"/>
      <c r="E282" s="747"/>
      <c r="F282" s="747"/>
      <c r="G282" s="747"/>
      <c r="H282" s="747"/>
      <c r="I282" s="747"/>
      <c r="J282" s="747"/>
      <c r="K282" s="747"/>
      <c r="L282" s="747"/>
      <c r="M282" s="747"/>
      <c r="N282" s="747"/>
      <c r="O282" s="747"/>
      <c r="P282" s="747"/>
      <c r="Q282" s="748"/>
      <c r="R282" s="749"/>
      <c r="S282" s="749"/>
      <c r="T282" s="749"/>
      <c r="U282" s="749"/>
      <c r="V282" s="305" t="s">
        <v>31</v>
      </c>
      <c r="W282" s="750"/>
      <c r="X282" s="749"/>
      <c r="Y282" s="749"/>
      <c r="Z282" s="749"/>
      <c r="AA282" s="749"/>
      <c r="AB282" s="305" t="s">
        <v>31</v>
      </c>
      <c r="AC282" s="750"/>
      <c r="AD282" s="749"/>
      <c r="AE282" s="749"/>
      <c r="AF282" s="749"/>
      <c r="AG282" s="749"/>
      <c r="AH282" s="554"/>
      <c r="AI282" s="554"/>
      <c r="AJ282" s="554"/>
      <c r="AK282" s="554"/>
      <c r="AL282" s="554"/>
      <c r="AM282" s="554"/>
      <c r="AN282" s="554"/>
      <c r="AO282" s="554"/>
      <c r="AP282" s="554"/>
      <c r="AQ282" s="554"/>
      <c r="AR282" s="554"/>
      <c r="AS282" s="554"/>
      <c r="AT282" s="554"/>
      <c r="AU282" s="554"/>
      <c r="AV282" s="554"/>
      <c r="AW282" s="554"/>
      <c r="AX282" s="554"/>
      <c r="AY282" s="554"/>
      <c r="AZ282" s="554"/>
      <c r="BA282" s="554"/>
      <c r="BB282" s="554"/>
      <c r="BC282" s="554"/>
      <c r="BD282" s="554"/>
      <c r="BE282" s="554"/>
      <c r="BF282" s="554"/>
      <c r="BG282" s="554"/>
      <c r="BH282" s="554"/>
      <c r="BI282" s="554"/>
      <c r="BJ282" s="554"/>
      <c r="BK282" s="554"/>
      <c r="BL282" s="554"/>
      <c r="BM282" s="554"/>
      <c r="BN282" s="554"/>
      <c r="BO282" s="554"/>
      <c r="BP282" s="554"/>
      <c r="BQ282" s="554"/>
      <c r="BR282" s="554"/>
      <c r="BS282" s="554"/>
      <c r="BT282" s="554"/>
      <c r="BU282" s="554"/>
      <c r="BV282" s="554"/>
      <c r="BW282" s="554"/>
      <c r="BX282" s="554"/>
      <c r="BY282" s="554"/>
      <c r="BZ282" s="554"/>
      <c r="CA282" s="554"/>
      <c r="CB282" s="554"/>
      <c r="CC282" s="554"/>
      <c r="CD282" s="554"/>
      <c r="CE282" s="554"/>
      <c r="CF282" s="554"/>
      <c r="CG282" s="554"/>
      <c r="CH282" s="554"/>
      <c r="CI282" s="554"/>
      <c r="CJ282" s="554"/>
    </row>
    <row r="283" spans="1:90" ht="33.6" customHeight="1">
      <c r="A283" s="549">
        <v>40</v>
      </c>
      <c r="B283" s="549"/>
      <c r="C283" s="747"/>
      <c r="D283" s="747"/>
      <c r="E283" s="747"/>
      <c r="F283" s="747"/>
      <c r="G283" s="747"/>
      <c r="H283" s="747"/>
      <c r="I283" s="747"/>
      <c r="J283" s="747"/>
      <c r="K283" s="747"/>
      <c r="L283" s="747"/>
      <c r="M283" s="747"/>
      <c r="N283" s="747"/>
      <c r="O283" s="747"/>
      <c r="P283" s="747"/>
      <c r="Q283" s="748"/>
      <c r="R283" s="749"/>
      <c r="S283" s="749"/>
      <c r="T283" s="749"/>
      <c r="U283" s="749"/>
      <c r="V283" s="305" t="s">
        <v>31</v>
      </c>
      <c r="W283" s="750"/>
      <c r="X283" s="749"/>
      <c r="Y283" s="749"/>
      <c r="Z283" s="749"/>
      <c r="AA283" s="749"/>
      <c r="AB283" s="305" t="s">
        <v>31</v>
      </c>
      <c r="AC283" s="750"/>
      <c r="AD283" s="749"/>
      <c r="AE283" s="749"/>
      <c r="AF283" s="749"/>
      <c r="AG283" s="749"/>
      <c r="AH283" s="554"/>
      <c r="AI283" s="554"/>
      <c r="AJ283" s="554"/>
      <c r="AK283" s="554"/>
      <c r="AL283" s="554"/>
      <c r="AM283" s="554"/>
      <c r="AN283" s="554"/>
      <c r="AO283" s="554"/>
      <c r="AP283" s="554"/>
      <c r="AQ283" s="554"/>
      <c r="AR283" s="554"/>
      <c r="AS283" s="554"/>
      <c r="AT283" s="554"/>
      <c r="AU283" s="554"/>
      <c r="AV283" s="554"/>
      <c r="AW283" s="554"/>
      <c r="AX283" s="554"/>
      <c r="AY283" s="554"/>
      <c r="AZ283" s="554"/>
      <c r="BA283" s="554"/>
      <c r="BB283" s="554"/>
      <c r="BC283" s="554"/>
      <c r="BD283" s="554"/>
      <c r="BE283" s="554"/>
      <c r="BF283" s="554"/>
      <c r="BG283" s="554"/>
      <c r="BH283" s="554"/>
      <c r="BI283" s="554"/>
      <c r="BJ283" s="554"/>
      <c r="BK283" s="554"/>
      <c r="BL283" s="554"/>
      <c r="BM283" s="554"/>
      <c r="BN283" s="554"/>
      <c r="BO283" s="554"/>
      <c r="BP283" s="554"/>
      <c r="BQ283" s="554"/>
      <c r="BR283" s="554"/>
      <c r="BS283" s="554"/>
      <c r="BT283" s="554"/>
      <c r="BU283" s="554"/>
      <c r="BV283" s="554"/>
      <c r="BW283" s="554"/>
      <c r="BX283" s="554"/>
      <c r="BY283" s="554"/>
      <c r="BZ283" s="554"/>
      <c r="CA283" s="554"/>
      <c r="CB283" s="554"/>
      <c r="CC283" s="554"/>
      <c r="CD283" s="554"/>
      <c r="CE283" s="554"/>
      <c r="CF283" s="554"/>
      <c r="CG283" s="554"/>
      <c r="CH283" s="554"/>
      <c r="CI283" s="554"/>
      <c r="CJ283" s="554"/>
    </row>
    <row r="284" spans="1:90" ht="18.75" customHeight="1"/>
    <row r="285" spans="1:90" ht="18.75" customHeight="1">
      <c r="A285" s="271"/>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7"/>
      <c r="AL285" s="287"/>
      <c r="AM285" s="287"/>
      <c r="AN285" s="287"/>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288"/>
      <c r="BL285" s="288"/>
      <c r="BM285" s="288"/>
      <c r="BN285" s="288"/>
      <c r="BO285" s="288"/>
      <c r="BP285" s="288"/>
      <c r="BQ285" s="288"/>
      <c r="BR285" s="288"/>
      <c r="BS285" s="288"/>
      <c r="BT285" s="288"/>
      <c r="BU285" s="288"/>
      <c r="BV285" s="288"/>
      <c r="BW285" s="288"/>
      <c r="BX285" s="288"/>
      <c r="BY285" s="288"/>
      <c r="BZ285" s="288"/>
      <c r="CA285" s="288"/>
      <c r="CB285" s="288"/>
      <c r="CC285" s="288"/>
      <c r="CD285" s="288"/>
      <c r="CE285" s="288"/>
      <c r="CF285" s="288"/>
      <c r="CG285" s="288"/>
      <c r="CH285" s="288"/>
    </row>
    <row r="286" spans="1:90" ht="28.5" customHeight="1">
      <c r="A286" s="209" t="s">
        <v>760</v>
      </c>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0"/>
      <c r="BR286" s="210"/>
      <c r="BS286" s="210"/>
      <c r="BT286" s="210"/>
      <c r="BU286" s="210"/>
      <c r="BV286" s="210"/>
      <c r="BW286" s="210"/>
      <c r="BX286" s="210"/>
      <c r="BY286" s="210"/>
      <c r="BZ286" s="210"/>
      <c r="CA286" s="210"/>
      <c r="CB286" s="210"/>
      <c r="CC286" s="210"/>
      <c r="CD286" s="210"/>
      <c r="CE286" s="267"/>
      <c r="CF286" s="531"/>
      <c r="CG286" s="531"/>
      <c r="CH286" s="269"/>
      <c r="CI286" s="531"/>
      <c r="CJ286" s="531"/>
      <c r="CK286" s="267"/>
      <c r="CL286" s="267"/>
    </row>
    <row r="287" spans="1:90" ht="18.75" customHeight="1">
      <c r="A287" s="272"/>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0"/>
      <c r="BZ287" s="210"/>
      <c r="CA287" s="210"/>
      <c r="CB287" s="210"/>
      <c r="CC287" s="210"/>
      <c r="CD287" s="210"/>
      <c r="CE287" s="267"/>
      <c r="CF287" s="268"/>
      <c r="CG287" s="268"/>
      <c r="CH287" s="269"/>
      <c r="CI287" s="268"/>
      <c r="CJ287" s="268"/>
      <c r="CK287" s="267"/>
      <c r="CL287" s="267"/>
    </row>
    <row r="288" spans="1:90" ht="18.75" customHeight="1">
      <c r="A288" s="272"/>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A288" s="210"/>
      <c r="CB288" s="210"/>
      <c r="CC288" s="210"/>
      <c r="CD288" s="210"/>
      <c r="CE288" s="267"/>
      <c r="CF288" s="268"/>
      <c r="CG288" s="268"/>
      <c r="CH288" s="269"/>
      <c r="CI288" s="268"/>
      <c r="CJ288" s="268"/>
      <c r="CK288" s="267"/>
      <c r="CL288" s="267"/>
    </row>
    <row r="289" spans="1:90" s="37" customFormat="1" ht="29.25" customHeight="1">
      <c r="A289" s="746"/>
      <c r="B289" s="746"/>
      <c r="C289" s="741" t="s">
        <v>331</v>
      </c>
      <c r="D289" s="742"/>
      <c r="E289" s="742"/>
      <c r="F289" s="742"/>
      <c r="G289" s="742"/>
      <c r="H289" s="742"/>
      <c r="I289" s="742"/>
      <c r="J289" s="742"/>
      <c r="K289" s="742"/>
      <c r="L289" s="742"/>
      <c r="M289" s="742"/>
      <c r="N289" s="742"/>
      <c r="O289" s="742"/>
      <c r="P289" s="743"/>
      <c r="Q289" s="744" t="s">
        <v>361</v>
      </c>
      <c r="R289" s="745"/>
      <c r="S289" s="745"/>
      <c r="T289" s="745"/>
      <c r="U289" s="745"/>
      <c r="V289" s="745"/>
      <c r="W289" s="745"/>
      <c r="X289" s="745"/>
      <c r="Y289" s="745"/>
      <c r="Z289" s="745"/>
      <c r="AA289" s="745"/>
      <c r="AB289" s="745"/>
      <c r="AC289" s="745"/>
      <c r="AD289" s="745"/>
      <c r="AE289" s="745"/>
      <c r="AF289" s="745"/>
      <c r="AG289" s="745"/>
      <c r="AH289" s="513" t="s">
        <v>623</v>
      </c>
      <c r="AI289" s="513"/>
      <c r="AJ289" s="513"/>
      <c r="AK289" s="513"/>
      <c r="AL289" s="513"/>
      <c r="AM289" s="513"/>
      <c r="AN289" s="513"/>
      <c r="AO289" s="513"/>
      <c r="AP289" s="513"/>
      <c r="AQ289" s="513"/>
      <c r="AR289" s="513"/>
      <c r="AS289" s="513"/>
      <c r="AT289" s="513"/>
      <c r="AU289" s="513"/>
      <c r="AV289" s="513"/>
      <c r="AW289" s="513"/>
      <c r="AX289" s="513"/>
      <c r="AY289" s="513"/>
      <c r="AZ289" s="513"/>
      <c r="BA289" s="513"/>
      <c r="BB289" s="513"/>
      <c r="BC289" s="513"/>
      <c r="BD289" s="513"/>
      <c r="BE289" s="513"/>
      <c r="BF289" s="513"/>
      <c r="BG289" s="513"/>
      <c r="BH289" s="513"/>
      <c r="BI289" s="513"/>
      <c r="BJ289" s="513"/>
      <c r="BK289" s="513"/>
      <c r="BL289" s="513"/>
      <c r="BM289" s="513"/>
      <c r="BN289" s="513"/>
      <c r="BO289" s="513"/>
      <c r="BP289" s="513"/>
      <c r="BQ289" s="513"/>
      <c r="BR289" s="513"/>
      <c r="BS289" s="513"/>
      <c r="BT289" s="513"/>
      <c r="BU289" s="513"/>
      <c r="BV289" s="513"/>
      <c r="BW289" s="513"/>
      <c r="BX289" s="513"/>
      <c r="BY289" s="513"/>
      <c r="BZ289" s="513"/>
      <c r="CA289" s="513"/>
      <c r="CB289" s="513"/>
      <c r="CC289" s="513"/>
      <c r="CD289" s="513"/>
      <c r="CE289" s="513"/>
      <c r="CF289" s="513"/>
      <c r="CG289" s="513"/>
      <c r="CH289" s="513"/>
      <c r="CI289" s="513"/>
      <c r="CJ289" s="513"/>
      <c r="CK289" s="35"/>
      <c r="CL289" s="35"/>
    </row>
    <row r="290" spans="1:90" s="37" customFormat="1" ht="33.6" customHeight="1">
      <c r="A290" s="549">
        <v>41</v>
      </c>
      <c r="B290" s="549"/>
      <c r="C290" s="550"/>
      <c r="D290" s="550"/>
      <c r="E290" s="550"/>
      <c r="F290" s="550"/>
      <c r="G290" s="550"/>
      <c r="H290" s="550"/>
      <c r="I290" s="550"/>
      <c r="J290" s="550"/>
      <c r="K290" s="550"/>
      <c r="L290" s="550"/>
      <c r="M290" s="550"/>
      <c r="N290" s="550"/>
      <c r="O290" s="550"/>
      <c r="P290" s="550"/>
      <c r="Q290" s="751"/>
      <c r="R290" s="752"/>
      <c r="S290" s="752"/>
      <c r="T290" s="752"/>
      <c r="U290" s="752"/>
      <c r="V290" s="298" t="s">
        <v>31</v>
      </c>
      <c r="W290" s="753"/>
      <c r="X290" s="752"/>
      <c r="Y290" s="752"/>
      <c r="Z290" s="752"/>
      <c r="AA290" s="752"/>
      <c r="AB290" s="298" t="s">
        <v>31</v>
      </c>
      <c r="AC290" s="753"/>
      <c r="AD290" s="752"/>
      <c r="AE290" s="752"/>
      <c r="AF290" s="752"/>
      <c r="AG290" s="752"/>
      <c r="AH290" s="554"/>
      <c r="AI290" s="554"/>
      <c r="AJ290" s="554"/>
      <c r="AK290" s="554"/>
      <c r="AL290" s="554"/>
      <c r="AM290" s="554"/>
      <c r="AN290" s="554"/>
      <c r="AO290" s="554"/>
      <c r="AP290" s="554"/>
      <c r="AQ290" s="554"/>
      <c r="AR290" s="554"/>
      <c r="AS290" s="554"/>
      <c r="AT290" s="554"/>
      <c r="AU290" s="554"/>
      <c r="AV290" s="554"/>
      <c r="AW290" s="554"/>
      <c r="AX290" s="554"/>
      <c r="AY290" s="554"/>
      <c r="AZ290" s="554"/>
      <c r="BA290" s="554"/>
      <c r="BB290" s="554"/>
      <c r="BC290" s="554"/>
      <c r="BD290" s="554"/>
      <c r="BE290" s="554"/>
      <c r="BF290" s="554"/>
      <c r="BG290" s="554"/>
      <c r="BH290" s="554"/>
      <c r="BI290" s="554"/>
      <c r="BJ290" s="554"/>
      <c r="BK290" s="554"/>
      <c r="BL290" s="554"/>
      <c r="BM290" s="554"/>
      <c r="BN290" s="554"/>
      <c r="BO290" s="554"/>
      <c r="BP290" s="554"/>
      <c r="BQ290" s="554"/>
      <c r="BR290" s="554"/>
      <c r="BS290" s="554"/>
      <c r="BT290" s="554"/>
      <c r="BU290" s="554"/>
      <c r="BV290" s="554"/>
      <c r="BW290" s="554"/>
      <c r="BX290" s="554"/>
      <c r="BY290" s="554"/>
      <c r="BZ290" s="554"/>
      <c r="CA290" s="554"/>
      <c r="CB290" s="554"/>
      <c r="CC290" s="554"/>
      <c r="CD290" s="554"/>
      <c r="CE290" s="554"/>
      <c r="CF290" s="554"/>
      <c r="CG290" s="554"/>
      <c r="CH290" s="554"/>
      <c r="CI290" s="554"/>
      <c r="CJ290" s="554"/>
      <c r="CK290" s="35"/>
      <c r="CL290" s="35"/>
    </row>
    <row r="291" spans="1:90" s="37" customFormat="1" ht="33.6" customHeight="1">
      <c r="A291" s="549">
        <v>42</v>
      </c>
      <c r="B291" s="549"/>
      <c r="C291" s="747"/>
      <c r="D291" s="747"/>
      <c r="E291" s="747"/>
      <c r="F291" s="747"/>
      <c r="G291" s="747"/>
      <c r="H291" s="747"/>
      <c r="I291" s="747"/>
      <c r="J291" s="747"/>
      <c r="K291" s="747"/>
      <c r="L291" s="747"/>
      <c r="M291" s="747"/>
      <c r="N291" s="747"/>
      <c r="O291" s="747"/>
      <c r="P291" s="747"/>
      <c r="Q291" s="751"/>
      <c r="R291" s="752"/>
      <c r="S291" s="752"/>
      <c r="T291" s="752"/>
      <c r="U291" s="752"/>
      <c r="V291" s="298" t="s">
        <v>31</v>
      </c>
      <c r="W291" s="753"/>
      <c r="X291" s="752"/>
      <c r="Y291" s="752"/>
      <c r="Z291" s="752"/>
      <c r="AA291" s="752"/>
      <c r="AB291" s="298" t="s">
        <v>31</v>
      </c>
      <c r="AC291" s="753"/>
      <c r="AD291" s="752"/>
      <c r="AE291" s="752"/>
      <c r="AF291" s="752"/>
      <c r="AG291" s="752"/>
      <c r="AH291" s="554"/>
      <c r="AI291" s="554"/>
      <c r="AJ291" s="554"/>
      <c r="AK291" s="554"/>
      <c r="AL291" s="554"/>
      <c r="AM291" s="554"/>
      <c r="AN291" s="554"/>
      <c r="AO291" s="554"/>
      <c r="AP291" s="554"/>
      <c r="AQ291" s="554"/>
      <c r="AR291" s="554"/>
      <c r="AS291" s="554"/>
      <c r="AT291" s="554"/>
      <c r="AU291" s="554"/>
      <c r="AV291" s="554"/>
      <c r="AW291" s="554"/>
      <c r="AX291" s="554"/>
      <c r="AY291" s="554"/>
      <c r="AZ291" s="554"/>
      <c r="BA291" s="554"/>
      <c r="BB291" s="554"/>
      <c r="BC291" s="554"/>
      <c r="BD291" s="554"/>
      <c r="BE291" s="554"/>
      <c r="BF291" s="554"/>
      <c r="BG291" s="554"/>
      <c r="BH291" s="554"/>
      <c r="BI291" s="554"/>
      <c r="BJ291" s="554"/>
      <c r="BK291" s="554"/>
      <c r="BL291" s="554"/>
      <c r="BM291" s="554"/>
      <c r="BN291" s="554"/>
      <c r="BO291" s="554"/>
      <c r="BP291" s="554"/>
      <c r="BQ291" s="554"/>
      <c r="BR291" s="554"/>
      <c r="BS291" s="554"/>
      <c r="BT291" s="554"/>
      <c r="BU291" s="554"/>
      <c r="BV291" s="554"/>
      <c r="BW291" s="554"/>
      <c r="BX291" s="554"/>
      <c r="BY291" s="554"/>
      <c r="BZ291" s="554"/>
      <c r="CA291" s="554"/>
      <c r="CB291" s="554"/>
      <c r="CC291" s="554"/>
      <c r="CD291" s="554"/>
      <c r="CE291" s="554"/>
      <c r="CF291" s="554"/>
      <c r="CG291" s="554"/>
      <c r="CH291" s="554"/>
      <c r="CI291" s="554"/>
      <c r="CJ291" s="554"/>
      <c r="CK291" s="35"/>
      <c r="CL291" s="35"/>
    </row>
    <row r="292" spans="1:90" s="37" customFormat="1" ht="33.6" customHeight="1">
      <c r="A292" s="549">
        <v>43</v>
      </c>
      <c r="B292" s="549"/>
      <c r="C292" s="747"/>
      <c r="D292" s="747"/>
      <c r="E292" s="747"/>
      <c r="F292" s="747"/>
      <c r="G292" s="747"/>
      <c r="H292" s="747"/>
      <c r="I292" s="747"/>
      <c r="J292" s="747"/>
      <c r="K292" s="747"/>
      <c r="L292" s="747"/>
      <c r="M292" s="747"/>
      <c r="N292" s="747"/>
      <c r="O292" s="747"/>
      <c r="P292" s="747"/>
      <c r="Q292" s="751"/>
      <c r="R292" s="752"/>
      <c r="S292" s="752"/>
      <c r="T292" s="752"/>
      <c r="U292" s="752"/>
      <c r="V292" s="298" t="s">
        <v>31</v>
      </c>
      <c r="W292" s="753"/>
      <c r="X292" s="752"/>
      <c r="Y292" s="752"/>
      <c r="Z292" s="752"/>
      <c r="AA292" s="752"/>
      <c r="AB292" s="298" t="s">
        <v>31</v>
      </c>
      <c r="AC292" s="753"/>
      <c r="AD292" s="752"/>
      <c r="AE292" s="752"/>
      <c r="AF292" s="752"/>
      <c r="AG292" s="752"/>
      <c r="AH292" s="554"/>
      <c r="AI292" s="554"/>
      <c r="AJ292" s="554"/>
      <c r="AK292" s="554"/>
      <c r="AL292" s="554"/>
      <c r="AM292" s="554"/>
      <c r="AN292" s="554"/>
      <c r="AO292" s="554"/>
      <c r="AP292" s="554"/>
      <c r="AQ292" s="554"/>
      <c r="AR292" s="554"/>
      <c r="AS292" s="554"/>
      <c r="AT292" s="554"/>
      <c r="AU292" s="554"/>
      <c r="AV292" s="554"/>
      <c r="AW292" s="554"/>
      <c r="AX292" s="554"/>
      <c r="AY292" s="554"/>
      <c r="AZ292" s="554"/>
      <c r="BA292" s="554"/>
      <c r="BB292" s="554"/>
      <c r="BC292" s="554"/>
      <c r="BD292" s="554"/>
      <c r="BE292" s="554"/>
      <c r="BF292" s="554"/>
      <c r="BG292" s="554"/>
      <c r="BH292" s="554"/>
      <c r="BI292" s="554"/>
      <c r="BJ292" s="554"/>
      <c r="BK292" s="554"/>
      <c r="BL292" s="554"/>
      <c r="BM292" s="554"/>
      <c r="BN292" s="554"/>
      <c r="BO292" s="554"/>
      <c r="BP292" s="554"/>
      <c r="BQ292" s="554"/>
      <c r="BR292" s="554"/>
      <c r="BS292" s="554"/>
      <c r="BT292" s="554"/>
      <c r="BU292" s="554"/>
      <c r="BV292" s="554"/>
      <c r="BW292" s="554"/>
      <c r="BX292" s="554"/>
      <c r="BY292" s="554"/>
      <c r="BZ292" s="554"/>
      <c r="CA292" s="554"/>
      <c r="CB292" s="554"/>
      <c r="CC292" s="554"/>
      <c r="CD292" s="554"/>
      <c r="CE292" s="554"/>
      <c r="CF292" s="554"/>
      <c r="CG292" s="554"/>
      <c r="CH292" s="554"/>
      <c r="CI292" s="554"/>
      <c r="CJ292" s="554"/>
      <c r="CK292" s="35"/>
      <c r="CL292" s="35"/>
    </row>
    <row r="293" spans="1:90" s="37" customFormat="1" ht="33.6" customHeight="1">
      <c r="A293" s="549">
        <v>44</v>
      </c>
      <c r="B293" s="549"/>
      <c r="C293" s="747"/>
      <c r="D293" s="747"/>
      <c r="E293" s="747"/>
      <c r="F293" s="747"/>
      <c r="G293" s="747"/>
      <c r="H293" s="747"/>
      <c r="I293" s="747"/>
      <c r="J293" s="747"/>
      <c r="K293" s="747"/>
      <c r="L293" s="747"/>
      <c r="M293" s="747"/>
      <c r="N293" s="747"/>
      <c r="O293" s="747"/>
      <c r="P293" s="747"/>
      <c r="Q293" s="751"/>
      <c r="R293" s="752"/>
      <c r="S293" s="752"/>
      <c r="T293" s="752"/>
      <c r="U293" s="752"/>
      <c r="V293" s="298" t="s">
        <v>31</v>
      </c>
      <c r="W293" s="753"/>
      <c r="X293" s="752"/>
      <c r="Y293" s="752"/>
      <c r="Z293" s="752"/>
      <c r="AA293" s="752"/>
      <c r="AB293" s="298" t="s">
        <v>31</v>
      </c>
      <c r="AC293" s="753"/>
      <c r="AD293" s="752"/>
      <c r="AE293" s="752"/>
      <c r="AF293" s="752"/>
      <c r="AG293" s="752"/>
      <c r="AH293" s="554"/>
      <c r="AI293" s="554"/>
      <c r="AJ293" s="554"/>
      <c r="AK293" s="554"/>
      <c r="AL293" s="554"/>
      <c r="AM293" s="554"/>
      <c r="AN293" s="554"/>
      <c r="AO293" s="554"/>
      <c r="AP293" s="554"/>
      <c r="AQ293" s="554"/>
      <c r="AR293" s="554"/>
      <c r="AS293" s="554"/>
      <c r="AT293" s="554"/>
      <c r="AU293" s="554"/>
      <c r="AV293" s="554"/>
      <c r="AW293" s="554"/>
      <c r="AX293" s="554"/>
      <c r="AY293" s="554"/>
      <c r="AZ293" s="554"/>
      <c r="BA293" s="554"/>
      <c r="BB293" s="554"/>
      <c r="BC293" s="554"/>
      <c r="BD293" s="554"/>
      <c r="BE293" s="554"/>
      <c r="BF293" s="554"/>
      <c r="BG293" s="554"/>
      <c r="BH293" s="554"/>
      <c r="BI293" s="554"/>
      <c r="BJ293" s="554"/>
      <c r="BK293" s="554"/>
      <c r="BL293" s="554"/>
      <c r="BM293" s="554"/>
      <c r="BN293" s="554"/>
      <c r="BO293" s="554"/>
      <c r="BP293" s="554"/>
      <c r="BQ293" s="554"/>
      <c r="BR293" s="554"/>
      <c r="BS293" s="554"/>
      <c r="BT293" s="554"/>
      <c r="BU293" s="554"/>
      <c r="BV293" s="554"/>
      <c r="BW293" s="554"/>
      <c r="BX293" s="554"/>
      <c r="BY293" s="554"/>
      <c r="BZ293" s="554"/>
      <c r="CA293" s="554"/>
      <c r="CB293" s="554"/>
      <c r="CC293" s="554"/>
      <c r="CD293" s="554"/>
      <c r="CE293" s="554"/>
      <c r="CF293" s="554"/>
      <c r="CG293" s="554"/>
      <c r="CH293" s="554"/>
      <c r="CI293" s="554"/>
      <c r="CJ293" s="554"/>
      <c r="CK293" s="35"/>
      <c r="CL293" s="35"/>
    </row>
    <row r="294" spans="1:90" s="37" customFormat="1" ht="33.6" customHeight="1">
      <c r="A294" s="549">
        <v>45</v>
      </c>
      <c r="B294" s="549"/>
      <c r="C294" s="747"/>
      <c r="D294" s="747"/>
      <c r="E294" s="747"/>
      <c r="F294" s="747"/>
      <c r="G294" s="747"/>
      <c r="H294" s="747"/>
      <c r="I294" s="747"/>
      <c r="J294" s="747"/>
      <c r="K294" s="747"/>
      <c r="L294" s="747"/>
      <c r="M294" s="747"/>
      <c r="N294" s="747"/>
      <c r="O294" s="747"/>
      <c r="P294" s="747"/>
      <c r="Q294" s="751"/>
      <c r="R294" s="752"/>
      <c r="S294" s="752"/>
      <c r="T294" s="752"/>
      <c r="U294" s="752"/>
      <c r="V294" s="298" t="s">
        <v>31</v>
      </c>
      <c r="W294" s="753"/>
      <c r="X294" s="752"/>
      <c r="Y294" s="752"/>
      <c r="Z294" s="752"/>
      <c r="AA294" s="752"/>
      <c r="AB294" s="298" t="s">
        <v>31</v>
      </c>
      <c r="AC294" s="753"/>
      <c r="AD294" s="752"/>
      <c r="AE294" s="752"/>
      <c r="AF294" s="752"/>
      <c r="AG294" s="752"/>
      <c r="AH294" s="554"/>
      <c r="AI294" s="554"/>
      <c r="AJ294" s="554"/>
      <c r="AK294" s="554"/>
      <c r="AL294" s="554"/>
      <c r="AM294" s="554"/>
      <c r="AN294" s="554"/>
      <c r="AO294" s="554"/>
      <c r="AP294" s="554"/>
      <c r="AQ294" s="554"/>
      <c r="AR294" s="554"/>
      <c r="AS294" s="554"/>
      <c r="AT294" s="554"/>
      <c r="AU294" s="554"/>
      <c r="AV294" s="554"/>
      <c r="AW294" s="554"/>
      <c r="AX294" s="554"/>
      <c r="AY294" s="554"/>
      <c r="AZ294" s="554"/>
      <c r="BA294" s="554"/>
      <c r="BB294" s="554"/>
      <c r="BC294" s="554"/>
      <c r="BD294" s="554"/>
      <c r="BE294" s="554"/>
      <c r="BF294" s="554"/>
      <c r="BG294" s="554"/>
      <c r="BH294" s="554"/>
      <c r="BI294" s="554"/>
      <c r="BJ294" s="554"/>
      <c r="BK294" s="554"/>
      <c r="BL294" s="554"/>
      <c r="BM294" s="554"/>
      <c r="BN294" s="554"/>
      <c r="BO294" s="554"/>
      <c r="BP294" s="554"/>
      <c r="BQ294" s="554"/>
      <c r="BR294" s="554"/>
      <c r="BS294" s="554"/>
      <c r="BT294" s="554"/>
      <c r="BU294" s="554"/>
      <c r="BV294" s="554"/>
      <c r="BW294" s="554"/>
      <c r="BX294" s="554"/>
      <c r="BY294" s="554"/>
      <c r="BZ294" s="554"/>
      <c r="CA294" s="554"/>
      <c r="CB294" s="554"/>
      <c r="CC294" s="554"/>
      <c r="CD294" s="554"/>
      <c r="CE294" s="554"/>
      <c r="CF294" s="554"/>
      <c r="CG294" s="554"/>
      <c r="CH294" s="554"/>
      <c r="CI294" s="554"/>
      <c r="CJ294" s="554"/>
      <c r="CK294" s="35"/>
      <c r="CL294" s="35"/>
    </row>
    <row r="295" spans="1:90" ht="33.6" customHeight="1">
      <c r="A295" s="549">
        <v>46</v>
      </c>
      <c r="B295" s="549"/>
      <c r="C295" s="747"/>
      <c r="D295" s="747"/>
      <c r="E295" s="747"/>
      <c r="F295" s="747"/>
      <c r="G295" s="747"/>
      <c r="H295" s="747"/>
      <c r="I295" s="747"/>
      <c r="J295" s="747"/>
      <c r="K295" s="747"/>
      <c r="L295" s="747"/>
      <c r="M295" s="747"/>
      <c r="N295" s="747"/>
      <c r="O295" s="747"/>
      <c r="P295" s="747"/>
      <c r="Q295" s="751"/>
      <c r="R295" s="752"/>
      <c r="S295" s="752"/>
      <c r="T295" s="752"/>
      <c r="U295" s="752"/>
      <c r="V295" s="298" t="s">
        <v>31</v>
      </c>
      <c r="W295" s="753"/>
      <c r="X295" s="752"/>
      <c r="Y295" s="752"/>
      <c r="Z295" s="752"/>
      <c r="AA295" s="752"/>
      <c r="AB295" s="298" t="s">
        <v>31</v>
      </c>
      <c r="AC295" s="753"/>
      <c r="AD295" s="752"/>
      <c r="AE295" s="752"/>
      <c r="AF295" s="752"/>
      <c r="AG295" s="752"/>
      <c r="AH295" s="554"/>
      <c r="AI295" s="554"/>
      <c r="AJ295" s="554"/>
      <c r="AK295" s="554"/>
      <c r="AL295" s="554"/>
      <c r="AM295" s="554"/>
      <c r="AN295" s="554"/>
      <c r="AO295" s="554"/>
      <c r="AP295" s="554"/>
      <c r="AQ295" s="554"/>
      <c r="AR295" s="554"/>
      <c r="AS295" s="554"/>
      <c r="AT295" s="554"/>
      <c r="AU295" s="554"/>
      <c r="AV295" s="554"/>
      <c r="AW295" s="554"/>
      <c r="AX295" s="554"/>
      <c r="AY295" s="554"/>
      <c r="AZ295" s="554"/>
      <c r="BA295" s="554"/>
      <c r="BB295" s="554"/>
      <c r="BC295" s="554"/>
      <c r="BD295" s="554"/>
      <c r="BE295" s="554"/>
      <c r="BF295" s="554"/>
      <c r="BG295" s="554"/>
      <c r="BH295" s="554"/>
      <c r="BI295" s="554"/>
      <c r="BJ295" s="554"/>
      <c r="BK295" s="554"/>
      <c r="BL295" s="554"/>
      <c r="BM295" s="554"/>
      <c r="BN295" s="554"/>
      <c r="BO295" s="554"/>
      <c r="BP295" s="554"/>
      <c r="BQ295" s="554"/>
      <c r="BR295" s="554"/>
      <c r="BS295" s="554"/>
      <c r="BT295" s="554"/>
      <c r="BU295" s="554"/>
      <c r="BV295" s="554"/>
      <c r="BW295" s="554"/>
      <c r="BX295" s="554"/>
      <c r="BY295" s="554"/>
      <c r="BZ295" s="554"/>
      <c r="CA295" s="554"/>
      <c r="CB295" s="554"/>
      <c r="CC295" s="554"/>
      <c r="CD295" s="554"/>
      <c r="CE295" s="554"/>
      <c r="CF295" s="554"/>
      <c r="CG295" s="554"/>
      <c r="CH295" s="554"/>
      <c r="CI295" s="554"/>
      <c r="CJ295" s="554"/>
    </row>
    <row r="296" spans="1:90" ht="33.6" customHeight="1">
      <c r="A296" s="549">
        <v>47</v>
      </c>
      <c r="B296" s="549"/>
      <c r="C296" s="747"/>
      <c r="D296" s="747"/>
      <c r="E296" s="747"/>
      <c r="F296" s="747"/>
      <c r="G296" s="747"/>
      <c r="H296" s="747"/>
      <c r="I296" s="747"/>
      <c r="J296" s="747"/>
      <c r="K296" s="747"/>
      <c r="L296" s="747"/>
      <c r="M296" s="747"/>
      <c r="N296" s="747"/>
      <c r="O296" s="747"/>
      <c r="P296" s="747"/>
      <c r="Q296" s="751"/>
      <c r="R296" s="752"/>
      <c r="S296" s="752"/>
      <c r="T296" s="752"/>
      <c r="U296" s="752"/>
      <c r="V296" s="298" t="s">
        <v>31</v>
      </c>
      <c r="W296" s="753"/>
      <c r="X296" s="752"/>
      <c r="Y296" s="752"/>
      <c r="Z296" s="752"/>
      <c r="AA296" s="752"/>
      <c r="AB296" s="298" t="s">
        <v>31</v>
      </c>
      <c r="AC296" s="753"/>
      <c r="AD296" s="752"/>
      <c r="AE296" s="752"/>
      <c r="AF296" s="752"/>
      <c r="AG296" s="752"/>
      <c r="AH296" s="554"/>
      <c r="AI296" s="554"/>
      <c r="AJ296" s="554"/>
      <c r="AK296" s="554"/>
      <c r="AL296" s="554"/>
      <c r="AM296" s="554"/>
      <c r="AN296" s="554"/>
      <c r="AO296" s="554"/>
      <c r="AP296" s="554"/>
      <c r="AQ296" s="554"/>
      <c r="AR296" s="554"/>
      <c r="AS296" s="554"/>
      <c r="AT296" s="554"/>
      <c r="AU296" s="554"/>
      <c r="AV296" s="554"/>
      <c r="AW296" s="554"/>
      <c r="AX296" s="554"/>
      <c r="AY296" s="554"/>
      <c r="AZ296" s="554"/>
      <c r="BA296" s="554"/>
      <c r="BB296" s="554"/>
      <c r="BC296" s="554"/>
      <c r="BD296" s="554"/>
      <c r="BE296" s="554"/>
      <c r="BF296" s="554"/>
      <c r="BG296" s="554"/>
      <c r="BH296" s="554"/>
      <c r="BI296" s="554"/>
      <c r="BJ296" s="554"/>
      <c r="BK296" s="554"/>
      <c r="BL296" s="554"/>
      <c r="BM296" s="554"/>
      <c r="BN296" s="554"/>
      <c r="BO296" s="554"/>
      <c r="BP296" s="554"/>
      <c r="BQ296" s="554"/>
      <c r="BR296" s="554"/>
      <c r="BS296" s="554"/>
      <c r="BT296" s="554"/>
      <c r="BU296" s="554"/>
      <c r="BV296" s="554"/>
      <c r="BW296" s="554"/>
      <c r="BX296" s="554"/>
      <c r="BY296" s="554"/>
      <c r="BZ296" s="554"/>
      <c r="CA296" s="554"/>
      <c r="CB296" s="554"/>
      <c r="CC296" s="554"/>
      <c r="CD296" s="554"/>
      <c r="CE296" s="554"/>
      <c r="CF296" s="554"/>
      <c r="CG296" s="554"/>
      <c r="CH296" s="554"/>
      <c r="CI296" s="554"/>
      <c r="CJ296" s="554"/>
    </row>
    <row r="297" spans="1:90" ht="33.6" customHeight="1">
      <c r="A297" s="549">
        <v>48</v>
      </c>
      <c r="B297" s="549"/>
      <c r="C297" s="747"/>
      <c r="D297" s="747"/>
      <c r="E297" s="747"/>
      <c r="F297" s="747"/>
      <c r="G297" s="747"/>
      <c r="H297" s="747"/>
      <c r="I297" s="747"/>
      <c r="J297" s="747"/>
      <c r="K297" s="747"/>
      <c r="L297" s="747"/>
      <c r="M297" s="747"/>
      <c r="N297" s="747"/>
      <c r="O297" s="747"/>
      <c r="P297" s="747"/>
      <c r="Q297" s="751"/>
      <c r="R297" s="752"/>
      <c r="S297" s="752"/>
      <c r="T297" s="752"/>
      <c r="U297" s="752"/>
      <c r="V297" s="298" t="s">
        <v>31</v>
      </c>
      <c r="W297" s="753"/>
      <c r="X297" s="752"/>
      <c r="Y297" s="752"/>
      <c r="Z297" s="752"/>
      <c r="AA297" s="752"/>
      <c r="AB297" s="298" t="s">
        <v>31</v>
      </c>
      <c r="AC297" s="753"/>
      <c r="AD297" s="752"/>
      <c r="AE297" s="752"/>
      <c r="AF297" s="752"/>
      <c r="AG297" s="752"/>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4"/>
      <c r="BC297" s="554"/>
      <c r="BD297" s="554"/>
      <c r="BE297" s="554"/>
      <c r="BF297" s="554"/>
      <c r="BG297" s="554"/>
      <c r="BH297" s="554"/>
      <c r="BI297" s="554"/>
      <c r="BJ297" s="554"/>
      <c r="BK297" s="554"/>
      <c r="BL297" s="554"/>
      <c r="BM297" s="554"/>
      <c r="BN297" s="554"/>
      <c r="BO297" s="554"/>
      <c r="BP297" s="554"/>
      <c r="BQ297" s="554"/>
      <c r="BR297" s="554"/>
      <c r="BS297" s="554"/>
      <c r="BT297" s="554"/>
      <c r="BU297" s="554"/>
      <c r="BV297" s="554"/>
      <c r="BW297" s="554"/>
      <c r="BX297" s="554"/>
      <c r="BY297" s="554"/>
      <c r="BZ297" s="554"/>
      <c r="CA297" s="554"/>
      <c r="CB297" s="554"/>
      <c r="CC297" s="554"/>
      <c r="CD297" s="554"/>
      <c r="CE297" s="554"/>
      <c r="CF297" s="554"/>
      <c r="CG297" s="554"/>
      <c r="CH297" s="554"/>
      <c r="CI297" s="554"/>
      <c r="CJ297" s="554"/>
    </row>
    <row r="298" spans="1:90" ht="33.6" customHeight="1">
      <c r="A298" s="549">
        <v>49</v>
      </c>
      <c r="B298" s="549"/>
      <c r="C298" s="747"/>
      <c r="D298" s="747"/>
      <c r="E298" s="747"/>
      <c r="F298" s="747"/>
      <c r="G298" s="747"/>
      <c r="H298" s="747"/>
      <c r="I298" s="747"/>
      <c r="J298" s="747"/>
      <c r="K298" s="747"/>
      <c r="L298" s="747"/>
      <c r="M298" s="747"/>
      <c r="N298" s="747"/>
      <c r="O298" s="747"/>
      <c r="P298" s="747"/>
      <c r="Q298" s="751"/>
      <c r="R298" s="752"/>
      <c r="S298" s="752"/>
      <c r="T298" s="752"/>
      <c r="U298" s="752"/>
      <c r="V298" s="298" t="s">
        <v>31</v>
      </c>
      <c r="W298" s="753"/>
      <c r="X298" s="752"/>
      <c r="Y298" s="752"/>
      <c r="Z298" s="752"/>
      <c r="AA298" s="752"/>
      <c r="AB298" s="298" t="s">
        <v>31</v>
      </c>
      <c r="AC298" s="753"/>
      <c r="AD298" s="752"/>
      <c r="AE298" s="752"/>
      <c r="AF298" s="752"/>
      <c r="AG298" s="752"/>
      <c r="AH298" s="554"/>
      <c r="AI298" s="554"/>
      <c r="AJ298" s="554"/>
      <c r="AK298" s="554"/>
      <c r="AL298" s="554"/>
      <c r="AM298" s="554"/>
      <c r="AN298" s="554"/>
      <c r="AO298" s="554"/>
      <c r="AP298" s="554"/>
      <c r="AQ298" s="554"/>
      <c r="AR298" s="554"/>
      <c r="AS298" s="554"/>
      <c r="AT298" s="554"/>
      <c r="AU298" s="554"/>
      <c r="AV298" s="554"/>
      <c r="AW298" s="554"/>
      <c r="AX298" s="554"/>
      <c r="AY298" s="554"/>
      <c r="AZ298" s="554"/>
      <c r="BA298" s="554"/>
      <c r="BB298" s="554"/>
      <c r="BC298" s="554"/>
      <c r="BD298" s="554"/>
      <c r="BE298" s="554"/>
      <c r="BF298" s="554"/>
      <c r="BG298" s="554"/>
      <c r="BH298" s="554"/>
      <c r="BI298" s="554"/>
      <c r="BJ298" s="554"/>
      <c r="BK298" s="554"/>
      <c r="BL298" s="554"/>
      <c r="BM298" s="554"/>
      <c r="BN298" s="554"/>
      <c r="BO298" s="554"/>
      <c r="BP298" s="554"/>
      <c r="BQ298" s="554"/>
      <c r="BR298" s="554"/>
      <c r="BS298" s="554"/>
      <c r="BT298" s="554"/>
      <c r="BU298" s="554"/>
      <c r="BV298" s="554"/>
      <c r="BW298" s="554"/>
      <c r="BX298" s="554"/>
      <c r="BY298" s="554"/>
      <c r="BZ298" s="554"/>
      <c r="CA298" s="554"/>
      <c r="CB298" s="554"/>
      <c r="CC298" s="554"/>
      <c r="CD298" s="554"/>
      <c r="CE298" s="554"/>
      <c r="CF298" s="554"/>
      <c r="CG298" s="554"/>
      <c r="CH298" s="554"/>
      <c r="CI298" s="554"/>
      <c r="CJ298" s="554"/>
    </row>
    <row r="299" spans="1:90" ht="33.6" customHeight="1">
      <c r="A299" s="549">
        <v>50</v>
      </c>
      <c r="B299" s="549"/>
      <c r="C299" s="747"/>
      <c r="D299" s="747"/>
      <c r="E299" s="747"/>
      <c r="F299" s="747"/>
      <c r="G299" s="747"/>
      <c r="H299" s="747"/>
      <c r="I299" s="747"/>
      <c r="J299" s="747"/>
      <c r="K299" s="747"/>
      <c r="L299" s="747"/>
      <c r="M299" s="747"/>
      <c r="N299" s="747"/>
      <c r="O299" s="747"/>
      <c r="P299" s="747"/>
      <c r="Q299" s="751"/>
      <c r="R299" s="752"/>
      <c r="S299" s="752"/>
      <c r="T299" s="752"/>
      <c r="U299" s="752"/>
      <c r="V299" s="298" t="s">
        <v>31</v>
      </c>
      <c r="W299" s="753"/>
      <c r="X299" s="752"/>
      <c r="Y299" s="752"/>
      <c r="Z299" s="752"/>
      <c r="AA299" s="752"/>
      <c r="AB299" s="298" t="s">
        <v>31</v>
      </c>
      <c r="AC299" s="753"/>
      <c r="AD299" s="752"/>
      <c r="AE299" s="752"/>
      <c r="AF299" s="752"/>
      <c r="AG299" s="752"/>
      <c r="AH299" s="554"/>
      <c r="AI299" s="554"/>
      <c r="AJ299" s="554"/>
      <c r="AK299" s="554"/>
      <c r="AL299" s="554"/>
      <c r="AM299" s="554"/>
      <c r="AN299" s="554"/>
      <c r="AO299" s="554"/>
      <c r="AP299" s="554"/>
      <c r="AQ299" s="554"/>
      <c r="AR299" s="554"/>
      <c r="AS299" s="554"/>
      <c r="AT299" s="554"/>
      <c r="AU299" s="554"/>
      <c r="AV299" s="554"/>
      <c r="AW299" s="554"/>
      <c r="AX299" s="554"/>
      <c r="AY299" s="554"/>
      <c r="AZ299" s="554"/>
      <c r="BA299" s="554"/>
      <c r="BB299" s="554"/>
      <c r="BC299" s="554"/>
      <c r="BD299" s="554"/>
      <c r="BE299" s="554"/>
      <c r="BF299" s="554"/>
      <c r="BG299" s="554"/>
      <c r="BH299" s="554"/>
      <c r="BI299" s="554"/>
      <c r="BJ299" s="554"/>
      <c r="BK299" s="554"/>
      <c r="BL299" s="554"/>
      <c r="BM299" s="554"/>
      <c r="BN299" s="554"/>
      <c r="BO299" s="554"/>
      <c r="BP299" s="554"/>
      <c r="BQ299" s="554"/>
      <c r="BR299" s="554"/>
      <c r="BS299" s="554"/>
      <c r="BT299" s="554"/>
      <c r="BU299" s="554"/>
      <c r="BV299" s="554"/>
      <c r="BW299" s="554"/>
      <c r="BX299" s="554"/>
      <c r="BY299" s="554"/>
      <c r="BZ299" s="554"/>
      <c r="CA299" s="554"/>
      <c r="CB299" s="554"/>
      <c r="CC299" s="554"/>
      <c r="CD299" s="554"/>
      <c r="CE299" s="554"/>
      <c r="CF299" s="554"/>
      <c r="CG299" s="554"/>
      <c r="CH299" s="554"/>
      <c r="CI299" s="554"/>
      <c r="CJ299" s="554"/>
    </row>
    <row r="300" spans="1:90" ht="33.6" customHeight="1">
      <c r="A300" s="549">
        <v>51</v>
      </c>
      <c r="B300" s="549"/>
      <c r="C300" s="747"/>
      <c r="D300" s="747"/>
      <c r="E300" s="747"/>
      <c r="F300" s="747"/>
      <c r="G300" s="747"/>
      <c r="H300" s="747"/>
      <c r="I300" s="747"/>
      <c r="J300" s="747"/>
      <c r="K300" s="747"/>
      <c r="L300" s="747"/>
      <c r="M300" s="747"/>
      <c r="N300" s="747"/>
      <c r="O300" s="747"/>
      <c r="P300" s="747"/>
      <c r="Q300" s="751"/>
      <c r="R300" s="752"/>
      <c r="S300" s="752"/>
      <c r="T300" s="752"/>
      <c r="U300" s="752"/>
      <c r="V300" s="298" t="s">
        <v>31</v>
      </c>
      <c r="W300" s="753"/>
      <c r="X300" s="752"/>
      <c r="Y300" s="752"/>
      <c r="Z300" s="752"/>
      <c r="AA300" s="752"/>
      <c r="AB300" s="298" t="s">
        <v>31</v>
      </c>
      <c r="AC300" s="753"/>
      <c r="AD300" s="752"/>
      <c r="AE300" s="752"/>
      <c r="AF300" s="752"/>
      <c r="AG300" s="752"/>
      <c r="AH300" s="554"/>
      <c r="AI300" s="554"/>
      <c r="AJ300" s="554"/>
      <c r="AK300" s="554"/>
      <c r="AL300" s="554"/>
      <c r="AM300" s="554"/>
      <c r="AN300" s="554"/>
      <c r="AO300" s="554"/>
      <c r="AP300" s="554"/>
      <c r="AQ300" s="554"/>
      <c r="AR300" s="554"/>
      <c r="AS300" s="554"/>
      <c r="AT300" s="554"/>
      <c r="AU300" s="554"/>
      <c r="AV300" s="554"/>
      <c r="AW300" s="554"/>
      <c r="AX300" s="554"/>
      <c r="AY300" s="554"/>
      <c r="AZ300" s="554"/>
      <c r="BA300" s="554"/>
      <c r="BB300" s="554"/>
      <c r="BC300" s="554"/>
      <c r="BD300" s="554"/>
      <c r="BE300" s="554"/>
      <c r="BF300" s="554"/>
      <c r="BG300" s="554"/>
      <c r="BH300" s="554"/>
      <c r="BI300" s="554"/>
      <c r="BJ300" s="554"/>
      <c r="BK300" s="554"/>
      <c r="BL300" s="554"/>
      <c r="BM300" s="554"/>
      <c r="BN300" s="554"/>
      <c r="BO300" s="554"/>
      <c r="BP300" s="554"/>
      <c r="BQ300" s="554"/>
      <c r="BR300" s="554"/>
      <c r="BS300" s="554"/>
      <c r="BT300" s="554"/>
      <c r="BU300" s="554"/>
      <c r="BV300" s="554"/>
      <c r="BW300" s="554"/>
      <c r="BX300" s="554"/>
      <c r="BY300" s="554"/>
      <c r="BZ300" s="554"/>
      <c r="CA300" s="554"/>
      <c r="CB300" s="554"/>
      <c r="CC300" s="554"/>
      <c r="CD300" s="554"/>
      <c r="CE300" s="554"/>
      <c r="CF300" s="554"/>
      <c r="CG300" s="554"/>
      <c r="CH300" s="554"/>
      <c r="CI300" s="554"/>
      <c r="CJ300" s="554"/>
    </row>
    <row r="301" spans="1:90" ht="33.6" customHeight="1">
      <c r="A301" s="549">
        <v>52</v>
      </c>
      <c r="B301" s="549"/>
      <c r="C301" s="747"/>
      <c r="D301" s="747"/>
      <c r="E301" s="747"/>
      <c r="F301" s="747"/>
      <c r="G301" s="747"/>
      <c r="H301" s="747"/>
      <c r="I301" s="747"/>
      <c r="J301" s="747"/>
      <c r="K301" s="747"/>
      <c r="L301" s="747"/>
      <c r="M301" s="747"/>
      <c r="N301" s="747"/>
      <c r="O301" s="747"/>
      <c r="P301" s="747"/>
      <c r="Q301" s="751"/>
      <c r="R301" s="752"/>
      <c r="S301" s="752"/>
      <c r="T301" s="752"/>
      <c r="U301" s="752"/>
      <c r="V301" s="298" t="s">
        <v>31</v>
      </c>
      <c r="W301" s="753"/>
      <c r="X301" s="752"/>
      <c r="Y301" s="752"/>
      <c r="Z301" s="752"/>
      <c r="AA301" s="752"/>
      <c r="AB301" s="298" t="s">
        <v>31</v>
      </c>
      <c r="AC301" s="753"/>
      <c r="AD301" s="752"/>
      <c r="AE301" s="752"/>
      <c r="AF301" s="752"/>
      <c r="AG301" s="752"/>
      <c r="AH301" s="554"/>
      <c r="AI301" s="554"/>
      <c r="AJ301" s="554"/>
      <c r="AK301" s="554"/>
      <c r="AL301" s="554"/>
      <c r="AM301" s="554"/>
      <c r="AN301" s="554"/>
      <c r="AO301" s="554"/>
      <c r="AP301" s="554"/>
      <c r="AQ301" s="554"/>
      <c r="AR301" s="554"/>
      <c r="AS301" s="554"/>
      <c r="AT301" s="554"/>
      <c r="AU301" s="554"/>
      <c r="AV301" s="554"/>
      <c r="AW301" s="554"/>
      <c r="AX301" s="554"/>
      <c r="AY301" s="554"/>
      <c r="AZ301" s="554"/>
      <c r="BA301" s="554"/>
      <c r="BB301" s="554"/>
      <c r="BC301" s="554"/>
      <c r="BD301" s="554"/>
      <c r="BE301" s="554"/>
      <c r="BF301" s="554"/>
      <c r="BG301" s="554"/>
      <c r="BH301" s="554"/>
      <c r="BI301" s="554"/>
      <c r="BJ301" s="554"/>
      <c r="BK301" s="554"/>
      <c r="BL301" s="554"/>
      <c r="BM301" s="554"/>
      <c r="BN301" s="554"/>
      <c r="BO301" s="554"/>
      <c r="BP301" s="554"/>
      <c r="BQ301" s="554"/>
      <c r="BR301" s="554"/>
      <c r="BS301" s="554"/>
      <c r="BT301" s="554"/>
      <c r="BU301" s="554"/>
      <c r="BV301" s="554"/>
      <c r="BW301" s="554"/>
      <c r="BX301" s="554"/>
      <c r="BY301" s="554"/>
      <c r="BZ301" s="554"/>
      <c r="CA301" s="554"/>
      <c r="CB301" s="554"/>
      <c r="CC301" s="554"/>
      <c r="CD301" s="554"/>
      <c r="CE301" s="554"/>
      <c r="CF301" s="554"/>
      <c r="CG301" s="554"/>
      <c r="CH301" s="554"/>
      <c r="CI301" s="554"/>
      <c r="CJ301" s="554"/>
    </row>
    <row r="302" spans="1:90" ht="33.6" customHeight="1">
      <c r="A302" s="549">
        <v>53</v>
      </c>
      <c r="B302" s="549"/>
      <c r="C302" s="747"/>
      <c r="D302" s="747"/>
      <c r="E302" s="747"/>
      <c r="F302" s="747"/>
      <c r="G302" s="747"/>
      <c r="H302" s="747"/>
      <c r="I302" s="747"/>
      <c r="J302" s="747"/>
      <c r="K302" s="747"/>
      <c r="L302" s="747"/>
      <c r="M302" s="747"/>
      <c r="N302" s="747"/>
      <c r="O302" s="747"/>
      <c r="P302" s="747"/>
      <c r="Q302" s="751"/>
      <c r="R302" s="752"/>
      <c r="S302" s="752"/>
      <c r="T302" s="752"/>
      <c r="U302" s="752"/>
      <c r="V302" s="298" t="s">
        <v>31</v>
      </c>
      <c r="W302" s="753"/>
      <c r="X302" s="752"/>
      <c r="Y302" s="752"/>
      <c r="Z302" s="752"/>
      <c r="AA302" s="752"/>
      <c r="AB302" s="298" t="s">
        <v>31</v>
      </c>
      <c r="AC302" s="753"/>
      <c r="AD302" s="752"/>
      <c r="AE302" s="752"/>
      <c r="AF302" s="752"/>
      <c r="AG302" s="752"/>
      <c r="AH302" s="554"/>
      <c r="AI302" s="554"/>
      <c r="AJ302" s="554"/>
      <c r="AK302" s="554"/>
      <c r="AL302" s="554"/>
      <c r="AM302" s="554"/>
      <c r="AN302" s="554"/>
      <c r="AO302" s="554"/>
      <c r="AP302" s="554"/>
      <c r="AQ302" s="554"/>
      <c r="AR302" s="554"/>
      <c r="AS302" s="554"/>
      <c r="AT302" s="554"/>
      <c r="AU302" s="554"/>
      <c r="AV302" s="554"/>
      <c r="AW302" s="554"/>
      <c r="AX302" s="554"/>
      <c r="AY302" s="554"/>
      <c r="AZ302" s="554"/>
      <c r="BA302" s="554"/>
      <c r="BB302" s="554"/>
      <c r="BC302" s="554"/>
      <c r="BD302" s="554"/>
      <c r="BE302" s="554"/>
      <c r="BF302" s="554"/>
      <c r="BG302" s="554"/>
      <c r="BH302" s="554"/>
      <c r="BI302" s="554"/>
      <c r="BJ302" s="554"/>
      <c r="BK302" s="554"/>
      <c r="BL302" s="554"/>
      <c r="BM302" s="554"/>
      <c r="BN302" s="554"/>
      <c r="BO302" s="554"/>
      <c r="BP302" s="554"/>
      <c r="BQ302" s="554"/>
      <c r="BR302" s="554"/>
      <c r="BS302" s="554"/>
      <c r="BT302" s="554"/>
      <c r="BU302" s="554"/>
      <c r="BV302" s="554"/>
      <c r="BW302" s="554"/>
      <c r="BX302" s="554"/>
      <c r="BY302" s="554"/>
      <c r="BZ302" s="554"/>
      <c r="CA302" s="554"/>
      <c r="CB302" s="554"/>
      <c r="CC302" s="554"/>
      <c r="CD302" s="554"/>
      <c r="CE302" s="554"/>
      <c r="CF302" s="554"/>
      <c r="CG302" s="554"/>
      <c r="CH302" s="554"/>
      <c r="CI302" s="554"/>
      <c r="CJ302" s="554"/>
    </row>
    <row r="303" spans="1:90" ht="33.6" customHeight="1">
      <c r="A303" s="549">
        <v>54</v>
      </c>
      <c r="B303" s="549"/>
      <c r="C303" s="747"/>
      <c r="D303" s="747"/>
      <c r="E303" s="747"/>
      <c r="F303" s="747"/>
      <c r="G303" s="747"/>
      <c r="H303" s="747"/>
      <c r="I303" s="747"/>
      <c r="J303" s="747"/>
      <c r="K303" s="747"/>
      <c r="L303" s="747"/>
      <c r="M303" s="747"/>
      <c r="N303" s="747"/>
      <c r="O303" s="747"/>
      <c r="P303" s="747"/>
      <c r="Q303" s="751"/>
      <c r="R303" s="752"/>
      <c r="S303" s="752"/>
      <c r="T303" s="752"/>
      <c r="U303" s="752"/>
      <c r="V303" s="298" t="s">
        <v>31</v>
      </c>
      <c r="W303" s="753"/>
      <c r="X303" s="752"/>
      <c r="Y303" s="752"/>
      <c r="Z303" s="752"/>
      <c r="AA303" s="752"/>
      <c r="AB303" s="298" t="s">
        <v>31</v>
      </c>
      <c r="AC303" s="753"/>
      <c r="AD303" s="752"/>
      <c r="AE303" s="752"/>
      <c r="AF303" s="752"/>
      <c r="AG303" s="752"/>
      <c r="AH303" s="554"/>
      <c r="AI303" s="554"/>
      <c r="AJ303" s="554"/>
      <c r="AK303" s="554"/>
      <c r="AL303" s="554"/>
      <c r="AM303" s="554"/>
      <c r="AN303" s="554"/>
      <c r="AO303" s="554"/>
      <c r="AP303" s="554"/>
      <c r="AQ303" s="554"/>
      <c r="AR303" s="554"/>
      <c r="AS303" s="554"/>
      <c r="AT303" s="554"/>
      <c r="AU303" s="554"/>
      <c r="AV303" s="554"/>
      <c r="AW303" s="554"/>
      <c r="AX303" s="554"/>
      <c r="AY303" s="554"/>
      <c r="AZ303" s="554"/>
      <c r="BA303" s="554"/>
      <c r="BB303" s="554"/>
      <c r="BC303" s="554"/>
      <c r="BD303" s="554"/>
      <c r="BE303" s="554"/>
      <c r="BF303" s="554"/>
      <c r="BG303" s="554"/>
      <c r="BH303" s="554"/>
      <c r="BI303" s="554"/>
      <c r="BJ303" s="554"/>
      <c r="BK303" s="554"/>
      <c r="BL303" s="554"/>
      <c r="BM303" s="554"/>
      <c r="BN303" s="554"/>
      <c r="BO303" s="554"/>
      <c r="BP303" s="554"/>
      <c r="BQ303" s="554"/>
      <c r="BR303" s="554"/>
      <c r="BS303" s="554"/>
      <c r="BT303" s="554"/>
      <c r="BU303" s="554"/>
      <c r="BV303" s="554"/>
      <c r="BW303" s="554"/>
      <c r="BX303" s="554"/>
      <c r="BY303" s="554"/>
      <c r="BZ303" s="554"/>
      <c r="CA303" s="554"/>
      <c r="CB303" s="554"/>
      <c r="CC303" s="554"/>
      <c r="CD303" s="554"/>
      <c r="CE303" s="554"/>
      <c r="CF303" s="554"/>
      <c r="CG303" s="554"/>
      <c r="CH303" s="554"/>
      <c r="CI303" s="554"/>
      <c r="CJ303" s="554"/>
    </row>
    <row r="304" spans="1:90" ht="33.6" customHeight="1">
      <c r="A304" s="549">
        <v>55</v>
      </c>
      <c r="B304" s="549"/>
      <c r="C304" s="747"/>
      <c r="D304" s="747"/>
      <c r="E304" s="747"/>
      <c r="F304" s="747"/>
      <c r="G304" s="747"/>
      <c r="H304" s="747"/>
      <c r="I304" s="747"/>
      <c r="J304" s="747"/>
      <c r="K304" s="747"/>
      <c r="L304" s="747"/>
      <c r="M304" s="747"/>
      <c r="N304" s="747"/>
      <c r="O304" s="747"/>
      <c r="P304" s="747"/>
      <c r="Q304" s="751"/>
      <c r="R304" s="752"/>
      <c r="S304" s="752"/>
      <c r="T304" s="752"/>
      <c r="U304" s="752"/>
      <c r="V304" s="298" t="s">
        <v>31</v>
      </c>
      <c r="W304" s="753"/>
      <c r="X304" s="752"/>
      <c r="Y304" s="752"/>
      <c r="Z304" s="752"/>
      <c r="AA304" s="752"/>
      <c r="AB304" s="298" t="s">
        <v>31</v>
      </c>
      <c r="AC304" s="753"/>
      <c r="AD304" s="752"/>
      <c r="AE304" s="752"/>
      <c r="AF304" s="752"/>
      <c r="AG304" s="752"/>
      <c r="AH304" s="554"/>
      <c r="AI304" s="554"/>
      <c r="AJ304" s="554"/>
      <c r="AK304" s="554"/>
      <c r="AL304" s="554"/>
      <c r="AM304" s="554"/>
      <c r="AN304" s="554"/>
      <c r="AO304" s="554"/>
      <c r="AP304" s="554"/>
      <c r="AQ304" s="554"/>
      <c r="AR304" s="554"/>
      <c r="AS304" s="554"/>
      <c r="AT304" s="554"/>
      <c r="AU304" s="554"/>
      <c r="AV304" s="554"/>
      <c r="AW304" s="554"/>
      <c r="AX304" s="554"/>
      <c r="AY304" s="554"/>
      <c r="AZ304" s="554"/>
      <c r="BA304" s="554"/>
      <c r="BB304" s="554"/>
      <c r="BC304" s="554"/>
      <c r="BD304" s="554"/>
      <c r="BE304" s="554"/>
      <c r="BF304" s="554"/>
      <c r="BG304" s="554"/>
      <c r="BH304" s="554"/>
      <c r="BI304" s="554"/>
      <c r="BJ304" s="554"/>
      <c r="BK304" s="554"/>
      <c r="BL304" s="554"/>
      <c r="BM304" s="554"/>
      <c r="BN304" s="554"/>
      <c r="BO304" s="554"/>
      <c r="BP304" s="554"/>
      <c r="BQ304" s="554"/>
      <c r="BR304" s="554"/>
      <c r="BS304" s="554"/>
      <c r="BT304" s="554"/>
      <c r="BU304" s="554"/>
      <c r="BV304" s="554"/>
      <c r="BW304" s="554"/>
      <c r="BX304" s="554"/>
      <c r="BY304" s="554"/>
      <c r="BZ304" s="554"/>
      <c r="CA304" s="554"/>
      <c r="CB304" s="554"/>
      <c r="CC304" s="554"/>
      <c r="CD304" s="554"/>
      <c r="CE304" s="554"/>
      <c r="CF304" s="554"/>
      <c r="CG304" s="554"/>
      <c r="CH304" s="554"/>
      <c r="CI304" s="554"/>
      <c r="CJ304" s="554"/>
    </row>
    <row r="305" spans="1:88" ht="33.6" customHeight="1">
      <c r="A305" s="549">
        <v>56</v>
      </c>
      <c r="B305" s="549"/>
      <c r="C305" s="747"/>
      <c r="D305" s="747"/>
      <c r="E305" s="747"/>
      <c r="F305" s="747"/>
      <c r="G305" s="747"/>
      <c r="H305" s="747"/>
      <c r="I305" s="747"/>
      <c r="J305" s="747"/>
      <c r="K305" s="747"/>
      <c r="L305" s="747"/>
      <c r="M305" s="747"/>
      <c r="N305" s="747"/>
      <c r="O305" s="747"/>
      <c r="P305" s="747"/>
      <c r="Q305" s="751"/>
      <c r="R305" s="752"/>
      <c r="S305" s="752"/>
      <c r="T305" s="752"/>
      <c r="U305" s="752"/>
      <c r="V305" s="298" t="s">
        <v>31</v>
      </c>
      <c r="W305" s="753"/>
      <c r="X305" s="752"/>
      <c r="Y305" s="752"/>
      <c r="Z305" s="752"/>
      <c r="AA305" s="752"/>
      <c r="AB305" s="298" t="s">
        <v>31</v>
      </c>
      <c r="AC305" s="753"/>
      <c r="AD305" s="752"/>
      <c r="AE305" s="752"/>
      <c r="AF305" s="752"/>
      <c r="AG305" s="752"/>
      <c r="AH305" s="554"/>
      <c r="AI305" s="554"/>
      <c r="AJ305" s="554"/>
      <c r="AK305" s="554"/>
      <c r="AL305" s="554"/>
      <c r="AM305" s="554"/>
      <c r="AN305" s="554"/>
      <c r="AO305" s="554"/>
      <c r="AP305" s="554"/>
      <c r="AQ305" s="554"/>
      <c r="AR305" s="554"/>
      <c r="AS305" s="554"/>
      <c r="AT305" s="554"/>
      <c r="AU305" s="554"/>
      <c r="AV305" s="554"/>
      <c r="AW305" s="554"/>
      <c r="AX305" s="554"/>
      <c r="AY305" s="554"/>
      <c r="AZ305" s="554"/>
      <c r="BA305" s="554"/>
      <c r="BB305" s="554"/>
      <c r="BC305" s="554"/>
      <c r="BD305" s="554"/>
      <c r="BE305" s="554"/>
      <c r="BF305" s="554"/>
      <c r="BG305" s="554"/>
      <c r="BH305" s="554"/>
      <c r="BI305" s="554"/>
      <c r="BJ305" s="554"/>
      <c r="BK305" s="554"/>
      <c r="BL305" s="554"/>
      <c r="BM305" s="554"/>
      <c r="BN305" s="554"/>
      <c r="BO305" s="554"/>
      <c r="BP305" s="554"/>
      <c r="BQ305" s="554"/>
      <c r="BR305" s="554"/>
      <c r="BS305" s="554"/>
      <c r="BT305" s="554"/>
      <c r="BU305" s="554"/>
      <c r="BV305" s="554"/>
      <c r="BW305" s="554"/>
      <c r="BX305" s="554"/>
      <c r="BY305" s="554"/>
      <c r="BZ305" s="554"/>
      <c r="CA305" s="554"/>
      <c r="CB305" s="554"/>
      <c r="CC305" s="554"/>
      <c r="CD305" s="554"/>
      <c r="CE305" s="554"/>
      <c r="CF305" s="554"/>
      <c r="CG305" s="554"/>
      <c r="CH305" s="554"/>
      <c r="CI305" s="554"/>
      <c r="CJ305" s="554"/>
    </row>
    <row r="306" spans="1:88" ht="33.6" customHeight="1">
      <c r="A306" s="549">
        <v>57</v>
      </c>
      <c r="B306" s="549"/>
      <c r="C306" s="747"/>
      <c r="D306" s="747"/>
      <c r="E306" s="747"/>
      <c r="F306" s="747"/>
      <c r="G306" s="747"/>
      <c r="H306" s="747"/>
      <c r="I306" s="747"/>
      <c r="J306" s="747"/>
      <c r="K306" s="747"/>
      <c r="L306" s="747"/>
      <c r="M306" s="747"/>
      <c r="N306" s="747"/>
      <c r="O306" s="747"/>
      <c r="P306" s="747"/>
      <c r="Q306" s="751"/>
      <c r="R306" s="752"/>
      <c r="S306" s="752"/>
      <c r="T306" s="752"/>
      <c r="U306" s="752"/>
      <c r="V306" s="298" t="s">
        <v>31</v>
      </c>
      <c r="W306" s="753"/>
      <c r="X306" s="752"/>
      <c r="Y306" s="752"/>
      <c r="Z306" s="752"/>
      <c r="AA306" s="752"/>
      <c r="AB306" s="298" t="s">
        <v>31</v>
      </c>
      <c r="AC306" s="753"/>
      <c r="AD306" s="752"/>
      <c r="AE306" s="752"/>
      <c r="AF306" s="752"/>
      <c r="AG306" s="752"/>
      <c r="AH306" s="554"/>
      <c r="AI306" s="554"/>
      <c r="AJ306" s="554"/>
      <c r="AK306" s="554"/>
      <c r="AL306" s="554"/>
      <c r="AM306" s="554"/>
      <c r="AN306" s="554"/>
      <c r="AO306" s="554"/>
      <c r="AP306" s="554"/>
      <c r="AQ306" s="554"/>
      <c r="AR306" s="554"/>
      <c r="AS306" s="554"/>
      <c r="AT306" s="554"/>
      <c r="AU306" s="554"/>
      <c r="AV306" s="554"/>
      <c r="AW306" s="554"/>
      <c r="AX306" s="554"/>
      <c r="AY306" s="554"/>
      <c r="AZ306" s="554"/>
      <c r="BA306" s="554"/>
      <c r="BB306" s="554"/>
      <c r="BC306" s="554"/>
      <c r="BD306" s="554"/>
      <c r="BE306" s="554"/>
      <c r="BF306" s="554"/>
      <c r="BG306" s="554"/>
      <c r="BH306" s="554"/>
      <c r="BI306" s="554"/>
      <c r="BJ306" s="554"/>
      <c r="BK306" s="554"/>
      <c r="BL306" s="554"/>
      <c r="BM306" s="554"/>
      <c r="BN306" s="554"/>
      <c r="BO306" s="554"/>
      <c r="BP306" s="554"/>
      <c r="BQ306" s="554"/>
      <c r="BR306" s="554"/>
      <c r="BS306" s="554"/>
      <c r="BT306" s="554"/>
      <c r="BU306" s="554"/>
      <c r="BV306" s="554"/>
      <c r="BW306" s="554"/>
      <c r="BX306" s="554"/>
      <c r="BY306" s="554"/>
      <c r="BZ306" s="554"/>
      <c r="CA306" s="554"/>
      <c r="CB306" s="554"/>
      <c r="CC306" s="554"/>
      <c r="CD306" s="554"/>
      <c r="CE306" s="554"/>
      <c r="CF306" s="554"/>
      <c r="CG306" s="554"/>
      <c r="CH306" s="554"/>
      <c r="CI306" s="554"/>
      <c r="CJ306" s="554"/>
    </row>
    <row r="307" spans="1:88" ht="33.6" customHeight="1">
      <c r="A307" s="549">
        <v>58</v>
      </c>
      <c r="B307" s="549"/>
      <c r="C307" s="747"/>
      <c r="D307" s="747"/>
      <c r="E307" s="747"/>
      <c r="F307" s="747"/>
      <c r="G307" s="747"/>
      <c r="H307" s="747"/>
      <c r="I307" s="747"/>
      <c r="J307" s="747"/>
      <c r="K307" s="747"/>
      <c r="L307" s="747"/>
      <c r="M307" s="747"/>
      <c r="N307" s="747"/>
      <c r="O307" s="747"/>
      <c r="P307" s="747"/>
      <c r="Q307" s="751"/>
      <c r="R307" s="752"/>
      <c r="S307" s="752"/>
      <c r="T307" s="752"/>
      <c r="U307" s="752"/>
      <c r="V307" s="298" t="s">
        <v>31</v>
      </c>
      <c r="W307" s="753"/>
      <c r="X307" s="752"/>
      <c r="Y307" s="752"/>
      <c r="Z307" s="752"/>
      <c r="AA307" s="752"/>
      <c r="AB307" s="298" t="s">
        <v>31</v>
      </c>
      <c r="AC307" s="753"/>
      <c r="AD307" s="752"/>
      <c r="AE307" s="752"/>
      <c r="AF307" s="752"/>
      <c r="AG307" s="752"/>
      <c r="AH307" s="554"/>
      <c r="AI307" s="554"/>
      <c r="AJ307" s="554"/>
      <c r="AK307" s="554"/>
      <c r="AL307" s="554"/>
      <c r="AM307" s="554"/>
      <c r="AN307" s="554"/>
      <c r="AO307" s="554"/>
      <c r="AP307" s="554"/>
      <c r="AQ307" s="554"/>
      <c r="AR307" s="554"/>
      <c r="AS307" s="554"/>
      <c r="AT307" s="554"/>
      <c r="AU307" s="554"/>
      <c r="AV307" s="554"/>
      <c r="AW307" s="554"/>
      <c r="AX307" s="554"/>
      <c r="AY307" s="554"/>
      <c r="AZ307" s="554"/>
      <c r="BA307" s="554"/>
      <c r="BB307" s="554"/>
      <c r="BC307" s="554"/>
      <c r="BD307" s="554"/>
      <c r="BE307" s="554"/>
      <c r="BF307" s="554"/>
      <c r="BG307" s="554"/>
      <c r="BH307" s="554"/>
      <c r="BI307" s="554"/>
      <c r="BJ307" s="554"/>
      <c r="BK307" s="554"/>
      <c r="BL307" s="554"/>
      <c r="BM307" s="554"/>
      <c r="BN307" s="554"/>
      <c r="BO307" s="554"/>
      <c r="BP307" s="554"/>
      <c r="BQ307" s="554"/>
      <c r="BR307" s="554"/>
      <c r="BS307" s="554"/>
      <c r="BT307" s="554"/>
      <c r="BU307" s="554"/>
      <c r="BV307" s="554"/>
      <c r="BW307" s="554"/>
      <c r="BX307" s="554"/>
      <c r="BY307" s="554"/>
      <c r="BZ307" s="554"/>
      <c r="CA307" s="554"/>
      <c r="CB307" s="554"/>
      <c r="CC307" s="554"/>
      <c r="CD307" s="554"/>
      <c r="CE307" s="554"/>
      <c r="CF307" s="554"/>
      <c r="CG307" s="554"/>
      <c r="CH307" s="554"/>
      <c r="CI307" s="554"/>
      <c r="CJ307" s="554"/>
    </row>
    <row r="308" spans="1:88" ht="33.6" customHeight="1">
      <c r="A308" s="549">
        <v>59</v>
      </c>
      <c r="B308" s="549"/>
      <c r="C308" s="747"/>
      <c r="D308" s="747"/>
      <c r="E308" s="747"/>
      <c r="F308" s="747"/>
      <c r="G308" s="747"/>
      <c r="H308" s="747"/>
      <c r="I308" s="747"/>
      <c r="J308" s="747"/>
      <c r="K308" s="747"/>
      <c r="L308" s="747"/>
      <c r="M308" s="747"/>
      <c r="N308" s="747"/>
      <c r="O308" s="747"/>
      <c r="P308" s="747"/>
      <c r="Q308" s="751"/>
      <c r="R308" s="752"/>
      <c r="S308" s="752"/>
      <c r="T308" s="752"/>
      <c r="U308" s="752"/>
      <c r="V308" s="298" t="s">
        <v>31</v>
      </c>
      <c r="W308" s="753"/>
      <c r="X308" s="752"/>
      <c r="Y308" s="752"/>
      <c r="Z308" s="752"/>
      <c r="AA308" s="752"/>
      <c r="AB308" s="298" t="s">
        <v>31</v>
      </c>
      <c r="AC308" s="753"/>
      <c r="AD308" s="752"/>
      <c r="AE308" s="752"/>
      <c r="AF308" s="752"/>
      <c r="AG308" s="752"/>
      <c r="AH308" s="554"/>
      <c r="AI308" s="554"/>
      <c r="AJ308" s="554"/>
      <c r="AK308" s="554"/>
      <c r="AL308" s="554"/>
      <c r="AM308" s="554"/>
      <c r="AN308" s="554"/>
      <c r="AO308" s="554"/>
      <c r="AP308" s="554"/>
      <c r="AQ308" s="554"/>
      <c r="AR308" s="554"/>
      <c r="AS308" s="554"/>
      <c r="AT308" s="554"/>
      <c r="AU308" s="554"/>
      <c r="AV308" s="554"/>
      <c r="AW308" s="554"/>
      <c r="AX308" s="554"/>
      <c r="AY308" s="554"/>
      <c r="AZ308" s="554"/>
      <c r="BA308" s="554"/>
      <c r="BB308" s="554"/>
      <c r="BC308" s="554"/>
      <c r="BD308" s="554"/>
      <c r="BE308" s="554"/>
      <c r="BF308" s="554"/>
      <c r="BG308" s="554"/>
      <c r="BH308" s="554"/>
      <c r="BI308" s="554"/>
      <c r="BJ308" s="554"/>
      <c r="BK308" s="554"/>
      <c r="BL308" s="554"/>
      <c r="BM308" s="554"/>
      <c r="BN308" s="554"/>
      <c r="BO308" s="554"/>
      <c r="BP308" s="554"/>
      <c r="BQ308" s="554"/>
      <c r="BR308" s="554"/>
      <c r="BS308" s="554"/>
      <c r="BT308" s="554"/>
      <c r="BU308" s="554"/>
      <c r="BV308" s="554"/>
      <c r="BW308" s="554"/>
      <c r="BX308" s="554"/>
      <c r="BY308" s="554"/>
      <c r="BZ308" s="554"/>
      <c r="CA308" s="554"/>
      <c r="CB308" s="554"/>
      <c r="CC308" s="554"/>
      <c r="CD308" s="554"/>
      <c r="CE308" s="554"/>
      <c r="CF308" s="554"/>
      <c r="CG308" s="554"/>
      <c r="CH308" s="554"/>
      <c r="CI308" s="554"/>
      <c r="CJ308" s="554"/>
    </row>
    <row r="309" spans="1:88" ht="33.6" customHeight="1">
      <c r="A309" s="549">
        <v>60</v>
      </c>
      <c r="B309" s="549"/>
      <c r="C309" s="747"/>
      <c r="D309" s="747"/>
      <c r="E309" s="747"/>
      <c r="F309" s="747"/>
      <c r="G309" s="747"/>
      <c r="H309" s="747"/>
      <c r="I309" s="747"/>
      <c r="J309" s="747"/>
      <c r="K309" s="747"/>
      <c r="L309" s="747"/>
      <c r="M309" s="747"/>
      <c r="N309" s="747"/>
      <c r="O309" s="747"/>
      <c r="P309" s="747"/>
      <c r="Q309" s="751"/>
      <c r="R309" s="752"/>
      <c r="S309" s="752"/>
      <c r="T309" s="752"/>
      <c r="U309" s="752"/>
      <c r="V309" s="298" t="s">
        <v>31</v>
      </c>
      <c r="W309" s="753"/>
      <c r="X309" s="752"/>
      <c r="Y309" s="752"/>
      <c r="Z309" s="752"/>
      <c r="AA309" s="752"/>
      <c r="AB309" s="298" t="s">
        <v>31</v>
      </c>
      <c r="AC309" s="753"/>
      <c r="AD309" s="752"/>
      <c r="AE309" s="752"/>
      <c r="AF309" s="752"/>
      <c r="AG309" s="752"/>
      <c r="AH309" s="554"/>
      <c r="AI309" s="554"/>
      <c r="AJ309" s="554"/>
      <c r="AK309" s="554"/>
      <c r="AL309" s="554"/>
      <c r="AM309" s="554"/>
      <c r="AN309" s="554"/>
      <c r="AO309" s="554"/>
      <c r="AP309" s="554"/>
      <c r="AQ309" s="554"/>
      <c r="AR309" s="554"/>
      <c r="AS309" s="554"/>
      <c r="AT309" s="554"/>
      <c r="AU309" s="554"/>
      <c r="AV309" s="554"/>
      <c r="AW309" s="554"/>
      <c r="AX309" s="554"/>
      <c r="AY309" s="554"/>
      <c r="AZ309" s="554"/>
      <c r="BA309" s="554"/>
      <c r="BB309" s="554"/>
      <c r="BC309" s="554"/>
      <c r="BD309" s="554"/>
      <c r="BE309" s="554"/>
      <c r="BF309" s="554"/>
      <c r="BG309" s="554"/>
      <c r="BH309" s="554"/>
      <c r="BI309" s="554"/>
      <c r="BJ309" s="554"/>
      <c r="BK309" s="554"/>
      <c r="BL309" s="554"/>
      <c r="BM309" s="554"/>
      <c r="BN309" s="554"/>
      <c r="BO309" s="554"/>
      <c r="BP309" s="554"/>
      <c r="BQ309" s="554"/>
      <c r="BR309" s="554"/>
      <c r="BS309" s="554"/>
      <c r="BT309" s="554"/>
      <c r="BU309" s="554"/>
      <c r="BV309" s="554"/>
      <c r="BW309" s="554"/>
      <c r="BX309" s="554"/>
      <c r="BY309" s="554"/>
      <c r="BZ309" s="554"/>
      <c r="CA309" s="554"/>
      <c r="CB309" s="554"/>
      <c r="CC309" s="554"/>
      <c r="CD309" s="554"/>
      <c r="CE309" s="554"/>
      <c r="CF309" s="554"/>
      <c r="CG309" s="554"/>
      <c r="CH309" s="554"/>
      <c r="CI309" s="554"/>
      <c r="CJ309" s="554"/>
    </row>
    <row r="310" spans="1:88" ht="33.6" customHeight="1">
      <c r="A310" s="549">
        <v>61</v>
      </c>
      <c r="B310" s="549"/>
      <c r="C310" s="747"/>
      <c r="D310" s="747"/>
      <c r="E310" s="747"/>
      <c r="F310" s="747"/>
      <c r="G310" s="747"/>
      <c r="H310" s="747"/>
      <c r="I310" s="747"/>
      <c r="J310" s="747"/>
      <c r="K310" s="747"/>
      <c r="L310" s="747"/>
      <c r="M310" s="747"/>
      <c r="N310" s="747"/>
      <c r="O310" s="747"/>
      <c r="P310" s="747"/>
      <c r="Q310" s="751"/>
      <c r="R310" s="752"/>
      <c r="S310" s="752"/>
      <c r="T310" s="752"/>
      <c r="U310" s="752"/>
      <c r="V310" s="298" t="s">
        <v>31</v>
      </c>
      <c r="W310" s="753"/>
      <c r="X310" s="752"/>
      <c r="Y310" s="752"/>
      <c r="Z310" s="752"/>
      <c r="AA310" s="752"/>
      <c r="AB310" s="298" t="s">
        <v>31</v>
      </c>
      <c r="AC310" s="753"/>
      <c r="AD310" s="752"/>
      <c r="AE310" s="752"/>
      <c r="AF310" s="752"/>
      <c r="AG310" s="752"/>
      <c r="AH310" s="554"/>
      <c r="AI310" s="554"/>
      <c r="AJ310" s="554"/>
      <c r="AK310" s="554"/>
      <c r="AL310" s="554"/>
      <c r="AM310" s="554"/>
      <c r="AN310" s="554"/>
      <c r="AO310" s="554"/>
      <c r="AP310" s="554"/>
      <c r="AQ310" s="554"/>
      <c r="AR310" s="554"/>
      <c r="AS310" s="554"/>
      <c r="AT310" s="554"/>
      <c r="AU310" s="554"/>
      <c r="AV310" s="554"/>
      <c r="AW310" s="554"/>
      <c r="AX310" s="554"/>
      <c r="AY310" s="554"/>
      <c r="AZ310" s="554"/>
      <c r="BA310" s="554"/>
      <c r="BB310" s="554"/>
      <c r="BC310" s="554"/>
      <c r="BD310" s="554"/>
      <c r="BE310" s="554"/>
      <c r="BF310" s="554"/>
      <c r="BG310" s="554"/>
      <c r="BH310" s="554"/>
      <c r="BI310" s="554"/>
      <c r="BJ310" s="554"/>
      <c r="BK310" s="554"/>
      <c r="BL310" s="554"/>
      <c r="BM310" s="554"/>
      <c r="BN310" s="554"/>
      <c r="BO310" s="554"/>
      <c r="BP310" s="554"/>
      <c r="BQ310" s="554"/>
      <c r="BR310" s="554"/>
      <c r="BS310" s="554"/>
      <c r="BT310" s="554"/>
      <c r="BU310" s="554"/>
      <c r="BV310" s="554"/>
      <c r="BW310" s="554"/>
      <c r="BX310" s="554"/>
      <c r="BY310" s="554"/>
      <c r="BZ310" s="554"/>
      <c r="CA310" s="554"/>
      <c r="CB310" s="554"/>
      <c r="CC310" s="554"/>
      <c r="CD310" s="554"/>
      <c r="CE310" s="554"/>
      <c r="CF310" s="554"/>
      <c r="CG310" s="554"/>
      <c r="CH310" s="554"/>
      <c r="CI310" s="554"/>
      <c r="CJ310" s="554"/>
    </row>
    <row r="311" spans="1:88" ht="33.6" customHeight="1">
      <c r="A311" s="549">
        <v>62</v>
      </c>
      <c r="B311" s="549"/>
      <c r="C311" s="747"/>
      <c r="D311" s="747"/>
      <c r="E311" s="747"/>
      <c r="F311" s="747"/>
      <c r="G311" s="747"/>
      <c r="H311" s="747"/>
      <c r="I311" s="747"/>
      <c r="J311" s="747"/>
      <c r="K311" s="747"/>
      <c r="L311" s="747"/>
      <c r="M311" s="747"/>
      <c r="N311" s="747"/>
      <c r="O311" s="747"/>
      <c r="P311" s="747"/>
      <c r="Q311" s="751"/>
      <c r="R311" s="752"/>
      <c r="S311" s="752"/>
      <c r="T311" s="752"/>
      <c r="U311" s="752"/>
      <c r="V311" s="298" t="s">
        <v>31</v>
      </c>
      <c r="W311" s="753"/>
      <c r="X311" s="752"/>
      <c r="Y311" s="752"/>
      <c r="Z311" s="752"/>
      <c r="AA311" s="752"/>
      <c r="AB311" s="298" t="s">
        <v>31</v>
      </c>
      <c r="AC311" s="753"/>
      <c r="AD311" s="752"/>
      <c r="AE311" s="752"/>
      <c r="AF311" s="752"/>
      <c r="AG311" s="752"/>
      <c r="AH311" s="554"/>
      <c r="AI311" s="554"/>
      <c r="AJ311" s="554"/>
      <c r="AK311" s="554"/>
      <c r="AL311" s="554"/>
      <c r="AM311" s="554"/>
      <c r="AN311" s="554"/>
      <c r="AO311" s="554"/>
      <c r="AP311" s="554"/>
      <c r="AQ311" s="554"/>
      <c r="AR311" s="554"/>
      <c r="AS311" s="554"/>
      <c r="AT311" s="554"/>
      <c r="AU311" s="554"/>
      <c r="AV311" s="554"/>
      <c r="AW311" s="554"/>
      <c r="AX311" s="554"/>
      <c r="AY311" s="554"/>
      <c r="AZ311" s="554"/>
      <c r="BA311" s="554"/>
      <c r="BB311" s="554"/>
      <c r="BC311" s="554"/>
      <c r="BD311" s="554"/>
      <c r="BE311" s="554"/>
      <c r="BF311" s="554"/>
      <c r="BG311" s="554"/>
      <c r="BH311" s="554"/>
      <c r="BI311" s="554"/>
      <c r="BJ311" s="554"/>
      <c r="BK311" s="554"/>
      <c r="BL311" s="554"/>
      <c r="BM311" s="554"/>
      <c r="BN311" s="554"/>
      <c r="BO311" s="554"/>
      <c r="BP311" s="554"/>
      <c r="BQ311" s="554"/>
      <c r="BR311" s="554"/>
      <c r="BS311" s="554"/>
      <c r="BT311" s="554"/>
      <c r="BU311" s="554"/>
      <c r="BV311" s="554"/>
      <c r="BW311" s="554"/>
      <c r="BX311" s="554"/>
      <c r="BY311" s="554"/>
      <c r="BZ311" s="554"/>
      <c r="CA311" s="554"/>
      <c r="CB311" s="554"/>
      <c r="CC311" s="554"/>
      <c r="CD311" s="554"/>
      <c r="CE311" s="554"/>
      <c r="CF311" s="554"/>
      <c r="CG311" s="554"/>
      <c r="CH311" s="554"/>
      <c r="CI311" s="554"/>
      <c r="CJ311" s="554"/>
    </row>
    <row r="312" spans="1:88" ht="33.6" customHeight="1">
      <c r="A312" s="549">
        <v>63</v>
      </c>
      <c r="B312" s="549"/>
      <c r="C312" s="747"/>
      <c r="D312" s="747"/>
      <c r="E312" s="747"/>
      <c r="F312" s="747"/>
      <c r="G312" s="747"/>
      <c r="H312" s="747"/>
      <c r="I312" s="747"/>
      <c r="J312" s="747"/>
      <c r="K312" s="747"/>
      <c r="L312" s="747"/>
      <c r="M312" s="747"/>
      <c r="N312" s="747"/>
      <c r="O312" s="747"/>
      <c r="P312" s="747"/>
      <c r="Q312" s="751"/>
      <c r="R312" s="752"/>
      <c r="S312" s="752"/>
      <c r="T312" s="752"/>
      <c r="U312" s="752"/>
      <c r="V312" s="298" t="s">
        <v>31</v>
      </c>
      <c r="W312" s="753"/>
      <c r="X312" s="752"/>
      <c r="Y312" s="752"/>
      <c r="Z312" s="752"/>
      <c r="AA312" s="752"/>
      <c r="AB312" s="298" t="s">
        <v>31</v>
      </c>
      <c r="AC312" s="753"/>
      <c r="AD312" s="752"/>
      <c r="AE312" s="752"/>
      <c r="AF312" s="752"/>
      <c r="AG312" s="752"/>
      <c r="AH312" s="554"/>
      <c r="AI312" s="554"/>
      <c r="AJ312" s="554"/>
      <c r="AK312" s="554"/>
      <c r="AL312" s="554"/>
      <c r="AM312" s="554"/>
      <c r="AN312" s="554"/>
      <c r="AO312" s="554"/>
      <c r="AP312" s="554"/>
      <c r="AQ312" s="554"/>
      <c r="AR312" s="554"/>
      <c r="AS312" s="554"/>
      <c r="AT312" s="554"/>
      <c r="AU312" s="554"/>
      <c r="AV312" s="554"/>
      <c r="AW312" s="554"/>
      <c r="AX312" s="554"/>
      <c r="AY312" s="554"/>
      <c r="AZ312" s="554"/>
      <c r="BA312" s="554"/>
      <c r="BB312" s="554"/>
      <c r="BC312" s="554"/>
      <c r="BD312" s="554"/>
      <c r="BE312" s="554"/>
      <c r="BF312" s="554"/>
      <c r="BG312" s="554"/>
      <c r="BH312" s="554"/>
      <c r="BI312" s="554"/>
      <c r="BJ312" s="554"/>
      <c r="BK312" s="554"/>
      <c r="BL312" s="554"/>
      <c r="BM312" s="554"/>
      <c r="BN312" s="554"/>
      <c r="BO312" s="554"/>
      <c r="BP312" s="554"/>
      <c r="BQ312" s="554"/>
      <c r="BR312" s="554"/>
      <c r="BS312" s="554"/>
      <c r="BT312" s="554"/>
      <c r="BU312" s="554"/>
      <c r="BV312" s="554"/>
      <c r="BW312" s="554"/>
      <c r="BX312" s="554"/>
      <c r="BY312" s="554"/>
      <c r="BZ312" s="554"/>
      <c r="CA312" s="554"/>
      <c r="CB312" s="554"/>
      <c r="CC312" s="554"/>
      <c r="CD312" s="554"/>
      <c r="CE312" s="554"/>
      <c r="CF312" s="554"/>
      <c r="CG312" s="554"/>
      <c r="CH312" s="554"/>
      <c r="CI312" s="554"/>
      <c r="CJ312" s="554"/>
    </row>
    <row r="313" spans="1:88" ht="33.6" customHeight="1">
      <c r="A313" s="549">
        <v>64</v>
      </c>
      <c r="B313" s="549"/>
      <c r="C313" s="747"/>
      <c r="D313" s="747"/>
      <c r="E313" s="747"/>
      <c r="F313" s="747"/>
      <c r="G313" s="747"/>
      <c r="H313" s="747"/>
      <c r="I313" s="747"/>
      <c r="J313" s="747"/>
      <c r="K313" s="747"/>
      <c r="L313" s="747"/>
      <c r="M313" s="747"/>
      <c r="N313" s="747"/>
      <c r="O313" s="747"/>
      <c r="P313" s="747"/>
      <c r="Q313" s="751"/>
      <c r="R313" s="752"/>
      <c r="S313" s="752"/>
      <c r="T313" s="752"/>
      <c r="U313" s="752"/>
      <c r="V313" s="298" t="s">
        <v>31</v>
      </c>
      <c r="W313" s="753"/>
      <c r="X313" s="752"/>
      <c r="Y313" s="752"/>
      <c r="Z313" s="752"/>
      <c r="AA313" s="752"/>
      <c r="AB313" s="298" t="s">
        <v>31</v>
      </c>
      <c r="AC313" s="753"/>
      <c r="AD313" s="752"/>
      <c r="AE313" s="752"/>
      <c r="AF313" s="752"/>
      <c r="AG313" s="752"/>
      <c r="AH313" s="554"/>
      <c r="AI313" s="554"/>
      <c r="AJ313" s="554"/>
      <c r="AK313" s="554"/>
      <c r="AL313" s="554"/>
      <c r="AM313" s="554"/>
      <c r="AN313" s="554"/>
      <c r="AO313" s="554"/>
      <c r="AP313" s="554"/>
      <c r="AQ313" s="554"/>
      <c r="AR313" s="554"/>
      <c r="AS313" s="554"/>
      <c r="AT313" s="554"/>
      <c r="AU313" s="554"/>
      <c r="AV313" s="554"/>
      <c r="AW313" s="554"/>
      <c r="AX313" s="554"/>
      <c r="AY313" s="554"/>
      <c r="AZ313" s="554"/>
      <c r="BA313" s="554"/>
      <c r="BB313" s="554"/>
      <c r="BC313" s="554"/>
      <c r="BD313" s="554"/>
      <c r="BE313" s="554"/>
      <c r="BF313" s="554"/>
      <c r="BG313" s="554"/>
      <c r="BH313" s="554"/>
      <c r="BI313" s="554"/>
      <c r="BJ313" s="554"/>
      <c r="BK313" s="554"/>
      <c r="BL313" s="554"/>
      <c r="BM313" s="554"/>
      <c r="BN313" s="554"/>
      <c r="BO313" s="554"/>
      <c r="BP313" s="554"/>
      <c r="BQ313" s="554"/>
      <c r="BR313" s="554"/>
      <c r="BS313" s="554"/>
      <c r="BT313" s="554"/>
      <c r="BU313" s="554"/>
      <c r="BV313" s="554"/>
      <c r="BW313" s="554"/>
      <c r="BX313" s="554"/>
      <c r="BY313" s="554"/>
      <c r="BZ313" s="554"/>
      <c r="CA313" s="554"/>
      <c r="CB313" s="554"/>
      <c r="CC313" s="554"/>
      <c r="CD313" s="554"/>
      <c r="CE313" s="554"/>
      <c r="CF313" s="554"/>
      <c r="CG313" s="554"/>
      <c r="CH313" s="554"/>
      <c r="CI313" s="554"/>
      <c r="CJ313" s="554"/>
    </row>
    <row r="314" spans="1:88" ht="33.6" customHeight="1">
      <c r="A314" s="549">
        <v>65</v>
      </c>
      <c r="B314" s="549"/>
      <c r="C314" s="747"/>
      <c r="D314" s="747"/>
      <c r="E314" s="747"/>
      <c r="F314" s="747"/>
      <c r="G314" s="747"/>
      <c r="H314" s="747"/>
      <c r="I314" s="747"/>
      <c r="J314" s="747"/>
      <c r="K314" s="747"/>
      <c r="L314" s="747"/>
      <c r="M314" s="747"/>
      <c r="N314" s="747"/>
      <c r="O314" s="747"/>
      <c r="P314" s="747"/>
      <c r="Q314" s="751"/>
      <c r="R314" s="752"/>
      <c r="S314" s="752"/>
      <c r="T314" s="752"/>
      <c r="U314" s="752"/>
      <c r="V314" s="298" t="s">
        <v>31</v>
      </c>
      <c r="W314" s="753"/>
      <c r="X314" s="752"/>
      <c r="Y314" s="752"/>
      <c r="Z314" s="752"/>
      <c r="AA314" s="752"/>
      <c r="AB314" s="298" t="s">
        <v>31</v>
      </c>
      <c r="AC314" s="753"/>
      <c r="AD314" s="752"/>
      <c r="AE314" s="752"/>
      <c r="AF314" s="752"/>
      <c r="AG314" s="752"/>
      <c r="AH314" s="554"/>
      <c r="AI314" s="554"/>
      <c r="AJ314" s="554"/>
      <c r="AK314" s="554"/>
      <c r="AL314" s="554"/>
      <c r="AM314" s="554"/>
      <c r="AN314" s="554"/>
      <c r="AO314" s="554"/>
      <c r="AP314" s="554"/>
      <c r="AQ314" s="554"/>
      <c r="AR314" s="554"/>
      <c r="AS314" s="554"/>
      <c r="AT314" s="554"/>
      <c r="AU314" s="554"/>
      <c r="AV314" s="554"/>
      <c r="AW314" s="554"/>
      <c r="AX314" s="554"/>
      <c r="AY314" s="554"/>
      <c r="AZ314" s="554"/>
      <c r="BA314" s="554"/>
      <c r="BB314" s="554"/>
      <c r="BC314" s="554"/>
      <c r="BD314" s="554"/>
      <c r="BE314" s="554"/>
      <c r="BF314" s="554"/>
      <c r="BG314" s="554"/>
      <c r="BH314" s="554"/>
      <c r="BI314" s="554"/>
      <c r="BJ314" s="554"/>
      <c r="BK314" s="554"/>
      <c r="BL314" s="554"/>
      <c r="BM314" s="554"/>
      <c r="BN314" s="554"/>
      <c r="BO314" s="554"/>
      <c r="BP314" s="554"/>
      <c r="BQ314" s="554"/>
      <c r="BR314" s="554"/>
      <c r="BS314" s="554"/>
      <c r="BT314" s="554"/>
      <c r="BU314" s="554"/>
      <c r="BV314" s="554"/>
      <c r="BW314" s="554"/>
      <c r="BX314" s="554"/>
      <c r="BY314" s="554"/>
      <c r="BZ314" s="554"/>
      <c r="CA314" s="554"/>
      <c r="CB314" s="554"/>
      <c r="CC314" s="554"/>
      <c r="CD314" s="554"/>
      <c r="CE314" s="554"/>
      <c r="CF314" s="554"/>
      <c r="CG314" s="554"/>
      <c r="CH314" s="554"/>
      <c r="CI314" s="554"/>
      <c r="CJ314" s="554"/>
    </row>
    <row r="315" spans="1:88" ht="33.6" customHeight="1">
      <c r="A315" s="549">
        <v>66</v>
      </c>
      <c r="B315" s="549"/>
      <c r="C315" s="747"/>
      <c r="D315" s="747"/>
      <c r="E315" s="747"/>
      <c r="F315" s="747"/>
      <c r="G315" s="747"/>
      <c r="H315" s="747"/>
      <c r="I315" s="747"/>
      <c r="J315" s="747"/>
      <c r="K315" s="747"/>
      <c r="L315" s="747"/>
      <c r="M315" s="747"/>
      <c r="N315" s="747"/>
      <c r="O315" s="747"/>
      <c r="P315" s="747"/>
      <c r="Q315" s="751"/>
      <c r="R315" s="752"/>
      <c r="S315" s="752"/>
      <c r="T315" s="752"/>
      <c r="U315" s="752"/>
      <c r="V315" s="298" t="s">
        <v>31</v>
      </c>
      <c r="W315" s="753"/>
      <c r="X315" s="752"/>
      <c r="Y315" s="752"/>
      <c r="Z315" s="752"/>
      <c r="AA315" s="752"/>
      <c r="AB315" s="298" t="s">
        <v>31</v>
      </c>
      <c r="AC315" s="753"/>
      <c r="AD315" s="752"/>
      <c r="AE315" s="752"/>
      <c r="AF315" s="752"/>
      <c r="AG315" s="752"/>
      <c r="AH315" s="554"/>
      <c r="AI315" s="554"/>
      <c r="AJ315" s="554"/>
      <c r="AK315" s="554"/>
      <c r="AL315" s="554"/>
      <c r="AM315" s="554"/>
      <c r="AN315" s="554"/>
      <c r="AO315" s="554"/>
      <c r="AP315" s="554"/>
      <c r="AQ315" s="554"/>
      <c r="AR315" s="554"/>
      <c r="AS315" s="554"/>
      <c r="AT315" s="554"/>
      <c r="AU315" s="554"/>
      <c r="AV315" s="554"/>
      <c r="AW315" s="554"/>
      <c r="AX315" s="554"/>
      <c r="AY315" s="554"/>
      <c r="AZ315" s="554"/>
      <c r="BA315" s="554"/>
      <c r="BB315" s="554"/>
      <c r="BC315" s="554"/>
      <c r="BD315" s="554"/>
      <c r="BE315" s="554"/>
      <c r="BF315" s="554"/>
      <c r="BG315" s="554"/>
      <c r="BH315" s="554"/>
      <c r="BI315" s="554"/>
      <c r="BJ315" s="554"/>
      <c r="BK315" s="554"/>
      <c r="BL315" s="554"/>
      <c r="BM315" s="554"/>
      <c r="BN315" s="554"/>
      <c r="BO315" s="554"/>
      <c r="BP315" s="554"/>
      <c r="BQ315" s="554"/>
      <c r="BR315" s="554"/>
      <c r="BS315" s="554"/>
      <c r="BT315" s="554"/>
      <c r="BU315" s="554"/>
      <c r="BV315" s="554"/>
      <c r="BW315" s="554"/>
      <c r="BX315" s="554"/>
      <c r="BY315" s="554"/>
      <c r="BZ315" s="554"/>
      <c r="CA315" s="554"/>
      <c r="CB315" s="554"/>
      <c r="CC315" s="554"/>
      <c r="CD315" s="554"/>
      <c r="CE315" s="554"/>
      <c r="CF315" s="554"/>
      <c r="CG315" s="554"/>
      <c r="CH315" s="554"/>
      <c r="CI315" s="554"/>
      <c r="CJ315" s="554"/>
    </row>
    <row r="316" spans="1:88" ht="33.6" customHeight="1">
      <c r="A316" s="549">
        <v>67</v>
      </c>
      <c r="B316" s="549"/>
      <c r="C316" s="747"/>
      <c r="D316" s="747"/>
      <c r="E316" s="747"/>
      <c r="F316" s="747"/>
      <c r="G316" s="747"/>
      <c r="H316" s="747"/>
      <c r="I316" s="747"/>
      <c r="J316" s="747"/>
      <c r="K316" s="747"/>
      <c r="L316" s="747"/>
      <c r="M316" s="747"/>
      <c r="N316" s="747"/>
      <c r="O316" s="747"/>
      <c r="P316" s="747"/>
      <c r="Q316" s="751"/>
      <c r="R316" s="752"/>
      <c r="S316" s="752"/>
      <c r="T316" s="752"/>
      <c r="U316" s="752"/>
      <c r="V316" s="298" t="s">
        <v>31</v>
      </c>
      <c r="W316" s="753"/>
      <c r="X316" s="752"/>
      <c r="Y316" s="752"/>
      <c r="Z316" s="752"/>
      <c r="AA316" s="752"/>
      <c r="AB316" s="298" t="s">
        <v>31</v>
      </c>
      <c r="AC316" s="753"/>
      <c r="AD316" s="752"/>
      <c r="AE316" s="752"/>
      <c r="AF316" s="752"/>
      <c r="AG316" s="752"/>
      <c r="AH316" s="554"/>
      <c r="AI316" s="554"/>
      <c r="AJ316" s="554"/>
      <c r="AK316" s="554"/>
      <c r="AL316" s="554"/>
      <c r="AM316" s="554"/>
      <c r="AN316" s="554"/>
      <c r="AO316" s="554"/>
      <c r="AP316" s="554"/>
      <c r="AQ316" s="554"/>
      <c r="AR316" s="554"/>
      <c r="AS316" s="554"/>
      <c r="AT316" s="554"/>
      <c r="AU316" s="554"/>
      <c r="AV316" s="554"/>
      <c r="AW316" s="554"/>
      <c r="AX316" s="554"/>
      <c r="AY316" s="554"/>
      <c r="AZ316" s="554"/>
      <c r="BA316" s="554"/>
      <c r="BB316" s="554"/>
      <c r="BC316" s="554"/>
      <c r="BD316" s="554"/>
      <c r="BE316" s="554"/>
      <c r="BF316" s="554"/>
      <c r="BG316" s="554"/>
      <c r="BH316" s="554"/>
      <c r="BI316" s="554"/>
      <c r="BJ316" s="554"/>
      <c r="BK316" s="554"/>
      <c r="BL316" s="554"/>
      <c r="BM316" s="554"/>
      <c r="BN316" s="554"/>
      <c r="BO316" s="554"/>
      <c r="BP316" s="554"/>
      <c r="BQ316" s="554"/>
      <c r="BR316" s="554"/>
      <c r="BS316" s="554"/>
      <c r="BT316" s="554"/>
      <c r="BU316" s="554"/>
      <c r="BV316" s="554"/>
      <c r="BW316" s="554"/>
      <c r="BX316" s="554"/>
      <c r="BY316" s="554"/>
      <c r="BZ316" s="554"/>
      <c r="CA316" s="554"/>
      <c r="CB316" s="554"/>
      <c r="CC316" s="554"/>
      <c r="CD316" s="554"/>
      <c r="CE316" s="554"/>
      <c r="CF316" s="554"/>
      <c r="CG316" s="554"/>
      <c r="CH316" s="554"/>
      <c r="CI316" s="554"/>
      <c r="CJ316" s="554"/>
    </row>
    <row r="317" spans="1:88" ht="33.6" customHeight="1">
      <c r="A317" s="549">
        <v>68</v>
      </c>
      <c r="B317" s="549"/>
      <c r="C317" s="747"/>
      <c r="D317" s="747"/>
      <c r="E317" s="747"/>
      <c r="F317" s="747"/>
      <c r="G317" s="747"/>
      <c r="H317" s="747"/>
      <c r="I317" s="747"/>
      <c r="J317" s="747"/>
      <c r="K317" s="747"/>
      <c r="L317" s="747"/>
      <c r="M317" s="747"/>
      <c r="N317" s="747"/>
      <c r="O317" s="747"/>
      <c r="P317" s="747"/>
      <c r="Q317" s="751"/>
      <c r="R317" s="752"/>
      <c r="S317" s="752"/>
      <c r="T317" s="752"/>
      <c r="U317" s="752"/>
      <c r="V317" s="298" t="s">
        <v>31</v>
      </c>
      <c r="W317" s="753"/>
      <c r="X317" s="752"/>
      <c r="Y317" s="752"/>
      <c r="Z317" s="752"/>
      <c r="AA317" s="752"/>
      <c r="AB317" s="298" t="s">
        <v>31</v>
      </c>
      <c r="AC317" s="753"/>
      <c r="AD317" s="752"/>
      <c r="AE317" s="752"/>
      <c r="AF317" s="752"/>
      <c r="AG317" s="752"/>
      <c r="AH317" s="554"/>
      <c r="AI317" s="554"/>
      <c r="AJ317" s="554"/>
      <c r="AK317" s="554"/>
      <c r="AL317" s="554"/>
      <c r="AM317" s="554"/>
      <c r="AN317" s="554"/>
      <c r="AO317" s="554"/>
      <c r="AP317" s="554"/>
      <c r="AQ317" s="554"/>
      <c r="AR317" s="554"/>
      <c r="AS317" s="554"/>
      <c r="AT317" s="554"/>
      <c r="AU317" s="554"/>
      <c r="AV317" s="554"/>
      <c r="AW317" s="554"/>
      <c r="AX317" s="554"/>
      <c r="AY317" s="554"/>
      <c r="AZ317" s="554"/>
      <c r="BA317" s="554"/>
      <c r="BB317" s="554"/>
      <c r="BC317" s="554"/>
      <c r="BD317" s="554"/>
      <c r="BE317" s="554"/>
      <c r="BF317" s="554"/>
      <c r="BG317" s="554"/>
      <c r="BH317" s="554"/>
      <c r="BI317" s="554"/>
      <c r="BJ317" s="554"/>
      <c r="BK317" s="554"/>
      <c r="BL317" s="554"/>
      <c r="BM317" s="554"/>
      <c r="BN317" s="554"/>
      <c r="BO317" s="554"/>
      <c r="BP317" s="554"/>
      <c r="BQ317" s="554"/>
      <c r="BR317" s="554"/>
      <c r="BS317" s="554"/>
      <c r="BT317" s="554"/>
      <c r="BU317" s="554"/>
      <c r="BV317" s="554"/>
      <c r="BW317" s="554"/>
      <c r="BX317" s="554"/>
      <c r="BY317" s="554"/>
      <c r="BZ317" s="554"/>
      <c r="CA317" s="554"/>
      <c r="CB317" s="554"/>
      <c r="CC317" s="554"/>
      <c r="CD317" s="554"/>
      <c r="CE317" s="554"/>
      <c r="CF317" s="554"/>
      <c r="CG317" s="554"/>
      <c r="CH317" s="554"/>
      <c r="CI317" s="554"/>
      <c r="CJ317" s="554"/>
    </row>
    <row r="318" spans="1:88" ht="33.6" customHeight="1">
      <c r="A318" s="549">
        <v>69</v>
      </c>
      <c r="B318" s="549"/>
      <c r="C318" s="747"/>
      <c r="D318" s="747"/>
      <c r="E318" s="747"/>
      <c r="F318" s="747"/>
      <c r="G318" s="747"/>
      <c r="H318" s="747"/>
      <c r="I318" s="747"/>
      <c r="J318" s="747"/>
      <c r="K318" s="747"/>
      <c r="L318" s="747"/>
      <c r="M318" s="747"/>
      <c r="N318" s="747"/>
      <c r="O318" s="747"/>
      <c r="P318" s="747"/>
      <c r="Q318" s="751"/>
      <c r="R318" s="752"/>
      <c r="S318" s="752"/>
      <c r="T318" s="752"/>
      <c r="U318" s="752"/>
      <c r="V318" s="298" t="s">
        <v>31</v>
      </c>
      <c r="W318" s="753"/>
      <c r="X318" s="752"/>
      <c r="Y318" s="752"/>
      <c r="Z318" s="752"/>
      <c r="AA318" s="752"/>
      <c r="AB318" s="298" t="s">
        <v>31</v>
      </c>
      <c r="AC318" s="753"/>
      <c r="AD318" s="752"/>
      <c r="AE318" s="752"/>
      <c r="AF318" s="752"/>
      <c r="AG318" s="752"/>
      <c r="AH318" s="554"/>
      <c r="AI318" s="554"/>
      <c r="AJ318" s="554"/>
      <c r="AK318" s="554"/>
      <c r="AL318" s="554"/>
      <c r="AM318" s="554"/>
      <c r="AN318" s="554"/>
      <c r="AO318" s="554"/>
      <c r="AP318" s="554"/>
      <c r="AQ318" s="554"/>
      <c r="AR318" s="554"/>
      <c r="AS318" s="554"/>
      <c r="AT318" s="554"/>
      <c r="AU318" s="554"/>
      <c r="AV318" s="554"/>
      <c r="AW318" s="554"/>
      <c r="AX318" s="554"/>
      <c r="AY318" s="554"/>
      <c r="AZ318" s="554"/>
      <c r="BA318" s="554"/>
      <c r="BB318" s="554"/>
      <c r="BC318" s="554"/>
      <c r="BD318" s="554"/>
      <c r="BE318" s="554"/>
      <c r="BF318" s="554"/>
      <c r="BG318" s="554"/>
      <c r="BH318" s="554"/>
      <c r="BI318" s="554"/>
      <c r="BJ318" s="554"/>
      <c r="BK318" s="554"/>
      <c r="BL318" s="554"/>
      <c r="BM318" s="554"/>
      <c r="BN318" s="554"/>
      <c r="BO318" s="554"/>
      <c r="BP318" s="554"/>
      <c r="BQ318" s="554"/>
      <c r="BR318" s="554"/>
      <c r="BS318" s="554"/>
      <c r="BT318" s="554"/>
      <c r="BU318" s="554"/>
      <c r="BV318" s="554"/>
      <c r="BW318" s="554"/>
      <c r="BX318" s="554"/>
      <c r="BY318" s="554"/>
      <c r="BZ318" s="554"/>
      <c r="CA318" s="554"/>
      <c r="CB318" s="554"/>
      <c r="CC318" s="554"/>
      <c r="CD318" s="554"/>
      <c r="CE318" s="554"/>
      <c r="CF318" s="554"/>
      <c r="CG318" s="554"/>
      <c r="CH318" s="554"/>
      <c r="CI318" s="554"/>
      <c r="CJ318" s="554"/>
    </row>
    <row r="319" spans="1:88" ht="33.6" customHeight="1">
      <c r="A319" s="549">
        <v>70</v>
      </c>
      <c r="B319" s="549"/>
      <c r="C319" s="747"/>
      <c r="D319" s="747"/>
      <c r="E319" s="747"/>
      <c r="F319" s="747"/>
      <c r="G319" s="747"/>
      <c r="H319" s="747"/>
      <c r="I319" s="747"/>
      <c r="J319" s="747"/>
      <c r="K319" s="747"/>
      <c r="L319" s="747"/>
      <c r="M319" s="747"/>
      <c r="N319" s="747"/>
      <c r="O319" s="747"/>
      <c r="P319" s="747"/>
      <c r="Q319" s="751"/>
      <c r="R319" s="752"/>
      <c r="S319" s="752"/>
      <c r="T319" s="752"/>
      <c r="U319" s="752"/>
      <c r="V319" s="298" t="s">
        <v>31</v>
      </c>
      <c r="W319" s="753"/>
      <c r="X319" s="752"/>
      <c r="Y319" s="752"/>
      <c r="Z319" s="752"/>
      <c r="AA319" s="752"/>
      <c r="AB319" s="298" t="s">
        <v>31</v>
      </c>
      <c r="AC319" s="753"/>
      <c r="AD319" s="752"/>
      <c r="AE319" s="752"/>
      <c r="AF319" s="752"/>
      <c r="AG319" s="752"/>
      <c r="AH319" s="554"/>
      <c r="AI319" s="554"/>
      <c r="AJ319" s="554"/>
      <c r="AK319" s="554"/>
      <c r="AL319" s="554"/>
      <c r="AM319" s="554"/>
      <c r="AN319" s="554"/>
      <c r="AO319" s="554"/>
      <c r="AP319" s="554"/>
      <c r="AQ319" s="554"/>
      <c r="AR319" s="554"/>
      <c r="AS319" s="554"/>
      <c r="AT319" s="554"/>
      <c r="AU319" s="554"/>
      <c r="AV319" s="554"/>
      <c r="AW319" s="554"/>
      <c r="AX319" s="554"/>
      <c r="AY319" s="554"/>
      <c r="AZ319" s="554"/>
      <c r="BA319" s="554"/>
      <c r="BB319" s="554"/>
      <c r="BC319" s="554"/>
      <c r="BD319" s="554"/>
      <c r="BE319" s="554"/>
      <c r="BF319" s="554"/>
      <c r="BG319" s="554"/>
      <c r="BH319" s="554"/>
      <c r="BI319" s="554"/>
      <c r="BJ319" s="554"/>
      <c r="BK319" s="554"/>
      <c r="BL319" s="554"/>
      <c r="BM319" s="554"/>
      <c r="BN319" s="554"/>
      <c r="BO319" s="554"/>
      <c r="BP319" s="554"/>
      <c r="BQ319" s="554"/>
      <c r="BR319" s="554"/>
      <c r="BS319" s="554"/>
      <c r="BT319" s="554"/>
      <c r="BU319" s="554"/>
      <c r="BV319" s="554"/>
      <c r="BW319" s="554"/>
      <c r="BX319" s="554"/>
      <c r="BY319" s="554"/>
      <c r="BZ319" s="554"/>
      <c r="CA319" s="554"/>
      <c r="CB319" s="554"/>
      <c r="CC319" s="554"/>
      <c r="CD319" s="554"/>
      <c r="CE319" s="554"/>
      <c r="CF319" s="554"/>
      <c r="CG319" s="554"/>
      <c r="CH319" s="554"/>
      <c r="CI319" s="554"/>
      <c r="CJ319" s="554"/>
    </row>
    <row r="320" spans="1:88" ht="33.6" customHeight="1">
      <c r="A320" s="549">
        <v>71</v>
      </c>
      <c r="B320" s="549"/>
      <c r="C320" s="747"/>
      <c r="D320" s="747"/>
      <c r="E320" s="747"/>
      <c r="F320" s="747"/>
      <c r="G320" s="747"/>
      <c r="H320" s="747"/>
      <c r="I320" s="747"/>
      <c r="J320" s="747"/>
      <c r="K320" s="747"/>
      <c r="L320" s="747"/>
      <c r="M320" s="747"/>
      <c r="N320" s="747"/>
      <c r="O320" s="747"/>
      <c r="P320" s="747"/>
      <c r="Q320" s="751"/>
      <c r="R320" s="752"/>
      <c r="S320" s="752"/>
      <c r="T320" s="752"/>
      <c r="U320" s="752"/>
      <c r="V320" s="298" t="s">
        <v>31</v>
      </c>
      <c r="W320" s="753"/>
      <c r="X320" s="752"/>
      <c r="Y320" s="752"/>
      <c r="Z320" s="752"/>
      <c r="AA320" s="752"/>
      <c r="AB320" s="298" t="s">
        <v>31</v>
      </c>
      <c r="AC320" s="753"/>
      <c r="AD320" s="752"/>
      <c r="AE320" s="752"/>
      <c r="AF320" s="752"/>
      <c r="AG320" s="752"/>
      <c r="AH320" s="554"/>
      <c r="AI320" s="554"/>
      <c r="AJ320" s="554"/>
      <c r="AK320" s="554"/>
      <c r="AL320" s="554"/>
      <c r="AM320" s="554"/>
      <c r="AN320" s="554"/>
      <c r="AO320" s="554"/>
      <c r="AP320" s="554"/>
      <c r="AQ320" s="554"/>
      <c r="AR320" s="554"/>
      <c r="AS320" s="554"/>
      <c r="AT320" s="554"/>
      <c r="AU320" s="554"/>
      <c r="AV320" s="554"/>
      <c r="AW320" s="554"/>
      <c r="AX320" s="554"/>
      <c r="AY320" s="554"/>
      <c r="AZ320" s="554"/>
      <c r="BA320" s="554"/>
      <c r="BB320" s="554"/>
      <c r="BC320" s="554"/>
      <c r="BD320" s="554"/>
      <c r="BE320" s="554"/>
      <c r="BF320" s="554"/>
      <c r="BG320" s="554"/>
      <c r="BH320" s="554"/>
      <c r="BI320" s="554"/>
      <c r="BJ320" s="554"/>
      <c r="BK320" s="554"/>
      <c r="BL320" s="554"/>
      <c r="BM320" s="554"/>
      <c r="BN320" s="554"/>
      <c r="BO320" s="554"/>
      <c r="BP320" s="554"/>
      <c r="BQ320" s="554"/>
      <c r="BR320" s="554"/>
      <c r="BS320" s="554"/>
      <c r="BT320" s="554"/>
      <c r="BU320" s="554"/>
      <c r="BV320" s="554"/>
      <c r="BW320" s="554"/>
      <c r="BX320" s="554"/>
      <c r="BY320" s="554"/>
      <c r="BZ320" s="554"/>
      <c r="CA320" s="554"/>
      <c r="CB320" s="554"/>
      <c r="CC320" s="554"/>
      <c r="CD320" s="554"/>
      <c r="CE320" s="554"/>
      <c r="CF320" s="554"/>
      <c r="CG320" s="554"/>
      <c r="CH320" s="554"/>
      <c r="CI320" s="554"/>
      <c r="CJ320" s="554"/>
    </row>
    <row r="321" spans="1:88" ht="33.6" customHeight="1">
      <c r="A321" s="549">
        <v>72</v>
      </c>
      <c r="B321" s="549"/>
      <c r="C321" s="747"/>
      <c r="D321" s="747"/>
      <c r="E321" s="747"/>
      <c r="F321" s="747"/>
      <c r="G321" s="747"/>
      <c r="H321" s="747"/>
      <c r="I321" s="747"/>
      <c r="J321" s="747"/>
      <c r="K321" s="747"/>
      <c r="L321" s="747"/>
      <c r="M321" s="747"/>
      <c r="N321" s="747"/>
      <c r="O321" s="747"/>
      <c r="P321" s="747"/>
      <c r="Q321" s="751"/>
      <c r="R321" s="752"/>
      <c r="S321" s="752"/>
      <c r="T321" s="752"/>
      <c r="U321" s="752"/>
      <c r="V321" s="298" t="s">
        <v>31</v>
      </c>
      <c r="W321" s="753"/>
      <c r="X321" s="752"/>
      <c r="Y321" s="752"/>
      <c r="Z321" s="752"/>
      <c r="AA321" s="752"/>
      <c r="AB321" s="298" t="s">
        <v>31</v>
      </c>
      <c r="AC321" s="753"/>
      <c r="AD321" s="752"/>
      <c r="AE321" s="752"/>
      <c r="AF321" s="752"/>
      <c r="AG321" s="752"/>
      <c r="AH321" s="554"/>
      <c r="AI321" s="554"/>
      <c r="AJ321" s="554"/>
      <c r="AK321" s="554"/>
      <c r="AL321" s="554"/>
      <c r="AM321" s="554"/>
      <c r="AN321" s="554"/>
      <c r="AO321" s="554"/>
      <c r="AP321" s="554"/>
      <c r="AQ321" s="554"/>
      <c r="AR321" s="554"/>
      <c r="AS321" s="554"/>
      <c r="AT321" s="554"/>
      <c r="AU321" s="554"/>
      <c r="AV321" s="554"/>
      <c r="AW321" s="554"/>
      <c r="AX321" s="554"/>
      <c r="AY321" s="554"/>
      <c r="AZ321" s="554"/>
      <c r="BA321" s="554"/>
      <c r="BB321" s="554"/>
      <c r="BC321" s="554"/>
      <c r="BD321" s="554"/>
      <c r="BE321" s="554"/>
      <c r="BF321" s="554"/>
      <c r="BG321" s="554"/>
      <c r="BH321" s="554"/>
      <c r="BI321" s="554"/>
      <c r="BJ321" s="554"/>
      <c r="BK321" s="554"/>
      <c r="BL321" s="554"/>
      <c r="BM321" s="554"/>
      <c r="BN321" s="554"/>
      <c r="BO321" s="554"/>
      <c r="BP321" s="554"/>
      <c r="BQ321" s="554"/>
      <c r="BR321" s="554"/>
      <c r="BS321" s="554"/>
      <c r="BT321" s="554"/>
      <c r="BU321" s="554"/>
      <c r="BV321" s="554"/>
      <c r="BW321" s="554"/>
      <c r="BX321" s="554"/>
      <c r="BY321" s="554"/>
      <c r="BZ321" s="554"/>
      <c r="CA321" s="554"/>
      <c r="CB321" s="554"/>
      <c r="CC321" s="554"/>
      <c r="CD321" s="554"/>
      <c r="CE321" s="554"/>
      <c r="CF321" s="554"/>
      <c r="CG321" s="554"/>
      <c r="CH321" s="554"/>
      <c r="CI321" s="554"/>
      <c r="CJ321" s="554"/>
    </row>
    <row r="322" spans="1:88" ht="33.6" customHeight="1">
      <c r="A322" s="549">
        <v>73</v>
      </c>
      <c r="B322" s="549"/>
      <c r="C322" s="747"/>
      <c r="D322" s="747"/>
      <c r="E322" s="747"/>
      <c r="F322" s="747"/>
      <c r="G322" s="747"/>
      <c r="H322" s="747"/>
      <c r="I322" s="747"/>
      <c r="J322" s="747"/>
      <c r="K322" s="747"/>
      <c r="L322" s="747"/>
      <c r="M322" s="747"/>
      <c r="N322" s="747"/>
      <c r="O322" s="747"/>
      <c r="P322" s="747"/>
      <c r="Q322" s="751"/>
      <c r="R322" s="752"/>
      <c r="S322" s="752"/>
      <c r="T322" s="752"/>
      <c r="U322" s="752"/>
      <c r="V322" s="298" t="s">
        <v>31</v>
      </c>
      <c r="W322" s="753"/>
      <c r="X322" s="752"/>
      <c r="Y322" s="752"/>
      <c r="Z322" s="752"/>
      <c r="AA322" s="752"/>
      <c r="AB322" s="298" t="s">
        <v>31</v>
      </c>
      <c r="AC322" s="753"/>
      <c r="AD322" s="752"/>
      <c r="AE322" s="752"/>
      <c r="AF322" s="752"/>
      <c r="AG322" s="752"/>
      <c r="AH322" s="554"/>
      <c r="AI322" s="554"/>
      <c r="AJ322" s="554"/>
      <c r="AK322" s="554"/>
      <c r="AL322" s="554"/>
      <c r="AM322" s="554"/>
      <c r="AN322" s="554"/>
      <c r="AO322" s="554"/>
      <c r="AP322" s="554"/>
      <c r="AQ322" s="554"/>
      <c r="AR322" s="554"/>
      <c r="AS322" s="554"/>
      <c r="AT322" s="554"/>
      <c r="AU322" s="554"/>
      <c r="AV322" s="554"/>
      <c r="AW322" s="554"/>
      <c r="AX322" s="554"/>
      <c r="AY322" s="554"/>
      <c r="AZ322" s="554"/>
      <c r="BA322" s="554"/>
      <c r="BB322" s="554"/>
      <c r="BC322" s="554"/>
      <c r="BD322" s="554"/>
      <c r="BE322" s="554"/>
      <c r="BF322" s="554"/>
      <c r="BG322" s="554"/>
      <c r="BH322" s="554"/>
      <c r="BI322" s="554"/>
      <c r="BJ322" s="554"/>
      <c r="BK322" s="554"/>
      <c r="BL322" s="554"/>
      <c r="BM322" s="554"/>
      <c r="BN322" s="554"/>
      <c r="BO322" s="554"/>
      <c r="BP322" s="554"/>
      <c r="BQ322" s="554"/>
      <c r="BR322" s="554"/>
      <c r="BS322" s="554"/>
      <c r="BT322" s="554"/>
      <c r="BU322" s="554"/>
      <c r="BV322" s="554"/>
      <c r="BW322" s="554"/>
      <c r="BX322" s="554"/>
      <c r="BY322" s="554"/>
      <c r="BZ322" s="554"/>
      <c r="CA322" s="554"/>
      <c r="CB322" s="554"/>
      <c r="CC322" s="554"/>
      <c r="CD322" s="554"/>
      <c r="CE322" s="554"/>
      <c r="CF322" s="554"/>
      <c r="CG322" s="554"/>
      <c r="CH322" s="554"/>
      <c r="CI322" s="554"/>
      <c r="CJ322" s="554"/>
    </row>
    <row r="323" spans="1:88" ht="33.6" customHeight="1">
      <c r="A323" s="549">
        <v>74</v>
      </c>
      <c r="B323" s="549"/>
      <c r="C323" s="747"/>
      <c r="D323" s="747"/>
      <c r="E323" s="747"/>
      <c r="F323" s="747"/>
      <c r="G323" s="747"/>
      <c r="H323" s="747"/>
      <c r="I323" s="747"/>
      <c r="J323" s="747"/>
      <c r="K323" s="747"/>
      <c r="L323" s="747"/>
      <c r="M323" s="747"/>
      <c r="N323" s="747"/>
      <c r="O323" s="747"/>
      <c r="P323" s="747"/>
      <c r="Q323" s="751"/>
      <c r="R323" s="752"/>
      <c r="S323" s="752"/>
      <c r="T323" s="752"/>
      <c r="U323" s="752"/>
      <c r="V323" s="298" t="s">
        <v>31</v>
      </c>
      <c r="W323" s="753"/>
      <c r="X323" s="752"/>
      <c r="Y323" s="752"/>
      <c r="Z323" s="752"/>
      <c r="AA323" s="752"/>
      <c r="AB323" s="298" t="s">
        <v>31</v>
      </c>
      <c r="AC323" s="753"/>
      <c r="AD323" s="752"/>
      <c r="AE323" s="752"/>
      <c r="AF323" s="752"/>
      <c r="AG323" s="752"/>
      <c r="AH323" s="554"/>
      <c r="AI323" s="554"/>
      <c r="AJ323" s="554"/>
      <c r="AK323" s="554"/>
      <c r="AL323" s="554"/>
      <c r="AM323" s="554"/>
      <c r="AN323" s="554"/>
      <c r="AO323" s="554"/>
      <c r="AP323" s="554"/>
      <c r="AQ323" s="554"/>
      <c r="AR323" s="554"/>
      <c r="AS323" s="554"/>
      <c r="AT323" s="554"/>
      <c r="AU323" s="554"/>
      <c r="AV323" s="554"/>
      <c r="AW323" s="554"/>
      <c r="AX323" s="554"/>
      <c r="AY323" s="554"/>
      <c r="AZ323" s="554"/>
      <c r="BA323" s="554"/>
      <c r="BB323" s="554"/>
      <c r="BC323" s="554"/>
      <c r="BD323" s="554"/>
      <c r="BE323" s="554"/>
      <c r="BF323" s="554"/>
      <c r="BG323" s="554"/>
      <c r="BH323" s="554"/>
      <c r="BI323" s="554"/>
      <c r="BJ323" s="554"/>
      <c r="BK323" s="554"/>
      <c r="BL323" s="554"/>
      <c r="BM323" s="554"/>
      <c r="BN323" s="554"/>
      <c r="BO323" s="554"/>
      <c r="BP323" s="554"/>
      <c r="BQ323" s="554"/>
      <c r="BR323" s="554"/>
      <c r="BS323" s="554"/>
      <c r="BT323" s="554"/>
      <c r="BU323" s="554"/>
      <c r="BV323" s="554"/>
      <c r="BW323" s="554"/>
      <c r="BX323" s="554"/>
      <c r="BY323" s="554"/>
      <c r="BZ323" s="554"/>
      <c r="CA323" s="554"/>
      <c r="CB323" s="554"/>
      <c r="CC323" s="554"/>
      <c r="CD323" s="554"/>
      <c r="CE323" s="554"/>
      <c r="CF323" s="554"/>
      <c r="CG323" s="554"/>
      <c r="CH323" s="554"/>
      <c r="CI323" s="554"/>
      <c r="CJ323" s="554"/>
    </row>
    <row r="324" spans="1:88" ht="33.6" customHeight="1">
      <c r="A324" s="549">
        <v>75</v>
      </c>
      <c r="B324" s="549"/>
      <c r="C324" s="747"/>
      <c r="D324" s="747"/>
      <c r="E324" s="747"/>
      <c r="F324" s="747"/>
      <c r="G324" s="747"/>
      <c r="H324" s="747"/>
      <c r="I324" s="747"/>
      <c r="J324" s="747"/>
      <c r="K324" s="747"/>
      <c r="L324" s="747"/>
      <c r="M324" s="747"/>
      <c r="N324" s="747"/>
      <c r="O324" s="747"/>
      <c r="P324" s="747"/>
      <c r="Q324" s="751"/>
      <c r="R324" s="752"/>
      <c r="S324" s="752"/>
      <c r="T324" s="752"/>
      <c r="U324" s="752"/>
      <c r="V324" s="298" t="s">
        <v>31</v>
      </c>
      <c r="W324" s="753"/>
      <c r="X324" s="752"/>
      <c r="Y324" s="752"/>
      <c r="Z324" s="752"/>
      <c r="AA324" s="752"/>
      <c r="AB324" s="298" t="s">
        <v>31</v>
      </c>
      <c r="AC324" s="753"/>
      <c r="AD324" s="752"/>
      <c r="AE324" s="752"/>
      <c r="AF324" s="752"/>
      <c r="AG324" s="752"/>
      <c r="AH324" s="554"/>
      <c r="AI324" s="554"/>
      <c r="AJ324" s="554"/>
      <c r="AK324" s="554"/>
      <c r="AL324" s="554"/>
      <c r="AM324" s="554"/>
      <c r="AN324" s="554"/>
      <c r="AO324" s="554"/>
      <c r="AP324" s="554"/>
      <c r="AQ324" s="554"/>
      <c r="AR324" s="554"/>
      <c r="AS324" s="554"/>
      <c r="AT324" s="554"/>
      <c r="AU324" s="554"/>
      <c r="AV324" s="554"/>
      <c r="AW324" s="554"/>
      <c r="AX324" s="554"/>
      <c r="AY324" s="554"/>
      <c r="AZ324" s="554"/>
      <c r="BA324" s="554"/>
      <c r="BB324" s="554"/>
      <c r="BC324" s="554"/>
      <c r="BD324" s="554"/>
      <c r="BE324" s="554"/>
      <c r="BF324" s="554"/>
      <c r="BG324" s="554"/>
      <c r="BH324" s="554"/>
      <c r="BI324" s="554"/>
      <c r="BJ324" s="554"/>
      <c r="BK324" s="554"/>
      <c r="BL324" s="554"/>
      <c r="BM324" s="554"/>
      <c r="BN324" s="554"/>
      <c r="BO324" s="554"/>
      <c r="BP324" s="554"/>
      <c r="BQ324" s="554"/>
      <c r="BR324" s="554"/>
      <c r="BS324" s="554"/>
      <c r="BT324" s="554"/>
      <c r="BU324" s="554"/>
      <c r="BV324" s="554"/>
      <c r="BW324" s="554"/>
      <c r="BX324" s="554"/>
      <c r="BY324" s="554"/>
      <c r="BZ324" s="554"/>
      <c r="CA324" s="554"/>
      <c r="CB324" s="554"/>
      <c r="CC324" s="554"/>
      <c r="CD324" s="554"/>
      <c r="CE324" s="554"/>
      <c r="CF324" s="554"/>
      <c r="CG324" s="554"/>
      <c r="CH324" s="554"/>
      <c r="CI324" s="554"/>
      <c r="CJ324" s="554"/>
    </row>
    <row r="325" spans="1:88" ht="33.6" customHeight="1">
      <c r="A325" s="549">
        <v>76</v>
      </c>
      <c r="B325" s="549"/>
      <c r="C325" s="747"/>
      <c r="D325" s="747"/>
      <c r="E325" s="747"/>
      <c r="F325" s="747"/>
      <c r="G325" s="747"/>
      <c r="H325" s="747"/>
      <c r="I325" s="747"/>
      <c r="J325" s="747"/>
      <c r="K325" s="747"/>
      <c r="L325" s="747"/>
      <c r="M325" s="747"/>
      <c r="N325" s="747"/>
      <c r="O325" s="747"/>
      <c r="P325" s="747"/>
      <c r="Q325" s="751"/>
      <c r="R325" s="752"/>
      <c r="S325" s="752"/>
      <c r="T325" s="752"/>
      <c r="U325" s="752"/>
      <c r="V325" s="298" t="s">
        <v>31</v>
      </c>
      <c r="W325" s="753"/>
      <c r="X325" s="752"/>
      <c r="Y325" s="752"/>
      <c r="Z325" s="752"/>
      <c r="AA325" s="752"/>
      <c r="AB325" s="298" t="s">
        <v>31</v>
      </c>
      <c r="AC325" s="753"/>
      <c r="AD325" s="752"/>
      <c r="AE325" s="752"/>
      <c r="AF325" s="752"/>
      <c r="AG325" s="752"/>
      <c r="AH325" s="554"/>
      <c r="AI325" s="554"/>
      <c r="AJ325" s="554"/>
      <c r="AK325" s="554"/>
      <c r="AL325" s="554"/>
      <c r="AM325" s="554"/>
      <c r="AN325" s="554"/>
      <c r="AO325" s="554"/>
      <c r="AP325" s="554"/>
      <c r="AQ325" s="554"/>
      <c r="AR325" s="554"/>
      <c r="AS325" s="554"/>
      <c r="AT325" s="554"/>
      <c r="AU325" s="554"/>
      <c r="AV325" s="554"/>
      <c r="AW325" s="554"/>
      <c r="AX325" s="554"/>
      <c r="AY325" s="554"/>
      <c r="AZ325" s="554"/>
      <c r="BA325" s="554"/>
      <c r="BB325" s="554"/>
      <c r="BC325" s="554"/>
      <c r="BD325" s="554"/>
      <c r="BE325" s="554"/>
      <c r="BF325" s="554"/>
      <c r="BG325" s="554"/>
      <c r="BH325" s="554"/>
      <c r="BI325" s="554"/>
      <c r="BJ325" s="554"/>
      <c r="BK325" s="554"/>
      <c r="BL325" s="554"/>
      <c r="BM325" s="554"/>
      <c r="BN325" s="554"/>
      <c r="BO325" s="554"/>
      <c r="BP325" s="554"/>
      <c r="BQ325" s="554"/>
      <c r="BR325" s="554"/>
      <c r="BS325" s="554"/>
      <c r="BT325" s="554"/>
      <c r="BU325" s="554"/>
      <c r="BV325" s="554"/>
      <c r="BW325" s="554"/>
      <c r="BX325" s="554"/>
      <c r="BY325" s="554"/>
      <c r="BZ325" s="554"/>
      <c r="CA325" s="554"/>
      <c r="CB325" s="554"/>
      <c r="CC325" s="554"/>
      <c r="CD325" s="554"/>
      <c r="CE325" s="554"/>
      <c r="CF325" s="554"/>
      <c r="CG325" s="554"/>
      <c r="CH325" s="554"/>
      <c r="CI325" s="554"/>
      <c r="CJ325" s="554"/>
    </row>
    <row r="326" spans="1:88" ht="33.6" customHeight="1">
      <c r="A326" s="549">
        <v>77</v>
      </c>
      <c r="B326" s="549"/>
      <c r="C326" s="747"/>
      <c r="D326" s="747"/>
      <c r="E326" s="747"/>
      <c r="F326" s="747"/>
      <c r="G326" s="747"/>
      <c r="H326" s="747"/>
      <c r="I326" s="747"/>
      <c r="J326" s="747"/>
      <c r="K326" s="747"/>
      <c r="L326" s="747"/>
      <c r="M326" s="747"/>
      <c r="N326" s="747"/>
      <c r="O326" s="747"/>
      <c r="P326" s="747"/>
      <c r="Q326" s="751"/>
      <c r="R326" s="752"/>
      <c r="S326" s="752"/>
      <c r="T326" s="752"/>
      <c r="U326" s="752"/>
      <c r="V326" s="298" t="s">
        <v>31</v>
      </c>
      <c r="W326" s="753"/>
      <c r="X326" s="752"/>
      <c r="Y326" s="752"/>
      <c r="Z326" s="752"/>
      <c r="AA326" s="752"/>
      <c r="AB326" s="298" t="s">
        <v>31</v>
      </c>
      <c r="AC326" s="753"/>
      <c r="AD326" s="752"/>
      <c r="AE326" s="752"/>
      <c r="AF326" s="752"/>
      <c r="AG326" s="752"/>
      <c r="AH326" s="554"/>
      <c r="AI326" s="554"/>
      <c r="AJ326" s="554"/>
      <c r="AK326" s="554"/>
      <c r="AL326" s="554"/>
      <c r="AM326" s="554"/>
      <c r="AN326" s="554"/>
      <c r="AO326" s="554"/>
      <c r="AP326" s="554"/>
      <c r="AQ326" s="554"/>
      <c r="AR326" s="554"/>
      <c r="AS326" s="554"/>
      <c r="AT326" s="554"/>
      <c r="AU326" s="554"/>
      <c r="AV326" s="554"/>
      <c r="AW326" s="554"/>
      <c r="AX326" s="554"/>
      <c r="AY326" s="554"/>
      <c r="AZ326" s="554"/>
      <c r="BA326" s="554"/>
      <c r="BB326" s="554"/>
      <c r="BC326" s="554"/>
      <c r="BD326" s="554"/>
      <c r="BE326" s="554"/>
      <c r="BF326" s="554"/>
      <c r="BG326" s="554"/>
      <c r="BH326" s="554"/>
      <c r="BI326" s="554"/>
      <c r="BJ326" s="554"/>
      <c r="BK326" s="554"/>
      <c r="BL326" s="554"/>
      <c r="BM326" s="554"/>
      <c r="BN326" s="554"/>
      <c r="BO326" s="554"/>
      <c r="BP326" s="554"/>
      <c r="BQ326" s="554"/>
      <c r="BR326" s="554"/>
      <c r="BS326" s="554"/>
      <c r="BT326" s="554"/>
      <c r="BU326" s="554"/>
      <c r="BV326" s="554"/>
      <c r="BW326" s="554"/>
      <c r="BX326" s="554"/>
      <c r="BY326" s="554"/>
      <c r="BZ326" s="554"/>
      <c r="CA326" s="554"/>
      <c r="CB326" s="554"/>
      <c r="CC326" s="554"/>
      <c r="CD326" s="554"/>
      <c r="CE326" s="554"/>
      <c r="CF326" s="554"/>
      <c r="CG326" s="554"/>
      <c r="CH326" s="554"/>
      <c r="CI326" s="554"/>
      <c r="CJ326" s="554"/>
    </row>
    <row r="327" spans="1:88" ht="33.6" customHeight="1">
      <c r="A327" s="549">
        <v>78</v>
      </c>
      <c r="B327" s="549"/>
      <c r="C327" s="747"/>
      <c r="D327" s="747"/>
      <c r="E327" s="747"/>
      <c r="F327" s="747"/>
      <c r="G327" s="747"/>
      <c r="H327" s="747"/>
      <c r="I327" s="747"/>
      <c r="J327" s="747"/>
      <c r="K327" s="747"/>
      <c r="L327" s="747"/>
      <c r="M327" s="747"/>
      <c r="N327" s="747"/>
      <c r="O327" s="747"/>
      <c r="P327" s="747"/>
      <c r="Q327" s="751"/>
      <c r="R327" s="752"/>
      <c r="S327" s="752"/>
      <c r="T327" s="752"/>
      <c r="U327" s="752"/>
      <c r="V327" s="298" t="s">
        <v>31</v>
      </c>
      <c r="W327" s="753"/>
      <c r="X327" s="752"/>
      <c r="Y327" s="752"/>
      <c r="Z327" s="752"/>
      <c r="AA327" s="752"/>
      <c r="AB327" s="298" t="s">
        <v>31</v>
      </c>
      <c r="AC327" s="753"/>
      <c r="AD327" s="752"/>
      <c r="AE327" s="752"/>
      <c r="AF327" s="752"/>
      <c r="AG327" s="752"/>
      <c r="AH327" s="554"/>
      <c r="AI327" s="554"/>
      <c r="AJ327" s="554"/>
      <c r="AK327" s="554"/>
      <c r="AL327" s="554"/>
      <c r="AM327" s="554"/>
      <c r="AN327" s="554"/>
      <c r="AO327" s="554"/>
      <c r="AP327" s="554"/>
      <c r="AQ327" s="554"/>
      <c r="AR327" s="554"/>
      <c r="AS327" s="554"/>
      <c r="AT327" s="554"/>
      <c r="AU327" s="554"/>
      <c r="AV327" s="554"/>
      <c r="AW327" s="554"/>
      <c r="AX327" s="554"/>
      <c r="AY327" s="554"/>
      <c r="AZ327" s="554"/>
      <c r="BA327" s="554"/>
      <c r="BB327" s="554"/>
      <c r="BC327" s="554"/>
      <c r="BD327" s="554"/>
      <c r="BE327" s="554"/>
      <c r="BF327" s="554"/>
      <c r="BG327" s="554"/>
      <c r="BH327" s="554"/>
      <c r="BI327" s="554"/>
      <c r="BJ327" s="554"/>
      <c r="BK327" s="554"/>
      <c r="BL327" s="554"/>
      <c r="BM327" s="554"/>
      <c r="BN327" s="554"/>
      <c r="BO327" s="554"/>
      <c r="BP327" s="554"/>
      <c r="BQ327" s="554"/>
      <c r="BR327" s="554"/>
      <c r="BS327" s="554"/>
      <c r="BT327" s="554"/>
      <c r="BU327" s="554"/>
      <c r="BV327" s="554"/>
      <c r="BW327" s="554"/>
      <c r="BX327" s="554"/>
      <c r="BY327" s="554"/>
      <c r="BZ327" s="554"/>
      <c r="CA327" s="554"/>
      <c r="CB327" s="554"/>
      <c r="CC327" s="554"/>
      <c r="CD327" s="554"/>
      <c r="CE327" s="554"/>
      <c r="CF327" s="554"/>
      <c r="CG327" s="554"/>
      <c r="CH327" s="554"/>
      <c r="CI327" s="554"/>
      <c r="CJ327" s="554"/>
    </row>
    <row r="328" spans="1:88" ht="33.6" customHeight="1">
      <c r="A328" s="549">
        <v>79</v>
      </c>
      <c r="B328" s="549"/>
      <c r="C328" s="747"/>
      <c r="D328" s="747"/>
      <c r="E328" s="747"/>
      <c r="F328" s="747"/>
      <c r="G328" s="747"/>
      <c r="H328" s="747"/>
      <c r="I328" s="747"/>
      <c r="J328" s="747"/>
      <c r="K328" s="747"/>
      <c r="L328" s="747"/>
      <c r="M328" s="747"/>
      <c r="N328" s="747"/>
      <c r="O328" s="747"/>
      <c r="P328" s="747"/>
      <c r="Q328" s="751"/>
      <c r="R328" s="752"/>
      <c r="S328" s="752"/>
      <c r="T328" s="752"/>
      <c r="U328" s="752"/>
      <c r="V328" s="298" t="s">
        <v>31</v>
      </c>
      <c r="W328" s="753"/>
      <c r="X328" s="752"/>
      <c r="Y328" s="752"/>
      <c r="Z328" s="752"/>
      <c r="AA328" s="752"/>
      <c r="AB328" s="298" t="s">
        <v>31</v>
      </c>
      <c r="AC328" s="753"/>
      <c r="AD328" s="752"/>
      <c r="AE328" s="752"/>
      <c r="AF328" s="752"/>
      <c r="AG328" s="752"/>
      <c r="AH328" s="554"/>
      <c r="AI328" s="554"/>
      <c r="AJ328" s="554"/>
      <c r="AK328" s="554"/>
      <c r="AL328" s="554"/>
      <c r="AM328" s="554"/>
      <c r="AN328" s="554"/>
      <c r="AO328" s="554"/>
      <c r="AP328" s="554"/>
      <c r="AQ328" s="554"/>
      <c r="AR328" s="554"/>
      <c r="AS328" s="554"/>
      <c r="AT328" s="554"/>
      <c r="AU328" s="554"/>
      <c r="AV328" s="554"/>
      <c r="AW328" s="554"/>
      <c r="AX328" s="554"/>
      <c r="AY328" s="554"/>
      <c r="AZ328" s="554"/>
      <c r="BA328" s="554"/>
      <c r="BB328" s="554"/>
      <c r="BC328" s="554"/>
      <c r="BD328" s="554"/>
      <c r="BE328" s="554"/>
      <c r="BF328" s="554"/>
      <c r="BG328" s="554"/>
      <c r="BH328" s="554"/>
      <c r="BI328" s="554"/>
      <c r="BJ328" s="554"/>
      <c r="BK328" s="554"/>
      <c r="BL328" s="554"/>
      <c r="BM328" s="554"/>
      <c r="BN328" s="554"/>
      <c r="BO328" s="554"/>
      <c r="BP328" s="554"/>
      <c r="BQ328" s="554"/>
      <c r="BR328" s="554"/>
      <c r="BS328" s="554"/>
      <c r="BT328" s="554"/>
      <c r="BU328" s="554"/>
      <c r="BV328" s="554"/>
      <c r="BW328" s="554"/>
      <c r="BX328" s="554"/>
      <c r="BY328" s="554"/>
      <c r="BZ328" s="554"/>
      <c r="CA328" s="554"/>
      <c r="CB328" s="554"/>
      <c r="CC328" s="554"/>
      <c r="CD328" s="554"/>
      <c r="CE328" s="554"/>
      <c r="CF328" s="554"/>
      <c r="CG328" s="554"/>
      <c r="CH328" s="554"/>
      <c r="CI328" s="554"/>
      <c r="CJ328" s="554"/>
    </row>
    <row r="329" spans="1:88" ht="33.6" customHeight="1">
      <c r="A329" s="549">
        <v>80</v>
      </c>
      <c r="B329" s="549"/>
      <c r="C329" s="747"/>
      <c r="D329" s="747"/>
      <c r="E329" s="747"/>
      <c r="F329" s="747"/>
      <c r="G329" s="747"/>
      <c r="H329" s="747"/>
      <c r="I329" s="747"/>
      <c r="J329" s="747"/>
      <c r="K329" s="747"/>
      <c r="L329" s="747"/>
      <c r="M329" s="747"/>
      <c r="N329" s="747"/>
      <c r="O329" s="747"/>
      <c r="P329" s="747"/>
      <c r="Q329" s="751"/>
      <c r="R329" s="752"/>
      <c r="S329" s="752"/>
      <c r="T329" s="752"/>
      <c r="U329" s="752"/>
      <c r="V329" s="298" t="s">
        <v>31</v>
      </c>
      <c r="W329" s="753"/>
      <c r="X329" s="752"/>
      <c r="Y329" s="752"/>
      <c r="Z329" s="752"/>
      <c r="AA329" s="752"/>
      <c r="AB329" s="298" t="s">
        <v>31</v>
      </c>
      <c r="AC329" s="753"/>
      <c r="AD329" s="752"/>
      <c r="AE329" s="752"/>
      <c r="AF329" s="752"/>
      <c r="AG329" s="752"/>
      <c r="AH329" s="554"/>
      <c r="AI329" s="554"/>
      <c r="AJ329" s="554"/>
      <c r="AK329" s="554"/>
      <c r="AL329" s="554"/>
      <c r="AM329" s="554"/>
      <c r="AN329" s="554"/>
      <c r="AO329" s="554"/>
      <c r="AP329" s="554"/>
      <c r="AQ329" s="554"/>
      <c r="AR329" s="554"/>
      <c r="AS329" s="554"/>
      <c r="AT329" s="554"/>
      <c r="AU329" s="554"/>
      <c r="AV329" s="554"/>
      <c r="AW329" s="554"/>
      <c r="AX329" s="554"/>
      <c r="AY329" s="554"/>
      <c r="AZ329" s="554"/>
      <c r="BA329" s="554"/>
      <c r="BB329" s="554"/>
      <c r="BC329" s="554"/>
      <c r="BD329" s="554"/>
      <c r="BE329" s="554"/>
      <c r="BF329" s="554"/>
      <c r="BG329" s="554"/>
      <c r="BH329" s="554"/>
      <c r="BI329" s="554"/>
      <c r="BJ329" s="554"/>
      <c r="BK329" s="554"/>
      <c r="BL329" s="554"/>
      <c r="BM329" s="554"/>
      <c r="BN329" s="554"/>
      <c r="BO329" s="554"/>
      <c r="BP329" s="554"/>
      <c r="BQ329" s="554"/>
      <c r="BR329" s="554"/>
      <c r="BS329" s="554"/>
      <c r="BT329" s="554"/>
      <c r="BU329" s="554"/>
      <c r="BV329" s="554"/>
      <c r="BW329" s="554"/>
      <c r="BX329" s="554"/>
      <c r="BY329" s="554"/>
      <c r="BZ329" s="554"/>
      <c r="CA329" s="554"/>
      <c r="CB329" s="554"/>
      <c r="CC329" s="554"/>
      <c r="CD329" s="554"/>
      <c r="CE329" s="554"/>
      <c r="CF329" s="554"/>
      <c r="CG329" s="554"/>
      <c r="CH329" s="554"/>
      <c r="CI329" s="554"/>
      <c r="CJ329" s="554"/>
    </row>
    <row r="330" spans="1:88" ht="19.5" customHeight="1">
      <c r="A330" s="210"/>
      <c r="B330" s="309"/>
      <c r="C330" s="309"/>
      <c r="D330" s="309"/>
      <c r="E330" s="309"/>
      <c r="F330" s="309"/>
      <c r="G330" s="309"/>
      <c r="H330" s="309"/>
      <c r="I330" s="309"/>
      <c r="J330" s="309"/>
      <c r="K330" s="309"/>
      <c r="L330" s="309"/>
      <c r="M330" s="309"/>
      <c r="N330" s="309"/>
      <c r="O330" s="309"/>
      <c r="P330" s="309"/>
      <c r="Q330" s="309"/>
      <c r="R330" s="309"/>
      <c r="S330" s="309"/>
      <c r="T330" s="309"/>
      <c r="U330" s="309"/>
      <c r="V330" s="309"/>
      <c r="W330" s="309"/>
      <c r="X330" s="309"/>
      <c r="Y330" s="309"/>
      <c r="Z330" s="309"/>
      <c r="AA330" s="309"/>
      <c r="AB330" s="309"/>
      <c r="AC330" s="309"/>
      <c r="AD330" s="309"/>
      <c r="AE330" s="309"/>
      <c r="AF330" s="309"/>
      <c r="AG330" s="309"/>
      <c r="AH330" s="309"/>
      <c r="AI330" s="309"/>
      <c r="AJ330" s="309"/>
      <c r="AK330" s="309"/>
      <c r="AL330" s="309"/>
      <c r="AM330" s="309"/>
      <c r="AN330" s="309"/>
      <c r="AO330" s="309"/>
      <c r="AP330" s="309"/>
      <c r="AQ330" s="309"/>
      <c r="AR330" s="309"/>
      <c r="AS330" s="309"/>
      <c r="AT330" s="309"/>
      <c r="AU330" s="309"/>
      <c r="AV330" s="309"/>
      <c r="AW330" s="309"/>
      <c r="AX330" s="309"/>
      <c r="AY330" s="309"/>
      <c r="AZ330" s="309"/>
      <c r="BA330" s="309"/>
      <c r="BB330" s="309"/>
      <c r="BC330" s="309"/>
      <c r="BD330" s="309"/>
      <c r="BE330" s="309"/>
      <c r="BF330" s="309"/>
      <c r="BG330" s="309"/>
      <c r="BH330" s="309"/>
      <c r="BI330" s="309"/>
      <c r="BJ330" s="309"/>
      <c r="BK330" s="309"/>
      <c r="BL330" s="309"/>
      <c r="BM330" s="309"/>
      <c r="BN330" s="309"/>
      <c r="BO330" s="309"/>
      <c r="BP330" s="309"/>
      <c r="BQ330" s="309"/>
      <c r="BR330" s="309"/>
      <c r="BS330" s="309"/>
      <c r="BT330" s="309"/>
      <c r="BU330" s="309"/>
      <c r="BV330" s="309"/>
      <c r="BW330" s="309"/>
      <c r="BX330" s="309"/>
      <c r="BY330" s="309"/>
      <c r="BZ330" s="309"/>
      <c r="CA330" s="309"/>
      <c r="CB330" s="309"/>
      <c r="CC330" s="309"/>
      <c r="CD330" s="309"/>
      <c r="CE330" s="309"/>
      <c r="CF330" s="309"/>
      <c r="CG330" s="309"/>
    </row>
  </sheetData>
  <sheetProtection algorithmName="SHA-512" hashValue="IQQ49KzY7OagUC3lFcgTz5RGG47aOYd+08dyrBIV3fqRiHKdDZeEAp8n2RSN7u5JShJuX+dt2I6qPmFWhYAEvw==" saltValue="J71xDnz50iWeo8WlUq9XUQ==" spinCount="100000" sheet="1" objects="1" formatCells="0" formatColumns="0" formatRows="0" insertColumns="0" insertRows="0" insertHyperlinks="0" deleteColumns="0" deleteRows="0" selectLockedCells="1" sort="0" autoFilter="0" pivotTables="0"/>
  <dataConsolidate/>
  <mergeCells count="2488">
    <mergeCell ref="BL223:BQ223"/>
    <mergeCell ref="BL224:BQ224"/>
    <mergeCell ref="BL226:BQ226"/>
    <mergeCell ref="BL227:BQ227"/>
    <mergeCell ref="X12:AU12"/>
    <mergeCell ref="N12:W12"/>
    <mergeCell ref="BK12:CJ12"/>
    <mergeCell ref="AV12:BJ12"/>
    <mergeCell ref="BJ149:BK149"/>
    <mergeCell ref="BJ150:BK150"/>
    <mergeCell ref="BJ151:BK151"/>
    <mergeCell ref="BJ152:BK152"/>
    <mergeCell ref="BJ153:BK153"/>
    <mergeCell ref="BF172:BI172"/>
    <mergeCell ref="BF173:BI173"/>
    <mergeCell ref="BF174:BI174"/>
    <mergeCell ref="BF175:BI175"/>
    <mergeCell ref="BF197:BI197"/>
    <mergeCell ref="BF192:BI192"/>
    <mergeCell ref="BF193:BI193"/>
    <mergeCell ref="BF194:BI194"/>
    <mergeCell ref="BF195:BI195"/>
    <mergeCell ref="BF196:BI196"/>
    <mergeCell ref="BF181:BI181"/>
    <mergeCell ref="BF182:BI182"/>
    <mergeCell ref="BF183:BI183"/>
    <mergeCell ref="BF184:BI184"/>
    <mergeCell ref="BF185:BI185"/>
    <mergeCell ref="BF186:BI186"/>
    <mergeCell ref="BF187:BI187"/>
    <mergeCell ref="BF188:BI188"/>
    <mergeCell ref="BF179:BI179"/>
    <mergeCell ref="BF180:BI180"/>
    <mergeCell ref="BF152:BI152"/>
    <mergeCell ref="BF162:BI162"/>
    <mergeCell ref="BF163:BI163"/>
    <mergeCell ref="BF164:BI164"/>
    <mergeCell ref="BF165:BI165"/>
    <mergeCell ref="BF166:BI166"/>
    <mergeCell ref="BF167:BI167"/>
    <mergeCell ref="BF168:BI168"/>
    <mergeCell ref="BJ189:BK189"/>
    <mergeCell ref="BJ190:BK190"/>
    <mergeCell ref="BJ191:BK191"/>
    <mergeCell ref="BJ192:BK192"/>
    <mergeCell ref="BJ193:BK193"/>
    <mergeCell ref="BJ194:BK194"/>
    <mergeCell ref="BJ168:BK168"/>
    <mergeCell ref="BF128:BI129"/>
    <mergeCell ref="BJ128:BK129"/>
    <mergeCell ref="BF130:BI131"/>
    <mergeCell ref="BJ130:BK131"/>
    <mergeCell ref="BF132:BI133"/>
    <mergeCell ref="BJ132:BK133"/>
    <mergeCell ref="BF134:BI135"/>
    <mergeCell ref="BJ134:BK135"/>
    <mergeCell ref="BF136:BI137"/>
    <mergeCell ref="BJ136:BK137"/>
    <mergeCell ref="BF146:BK147"/>
    <mergeCell ref="BJ148:BK148"/>
    <mergeCell ref="BF148:BI148"/>
    <mergeCell ref="BF149:BI149"/>
    <mergeCell ref="BF150:BI150"/>
    <mergeCell ref="BF82:BI83"/>
    <mergeCell ref="BJ82:BK83"/>
    <mergeCell ref="BF84:BI85"/>
    <mergeCell ref="BJ84:BK85"/>
    <mergeCell ref="BF86:BI87"/>
    <mergeCell ref="BJ86:BK87"/>
    <mergeCell ref="BF88:BI89"/>
    <mergeCell ref="BJ88:BK89"/>
    <mergeCell ref="BF90:BI91"/>
    <mergeCell ref="BJ90:BK91"/>
    <mergeCell ref="BF153:BI153"/>
    <mergeCell ref="BF106:BI107"/>
    <mergeCell ref="BJ106:BK107"/>
    <mergeCell ref="BF176:BI176"/>
    <mergeCell ref="BF177:BI177"/>
    <mergeCell ref="BF178:BI178"/>
    <mergeCell ref="BF154:BI154"/>
    <mergeCell ref="BF155:BI155"/>
    <mergeCell ref="BF156:BI156"/>
    <mergeCell ref="BF157:BI157"/>
    <mergeCell ref="BF158:BI158"/>
    <mergeCell ref="BF159:BI159"/>
    <mergeCell ref="BF160:BI160"/>
    <mergeCell ref="BF161:BI161"/>
    <mergeCell ref="BF108:BI109"/>
    <mergeCell ref="BJ108:BK109"/>
    <mergeCell ref="BF110:BI111"/>
    <mergeCell ref="BJ110:BK111"/>
    <mergeCell ref="BF112:BI113"/>
    <mergeCell ref="BJ112:BK113"/>
    <mergeCell ref="BF114:BI115"/>
    <mergeCell ref="BJ114:BK115"/>
    <mergeCell ref="P41:Q42"/>
    <mergeCell ref="R41:W42"/>
    <mergeCell ref="AH41:AM42"/>
    <mergeCell ref="AN41:AO42"/>
    <mergeCell ref="AP41:AU42"/>
    <mergeCell ref="AV41:AW42"/>
    <mergeCell ref="C45:I46"/>
    <mergeCell ref="J45:O46"/>
    <mergeCell ref="P45:Q46"/>
    <mergeCell ref="R45:W46"/>
    <mergeCell ref="X45:Y46"/>
    <mergeCell ref="Z45:AE46"/>
    <mergeCell ref="BF52:BK53"/>
    <mergeCell ref="BF54:BI55"/>
    <mergeCell ref="BJ54:BK55"/>
    <mergeCell ref="BJ60:BK61"/>
    <mergeCell ref="BJ62:BK63"/>
    <mergeCell ref="BF56:BI57"/>
    <mergeCell ref="BF58:BI59"/>
    <mergeCell ref="BF60:BI61"/>
    <mergeCell ref="BF62:BI63"/>
    <mergeCell ref="H55:AC55"/>
    <mergeCell ref="AR54:AS55"/>
    <mergeCell ref="AT54:AU55"/>
    <mergeCell ref="AX58:BA59"/>
    <mergeCell ref="BB58:BE59"/>
    <mergeCell ref="Z34:AE35"/>
    <mergeCell ref="AF34:AG35"/>
    <mergeCell ref="AH34:AM35"/>
    <mergeCell ref="AN34:AO35"/>
    <mergeCell ref="AP34:AU35"/>
    <mergeCell ref="AV34:AW35"/>
    <mergeCell ref="J31:Q31"/>
    <mergeCell ref="C31:I31"/>
    <mergeCell ref="R31:Y31"/>
    <mergeCell ref="Z31:AG31"/>
    <mergeCell ref="AH31:AO31"/>
    <mergeCell ref="AP31:AW31"/>
    <mergeCell ref="BL52:BW52"/>
    <mergeCell ref="AX40:BE40"/>
    <mergeCell ref="AX41:BC42"/>
    <mergeCell ref="BD41:BE42"/>
    <mergeCell ref="AX45:BC46"/>
    <mergeCell ref="BD45:BE46"/>
    <mergeCell ref="BO39:BV40"/>
    <mergeCell ref="BO41:BT42"/>
    <mergeCell ref="BU41:BV42"/>
    <mergeCell ref="BO45:BT46"/>
    <mergeCell ref="BU45:BV46"/>
    <mergeCell ref="C39:BE39"/>
    <mergeCell ref="C40:I40"/>
    <mergeCell ref="J40:Q40"/>
    <mergeCell ref="R40:Y40"/>
    <mergeCell ref="Z40:AG40"/>
    <mergeCell ref="AH40:AO40"/>
    <mergeCell ref="AP40:AW40"/>
    <mergeCell ref="C41:I42"/>
    <mergeCell ref="J41:O42"/>
    <mergeCell ref="P32:Q33"/>
    <mergeCell ref="X32:Y33"/>
    <mergeCell ref="AF32:AG33"/>
    <mergeCell ref="AN32:AO33"/>
    <mergeCell ref="AV36:AW37"/>
    <mergeCell ref="AT70:AU71"/>
    <mergeCell ref="AV70:AW71"/>
    <mergeCell ref="AN66:AQ67"/>
    <mergeCell ref="AR66:AS67"/>
    <mergeCell ref="AT66:AU67"/>
    <mergeCell ref="AV66:AW67"/>
    <mergeCell ref="C58:G58"/>
    <mergeCell ref="H58:AC58"/>
    <mergeCell ref="AD58:AH59"/>
    <mergeCell ref="AI58:AM59"/>
    <mergeCell ref="AN58:AQ59"/>
    <mergeCell ref="AR58:AS59"/>
    <mergeCell ref="AT58:AU59"/>
    <mergeCell ref="AV58:AW59"/>
    <mergeCell ref="X41:Y42"/>
    <mergeCell ref="Z41:AE42"/>
    <mergeCell ref="AF41:AG42"/>
    <mergeCell ref="AF45:AG46"/>
    <mergeCell ref="AH45:AM46"/>
    <mergeCell ref="AN45:AO46"/>
    <mergeCell ref="AP45:AU46"/>
    <mergeCell ref="AV45:AW46"/>
    <mergeCell ref="C34:I35"/>
    <mergeCell ref="J34:O35"/>
    <mergeCell ref="P34:Q35"/>
    <mergeCell ref="R34:W35"/>
    <mergeCell ref="X34:Y35"/>
    <mergeCell ref="BV36:BW37"/>
    <mergeCell ref="BP32:BU33"/>
    <mergeCell ref="BP36:BU37"/>
    <mergeCell ref="AZ32:BE33"/>
    <mergeCell ref="AZ36:BE37"/>
    <mergeCell ref="J36:O37"/>
    <mergeCell ref="P36:Q37"/>
    <mergeCell ref="R36:W37"/>
    <mergeCell ref="X36:Y37"/>
    <mergeCell ref="Z36:AE37"/>
    <mergeCell ref="AF36:AG37"/>
    <mergeCell ref="AH36:AM37"/>
    <mergeCell ref="AN36:AO37"/>
    <mergeCell ref="C79:G79"/>
    <mergeCell ref="C70:G70"/>
    <mergeCell ref="H70:AC70"/>
    <mergeCell ref="AD70:AH71"/>
    <mergeCell ref="AI70:AM71"/>
    <mergeCell ref="AN70:AQ71"/>
    <mergeCell ref="BP62:BQ63"/>
    <mergeCell ref="BR62:BU63"/>
    <mergeCell ref="BV62:BW63"/>
    <mergeCell ref="C32:I33"/>
    <mergeCell ref="C36:I37"/>
    <mergeCell ref="R32:W33"/>
    <mergeCell ref="Z32:AE33"/>
    <mergeCell ref="AH32:AM33"/>
    <mergeCell ref="AP32:AU33"/>
    <mergeCell ref="AP36:AU37"/>
    <mergeCell ref="AV32:AW33"/>
    <mergeCell ref="H67:AC67"/>
    <mergeCell ref="H69:AC69"/>
    <mergeCell ref="C30:AW30"/>
    <mergeCell ref="AZ30:BM31"/>
    <mergeCell ref="BL48:CE49"/>
    <mergeCell ref="BB106:BE107"/>
    <mergeCell ref="BL106:BO107"/>
    <mergeCell ref="BP106:BQ107"/>
    <mergeCell ref="BR106:BU107"/>
    <mergeCell ref="BV106:BW107"/>
    <mergeCell ref="BX106:CE107"/>
    <mergeCell ref="BL84:BO85"/>
    <mergeCell ref="BP84:BQ85"/>
    <mergeCell ref="BR84:BU85"/>
    <mergeCell ref="BV84:BW85"/>
    <mergeCell ref="BX84:CE85"/>
    <mergeCell ref="BX78:CE79"/>
    <mergeCell ref="BX72:CE73"/>
    <mergeCell ref="BP66:BQ67"/>
    <mergeCell ref="BR66:BU67"/>
    <mergeCell ref="H85:AC85"/>
    <mergeCell ref="H87:AC87"/>
    <mergeCell ref="H89:AC89"/>
    <mergeCell ref="H91:AC91"/>
    <mergeCell ref="H93:AC93"/>
    <mergeCell ref="H95:AC95"/>
    <mergeCell ref="BP30:BW31"/>
    <mergeCell ref="J32:O33"/>
    <mergeCell ref="AR62:AS63"/>
    <mergeCell ref="AT62:AU63"/>
    <mergeCell ref="AV62:AW63"/>
    <mergeCell ref="AX62:BA63"/>
    <mergeCell ref="BB62:BE63"/>
    <mergeCell ref="BL62:BO63"/>
    <mergeCell ref="BB222:BC222"/>
    <mergeCell ref="BJ222:BK222"/>
    <mergeCell ref="BL222:BQ222"/>
    <mergeCell ref="BB130:BE131"/>
    <mergeCell ref="P222:U222"/>
    <mergeCell ref="V222:W222"/>
    <mergeCell ref="X222:AC222"/>
    <mergeCell ref="AD222:AE222"/>
    <mergeCell ref="AF222:AK222"/>
    <mergeCell ref="AL222:AM222"/>
    <mergeCell ref="AN222:AS222"/>
    <mergeCell ref="AT222:AU222"/>
    <mergeCell ref="AV222:BA222"/>
    <mergeCell ref="H133:AC133"/>
    <mergeCell ref="H135:AC135"/>
    <mergeCell ref="AX114:BA115"/>
    <mergeCell ref="BB114:BE115"/>
    <mergeCell ref="BP136:BQ137"/>
    <mergeCell ref="AX130:BA131"/>
    <mergeCell ref="BJ166:BK166"/>
    <mergeCell ref="BF116:BI117"/>
    <mergeCell ref="BJ116:BK117"/>
    <mergeCell ref="BF118:BI119"/>
    <mergeCell ref="BJ118:BK119"/>
    <mergeCell ref="BF120:BI121"/>
    <mergeCell ref="BJ120:BK121"/>
    <mergeCell ref="BF122:BI123"/>
    <mergeCell ref="BJ122:BK123"/>
    <mergeCell ref="BF126:BI127"/>
    <mergeCell ref="BJ126:BK127"/>
    <mergeCell ref="BJ170:BK170"/>
    <mergeCell ref="BJ171:BK171"/>
    <mergeCell ref="H79:AC79"/>
    <mergeCell ref="H81:AC81"/>
    <mergeCell ref="H71:AC71"/>
    <mergeCell ref="H73:AC73"/>
    <mergeCell ref="BJ64:BK65"/>
    <mergeCell ref="BJ66:BK67"/>
    <mergeCell ref="BJ68:BK69"/>
    <mergeCell ref="BJ70:BK71"/>
    <mergeCell ref="BJ72:BK73"/>
    <mergeCell ref="BF64:BI65"/>
    <mergeCell ref="BF66:BI67"/>
    <mergeCell ref="BF68:BI69"/>
    <mergeCell ref="CF76:CJ77"/>
    <mergeCell ref="BL77:BQ77"/>
    <mergeCell ref="BR77:BW77"/>
    <mergeCell ref="CF78:CJ79"/>
    <mergeCell ref="CF80:CJ81"/>
    <mergeCell ref="CF72:CJ73"/>
    <mergeCell ref="CF66:CJ67"/>
    <mergeCell ref="CF68:CJ69"/>
    <mergeCell ref="AX70:BA71"/>
    <mergeCell ref="BB70:BE71"/>
    <mergeCell ref="BF70:BI71"/>
    <mergeCell ref="BF72:BI73"/>
    <mergeCell ref="BF76:BK77"/>
    <mergeCell ref="BJ78:BK79"/>
    <mergeCell ref="BF78:BI79"/>
    <mergeCell ref="BF80:BI81"/>
    <mergeCell ref="BJ80:BK81"/>
    <mergeCell ref="BR54:BU55"/>
    <mergeCell ref="BV54:BW55"/>
    <mergeCell ref="BX54:CE55"/>
    <mergeCell ref="CF54:CJ55"/>
    <mergeCell ref="BP56:BQ57"/>
    <mergeCell ref="BR56:BU57"/>
    <mergeCell ref="BV56:BW57"/>
    <mergeCell ref="BP148:BQ148"/>
    <mergeCell ref="BR148:BU148"/>
    <mergeCell ref="BV148:BW148"/>
    <mergeCell ref="BX148:CJ148"/>
    <mergeCell ref="BL56:BO57"/>
    <mergeCell ref="BX56:CE57"/>
    <mergeCell ref="CF56:CJ57"/>
    <mergeCell ref="BX114:CE115"/>
    <mergeCell ref="CF114:CJ115"/>
    <mergeCell ref="BL130:BO131"/>
    <mergeCell ref="BP130:BQ131"/>
    <mergeCell ref="BL142:CE143"/>
    <mergeCell ref="CF142:CJ143"/>
    <mergeCell ref="BV78:BW79"/>
    <mergeCell ref="BV72:BW73"/>
    <mergeCell ref="CF118:CJ119"/>
    <mergeCell ref="BL70:BO71"/>
    <mergeCell ref="BP70:BQ71"/>
    <mergeCell ref="BR70:BU71"/>
    <mergeCell ref="BV70:BW71"/>
    <mergeCell ref="BX70:CE71"/>
    <mergeCell ref="CF70:CJ71"/>
    <mergeCell ref="BX68:CE69"/>
    <mergeCell ref="BX66:CE67"/>
    <mergeCell ref="BX62:CE63"/>
    <mergeCell ref="BL228:BQ228"/>
    <mergeCell ref="AN227:AS227"/>
    <mergeCell ref="AN228:AS228"/>
    <mergeCell ref="AT228:AU228"/>
    <mergeCell ref="AV228:BA228"/>
    <mergeCell ref="BB228:BC228"/>
    <mergeCell ref="AL225:AM225"/>
    <mergeCell ref="AN225:AS225"/>
    <mergeCell ref="AT225:AU225"/>
    <mergeCell ref="AV225:BA225"/>
    <mergeCell ref="BB225:BC225"/>
    <mergeCell ref="BJ225:BK225"/>
    <mergeCell ref="BL225:BQ225"/>
    <mergeCell ref="J226:M226"/>
    <mergeCell ref="N226:O226"/>
    <mergeCell ref="P226:U226"/>
    <mergeCell ref="V226:W226"/>
    <mergeCell ref="X226:AC226"/>
    <mergeCell ref="AD226:AE226"/>
    <mergeCell ref="AF226:AK226"/>
    <mergeCell ref="AL226:AM226"/>
    <mergeCell ref="AN226:AS226"/>
    <mergeCell ref="AT226:AU226"/>
    <mergeCell ref="AV226:BA226"/>
    <mergeCell ref="BJ228:BK228"/>
    <mergeCell ref="J229:M229"/>
    <mergeCell ref="N229:O229"/>
    <mergeCell ref="P229:U229"/>
    <mergeCell ref="B230:M232"/>
    <mergeCell ref="P230:AJ230"/>
    <mergeCell ref="P231:T231"/>
    <mergeCell ref="U231:Y231"/>
    <mergeCell ref="N232:T232"/>
    <mergeCell ref="U232:Y232"/>
    <mergeCell ref="J227:M227"/>
    <mergeCell ref="N227:O227"/>
    <mergeCell ref="P227:U227"/>
    <mergeCell ref="V227:W227"/>
    <mergeCell ref="X227:AC227"/>
    <mergeCell ref="AD227:AE227"/>
    <mergeCell ref="AF227:AK227"/>
    <mergeCell ref="AL227:AM227"/>
    <mergeCell ref="J228:M228"/>
    <mergeCell ref="N228:O228"/>
    <mergeCell ref="P228:U228"/>
    <mergeCell ref="V228:W228"/>
    <mergeCell ref="X228:AC228"/>
    <mergeCell ref="AD228:AE228"/>
    <mergeCell ref="AF228:AK228"/>
    <mergeCell ref="AL228:AM228"/>
    <mergeCell ref="N223:O223"/>
    <mergeCell ref="P223:U223"/>
    <mergeCell ref="V223:W223"/>
    <mergeCell ref="X223:AC223"/>
    <mergeCell ref="AD223:AE223"/>
    <mergeCell ref="AF223:AK223"/>
    <mergeCell ref="AL223:AM223"/>
    <mergeCell ref="AN223:AS223"/>
    <mergeCell ref="J224:M224"/>
    <mergeCell ref="N224:O224"/>
    <mergeCell ref="P224:U224"/>
    <mergeCell ref="V224:W224"/>
    <mergeCell ref="X224:AC224"/>
    <mergeCell ref="AD224:AE224"/>
    <mergeCell ref="AF224:AK224"/>
    <mergeCell ref="AL224:AM224"/>
    <mergeCell ref="AN224:AS224"/>
    <mergeCell ref="AT224:AU224"/>
    <mergeCell ref="AV224:BA224"/>
    <mergeCell ref="J225:M225"/>
    <mergeCell ref="N225:O225"/>
    <mergeCell ref="P225:U225"/>
    <mergeCell ref="V225:W225"/>
    <mergeCell ref="X225:AC225"/>
    <mergeCell ref="AD225:AE225"/>
    <mergeCell ref="AF225:AK225"/>
    <mergeCell ref="A217:CH217"/>
    <mergeCell ref="B219:I229"/>
    <mergeCell ref="J219:M219"/>
    <mergeCell ref="N219:O219"/>
    <mergeCell ref="P219:U219"/>
    <mergeCell ref="J220:M220"/>
    <mergeCell ref="N220:O220"/>
    <mergeCell ref="P220:U220"/>
    <mergeCell ref="J221:M221"/>
    <mergeCell ref="N221:O221"/>
    <mergeCell ref="P221:U221"/>
    <mergeCell ref="V221:W221"/>
    <mergeCell ref="X221:AC221"/>
    <mergeCell ref="AD221:AE221"/>
    <mergeCell ref="AF221:AK221"/>
    <mergeCell ref="AL221:AM221"/>
    <mergeCell ref="AN221:AS221"/>
    <mergeCell ref="AT221:AU221"/>
    <mergeCell ref="AV221:BA221"/>
    <mergeCell ref="BB221:BC221"/>
    <mergeCell ref="J222:M222"/>
    <mergeCell ref="N222:O222"/>
    <mergeCell ref="J223:M223"/>
    <mergeCell ref="A329:B329"/>
    <mergeCell ref="C329:P329"/>
    <mergeCell ref="Q329:U329"/>
    <mergeCell ref="W329:AA329"/>
    <mergeCell ref="AC329:AG329"/>
    <mergeCell ref="AH329:CJ329"/>
    <mergeCell ref="A325:B325"/>
    <mergeCell ref="C325:P325"/>
    <mergeCell ref="Q325:U325"/>
    <mergeCell ref="W325:AA325"/>
    <mergeCell ref="AC325:AG325"/>
    <mergeCell ref="AH325:CJ325"/>
    <mergeCell ref="A326:B326"/>
    <mergeCell ref="C326:P326"/>
    <mergeCell ref="Q326:U326"/>
    <mergeCell ref="W326:AA326"/>
    <mergeCell ref="AC326:AG326"/>
    <mergeCell ref="AH326:CJ326"/>
    <mergeCell ref="A327:B327"/>
    <mergeCell ref="C327:P327"/>
    <mergeCell ref="Q327:U327"/>
    <mergeCell ref="W327:AA327"/>
    <mergeCell ref="AC327:AG327"/>
    <mergeCell ref="AH327:CJ327"/>
    <mergeCell ref="A323:B323"/>
    <mergeCell ref="C323:P323"/>
    <mergeCell ref="Q323:U323"/>
    <mergeCell ref="W323:AA323"/>
    <mergeCell ref="AC323:AG323"/>
    <mergeCell ref="AH323:CJ323"/>
    <mergeCell ref="A324:B324"/>
    <mergeCell ref="C324:P324"/>
    <mergeCell ref="Q324:U324"/>
    <mergeCell ref="W324:AA324"/>
    <mergeCell ref="AC324:AG324"/>
    <mergeCell ref="AH324:CJ324"/>
    <mergeCell ref="A328:B328"/>
    <mergeCell ref="C328:P328"/>
    <mergeCell ref="Q328:U328"/>
    <mergeCell ref="W328:AA328"/>
    <mergeCell ref="AC328:AG328"/>
    <mergeCell ref="AH328:CJ328"/>
    <mergeCell ref="A320:B320"/>
    <mergeCell ref="C320:P320"/>
    <mergeCell ref="Q320:U320"/>
    <mergeCell ref="W320:AA320"/>
    <mergeCell ref="AC320:AG320"/>
    <mergeCell ref="AH320:CJ320"/>
    <mergeCell ref="A321:B321"/>
    <mergeCell ref="C321:P321"/>
    <mergeCell ref="Q321:U321"/>
    <mergeCell ref="W321:AA321"/>
    <mergeCell ref="AC321:AG321"/>
    <mergeCell ref="AH321:CJ321"/>
    <mergeCell ref="A322:B322"/>
    <mergeCell ref="C322:P322"/>
    <mergeCell ref="Q322:U322"/>
    <mergeCell ref="W322:AA322"/>
    <mergeCell ref="AC322:AG322"/>
    <mergeCell ref="AH322:CJ322"/>
    <mergeCell ref="A317:B317"/>
    <mergeCell ref="C317:P317"/>
    <mergeCell ref="Q317:U317"/>
    <mergeCell ref="W317:AA317"/>
    <mergeCell ref="AC317:AG317"/>
    <mergeCell ref="AH317:CJ317"/>
    <mergeCell ref="A318:B318"/>
    <mergeCell ref="C318:P318"/>
    <mergeCell ref="Q318:U318"/>
    <mergeCell ref="W318:AA318"/>
    <mergeCell ref="AC318:AG318"/>
    <mergeCell ref="AH318:CJ318"/>
    <mergeCell ref="A319:B319"/>
    <mergeCell ref="C319:P319"/>
    <mergeCell ref="Q319:U319"/>
    <mergeCell ref="W319:AA319"/>
    <mergeCell ref="AC319:AG319"/>
    <mergeCell ref="AH319:CJ319"/>
    <mergeCell ref="A314:B314"/>
    <mergeCell ref="C314:P314"/>
    <mergeCell ref="Q314:U314"/>
    <mergeCell ref="W314:AA314"/>
    <mergeCell ref="AC314:AG314"/>
    <mergeCell ref="AH314:CJ314"/>
    <mergeCell ref="A315:B315"/>
    <mergeCell ref="C315:P315"/>
    <mergeCell ref="Q315:U315"/>
    <mergeCell ref="W315:AA315"/>
    <mergeCell ref="AC315:AG315"/>
    <mergeCell ref="AH315:CJ315"/>
    <mergeCell ref="A316:B316"/>
    <mergeCell ref="C316:P316"/>
    <mergeCell ref="Q316:U316"/>
    <mergeCell ref="W316:AA316"/>
    <mergeCell ref="AC316:AG316"/>
    <mergeCell ref="AH316:CJ316"/>
    <mergeCell ref="A311:B311"/>
    <mergeCell ref="C311:P311"/>
    <mergeCell ref="Q311:U311"/>
    <mergeCell ref="W311:AA311"/>
    <mergeCell ref="AC311:AG311"/>
    <mergeCell ref="AH311:CJ311"/>
    <mergeCell ref="A312:B312"/>
    <mergeCell ref="C312:P312"/>
    <mergeCell ref="Q312:U312"/>
    <mergeCell ref="W312:AA312"/>
    <mergeCell ref="AC312:AG312"/>
    <mergeCell ref="AH312:CJ312"/>
    <mergeCell ref="A313:B313"/>
    <mergeCell ref="C313:P313"/>
    <mergeCell ref="Q313:U313"/>
    <mergeCell ref="W313:AA313"/>
    <mergeCell ref="AC313:AG313"/>
    <mergeCell ref="AH313:CJ313"/>
    <mergeCell ref="A308:B308"/>
    <mergeCell ref="C308:P308"/>
    <mergeCell ref="Q308:U308"/>
    <mergeCell ref="W308:AA308"/>
    <mergeCell ref="AC308:AG308"/>
    <mergeCell ref="AH308:CJ308"/>
    <mergeCell ref="A309:B309"/>
    <mergeCell ref="C309:P309"/>
    <mergeCell ref="Q309:U309"/>
    <mergeCell ref="W309:AA309"/>
    <mergeCell ref="AC309:AG309"/>
    <mergeCell ref="AH309:CJ309"/>
    <mergeCell ref="A310:B310"/>
    <mergeCell ref="C310:P310"/>
    <mergeCell ref="Q310:U310"/>
    <mergeCell ref="W310:AA310"/>
    <mergeCell ref="AC310:AG310"/>
    <mergeCell ref="AH310:CJ310"/>
    <mergeCell ref="A305:B305"/>
    <mergeCell ref="C305:P305"/>
    <mergeCell ref="Q305:U305"/>
    <mergeCell ref="W305:AA305"/>
    <mergeCell ref="AC305:AG305"/>
    <mergeCell ref="AH305:CJ305"/>
    <mergeCell ref="A306:B306"/>
    <mergeCell ref="C306:P306"/>
    <mergeCell ref="Q306:U306"/>
    <mergeCell ref="W306:AA306"/>
    <mergeCell ref="AC306:AG306"/>
    <mergeCell ref="AH306:CJ306"/>
    <mergeCell ref="A307:B307"/>
    <mergeCell ref="C307:P307"/>
    <mergeCell ref="Q307:U307"/>
    <mergeCell ref="W307:AA307"/>
    <mergeCell ref="AC307:AG307"/>
    <mergeCell ref="AH307:CJ307"/>
    <mergeCell ref="A302:B302"/>
    <mergeCell ref="C302:P302"/>
    <mergeCell ref="Q302:U302"/>
    <mergeCell ref="W302:AA302"/>
    <mergeCell ref="AC302:AG302"/>
    <mergeCell ref="AH302:CJ302"/>
    <mergeCell ref="A303:B303"/>
    <mergeCell ref="C303:P303"/>
    <mergeCell ref="Q303:U303"/>
    <mergeCell ref="W303:AA303"/>
    <mergeCell ref="AC303:AG303"/>
    <mergeCell ref="AH303:CJ303"/>
    <mergeCell ref="A304:B304"/>
    <mergeCell ref="C304:P304"/>
    <mergeCell ref="Q304:U304"/>
    <mergeCell ref="W304:AA304"/>
    <mergeCell ref="AC304:AG304"/>
    <mergeCell ref="AH304:CJ304"/>
    <mergeCell ref="A299:B299"/>
    <mergeCell ref="C299:P299"/>
    <mergeCell ref="Q299:U299"/>
    <mergeCell ref="W299:AA299"/>
    <mergeCell ref="AC299:AG299"/>
    <mergeCell ref="AH299:CJ299"/>
    <mergeCell ref="A300:B300"/>
    <mergeCell ref="C300:P300"/>
    <mergeCell ref="Q300:U300"/>
    <mergeCell ref="W300:AA300"/>
    <mergeCell ref="AC300:AG300"/>
    <mergeCell ref="AH300:CJ300"/>
    <mergeCell ref="A301:B301"/>
    <mergeCell ref="C301:P301"/>
    <mergeCell ref="Q301:U301"/>
    <mergeCell ref="W301:AA301"/>
    <mergeCell ref="AC301:AG301"/>
    <mergeCell ref="AH301:CJ301"/>
    <mergeCell ref="A296:B296"/>
    <mergeCell ref="C296:P296"/>
    <mergeCell ref="Q296:U296"/>
    <mergeCell ref="W296:AA296"/>
    <mergeCell ref="AC296:AG296"/>
    <mergeCell ref="AH296:CJ296"/>
    <mergeCell ref="A297:B297"/>
    <mergeCell ref="C297:P297"/>
    <mergeCell ref="Q297:U297"/>
    <mergeCell ref="W297:AA297"/>
    <mergeCell ref="AC297:AG297"/>
    <mergeCell ref="AH297:CJ297"/>
    <mergeCell ref="A298:B298"/>
    <mergeCell ref="C298:P298"/>
    <mergeCell ref="Q298:U298"/>
    <mergeCell ref="W298:AA298"/>
    <mergeCell ref="AC298:AG298"/>
    <mergeCell ref="AH298:CJ298"/>
    <mergeCell ref="A293:B293"/>
    <mergeCell ref="C293:P293"/>
    <mergeCell ref="Q293:U293"/>
    <mergeCell ref="W293:AA293"/>
    <mergeCell ref="AC293:AG293"/>
    <mergeCell ref="AH293:CJ293"/>
    <mergeCell ref="A294:B294"/>
    <mergeCell ref="C294:P294"/>
    <mergeCell ref="Q294:U294"/>
    <mergeCell ref="W294:AA294"/>
    <mergeCell ref="AC294:AG294"/>
    <mergeCell ref="AH294:CJ294"/>
    <mergeCell ref="A295:B295"/>
    <mergeCell ref="C295:P295"/>
    <mergeCell ref="Q295:U295"/>
    <mergeCell ref="W295:AA295"/>
    <mergeCell ref="AC295:AG295"/>
    <mergeCell ref="AH295:CJ295"/>
    <mergeCell ref="A290:B290"/>
    <mergeCell ref="C290:P290"/>
    <mergeCell ref="Q290:U290"/>
    <mergeCell ref="W290:AA290"/>
    <mergeCell ref="AC290:AG290"/>
    <mergeCell ref="AH290:CJ290"/>
    <mergeCell ref="A291:B291"/>
    <mergeCell ref="C291:P291"/>
    <mergeCell ref="Q291:U291"/>
    <mergeCell ref="W291:AA291"/>
    <mergeCell ref="AC291:AG291"/>
    <mergeCell ref="AH291:CJ291"/>
    <mergeCell ref="A292:B292"/>
    <mergeCell ref="C292:P292"/>
    <mergeCell ref="Q292:U292"/>
    <mergeCell ref="W292:AA292"/>
    <mergeCell ref="AC292:AG292"/>
    <mergeCell ref="AH292:CJ292"/>
    <mergeCell ref="A282:B282"/>
    <mergeCell ref="C282:P282"/>
    <mergeCell ref="Q282:U282"/>
    <mergeCell ref="W282:AA282"/>
    <mergeCell ref="AC282:AG282"/>
    <mergeCell ref="AH282:CJ282"/>
    <mergeCell ref="A283:B283"/>
    <mergeCell ref="C283:P283"/>
    <mergeCell ref="Q283:U283"/>
    <mergeCell ref="W283:AA283"/>
    <mergeCell ref="AC283:AG283"/>
    <mergeCell ref="AH283:CJ283"/>
    <mergeCell ref="CF286:CG286"/>
    <mergeCell ref="CI286:CJ286"/>
    <mergeCell ref="A289:B289"/>
    <mergeCell ref="C289:P289"/>
    <mergeCell ref="Q289:AG289"/>
    <mergeCell ref="AH289:CJ289"/>
    <mergeCell ref="A279:B279"/>
    <mergeCell ref="C279:P279"/>
    <mergeCell ref="Q279:U279"/>
    <mergeCell ref="W279:AA279"/>
    <mergeCell ref="AC279:AG279"/>
    <mergeCell ref="AH279:CJ279"/>
    <mergeCell ref="A280:B280"/>
    <mergeCell ref="C280:P280"/>
    <mergeCell ref="Q280:U280"/>
    <mergeCell ref="W280:AA280"/>
    <mergeCell ref="AC280:AG280"/>
    <mergeCell ref="AH280:CJ280"/>
    <mergeCell ref="A281:B281"/>
    <mergeCell ref="C281:P281"/>
    <mergeCell ref="Q281:U281"/>
    <mergeCell ref="W281:AA281"/>
    <mergeCell ref="AC281:AG281"/>
    <mergeCell ref="AH281:CJ281"/>
    <mergeCell ref="A276:B276"/>
    <mergeCell ref="C276:P276"/>
    <mergeCell ref="Q276:U276"/>
    <mergeCell ref="W276:AA276"/>
    <mergeCell ref="AC276:AG276"/>
    <mergeCell ref="AH276:CJ276"/>
    <mergeCell ref="A277:B277"/>
    <mergeCell ref="C277:P277"/>
    <mergeCell ref="Q277:U277"/>
    <mergeCell ref="W277:AA277"/>
    <mergeCell ref="AC277:AG277"/>
    <mergeCell ref="AH277:CJ277"/>
    <mergeCell ref="A278:B278"/>
    <mergeCell ref="C278:P278"/>
    <mergeCell ref="Q278:U278"/>
    <mergeCell ref="W278:AA278"/>
    <mergeCell ref="AC278:AG278"/>
    <mergeCell ref="AH278:CJ278"/>
    <mergeCell ref="A273:B273"/>
    <mergeCell ref="C273:P273"/>
    <mergeCell ref="Q273:U273"/>
    <mergeCell ref="W273:AA273"/>
    <mergeCell ref="AC273:AG273"/>
    <mergeCell ref="AH273:CJ273"/>
    <mergeCell ref="A274:B274"/>
    <mergeCell ref="C274:P274"/>
    <mergeCell ref="Q274:U274"/>
    <mergeCell ref="W274:AA274"/>
    <mergeCell ref="AC274:AG274"/>
    <mergeCell ref="AH274:CJ274"/>
    <mergeCell ref="A275:B275"/>
    <mergeCell ref="C275:P275"/>
    <mergeCell ref="Q275:U275"/>
    <mergeCell ref="W275:AA275"/>
    <mergeCell ref="AC275:AG275"/>
    <mergeCell ref="AH275:CJ275"/>
    <mergeCell ref="A270:B270"/>
    <mergeCell ref="C270:P270"/>
    <mergeCell ref="Q270:U270"/>
    <mergeCell ref="W270:AA270"/>
    <mergeCell ref="AC270:AG270"/>
    <mergeCell ref="AH270:CJ270"/>
    <mergeCell ref="A271:B271"/>
    <mergeCell ref="C271:P271"/>
    <mergeCell ref="Q271:U271"/>
    <mergeCell ref="W271:AA271"/>
    <mergeCell ref="AC271:AG271"/>
    <mergeCell ref="AH271:CJ271"/>
    <mergeCell ref="A272:B272"/>
    <mergeCell ref="C272:P272"/>
    <mergeCell ref="Q272:U272"/>
    <mergeCell ref="W272:AA272"/>
    <mergeCell ref="AC272:AG272"/>
    <mergeCell ref="AH272:CJ272"/>
    <mergeCell ref="A262:B262"/>
    <mergeCell ref="A267:B267"/>
    <mergeCell ref="C267:P267"/>
    <mergeCell ref="Q267:U267"/>
    <mergeCell ref="W267:AA267"/>
    <mergeCell ref="AC267:AG267"/>
    <mergeCell ref="AH267:CJ267"/>
    <mergeCell ref="A268:B268"/>
    <mergeCell ref="C268:P268"/>
    <mergeCell ref="Q268:U268"/>
    <mergeCell ref="W268:AA268"/>
    <mergeCell ref="AC268:AG268"/>
    <mergeCell ref="AH268:CJ268"/>
    <mergeCell ref="A269:B269"/>
    <mergeCell ref="C269:P269"/>
    <mergeCell ref="Q269:U269"/>
    <mergeCell ref="W269:AA269"/>
    <mergeCell ref="AC269:AG269"/>
    <mergeCell ref="AH269:CJ269"/>
    <mergeCell ref="C263:P263"/>
    <mergeCell ref="Q263:U263"/>
    <mergeCell ref="W263:AA263"/>
    <mergeCell ref="AC263:AG263"/>
    <mergeCell ref="AH263:CJ263"/>
    <mergeCell ref="C264:P264"/>
    <mergeCell ref="Q264:U264"/>
    <mergeCell ref="W264:AA264"/>
    <mergeCell ref="AC264:AG264"/>
    <mergeCell ref="AH264:CJ264"/>
    <mergeCell ref="A266:B266"/>
    <mergeCell ref="C266:P266"/>
    <mergeCell ref="Q266:U266"/>
    <mergeCell ref="W266:AA266"/>
    <mergeCell ref="AC266:AG266"/>
    <mergeCell ref="AH266:CJ266"/>
    <mergeCell ref="A265:B265"/>
    <mergeCell ref="A264:B264"/>
    <mergeCell ref="C265:P265"/>
    <mergeCell ref="Q265:U265"/>
    <mergeCell ref="W265:AA265"/>
    <mergeCell ref="AC265:AG265"/>
    <mergeCell ref="AH265:CJ265"/>
    <mergeCell ref="A263:B263"/>
    <mergeCell ref="C261:P261"/>
    <mergeCell ref="Q261:U261"/>
    <mergeCell ref="W261:AA261"/>
    <mergeCell ref="AC261:AG261"/>
    <mergeCell ref="AH261:CJ261"/>
    <mergeCell ref="W257:AA257"/>
    <mergeCell ref="AC257:AG257"/>
    <mergeCell ref="AH257:CJ257"/>
    <mergeCell ref="C258:P258"/>
    <mergeCell ref="Q258:U258"/>
    <mergeCell ref="W258:AA258"/>
    <mergeCell ref="AC258:AG258"/>
    <mergeCell ref="AH258:CJ258"/>
    <mergeCell ref="C262:P262"/>
    <mergeCell ref="Q262:U262"/>
    <mergeCell ref="W262:AA262"/>
    <mergeCell ref="AC262:AG262"/>
    <mergeCell ref="AH262:CJ262"/>
    <mergeCell ref="A261:B261"/>
    <mergeCell ref="A260:B260"/>
    <mergeCell ref="A259:B259"/>
    <mergeCell ref="N238:R238"/>
    <mergeCell ref="T238:X238"/>
    <mergeCell ref="Z238:AD238"/>
    <mergeCell ref="B239:M239"/>
    <mergeCell ref="N239:CJ239"/>
    <mergeCell ref="C243:P243"/>
    <mergeCell ref="Q243:AG243"/>
    <mergeCell ref="AH243:CJ243"/>
    <mergeCell ref="C244:P244"/>
    <mergeCell ref="Q244:U244"/>
    <mergeCell ref="W244:AA244"/>
    <mergeCell ref="AC244:AG244"/>
    <mergeCell ref="AH244:CJ244"/>
    <mergeCell ref="A243:B243"/>
    <mergeCell ref="C248:P248"/>
    <mergeCell ref="Q248:U248"/>
    <mergeCell ref="W248:AA248"/>
    <mergeCell ref="AC248:AG248"/>
    <mergeCell ref="AH248:CJ248"/>
    <mergeCell ref="A196:B196"/>
    <mergeCell ref="C196:AC196"/>
    <mergeCell ref="AD196:AH196"/>
    <mergeCell ref="AI196:AM196"/>
    <mergeCell ref="AN196:AQ196"/>
    <mergeCell ref="AR196:AS196"/>
    <mergeCell ref="AT196:AU196"/>
    <mergeCell ref="AV196:AW196"/>
    <mergeCell ref="AX196:BA196"/>
    <mergeCell ref="BB196:BE196"/>
    <mergeCell ref="BL196:BO196"/>
    <mergeCell ref="BP196:BQ196"/>
    <mergeCell ref="BR196:BU196"/>
    <mergeCell ref="BV196:BW196"/>
    <mergeCell ref="BX196:CJ196"/>
    <mergeCell ref="A197:B197"/>
    <mergeCell ref="C197:AC197"/>
    <mergeCell ref="AD197:AH197"/>
    <mergeCell ref="AI197:AM197"/>
    <mergeCell ref="AN197:AQ197"/>
    <mergeCell ref="AR197:AS197"/>
    <mergeCell ref="AT197:AU197"/>
    <mergeCell ref="AV197:AW197"/>
    <mergeCell ref="AX197:BA197"/>
    <mergeCell ref="BB197:BE197"/>
    <mergeCell ref="BL197:BO197"/>
    <mergeCell ref="BP197:BQ197"/>
    <mergeCell ref="BR197:BU197"/>
    <mergeCell ref="BV197:BW197"/>
    <mergeCell ref="BX197:CJ197"/>
    <mergeCell ref="BJ196:BK196"/>
    <mergeCell ref="BJ197:BK197"/>
    <mergeCell ref="A194:B194"/>
    <mergeCell ref="C194:AC194"/>
    <mergeCell ref="AD194:AH194"/>
    <mergeCell ref="AI194:AM194"/>
    <mergeCell ref="AN194:AQ194"/>
    <mergeCell ref="AR194:AS194"/>
    <mergeCell ref="AT194:AU194"/>
    <mergeCell ref="AV194:AW194"/>
    <mergeCell ref="AX194:BA194"/>
    <mergeCell ref="BB194:BE194"/>
    <mergeCell ref="BL194:BO194"/>
    <mergeCell ref="BP194:BQ194"/>
    <mergeCell ref="BR194:BU194"/>
    <mergeCell ref="BV194:BW194"/>
    <mergeCell ref="BX194:CJ194"/>
    <mergeCell ref="A195:B195"/>
    <mergeCell ref="C195:AC195"/>
    <mergeCell ref="AD195:AH195"/>
    <mergeCell ref="AI195:AM195"/>
    <mergeCell ref="AN195:AQ195"/>
    <mergeCell ref="AR195:AS195"/>
    <mergeCell ref="AT195:AU195"/>
    <mergeCell ref="AV195:AW195"/>
    <mergeCell ref="AX195:BA195"/>
    <mergeCell ref="BB195:BE195"/>
    <mergeCell ref="BL195:BO195"/>
    <mergeCell ref="BP195:BQ195"/>
    <mergeCell ref="BR195:BU195"/>
    <mergeCell ref="BV195:BW195"/>
    <mergeCell ref="BX195:CJ195"/>
    <mergeCell ref="BJ195:BK195"/>
    <mergeCell ref="A192:B192"/>
    <mergeCell ref="C192:AC192"/>
    <mergeCell ref="AD192:AH192"/>
    <mergeCell ref="AI192:AM192"/>
    <mergeCell ref="AN192:AQ192"/>
    <mergeCell ref="AR192:AS192"/>
    <mergeCell ref="AT192:AU192"/>
    <mergeCell ref="AV192:AW192"/>
    <mergeCell ref="AX192:BA192"/>
    <mergeCell ref="BB192:BE192"/>
    <mergeCell ref="BL192:BO192"/>
    <mergeCell ref="BP192:BQ192"/>
    <mergeCell ref="BR192:BU192"/>
    <mergeCell ref="BV192:BW192"/>
    <mergeCell ref="BX192:CJ192"/>
    <mergeCell ref="A193:B193"/>
    <mergeCell ref="C193:AC193"/>
    <mergeCell ref="AD193:AH193"/>
    <mergeCell ref="AI193:AM193"/>
    <mergeCell ref="AN193:AQ193"/>
    <mergeCell ref="AR193:AS193"/>
    <mergeCell ref="AT193:AU193"/>
    <mergeCell ref="AV193:AW193"/>
    <mergeCell ref="AX193:BA193"/>
    <mergeCell ref="BB193:BE193"/>
    <mergeCell ref="BL193:BO193"/>
    <mergeCell ref="BP193:BQ193"/>
    <mergeCell ref="BR193:BU193"/>
    <mergeCell ref="BV193:BW193"/>
    <mergeCell ref="BX193:CJ193"/>
    <mergeCell ref="A190:B190"/>
    <mergeCell ref="C190:AC190"/>
    <mergeCell ref="AD190:AH190"/>
    <mergeCell ref="AI190:AM190"/>
    <mergeCell ref="AN190:AQ190"/>
    <mergeCell ref="AR190:AS190"/>
    <mergeCell ref="AT190:AU190"/>
    <mergeCell ref="AV190:AW190"/>
    <mergeCell ref="AX190:BA190"/>
    <mergeCell ref="BB190:BE190"/>
    <mergeCell ref="BL190:BO190"/>
    <mergeCell ref="BP190:BQ190"/>
    <mergeCell ref="BR190:BU190"/>
    <mergeCell ref="BV190:BW190"/>
    <mergeCell ref="BX190:CJ190"/>
    <mergeCell ref="A191:B191"/>
    <mergeCell ref="C191:AC191"/>
    <mergeCell ref="AD191:AH191"/>
    <mergeCell ref="AI191:AM191"/>
    <mergeCell ref="AN191:AQ191"/>
    <mergeCell ref="AR191:AS191"/>
    <mergeCell ref="AT191:AU191"/>
    <mergeCell ref="AV191:AW191"/>
    <mergeCell ref="AX191:BA191"/>
    <mergeCell ref="BB191:BE191"/>
    <mergeCell ref="BL191:BO191"/>
    <mergeCell ref="BP191:BQ191"/>
    <mergeCell ref="BR191:BU191"/>
    <mergeCell ref="BV191:BW191"/>
    <mergeCell ref="BX191:CJ191"/>
    <mergeCell ref="BF190:BI190"/>
    <mergeCell ref="BF191:BI191"/>
    <mergeCell ref="A188:B188"/>
    <mergeCell ref="C188:AC188"/>
    <mergeCell ref="AD188:AH188"/>
    <mergeCell ref="AI188:AM188"/>
    <mergeCell ref="AN188:AQ188"/>
    <mergeCell ref="AR188:AS188"/>
    <mergeCell ref="AT188:AU188"/>
    <mergeCell ref="AV188:AW188"/>
    <mergeCell ref="AX188:BA188"/>
    <mergeCell ref="BB188:BE188"/>
    <mergeCell ref="BL188:BO188"/>
    <mergeCell ref="BP188:BQ188"/>
    <mergeCell ref="BR188:BU188"/>
    <mergeCell ref="BV188:BW188"/>
    <mergeCell ref="BX188:CJ188"/>
    <mergeCell ref="A189:B189"/>
    <mergeCell ref="C189:AC189"/>
    <mergeCell ref="AD189:AH189"/>
    <mergeCell ref="AI189:AM189"/>
    <mergeCell ref="AN189:AQ189"/>
    <mergeCell ref="AR189:AS189"/>
    <mergeCell ref="AT189:AU189"/>
    <mergeCell ref="AV189:AW189"/>
    <mergeCell ref="AX189:BA189"/>
    <mergeCell ref="BB189:BE189"/>
    <mergeCell ref="BL189:BO189"/>
    <mergeCell ref="BP189:BQ189"/>
    <mergeCell ref="BR189:BU189"/>
    <mergeCell ref="BV189:BW189"/>
    <mergeCell ref="BX189:CJ189"/>
    <mergeCell ref="BF189:BI189"/>
    <mergeCell ref="BJ188:BK188"/>
    <mergeCell ref="A186:B186"/>
    <mergeCell ref="C186:AC186"/>
    <mergeCell ref="AD186:AH186"/>
    <mergeCell ref="AI186:AM186"/>
    <mergeCell ref="AN186:AQ186"/>
    <mergeCell ref="AR186:AS186"/>
    <mergeCell ref="AT186:AU186"/>
    <mergeCell ref="AV186:AW186"/>
    <mergeCell ref="AX186:BA186"/>
    <mergeCell ref="BB186:BE186"/>
    <mergeCell ref="BL186:BO186"/>
    <mergeCell ref="BP186:BQ186"/>
    <mergeCell ref="BR186:BU186"/>
    <mergeCell ref="BV186:BW186"/>
    <mergeCell ref="BX186:CJ186"/>
    <mergeCell ref="A187:B187"/>
    <mergeCell ref="C187:AC187"/>
    <mergeCell ref="AD187:AH187"/>
    <mergeCell ref="AI187:AM187"/>
    <mergeCell ref="AN187:AQ187"/>
    <mergeCell ref="AR187:AS187"/>
    <mergeCell ref="AT187:AU187"/>
    <mergeCell ref="AV187:AW187"/>
    <mergeCell ref="AX187:BA187"/>
    <mergeCell ref="BB187:BE187"/>
    <mergeCell ref="BL187:BO187"/>
    <mergeCell ref="BP187:BQ187"/>
    <mergeCell ref="BR187:BU187"/>
    <mergeCell ref="BV187:BW187"/>
    <mergeCell ref="BX187:CJ187"/>
    <mergeCell ref="BJ186:BK186"/>
    <mergeCell ref="BJ187:BK187"/>
    <mergeCell ref="A184:B184"/>
    <mergeCell ref="C184:AC184"/>
    <mergeCell ref="AD184:AH184"/>
    <mergeCell ref="AI184:AM184"/>
    <mergeCell ref="AN184:AQ184"/>
    <mergeCell ref="AR184:AS184"/>
    <mergeCell ref="AT184:AU184"/>
    <mergeCell ref="AV184:AW184"/>
    <mergeCell ref="AX184:BA184"/>
    <mergeCell ref="BB184:BE184"/>
    <mergeCell ref="BL184:BO184"/>
    <mergeCell ref="BP184:BQ184"/>
    <mergeCell ref="BR184:BU184"/>
    <mergeCell ref="BV184:BW184"/>
    <mergeCell ref="BX184:CJ184"/>
    <mergeCell ref="A185:B185"/>
    <mergeCell ref="C185:AC185"/>
    <mergeCell ref="AD185:AH185"/>
    <mergeCell ref="AI185:AM185"/>
    <mergeCell ref="AN185:AQ185"/>
    <mergeCell ref="AR185:AS185"/>
    <mergeCell ref="AT185:AU185"/>
    <mergeCell ref="AV185:AW185"/>
    <mergeCell ref="AX185:BA185"/>
    <mergeCell ref="BB185:BE185"/>
    <mergeCell ref="BL185:BO185"/>
    <mergeCell ref="BP185:BQ185"/>
    <mergeCell ref="BR185:BU185"/>
    <mergeCell ref="BV185:BW185"/>
    <mergeCell ref="BX185:CJ185"/>
    <mergeCell ref="BJ184:BK184"/>
    <mergeCell ref="BJ185:BK185"/>
    <mergeCell ref="A182:B182"/>
    <mergeCell ref="C182:AC182"/>
    <mergeCell ref="AD182:AH182"/>
    <mergeCell ref="AI182:AM182"/>
    <mergeCell ref="AN182:AQ182"/>
    <mergeCell ref="AR182:AS182"/>
    <mergeCell ref="AT182:AU182"/>
    <mergeCell ref="AV182:AW182"/>
    <mergeCell ref="AX182:BA182"/>
    <mergeCell ref="BB182:BE182"/>
    <mergeCell ref="BL182:BO182"/>
    <mergeCell ref="BP182:BQ182"/>
    <mergeCell ref="BR182:BU182"/>
    <mergeCell ref="BV182:BW182"/>
    <mergeCell ref="BX182:CJ182"/>
    <mergeCell ref="A183:B183"/>
    <mergeCell ref="C183:AC183"/>
    <mergeCell ref="AD183:AH183"/>
    <mergeCell ref="AI183:AM183"/>
    <mergeCell ref="AN183:AQ183"/>
    <mergeCell ref="AR183:AS183"/>
    <mergeCell ref="AT183:AU183"/>
    <mergeCell ref="AV183:AW183"/>
    <mergeCell ref="AX183:BA183"/>
    <mergeCell ref="BB183:BE183"/>
    <mergeCell ref="BL183:BO183"/>
    <mergeCell ref="BP183:BQ183"/>
    <mergeCell ref="BR183:BU183"/>
    <mergeCell ref="BV183:BW183"/>
    <mergeCell ref="BX183:CJ183"/>
    <mergeCell ref="BJ182:BK182"/>
    <mergeCell ref="BJ183:BK183"/>
    <mergeCell ref="A180:B180"/>
    <mergeCell ref="C180:AC180"/>
    <mergeCell ref="AD180:AH180"/>
    <mergeCell ref="AI180:AM180"/>
    <mergeCell ref="AN180:AQ180"/>
    <mergeCell ref="AR180:AS180"/>
    <mergeCell ref="AT180:AU180"/>
    <mergeCell ref="AV180:AW180"/>
    <mergeCell ref="AX180:BA180"/>
    <mergeCell ref="BB180:BE180"/>
    <mergeCell ref="BL180:BO180"/>
    <mergeCell ref="BP180:BQ180"/>
    <mergeCell ref="BR180:BU180"/>
    <mergeCell ref="BV180:BW180"/>
    <mergeCell ref="BX180:CJ180"/>
    <mergeCell ref="A181:B181"/>
    <mergeCell ref="C181:AC181"/>
    <mergeCell ref="AD181:AH181"/>
    <mergeCell ref="AI181:AM181"/>
    <mergeCell ref="AN181:AQ181"/>
    <mergeCell ref="AR181:AS181"/>
    <mergeCell ref="AT181:AU181"/>
    <mergeCell ref="AV181:AW181"/>
    <mergeCell ref="AX181:BA181"/>
    <mergeCell ref="BB181:BE181"/>
    <mergeCell ref="BL181:BO181"/>
    <mergeCell ref="BP181:BQ181"/>
    <mergeCell ref="BR181:BU181"/>
    <mergeCell ref="BV181:BW181"/>
    <mergeCell ref="BX181:CJ181"/>
    <mergeCell ref="BJ180:BK180"/>
    <mergeCell ref="BJ181:BK181"/>
    <mergeCell ref="A178:B178"/>
    <mergeCell ref="C178:AC178"/>
    <mergeCell ref="AD178:AH178"/>
    <mergeCell ref="AI178:AM178"/>
    <mergeCell ref="AN178:AQ178"/>
    <mergeCell ref="AR178:AS178"/>
    <mergeCell ref="AT178:AU178"/>
    <mergeCell ref="AV178:AW178"/>
    <mergeCell ref="AX178:BA178"/>
    <mergeCell ref="BB178:BE178"/>
    <mergeCell ref="BL178:BO178"/>
    <mergeCell ref="BP178:BQ178"/>
    <mergeCell ref="BR178:BU178"/>
    <mergeCell ref="BV178:BW178"/>
    <mergeCell ref="BX178:CJ178"/>
    <mergeCell ref="A179:B179"/>
    <mergeCell ref="C179:AC179"/>
    <mergeCell ref="AD179:AH179"/>
    <mergeCell ref="AI179:AM179"/>
    <mergeCell ref="AN179:AQ179"/>
    <mergeCell ref="AR179:AS179"/>
    <mergeCell ref="AT179:AU179"/>
    <mergeCell ref="AV179:AW179"/>
    <mergeCell ref="AX179:BA179"/>
    <mergeCell ref="BB179:BE179"/>
    <mergeCell ref="BL179:BO179"/>
    <mergeCell ref="BP179:BQ179"/>
    <mergeCell ref="BR179:BU179"/>
    <mergeCell ref="BV179:BW179"/>
    <mergeCell ref="BX179:CJ179"/>
    <mergeCell ref="BJ178:BK178"/>
    <mergeCell ref="BJ179:BK179"/>
    <mergeCell ref="A176:B176"/>
    <mergeCell ref="C176:AC176"/>
    <mergeCell ref="AD176:AH176"/>
    <mergeCell ref="AI176:AM176"/>
    <mergeCell ref="AN176:AQ176"/>
    <mergeCell ref="AR176:AS176"/>
    <mergeCell ref="AT176:AU176"/>
    <mergeCell ref="AV176:AW176"/>
    <mergeCell ref="AX176:BA176"/>
    <mergeCell ref="BB176:BE176"/>
    <mergeCell ref="BL176:BO176"/>
    <mergeCell ref="BP176:BQ176"/>
    <mergeCell ref="BR176:BU176"/>
    <mergeCell ref="BV176:BW176"/>
    <mergeCell ref="BX176:CJ176"/>
    <mergeCell ref="A177:B177"/>
    <mergeCell ref="C177:AC177"/>
    <mergeCell ref="AD177:AH177"/>
    <mergeCell ref="AI177:AM177"/>
    <mergeCell ref="AN177:AQ177"/>
    <mergeCell ref="AR177:AS177"/>
    <mergeCell ref="AT177:AU177"/>
    <mergeCell ref="AV177:AW177"/>
    <mergeCell ref="AX177:BA177"/>
    <mergeCell ref="BB177:BE177"/>
    <mergeCell ref="BL177:BO177"/>
    <mergeCell ref="BP177:BQ177"/>
    <mergeCell ref="BR177:BU177"/>
    <mergeCell ref="BV177:BW177"/>
    <mergeCell ref="BX177:CJ177"/>
    <mergeCell ref="BJ176:BK176"/>
    <mergeCell ref="BJ177:BK177"/>
    <mergeCell ref="A174:B174"/>
    <mergeCell ref="C174:AC174"/>
    <mergeCell ref="AD174:AH174"/>
    <mergeCell ref="AI174:AM174"/>
    <mergeCell ref="AN174:AQ174"/>
    <mergeCell ref="AR174:AS174"/>
    <mergeCell ref="AT174:AU174"/>
    <mergeCell ref="AV174:AW174"/>
    <mergeCell ref="AX174:BA174"/>
    <mergeCell ref="BB174:BE174"/>
    <mergeCell ref="BL174:BO174"/>
    <mergeCell ref="BP174:BQ174"/>
    <mergeCell ref="BR174:BU174"/>
    <mergeCell ref="BV174:BW174"/>
    <mergeCell ref="BX174:CJ174"/>
    <mergeCell ref="A175:B175"/>
    <mergeCell ref="C175:AC175"/>
    <mergeCell ref="AD175:AH175"/>
    <mergeCell ref="AI175:AM175"/>
    <mergeCell ref="AN175:AQ175"/>
    <mergeCell ref="AR175:AS175"/>
    <mergeCell ref="AT175:AU175"/>
    <mergeCell ref="AV175:AW175"/>
    <mergeCell ref="AX175:BA175"/>
    <mergeCell ref="BB175:BE175"/>
    <mergeCell ref="BL175:BO175"/>
    <mergeCell ref="BP175:BQ175"/>
    <mergeCell ref="BR175:BU175"/>
    <mergeCell ref="BV175:BW175"/>
    <mergeCell ref="BX175:CJ175"/>
    <mergeCell ref="BJ174:BK174"/>
    <mergeCell ref="BJ175:BK175"/>
    <mergeCell ref="A172:B172"/>
    <mergeCell ref="C172:AC172"/>
    <mergeCell ref="AD172:AH172"/>
    <mergeCell ref="AI172:AM172"/>
    <mergeCell ref="AN172:AQ172"/>
    <mergeCell ref="AR172:AS172"/>
    <mergeCell ref="AT172:AU172"/>
    <mergeCell ref="AV172:AW172"/>
    <mergeCell ref="AX172:BA172"/>
    <mergeCell ref="BB172:BE172"/>
    <mergeCell ref="BL172:BO172"/>
    <mergeCell ref="BP172:BQ172"/>
    <mergeCell ref="BR172:BU172"/>
    <mergeCell ref="BV172:BW172"/>
    <mergeCell ref="BX172:CJ172"/>
    <mergeCell ref="A173:B173"/>
    <mergeCell ref="C173:AC173"/>
    <mergeCell ref="AD173:AH173"/>
    <mergeCell ref="AI173:AM173"/>
    <mergeCell ref="AN173:AQ173"/>
    <mergeCell ref="AR173:AS173"/>
    <mergeCell ref="AT173:AU173"/>
    <mergeCell ref="AV173:AW173"/>
    <mergeCell ref="AX173:BA173"/>
    <mergeCell ref="BB173:BE173"/>
    <mergeCell ref="BL173:BO173"/>
    <mergeCell ref="BP173:BQ173"/>
    <mergeCell ref="BR173:BU173"/>
    <mergeCell ref="BV173:BW173"/>
    <mergeCell ref="BX173:CJ173"/>
    <mergeCell ref="BJ172:BK172"/>
    <mergeCell ref="BJ173:BK173"/>
    <mergeCell ref="A170:B170"/>
    <mergeCell ref="C170:AC170"/>
    <mergeCell ref="AD170:AH170"/>
    <mergeCell ref="AI170:AM170"/>
    <mergeCell ref="AN170:AQ170"/>
    <mergeCell ref="AR170:AS170"/>
    <mergeCell ref="AT170:AU170"/>
    <mergeCell ref="AV170:AW170"/>
    <mergeCell ref="AX170:BA170"/>
    <mergeCell ref="BB170:BE170"/>
    <mergeCell ref="BL170:BO170"/>
    <mergeCell ref="BP170:BQ170"/>
    <mergeCell ref="BR170:BU170"/>
    <mergeCell ref="BV170:BW170"/>
    <mergeCell ref="BX170:CJ170"/>
    <mergeCell ref="A171:B171"/>
    <mergeCell ref="C171:AC171"/>
    <mergeCell ref="AD171:AH171"/>
    <mergeCell ref="AI171:AM171"/>
    <mergeCell ref="AN171:AQ171"/>
    <mergeCell ref="AR171:AS171"/>
    <mergeCell ref="AT171:AU171"/>
    <mergeCell ref="AV171:AW171"/>
    <mergeCell ref="AX171:BA171"/>
    <mergeCell ref="BB171:BE171"/>
    <mergeCell ref="BL171:BO171"/>
    <mergeCell ref="BP171:BQ171"/>
    <mergeCell ref="BR171:BU171"/>
    <mergeCell ref="BV171:BW171"/>
    <mergeCell ref="BX171:CJ171"/>
    <mergeCell ref="BF170:BI170"/>
    <mergeCell ref="BF171:BI171"/>
    <mergeCell ref="A168:B168"/>
    <mergeCell ref="C168:AC168"/>
    <mergeCell ref="AD168:AH168"/>
    <mergeCell ref="AI168:AM168"/>
    <mergeCell ref="AN168:AQ168"/>
    <mergeCell ref="AR168:AS168"/>
    <mergeCell ref="AT168:AU168"/>
    <mergeCell ref="AV168:AW168"/>
    <mergeCell ref="AX168:BA168"/>
    <mergeCell ref="BB168:BE168"/>
    <mergeCell ref="BL168:BO168"/>
    <mergeCell ref="BP168:BQ168"/>
    <mergeCell ref="BR168:BU168"/>
    <mergeCell ref="BV168:BW168"/>
    <mergeCell ref="BX168:CJ168"/>
    <mergeCell ref="A169:B169"/>
    <mergeCell ref="C169:AC169"/>
    <mergeCell ref="AD169:AH169"/>
    <mergeCell ref="AI169:AM169"/>
    <mergeCell ref="AN169:AQ169"/>
    <mergeCell ref="AR169:AS169"/>
    <mergeCell ref="AT169:AU169"/>
    <mergeCell ref="AV169:AW169"/>
    <mergeCell ref="AX169:BA169"/>
    <mergeCell ref="BB169:BE169"/>
    <mergeCell ref="BL169:BO169"/>
    <mergeCell ref="BP169:BQ169"/>
    <mergeCell ref="BR169:BU169"/>
    <mergeCell ref="BV169:BW169"/>
    <mergeCell ref="BX169:CJ169"/>
    <mergeCell ref="BF169:BI169"/>
    <mergeCell ref="BJ169:BK169"/>
    <mergeCell ref="A166:B166"/>
    <mergeCell ref="C166:AC166"/>
    <mergeCell ref="AD166:AH166"/>
    <mergeCell ref="AI166:AM166"/>
    <mergeCell ref="AN166:AQ166"/>
    <mergeCell ref="AR166:AS166"/>
    <mergeCell ref="AT166:AU166"/>
    <mergeCell ref="AV166:AW166"/>
    <mergeCell ref="AX166:BA166"/>
    <mergeCell ref="BB166:BE166"/>
    <mergeCell ref="BL166:BO166"/>
    <mergeCell ref="BP166:BQ166"/>
    <mergeCell ref="BR166:BU166"/>
    <mergeCell ref="BV166:BW166"/>
    <mergeCell ref="BX166:CJ166"/>
    <mergeCell ref="A167:B167"/>
    <mergeCell ref="C167:AC167"/>
    <mergeCell ref="AD167:AH167"/>
    <mergeCell ref="AI167:AM167"/>
    <mergeCell ref="AN167:AQ167"/>
    <mergeCell ref="AR167:AS167"/>
    <mergeCell ref="AT167:AU167"/>
    <mergeCell ref="AV167:AW167"/>
    <mergeCell ref="AX167:BA167"/>
    <mergeCell ref="BB167:BE167"/>
    <mergeCell ref="BL167:BO167"/>
    <mergeCell ref="BP167:BQ167"/>
    <mergeCell ref="BR167:BU167"/>
    <mergeCell ref="BV167:BW167"/>
    <mergeCell ref="BX167:CJ167"/>
    <mergeCell ref="BJ167:BK167"/>
    <mergeCell ref="A164:B164"/>
    <mergeCell ref="C164:AC164"/>
    <mergeCell ref="AD164:AH164"/>
    <mergeCell ref="AI164:AM164"/>
    <mergeCell ref="AN164:AQ164"/>
    <mergeCell ref="AR164:AS164"/>
    <mergeCell ref="AT164:AU164"/>
    <mergeCell ref="AV164:AW164"/>
    <mergeCell ref="AX164:BA164"/>
    <mergeCell ref="BB164:BE164"/>
    <mergeCell ref="BL164:BO164"/>
    <mergeCell ref="BP164:BQ164"/>
    <mergeCell ref="BR164:BU164"/>
    <mergeCell ref="BV164:BW164"/>
    <mergeCell ref="BX164:CJ164"/>
    <mergeCell ref="A165:B165"/>
    <mergeCell ref="C165:AC165"/>
    <mergeCell ref="AD165:AH165"/>
    <mergeCell ref="AI165:AM165"/>
    <mergeCell ref="AN165:AQ165"/>
    <mergeCell ref="AR165:AS165"/>
    <mergeCell ref="AT165:AU165"/>
    <mergeCell ref="AV165:AW165"/>
    <mergeCell ref="AX165:BA165"/>
    <mergeCell ref="BB165:BE165"/>
    <mergeCell ref="BL165:BO165"/>
    <mergeCell ref="BP165:BQ165"/>
    <mergeCell ref="BR165:BU165"/>
    <mergeCell ref="BV165:BW165"/>
    <mergeCell ref="BX165:CJ165"/>
    <mergeCell ref="BJ164:BK164"/>
    <mergeCell ref="BJ165:BK165"/>
    <mergeCell ref="A162:B162"/>
    <mergeCell ref="C162:AC162"/>
    <mergeCell ref="AD162:AH162"/>
    <mergeCell ref="AI162:AM162"/>
    <mergeCell ref="AN162:AQ162"/>
    <mergeCell ref="AR162:AS162"/>
    <mergeCell ref="AT162:AU162"/>
    <mergeCell ref="AV162:AW162"/>
    <mergeCell ref="AX162:BA162"/>
    <mergeCell ref="BB162:BE162"/>
    <mergeCell ref="BL162:BO162"/>
    <mergeCell ref="BP162:BQ162"/>
    <mergeCell ref="BR162:BU162"/>
    <mergeCell ref="BV162:BW162"/>
    <mergeCell ref="BX162:CJ162"/>
    <mergeCell ref="A163:B163"/>
    <mergeCell ref="C163:AC163"/>
    <mergeCell ref="AD163:AH163"/>
    <mergeCell ref="AI163:AM163"/>
    <mergeCell ref="AN163:AQ163"/>
    <mergeCell ref="AR163:AS163"/>
    <mergeCell ref="AT163:AU163"/>
    <mergeCell ref="AV163:AW163"/>
    <mergeCell ref="AX163:BA163"/>
    <mergeCell ref="BB163:BE163"/>
    <mergeCell ref="BL163:BO163"/>
    <mergeCell ref="BP163:BQ163"/>
    <mergeCell ref="BR163:BU163"/>
    <mergeCell ref="BV163:BW163"/>
    <mergeCell ref="BX163:CJ163"/>
    <mergeCell ref="BJ162:BK162"/>
    <mergeCell ref="BJ163:BK163"/>
    <mergeCell ref="A160:B160"/>
    <mergeCell ref="C160:AC160"/>
    <mergeCell ref="AD160:AH160"/>
    <mergeCell ref="AI160:AM160"/>
    <mergeCell ref="AN160:AQ160"/>
    <mergeCell ref="AR160:AS160"/>
    <mergeCell ref="AT160:AU160"/>
    <mergeCell ref="AV160:AW160"/>
    <mergeCell ref="AX160:BA160"/>
    <mergeCell ref="BB160:BE160"/>
    <mergeCell ref="BL160:BO160"/>
    <mergeCell ref="BP160:BQ160"/>
    <mergeCell ref="BR160:BU160"/>
    <mergeCell ref="BV160:BW160"/>
    <mergeCell ref="BX160:CJ160"/>
    <mergeCell ref="A161:B161"/>
    <mergeCell ref="C161:AC161"/>
    <mergeCell ref="AD161:AH161"/>
    <mergeCell ref="AI161:AM161"/>
    <mergeCell ref="AN161:AQ161"/>
    <mergeCell ref="AR161:AS161"/>
    <mergeCell ref="AT161:AU161"/>
    <mergeCell ref="AV161:AW161"/>
    <mergeCell ref="AX161:BA161"/>
    <mergeCell ref="BB161:BE161"/>
    <mergeCell ref="BL161:BO161"/>
    <mergeCell ref="BP161:BQ161"/>
    <mergeCell ref="BR161:BU161"/>
    <mergeCell ref="BV161:BW161"/>
    <mergeCell ref="BX161:CJ161"/>
    <mergeCell ref="BJ160:BK160"/>
    <mergeCell ref="BJ161:BK161"/>
    <mergeCell ref="A158:B158"/>
    <mergeCell ref="C158:AC158"/>
    <mergeCell ref="AD158:AH158"/>
    <mergeCell ref="AI158:AM158"/>
    <mergeCell ref="AN158:AQ158"/>
    <mergeCell ref="AR158:AS158"/>
    <mergeCell ref="AT158:AU158"/>
    <mergeCell ref="AV158:AW158"/>
    <mergeCell ref="AX158:BA158"/>
    <mergeCell ref="BB158:BE158"/>
    <mergeCell ref="BL158:BO158"/>
    <mergeCell ref="BP158:BQ158"/>
    <mergeCell ref="BR158:BU158"/>
    <mergeCell ref="BV158:BW158"/>
    <mergeCell ref="BX158:CJ158"/>
    <mergeCell ref="A159:B159"/>
    <mergeCell ref="C159:AC159"/>
    <mergeCell ref="AD159:AH159"/>
    <mergeCell ref="AI159:AM159"/>
    <mergeCell ref="AN159:AQ159"/>
    <mergeCell ref="AR159:AS159"/>
    <mergeCell ref="AT159:AU159"/>
    <mergeCell ref="AV159:AW159"/>
    <mergeCell ref="AX159:BA159"/>
    <mergeCell ref="BB159:BE159"/>
    <mergeCell ref="BL159:BO159"/>
    <mergeCell ref="BP159:BQ159"/>
    <mergeCell ref="BR159:BU159"/>
    <mergeCell ref="BV159:BW159"/>
    <mergeCell ref="BX159:CJ159"/>
    <mergeCell ref="BJ158:BK158"/>
    <mergeCell ref="BJ159:BK159"/>
    <mergeCell ref="A156:B156"/>
    <mergeCell ref="C156:AC156"/>
    <mergeCell ref="AD156:AH156"/>
    <mergeCell ref="AI156:AM156"/>
    <mergeCell ref="AN156:AQ156"/>
    <mergeCell ref="AR156:AS156"/>
    <mergeCell ref="AT156:AU156"/>
    <mergeCell ref="AV156:AW156"/>
    <mergeCell ref="AX156:BA156"/>
    <mergeCell ref="BB156:BE156"/>
    <mergeCell ref="BL156:BO156"/>
    <mergeCell ref="BP156:BQ156"/>
    <mergeCell ref="BR156:BU156"/>
    <mergeCell ref="BV156:BW156"/>
    <mergeCell ref="BX156:CJ156"/>
    <mergeCell ref="A157:B157"/>
    <mergeCell ref="C157:AC157"/>
    <mergeCell ref="AD157:AH157"/>
    <mergeCell ref="AI157:AM157"/>
    <mergeCell ref="AN157:AQ157"/>
    <mergeCell ref="AR157:AS157"/>
    <mergeCell ref="AT157:AU157"/>
    <mergeCell ref="AV157:AW157"/>
    <mergeCell ref="AX157:BA157"/>
    <mergeCell ref="BB157:BE157"/>
    <mergeCell ref="BL157:BO157"/>
    <mergeCell ref="BP157:BQ157"/>
    <mergeCell ref="BR157:BU157"/>
    <mergeCell ref="BV157:BW157"/>
    <mergeCell ref="BX157:CJ157"/>
    <mergeCell ref="BJ156:BK156"/>
    <mergeCell ref="BJ157:BK157"/>
    <mergeCell ref="A154:B154"/>
    <mergeCell ref="C154:AC154"/>
    <mergeCell ref="AD154:AH154"/>
    <mergeCell ref="AI154:AM154"/>
    <mergeCell ref="AN154:AQ154"/>
    <mergeCell ref="AR154:AS154"/>
    <mergeCell ref="AT154:AU154"/>
    <mergeCell ref="AV154:AW154"/>
    <mergeCell ref="AX154:BA154"/>
    <mergeCell ref="BB154:BE154"/>
    <mergeCell ref="BL154:BO154"/>
    <mergeCell ref="BP154:BQ154"/>
    <mergeCell ref="BR154:BU154"/>
    <mergeCell ref="BV154:BW154"/>
    <mergeCell ref="BX154:CJ154"/>
    <mergeCell ref="A155:B155"/>
    <mergeCell ref="C155:AC155"/>
    <mergeCell ref="AD155:AH155"/>
    <mergeCell ref="AI155:AM155"/>
    <mergeCell ref="AN155:AQ155"/>
    <mergeCell ref="AR155:AS155"/>
    <mergeCell ref="AT155:AU155"/>
    <mergeCell ref="AV155:AW155"/>
    <mergeCell ref="AX155:BA155"/>
    <mergeCell ref="BB155:BE155"/>
    <mergeCell ref="BL155:BO155"/>
    <mergeCell ref="BP155:BQ155"/>
    <mergeCell ref="BR155:BU155"/>
    <mergeCell ref="BV155:BW155"/>
    <mergeCell ref="BX155:CJ155"/>
    <mergeCell ref="BJ154:BK154"/>
    <mergeCell ref="BJ155:BK155"/>
    <mergeCell ref="A152:B152"/>
    <mergeCell ref="C152:AC152"/>
    <mergeCell ref="AD152:AH152"/>
    <mergeCell ref="AI152:AM152"/>
    <mergeCell ref="AN152:AQ152"/>
    <mergeCell ref="AR152:AS152"/>
    <mergeCell ref="AT152:AU152"/>
    <mergeCell ref="AV152:AW152"/>
    <mergeCell ref="AX152:BA152"/>
    <mergeCell ref="BB152:BE152"/>
    <mergeCell ref="BL152:BO152"/>
    <mergeCell ref="BP152:BQ152"/>
    <mergeCell ref="BR152:BU152"/>
    <mergeCell ref="BV152:BW152"/>
    <mergeCell ref="BX152:CJ152"/>
    <mergeCell ref="A153:B153"/>
    <mergeCell ref="C153:AC153"/>
    <mergeCell ref="AD153:AH153"/>
    <mergeCell ref="AI153:AM153"/>
    <mergeCell ref="AN153:AQ153"/>
    <mergeCell ref="AR153:AS153"/>
    <mergeCell ref="AT153:AU153"/>
    <mergeCell ref="AV153:AW153"/>
    <mergeCell ref="AX153:BA153"/>
    <mergeCell ref="BB153:BE153"/>
    <mergeCell ref="BL153:BO153"/>
    <mergeCell ref="BP153:BQ153"/>
    <mergeCell ref="BR153:BU153"/>
    <mergeCell ref="BV153:BW153"/>
    <mergeCell ref="BX153:CJ153"/>
    <mergeCell ref="A150:B150"/>
    <mergeCell ref="C150:AC150"/>
    <mergeCell ref="AD150:AH150"/>
    <mergeCell ref="AI150:AM150"/>
    <mergeCell ref="AN150:AQ150"/>
    <mergeCell ref="AR150:AS150"/>
    <mergeCell ref="AT150:AU150"/>
    <mergeCell ref="AV150:AW150"/>
    <mergeCell ref="AX150:BA150"/>
    <mergeCell ref="BB150:BE150"/>
    <mergeCell ref="BL150:BO150"/>
    <mergeCell ref="BP150:BQ150"/>
    <mergeCell ref="BR150:BU150"/>
    <mergeCell ref="BV150:BW150"/>
    <mergeCell ref="BX150:CJ150"/>
    <mergeCell ref="A151:B151"/>
    <mergeCell ref="C151:AC151"/>
    <mergeCell ref="AD151:AH151"/>
    <mergeCell ref="AI151:AM151"/>
    <mergeCell ref="AN151:AQ151"/>
    <mergeCell ref="AR151:AS151"/>
    <mergeCell ref="AT151:AU151"/>
    <mergeCell ref="AV151:AW151"/>
    <mergeCell ref="AX151:BA151"/>
    <mergeCell ref="BB151:BE151"/>
    <mergeCell ref="BL151:BO151"/>
    <mergeCell ref="BP151:BQ151"/>
    <mergeCell ref="BR151:BU151"/>
    <mergeCell ref="BV151:BW151"/>
    <mergeCell ref="BX151:CJ151"/>
    <mergeCell ref="BF151:BI151"/>
    <mergeCell ref="A149:B149"/>
    <mergeCell ref="C149:AC149"/>
    <mergeCell ref="AD149:AH149"/>
    <mergeCell ref="AI149:AM149"/>
    <mergeCell ref="AN149:AQ149"/>
    <mergeCell ref="AR149:AS149"/>
    <mergeCell ref="AT149:AU149"/>
    <mergeCell ref="AV149:AW149"/>
    <mergeCell ref="AX149:BA149"/>
    <mergeCell ref="BB149:BE149"/>
    <mergeCell ref="BL149:BO149"/>
    <mergeCell ref="BP149:BQ149"/>
    <mergeCell ref="BR149:BU149"/>
    <mergeCell ref="BV149:BW149"/>
    <mergeCell ref="BX149:CJ149"/>
    <mergeCell ref="AD108:AH109"/>
    <mergeCell ref="AI108:AM109"/>
    <mergeCell ref="AN108:AQ109"/>
    <mergeCell ref="A148:B148"/>
    <mergeCell ref="C148:AC148"/>
    <mergeCell ref="AD148:AH148"/>
    <mergeCell ref="AI148:AM148"/>
    <mergeCell ref="AN148:AQ148"/>
    <mergeCell ref="AR148:AS148"/>
    <mergeCell ref="AT148:AU148"/>
    <mergeCell ref="AV148:AW148"/>
    <mergeCell ref="AX148:BA148"/>
    <mergeCell ref="BB148:BE148"/>
    <mergeCell ref="BL148:BO148"/>
    <mergeCell ref="H137:AC137"/>
    <mergeCell ref="H109:AC109"/>
    <mergeCell ref="H111:AC111"/>
    <mergeCell ref="A146:B147"/>
    <mergeCell ref="C146:AC147"/>
    <mergeCell ref="AD146:AH147"/>
    <mergeCell ref="AI146:AM147"/>
    <mergeCell ref="AN146:AS147"/>
    <mergeCell ref="AT146:AW147"/>
    <mergeCell ref="AX146:BA147"/>
    <mergeCell ref="BB146:BE147"/>
    <mergeCell ref="BL146:BW146"/>
    <mergeCell ref="BX146:CJ147"/>
    <mergeCell ref="BL147:BQ147"/>
    <mergeCell ref="BR147:BW147"/>
    <mergeCell ref="BL114:BO115"/>
    <mergeCell ref="BP114:BQ115"/>
    <mergeCell ref="BR114:BU115"/>
    <mergeCell ref="BV114:BW115"/>
    <mergeCell ref="A118:B119"/>
    <mergeCell ref="C118:G118"/>
    <mergeCell ref="H118:AC118"/>
    <mergeCell ref="AD118:AH119"/>
    <mergeCell ref="AI118:AM119"/>
    <mergeCell ref="AN118:AQ119"/>
    <mergeCell ref="AR118:AS119"/>
    <mergeCell ref="AT118:AU119"/>
    <mergeCell ref="AV118:AW119"/>
    <mergeCell ref="AX118:BA119"/>
    <mergeCell ref="BB118:BE119"/>
    <mergeCell ref="BL118:BO119"/>
    <mergeCell ref="BP118:BQ119"/>
    <mergeCell ref="BR118:BU119"/>
    <mergeCell ref="BV118:BW119"/>
    <mergeCell ref="BX118:CE119"/>
    <mergeCell ref="AD110:AH111"/>
    <mergeCell ref="AI110:AM111"/>
    <mergeCell ref="AN110:AQ111"/>
    <mergeCell ref="AR110:AS111"/>
    <mergeCell ref="AT110:AU111"/>
    <mergeCell ref="AV110:AW111"/>
    <mergeCell ref="AX110:BA111"/>
    <mergeCell ref="A114:B115"/>
    <mergeCell ref="C114:G114"/>
    <mergeCell ref="H114:AC114"/>
    <mergeCell ref="AD114:AH115"/>
    <mergeCell ref="AI114:AM115"/>
    <mergeCell ref="AN114:AQ115"/>
    <mergeCell ref="AR114:AS115"/>
    <mergeCell ref="AT114:AU115"/>
    <mergeCell ref="AV114:AW115"/>
    <mergeCell ref="C115:G115"/>
    <mergeCell ref="H113:AC113"/>
    <mergeCell ref="H115:AC115"/>
    <mergeCell ref="H112:AC112"/>
    <mergeCell ref="AD112:AH113"/>
    <mergeCell ref="AI112:AM113"/>
    <mergeCell ref="AN112:AQ113"/>
    <mergeCell ref="AR112:AS113"/>
    <mergeCell ref="AT112:AU113"/>
    <mergeCell ref="AV112:AW113"/>
    <mergeCell ref="AX112:BA113"/>
    <mergeCell ref="A104:B105"/>
    <mergeCell ref="C104:G104"/>
    <mergeCell ref="H104:AC104"/>
    <mergeCell ref="AD104:AH105"/>
    <mergeCell ref="AI104:AM105"/>
    <mergeCell ref="AN104:AQ105"/>
    <mergeCell ref="AR104:AS105"/>
    <mergeCell ref="AT104:AU105"/>
    <mergeCell ref="AV104:AW105"/>
    <mergeCell ref="AX104:BA105"/>
    <mergeCell ref="BB104:BE105"/>
    <mergeCell ref="BL104:BO105"/>
    <mergeCell ref="BP104:BQ105"/>
    <mergeCell ref="BR104:BU105"/>
    <mergeCell ref="BV104:BW105"/>
    <mergeCell ref="BX104:CE105"/>
    <mergeCell ref="CF104:CJ105"/>
    <mergeCell ref="C105:G105"/>
    <mergeCell ref="H105:AC105"/>
    <mergeCell ref="BF104:BI105"/>
    <mergeCell ref="BJ104:BK105"/>
    <mergeCell ref="A102:B103"/>
    <mergeCell ref="C102:G102"/>
    <mergeCell ref="H102:AC102"/>
    <mergeCell ref="AD102:AH103"/>
    <mergeCell ref="AI102:AM103"/>
    <mergeCell ref="AN102:AQ103"/>
    <mergeCell ref="AR102:AS103"/>
    <mergeCell ref="AT102:AU103"/>
    <mergeCell ref="AV102:AW103"/>
    <mergeCell ref="AX102:BA103"/>
    <mergeCell ref="BB102:BE103"/>
    <mergeCell ref="BL102:BO103"/>
    <mergeCell ref="BP102:BQ103"/>
    <mergeCell ref="BR102:BU103"/>
    <mergeCell ref="BV102:BW103"/>
    <mergeCell ref="BX102:CE103"/>
    <mergeCell ref="CF102:CJ103"/>
    <mergeCell ref="C103:G103"/>
    <mergeCell ref="H103:AC103"/>
    <mergeCell ref="BF102:BI103"/>
    <mergeCell ref="BJ102:BK103"/>
    <mergeCell ref="A100:B101"/>
    <mergeCell ref="C100:G100"/>
    <mergeCell ref="H100:AC100"/>
    <mergeCell ref="AD100:AH101"/>
    <mergeCell ref="AI100:AM101"/>
    <mergeCell ref="AN100:AQ101"/>
    <mergeCell ref="AR100:AS101"/>
    <mergeCell ref="AT100:AU101"/>
    <mergeCell ref="AV100:AW101"/>
    <mergeCell ref="AX100:BA101"/>
    <mergeCell ref="BB100:BE101"/>
    <mergeCell ref="BL100:BO101"/>
    <mergeCell ref="BP100:BQ101"/>
    <mergeCell ref="BR100:BU101"/>
    <mergeCell ref="BV100:BW101"/>
    <mergeCell ref="BX100:CE101"/>
    <mergeCell ref="CF100:CJ101"/>
    <mergeCell ref="C101:G101"/>
    <mergeCell ref="H101:AC101"/>
    <mergeCell ref="BF100:BI101"/>
    <mergeCell ref="BJ100:BK101"/>
    <mergeCell ref="A98:B99"/>
    <mergeCell ref="C98:G98"/>
    <mergeCell ref="H98:AC98"/>
    <mergeCell ref="AD98:AH99"/>
    <mergeCell ref="AI98:AM99"/>
    <mergeCell ref="AN98:AQ99"/>
    <mergeCell ref="AR98:AS99"/>
    <mergeCell ref="AT98:AU99"/>
    <mergeCell ref="AV98:AW99"/>
    <mergeCell ref="AX98:BA99"/>
    <mergeCell ref="BB98:BE99"/>
    <mergeCell ref="BL98:BO99"/>
    <mergeCell ref="BP98:BQ99"/>
    <mergeCell ref="BR98:BU99"/>
    <mergeCell ref="BV98:BW99"/>
    <mergeCell ref="BX98:CE99"/>
    <mergeCell ref="CF98:CJ99"/>
    <mergeCell ref="C99:G99"/>
    <mergeCell ref="H99:AC99"/>
    <mergeCell ref="BF98:BI99"/>
    <mergeCell ref="BJ98:BK99"/>
    <mergeCell ref="A96:B97"/>
    <mergeCell ref="C96:G96"/>
    <mergeCell ref="H96:AC96"/>
    <mergeCell ref="AD96:AH97"/>
    <mergeCell ref="AI96:AM97"/>
    <mergeCell ref="AN96:AQ97"/>
    <mergeCell ref="AR96:AS97"/>
    <mergeCell ref="AT96:AU97"/>
    <mergeCell ref="AV96:AW97"/>
    <mergeCell ref="AX96:BA97"/>
    <mergeCell ref="BB96:BE97"/>
    <mergeCell ref="BL96:BO97"/>
    <mergeCell ref="BP96:BQ97"/>
    <mergeCell ref="BR96:BU97"/>
    <mergeCell ref="BV96:BW97"/>
    <mergeCell ref="BX96:CE97"/>
    <mergeCell ref="CF96:CJ97"/>
    <mergeCell ref="C97:G97"/>
    <mergeCell ref="H97:AC97"/>
    <mergeCell ref="BF96:BI97"/>
    <mergeCell ref="BJ96:BK97"/>
    <mergeCell ref="A94:B95"/>
    <mergeCell ref="C94:G94"/>
    <mergeCell ref="H94:AC94"/>
    <mergeCell ref="AD94:AH95"/>
    <mergeCell ref="AI94:AM95"/>
    <mergeCell ref="AN94:AQ95"/>
    <mergeCell ref="AR94:AS95"/>
    <mergeCell ref="AT94:AU95"/>
    <mergeCell ref="AV94:AW95"/>
    <mergeCell ref="AX94:BA95"/>
    <mergeCell ref="BB94:BE95"/>
    <mergeCell ref="BL94:BO95"/>
    <mergeCell ref="BP94:BQ95"/>
    <mergeCell ref="BR94:BU95"/>
    <mergeCell ref="BV94:BW95"/>
    <mergeCell ref="BX94:CE95"/>
    <mergeCell ref="CF94:CJ95"/>
    <mergeCell ref="C95:G95"/>
    <mergeCell ref="BF94:BI95"/>
    <mergeCell ref="BJ94:BK95"/>
    <mergeCell ref="A92:B93"/>
    <mergeCell ref="C92:G92"/>
    <mergeCell ref="H92:AC92"/>
    <mergeCell ref="AD92:AH93"/>
    <mergeCell ref="AI92:AM93"/>
    <mergeCell ref="AN92:AQ93"/>
    <mergeCell ref="AR92:AS93"/>
    <mergeCell ref="AT92:AU93"/>
    <mergeCell ref="AV92:AW93"/>
    <mergeCell ref="AX92:BA93"/>
    <mergeCell ref="BB92:BE93"/>
    <mergeCell ref="BL92:BO93"/>
    <mergeCell ref="BP92:BQ93"/>
    <mergeCell ref="BR92:BU93"/>
    <mergeCell ref="BV92:BW93"/>
    <mergeCell ref="BX92:CE93"/>
    <mergeCell ref="CF92:CJ93"/>
    <mergeCell ref="C93:G93"/>
    <mergeCell ref="BF92:BI93"/>
    <mergeCell ref="BJ92:BK93"/>
    <mergeCell ref="A90:B91"/>
    <mergeCell ref="C90:G90"/>
    <mergeCell ref="H90:AC90"/>
    <mergeCell ref="AD90:AH91"/>
    <mergeCell ref="AI90:AM91"/>
    <mergeCell ref="AN90:AQ91"/>
    <mergeCell ref="AR90:AS91"/>
    <mergeCell ref="AT90:AU91"/>
    <mergeCell ref="AV90:AW91"/>
    <mergeCell ref="AX90:BA91"/>
    <mergeCell ref="BB90:BE91"/>
    <mergeCell ref="BL90:BO91"/>
    <mergeCell ref="BP90:BQ91"/>
    <mergeCell ref="BR90:BU91"/>
    <mergeCell ref="BV90:BW91"/>
    <mergeCell ref="BX90:CE91"/>
    <mergeCell ref="CF90:CJ91"/>
    <mergeCell ref="C91:G91"/>
    <mergeCell ref="A88:B89"/>
    <mergeCell ref="C88:G88"/>
    <mergeCell ref="H88:AC88"/>
    <mergeCell ref="AD88:AH89"/>
    <mergeCell ref="AI88:AM89"/>
    <mergeCell ref="AN88:AQ89"/>
    <mergeCell ref="AR88:AS89"/>
    <mergeCell ref="AT88:AU89"/>
    <mergeCell ref="AV88:AW89"/>
    <mergeCell ref="AX88:BA89"/>
    <mergeCell ref="BB88:BE89"/>
    <mergeCell ref="BL88:BO89"/>
    <mergeCell ref="BP88:BQ89"/>
    <mergeCell ref="BR88:BU89"/>
    <mergeCell ref="BV88:BW89"/>
    <mergeCell ref="BX88:CE89"/>
    <mergeCell ref="CF88:CJ89"/>
    <mergeCell ref="C89:G89"/>
    <mergeCell ref="C84:G84"/>
    <mergeCell ref="H84:AC84"/>
    <mergeCell ref="AD84:AH85"/>
    <mergeCell ref="CF74:CG74"/>
    <mergeCell ref="CI74:CJ74"/>
    <mergeCell ref="A86:B87"/>
    <mergeCell ref="C86:G86"/>
    <mergeCell ref="H86:AC86"/>
    <mergeCell ref="AD86:AH87"/>
    <mergeCell ref="AI86:AM87"/>
    <mergeCell ref="AN86:AQ87"/>
    <mergeCell ref="AR86:AS87"/>
    <mergeCell ref="AT86:AU87"/>
    <mergeCell ref="AV86:AW87"/>
    <mergeCell ref="AX86:BA87"/>
    <mergeCell ref="BB86:BE87"/>
    <mergeCell ref="BL86:BO87"/>
    <mergeCell ref="BP86:BQ87"/>
    <mergeCell ref="BR86:BU87"/>
    <mergeCell ref="BV86:BW87"/>
    <mergeCell ref="BX86:CE87"/>
    <mergeCell ref="CF86:CJ87"/>
    <mergeCell ref="C87:G87"/>
    <mergeCell ref="AT84:AU85"/>
    <mergeCell ref="AV84:AW85"/>
    <mergeCell ref="AX84:BA85"/>
    <mergeCell ref="BB84:BE85"/>
    <mergeCell ref="CF84:CJ85"/>
    <mergeCell ref="C85:G85"/>
    <mergeCell ref="A82:B83"/>
    <mergeCell ref="C82:G82"/>
    <mergeCell ref="H82:AC82"/>
    <mergeCell ref="AD82:AH83"/>
    <mergeCell ref="AI82:AM83"/>
    <mergeCell ref="AN82:AQ83"/>
    <mergeCell ref="AR82:AS83"/>
    <mergeCell ref="AT82:AU83"/>
    <mergeCell ref="AV82:AW83"/>
    <mergeCell ref="AX82:BA83"/>
    <mergeCell ref="BB82:BE83"/>
    <mergeCell ref="BL82:BO83"/>
    <mergeCell ref="BP82:BQ83"/>
    <mergeCell ref="BR82:BU83"/>
    <mergeCell ref="BV82:BW83"/>
    <mergeCell ref="BX82:CE83"/>
    <mergeCell ref="CF82:CJ83"/>
    <mergeCell ref="C83:G83"/>
    <mergeCell ref="H83:AC83"/>
    <mergeCell ref="A80:B81"/>
    <mergeCell ref="C80:G80"/>
    <mergeCell ref="H80:AC80"/>
    <mergeCell ref="AD80:AH81"/>
    <mergeCell ref="AI80:AM81"/>
    <mergeCell ref="AN80:AQ81"/>
    <mergeCell ref="AR80:AS81"/>
    <mergeCell ref="AT80:AU81"/>
    <mergeCell ref="AV80:AW81"/>
    <mergeCell ref="AX80:BA81"/>
    <mergeCell ref="BB80:BE81"/>
    <mergeCell ref="BL80:BO81"/>
    <mergeCell ref="BP80:BQ81"/>
    <mergeCell ref="BR80:BU81"/>
    <mergeCell ref="BV80:BW81"/>
    <mergeCell ref="BX80:CE81"/>
    <mergeCell ref="C81:G81"/>
    <mergeCell ref="A70:B71"/>
    <mergeCell ref="A72:B73"/>
    <mergeCell ref="A78:B79"/>
    <mergeCell ref="C78:G78"/>
    <mergeCell ref="H78:AC78"/>
    <mergeCell ref="AD78:AH79"/>
    <mergeCell ref="AI78:AM79"/>
    <mergeCell ref="AN78:AQ79"/>
    <mergeCell ref="AR78:AS79"/>
    <mergeCell ref="AT78:AU79"/>
    <mergeCell ref="AV78:AW79"/>
    <mergeCell ref="AX78:BA79"/>
    <mergeCell ref="BB78:BE79"/>
    <mergeCell ref="BL78:BO79"/>
    <mergeCell ref="BP78:BQ79"/>
    <mergeCell ref="BR78:BU79"/>
    <mergeCell ref="C72:G72"/>
    <mergeCell ref="H72:AC72"/>
    <mergeCell ref="AD72:AH73"/>
    <mergeCell ref="AI72:AM73"/>
    <mergeCell ref="AN72:AQ73"/>
    <mergeCell ref="AR72:AS73"/>
    <mergeCell ref="AT72:AU73"/>
    <mergeCell ref="AV72:AW73"/>
    <mergeCell ref="AX72:BA73"/>
    <mergeCell ref="BB72:BE73"/>
    <mergeCell ref="BL72:BO73"/>
    <mergeCell ref="BP72:BQ73"/>
    <mergeCell ref="BR72:BU73"/>
    <mergeCell ref="C73:G73"/>
    <mergeCell ref="AR70:AS71"/>
    <mergeCell ref="C71:G71"/>
    <mergeCell ref="C67:G67"/>
    <mergeCell ref="A68:B69"/>
    <mergeCell ref="C68:G68"/>
    <mergeCell ref="H68:AC68"/>
    <mergeCell ref="AD68:AH69"/>
    <mergeCell ref="AI68:AM69"/>
    <mergeCell ref="AN68:AQ69"/>
    <mergeCell ref="AR68:AS69"/>
    <mergeCell ref="AT68:AU69"/>
    <mergeCell ref="AV68:AW69"/>
    <mergeCell ref="AX68:BA69"/>
    <mergeCell ref="BB68:BE69"/>
    <mergeCell ref="BL68:BO69"/>
    <mergeCell ref="BP68:BQ69"/>
    <mergeCell ref="BR68:BU69"/>
    <mergeCell ref="BV68:BW69"/>
    <mergeCell ref="C69:G69"/>
    <mergeCell ref="A66:B67"/>
    <mergeCell ref="C66:G66"/>
    <mergeCell ref="H66:AC66"/>
    <mergeCell ref="AD66:AH67"/>
    <mergeCell ref="AI66:AM67"/>
    <mergeCell ref="AX66:BA67"/>
    <mergeCell ref="BB66:BE67"/>
    <mergeCell ref="BL66:BO67"/>
    <mergeCell ref="BV66:BW67"/>
    <mergeCell ref="CF62:CJ63"/>
    <mergeCell ref="C63:G63"/>
    <mergeCell ref="C64:G64"/>
    <mergeCell ref="H64:AC64"/>
    <mergeCell ref="AD64:AH65"/>
    <mergeCell ref="AI64:AM65"/>
    <mergeCell ref="AN64:AQ65"/>
    <mergeCell ref="AR64:AS65"/>
    <mergeCell ref="AT64:AU65"/>
    <mergeCell ref="AV64:AW65"/>
    <mergeCell ref="AX64:BA65"/>
    <mergeCell ref="BB64:BE65"/>
    <mergeCell ref="BL64:BO65"/>
    <mergeCell ref="BP64:BQ65"/>
    <mergeCell ref="BR64:BU65"/>
    <mergeCell ref="BV64:BW65"/>
    <mergeCell ref="BX64:CE65"/>
    <mergeCell ref="CF64:CJ65"/>
    <mergeCell ref="C65:G65"/>
    <mergeCell ref="H65:AC65"/>
    <mergeCell ref="AN62:AQ63"/>
    <mergeCell ref="A64:B65"/>
    <mergeCell ref="H63:AC63"/>
    <mergeCell ref="BR58:BU59"/>
    <mergeCell ref="BV58:BW59"/>
    <mergeCell ref="BX58:CE59"/>
    <mergeCell ref="CF58:CJ59"/>
    <mergeCell ref="C59:G59"/>
    <mergeCell ref="A60:B61"/>
    <mergeCell ref="C60:G60"/>
    <mergeCell ref="H60:AC60"/>
    <mergeCell ref="AD60:AH61"/>
    <mergeCell ref="AI60:AM61"/>
    <mergeCell ref="AN60:AQ61"/>
    <mergeCell ref="AR60:AS61"/>
    <mergeCell ref="AT60:AU61"/>
    <mergeCell ref="AV60:AW61"/>
    <mergeCell ref="AX60:BA61"/>
    <mergeCell ref="BB60:BE61"/>
    <mergeCell ref="BL60:BO61"/>
    <mergeCell ref="BP60:BQ61"/>
    <mergeCell ref="BR60:BU61"/>
    <mergeCell ref="BV60:BW61"/>
    <mergeCell ref="BX60:CE61"/>
    <mergeCell ref="CF60:CJ61"/>
    <mergeCell ref="C61:G61"/>
    <mergeCell ref="H61:AC61"/>
    <mergeCell ref="A62:B63"/>
    <mergeCell ref="C62:G62"/>
    <mergeCell ref="H62:AC62"/>
    <mergeCell ref="AD62:AH63"/>
    <mergeCell ref="AI62:AM63"/>
    <mergeCell ref="A58:B59"/>
    <mergeCell ref="BL58:BO59"/>
    <mergeCell ref="BP58:BQ59"/>
    <mergeCell ref="BB54:BE55"/>
    <mergeCell ref="BL54:BO55"/>
    <mergeCell ref="BP54:BQ55"/>
    <mergeCell ref="H57:AC57"/>
    <mergeCell ref="H59:AC59"/>
    <mergeCell ref="A54:B55"/>
    <mergeCell ref="A56:B57"/>
    <mergeCell ref="H56:AC56"/>
    <mergeCell ref="AD56:AH57"/>
    <mergeCell ref="AI56:AM57"/>
    <mergeCell ref="AN56:AQ57"/>
    <mergeCell ref="AR56:AS57"/>
    <mergeCell ref="AT56:AU57"/>
    <mergeCell ref="AV56:AW57"/>
    <mergeCell ref="AX56:BA57"/>
    <mergeCell ref="BB56:BE57"/>
    <mergeCell ref="C56:G56"/>
    <mergeCell ref="C57:G57"/>
    <mergeCell ref="H54:AC54"/>
    <mergeCell ref="BJ56:BK57"/>
    <mergeCell ref="BJ58:BK59"/>
    <mergeCell ref="AV54:AW55"/>
    <mergeCell ref="AX54:BA55"/>
    <mergeCell ref="C54:G54"/>
    <mergeCell ref="C55:G55"/>
    <mergeCell ref="AD54:AH55"/>
    <mergeCell ref="AI54:AM55"/>
    <mergeCell ref="AN54:AQ55"/>
    <mergeCell ref="CF200:CG200"/>
    <mergeCell ref="CI200:CJ200"/>
    <mergeCell ref="A202:CH202"/>
    <mergeCell ref="AR108:AS109"/>
    <mergeCell ref="AT108:AU109"/>
    <mergeCell ref="AV108:AW109"/>
    <mergeCell ref="AX108:BA109"/>
    <mergeCell ref="BB108:BE109"/>
    <mergeCell ref="BL108:BO109"/>
    <mergeCell ref="BP108:BQ109"/>
    <mergeCell ref="BR108:BU109"/>
    <mergeCell ref="BV108:BW109"/>
    <mergeCell ref="BX108:CE109"/>
    <mergeCell ref="CF108:CJ109"/>
    <mergeCell ref="C109:G109"/>
    <mergeCell ref="AI84:AM85"/>
    <mergeCell ref="AN84:AQ85"/>
    <mergeCell ref="AR84:AS85"/>
    <mergeCell ref="CF106:CJ107"/>
    <mergeCell ref="C107:G107"/>
    <mergeCell ref="H107:AC107"/>
    <mergeCell ref="BB110:BE111"/>
    <mergeCell ref="BL110:BO111"/>
    <mergeCell ref="BP110:BQ111"/>
    <mergeCell ref="BR110:BU111"/>
    <mergeCell ref="BV110:BW111"/>
    <mergeCell ref="BX110:CE111"/>
    <mergeCell ref="CF110:CJ111"/>
    <mergeCell ref="C111:G111"/>
    <mergeCell ref="A112:B113"/>
    <mergeCell ref="C112:G112"/>
    <mergeCell ref="A84:B85"/>
    <mergeCell ref="C259:P259"/>
    <mergeCell ref="Q259:U259"/>
    <mergeCell ref="W259:AA259"/>
    <mergeCell ref="AC259:AG259"/>
    <mergeCell ref="AH259:CJ259"/>
    <mergeCell ref="C260:P260"/>
    <mergeCell ref="Q260:U260"/>
    <mergeCell ref="W260:AA260"/>
    <mergeCell ref="AC260:AG260"/>
    <mergeCell ref="AH260:CJ260"/>
    <mergeCell ref="A258:B258"/>
    <mergeCell ref="C257:P257"/>
    <mergeCell ref="Q257:U257"/>
    <mergeCell ref="B237:M237"/>
    <mergeCell ref="N237:CJ237"/>
    <mergeCell ref="B238:M238"/>
    <mergeCell ref="A257:B257"/>
    <mergeCell ref="A256:B256"/>
    <mergeCell ref="A255:B255"/>
    <mergeCell ref="A254:B254"/>
    <mergeCell ref="A253:B253"/>
    <mergeCell ref="A252:B252"/>
    <mergeCell ref="A251:B251"/>
    <mergeCell ref="C251:P251"/>
    <mergeCell ref="Q251:U251"/>
    <mergeCell ref="W251:AA251"/>
    <mergeCell ref="AC251:AG251"/>
    <mergeCell ref="AH251:CJ251"/>
    <mergeCell ref="C252:P252"/>
    <mergeCell ref="Q252:U252"/>
    <mergeCell ref="W252:AA252"/>
    <mergeCell ref="AC252:AG252"/>
    <mergeCell ref="AH252:CJ252"/>
    <mergeCell ref="C256:P256"/>
    <mergeCell ref="Q256:U256"/>
    <mergeCell ref="W256:AA256"/>
    <mergeCell ref="AC256:AG256"/>
    <mergeCell ref="AH256:CJ256"/>
    <mergeCell ref="C253:P253"/>
    <mergeCell ref="Q253:U253"/>
    <mergeCell ref="W253:AA253"/>
    <mergeCell ref="AC253:AG253"/>
    <mergeCell ref="AH253:CJ253"/>
    <mergeCell ref="C254:P254"/>
    <mergeCell ref="Q254:U254"/>
    <mergeCell ref="W254:AA254"/>
    <mergeCell ref="AC254:AG254"/>
    <mergeCell ref="AH254:CJ254"/>
    <mergeCell ref="C255:P255"/>
    <mergeCell ref="Q255:U255"/>
    <mergeCell ref="W255:AA255"/>
    <mergeCell ref="AC255:AG255"/>
    <mergeCell ref="AH255:CJ255"/>
    <mergeCell ref="A250:B250"/>
    <mergeCell ref="C249:P249"/>
    <mergeCell ref="Q249:U249"/>
    <mergeCell ref="W249:AA249"/>
    <mergeCell ref="AC249:AG249"/>
    <mergeCell ref="AH249:CJ249"/>
    <mergeCell ref="C250:P250"/>
    <mergeCell ref="Q250:U250"/>
    <mergeCell ref="W250:AA250"/>
    <mergeCell ref="AC250:AG250"/>
    <mergeCell ref="AH250:CJ250"/>
    <mergeCell ref="A249:B249"/>
    <mergeCell ref="A248:B248"/>
    <mergeCell ref="A247:B247"/>
    <mergeCell ref="A246:B246"/>
    <mergeCell ref="A245:B245"/>
    <mergeCell ref="A244:B244"/>
    <mergeCell ref="C245:P245"/>
    <mergeCell ref="Q245:U245"/>
    <mergeCell ref="W245:AA245"/>
    <mergeCell ref="AC245:AG245"/>
    <mergeCell ref="AH245:CJ245"/>
    <mergeCell ref="C246:P246"/>
    <mergeCell ref="Q246:U246"/>
    <mergeCell ref="W246:AA246"/>
    <mergeCell ref="AC246:AG246"/>
    <mergeCell ref="AH246:CJ246"/>
    <mergeCell ref="C247:P247"/>
    <mergeCell ref="Q247:U247"/>
    <mergeCell ref="W247:AA247"/>
    <mergeCell ref="AC247:AG247"/>
    <mergeCell ref="AH247:CJ247"/>
    <mergeCell ref="B236:CJ236"/>
    <mergeCell ref="A234:CH234"/>
    <mergeCell ref="CF140:CG140"/>
    <mergeCell ref="CI140:CJ140"/>
    <mergeCell ref="A106:B107"/>
    <mergeCell ref="C106:G106"/>
    <mergeCell ref="H106:AC106"/>
    <mergeCell ref="AD106:AH107"/>
    <mergeCell ref="AI106:AM107"/>
    <mergeCell ref="AN106:AQ107"/>
    <mergeCell ref="AR106:AS107"/>
    <mergeCell ref="AT106:AU107"/>
    <mergeCell ref="AV106:AW107"/>
    <mergeCell ref="AX106:BA107"/>
    <mergeCell ref="B20:CJ20"/>
    <mergeCell ref="A26:CH26"/>
    <mergeCell ref="BX52:CE53"/>
    <mergeCell ref="CF52:CJ53"/>
    <mergeCell ref="BL53:BQ53"/>
    <mergeCell ref="BR53:BW53"/>
    <mergeCell ref="A76:B77"/>
    <mergeCell ref="C76:AC77"/>
    <mergeCell ref="AD76:AH77"/>
    <mergeCell ref="AI76:AM77"/>
    <mergeCell ref="AN76:AS77"/>
    <mergeCell ref="AT76:AW77"/>
    <mergeCell ref="AX76:BA77"/>
    <mergeCell ref="BB76:BE77"/>
    <mergeCell ref="BL76:BW76"/>
    <mergeCell ref="BX76:CE77"/>
    <mergeCell ref="B205:CJ215"/>
    <mergeCell ref="BB112:BE113"/>
    <mergeCell ref="B8:CJ8"/>
    <mergeCell ref="B10:M10"/>
    <mergeCell ref="N10:CJ10"/>
    <mergeCell ref="B11:M11"/>
    <mergeCell ref="N11:CJ11"/>
    <mergeCell ref="B12:M12"/>
    <mergeCell ref="CF2:CG2"/>
    <mergeCell ref="CI2:CJ2"/>
    <mergeCell ref="Q3:BR3"/>
    <mergeCell ref="A6:S6"/>
    <mergeCell ref="AX52:BA53"/>
    <mergeCell ref="BB52:BE53"/>
    <mergeCell ref="A52:B53"/>
    <mergeCell ref="C52:AC53"/>
    <mergeCell ref="AD52:AH53"/>
    <mergeCell ref="AI52:AM53"/>
    <mergeCell ref="AN52:AS53"/>
    <mergeCell ref="AT52:AW53"/>
    <mergeCell ref="A22:CH22"/>
    <mergeCell ref="B24:AC24"/>
    <mergeCell ref="AD24:CJ24"/>
    <mergeCell ref="B14:CJ14"/>
    <mergeCell ref="B15:CJ15"/>
    <mergeCell ref="B16:CJ16"/>
    <mergeCell ref="B18:CJ18"/>
    <mergeCell ref="B19:CJ19"/>
    <mergeCell ref="B9:M9"/>
    <mergeCell ref="N9:CJ9"/>
    <mergeCell ref="CF48:CJ49"/>
    <mergeCell ref="BL32:BM33"/>
    <mergeCell ref="BL36:BM37"/>
    <mergeCell ref="BV32:BW33"/>
    <mergeCell ref="BL112:BO113"/>
    <mergeCell ref="BP112:BQ113"/>
    <mergeCell ref="BR112:BU113"/>
    <mergeCell ref="BV112:BW113"/>
    <mergeCell ref="BX112:CE113"/>
    <mergeCell ref="CF112:CJ113"/>
    <mergeCell ref="C113:G113"/>
    <mergeCell ref="A108:B109"/>
    <mergeCell ref="C108:G108"/>
    <mergeCell ref="H108:AC108"/>
    <mergeCell ref="A110:B111"/>
    <mergeCell ref="C110:G110"/>
    <mergeCell ref="A116:B117"/>
    <mergeCell ref="C116:G116"/>
    <mergeCell ref="H116:AC116"/>
    <mergeCell ref="AD116:AH117"/>
    <mergeCell ref="AI116:AM117"/>
    <mergeCell ref="AN116:AQ117"/>
    <mergeCell ref="AR116:AS117"/>
    <mergeCell ref="AT116:AU117"/>
    <mergeCell ref="AV116:AW117"/>
    <mergeCell ref="AX116:BA117"/>
    <mergeCell ref="BB116:BE117"/>
    <mergeCell ref="BL116:BO117"/>
    <mergeCell ref="BP116:BQ117"/>
    <mergeCell ref="BR116:BU117"/>
    <mergeCell ref="BV116:BW117"/>
    <mergeCell ref="BX116:CE117"/>
    <mergeCell ref="CF116:CJ117"/>
    <mergeCell ref="C117:G117"/>
    <mergeCell ref="H117:AC117"/>
    <mergeCell ref="H110:AC110"/>
    <mergeCell ref="C119:G119"/>
    <mergeCell ref="H119:AC119"/>
    <mergeCell ref="A120:B121"/>
    <mergeCell ref="C120:G120"/>
    <mergeCell ref="H120:AC120"/>
    <mergeCell ref="AD120:AH121"/>
    <mergeCell ref="AI120:AM121"/>
    <mergeCell ref="AN120:AQ121"/>
    <mergeCell ref="AR120:AS121"/>
    <mergeCell ref="AT120:AU121"/>
    <mergeCell ref="AV120:AW121"/>
    <mergeCell ref="AX120:BA121"/>
    <mergeCell ref="BB120:BE121"/>
    <mergeCell ref="BL120:BO121"/>
    <mergeCell ref="BP120:BQ121"/>
    <mergeCell ref="BR120:BU121"/>
    <mergeCell ref="BV120:BW121"/>
    <mergeCell ref="BX120:CE121"/>
    <mergeCell ref="CF120:CJ121"/>
    <mergeCell ref="C121:G121"/>
    <mergeCell ref="H121:AC121"/>
    <mergeCell ref="A122:B123"/>
    <mergeCell ref="C122:G122"/>
    <mergeCell ref="H122:AC122"/>
    <mergeCell ref="AD122:AH123"/>
    <mergeCell ref="AI122:AM123"/>
    <mergeCell ref="AN122:AQ123"/>
    <mergeCell ref="AR122:AS123"/>
    <mergeCell ref="AT122:AU123"/>
    <mergeCell ref="AV122:AW123"/>
    <mergeCell ref="AX122:BA123"/>
    <mergeCell ref="BB122:BE123"/>
    <mergeCell ref="BL122:BO123"/>
    <mergeCell ref="BP122:BQ123"/>
    <mergeCell ref="BR122:BU123"/>
    <mergeCell ref="BV122:BW123"/>
    <mergeCell ref="BX122:CE123"/>
    <mergeCell ref="CF122:CJ123"/>
    <mergeCell ref="C123:G123"/>
    <mergeCell ref="H123:AC123"/>
    <mergeCell ref="BX126:CE127"/>
    <mergeCell ref="CF126:CJ127"/>
    <mergeCell ref="C127:G127"/>
    <mergeCell ref="H127:AC127"/>
    <mergeCell ref="A124:B125"/>
    <mergeCell ref="C124:G124"/>
    <mergeCell ref="H124:AC124"/>
    <mergeCell ref="AD124:AH125"/>
    <mergeCell ref="AI124:AM125"/>
    <mergeCell ref="AN124:AQ125"/>
    <mergeCell ref="AR124:AS125"/>
    <mergeCell ref="AT124:AU125"/>
    <mergeCell ref="AV124:AW125"/>
    <mergeCell ref="AX124:BA125"/>
    <mergeCell ref="BB124:BE125"/>
    <mergeCell ref="BL124:BO125"/>
    <mergeCell ref="BP124:BQ125"/>
    <mergeCell ref="BR124:BU125"/>
    <mergeCell ref="BV124:BW125"/>
    <mergeCell ref="BX124:CE125"/>
    <mergeCell ref="CF124:CJ125"/>
    <mergeCell ref="C125:G125"/>
    <mergeCell ref="H125:AC125"/>
    <mergeCell ref="BF124:BI125"/>
    <mergeCell ref="BJ124:BK125"/>
    <mergeCell ref="BX130:CE131"/>
    <mergeCell ref="CF130:CJ131"/>
    <mergeCell ref="C131:G131"/>
    <mergeCell ref="A128:B129"/>
    <mergeCell ref="C128:G128"/>
    <mergeCell ref="H128:AC128"/>
    <mergeCell ref="AD128:AH129"/>
    <mergeCell ref="AI128:AM129"/>
    <mergeCell ref="AN128:AQ129"/>
    <mergeCell ref="AR128:AS129"/>
    <mergeCell ref="AT128:AU129"/>
    <mergeCell ref="AV128:AW129"/>
    <mergeCell ref="AX128:BA129"/>
    <mergeCell ref="BB128:BE129"/>
    <mergeCell ref="BL128:BO129"/>
    <mergeCell ref="BP128:BQ129"/>
    <mergeCell ref="BR128:BU129"/>
    <mergeCell ref="BV128:BW129"/>
    <mergeCell ref="BX128:CE129"/>
    <mergeCell ref="CF128:CJ129"/>
    <mergeCell ref="C129:G129"/>
    <mergeCell ref="H129:AC129"/>
    <mergeCell ref="H131:AC131"/>
    <mergeCell ref="A130:B131"/>
    <mergeCell ref="C130:G130"/>
    <mergeCell ref="H130:AC130"/>
    <mergeCell ref="AD130:AH131"/>
    <mergeCell ref="AI130:AM131"/>
    <mergeCell ref="AN130:AQ131"/>
    <mergeCell ref="AR130:AS131"/>
    <mergeCell ref="AT130:AU131"/>
    <mergeCell ref="AV130:AW131"/>
    <mergeCell ref="BR136:BU137"/>
    <mergeCell ref="BV136:BW137"/>
    <mergeCell ref="BX136:CE137"/>
    <mergeCell ref="CF136:CJ137"/>
    <mergeCell ref="C137:G137"/>
    <mergeCell ref="BP134:BQ135"/>
    <mergeCell ref="BR134:BU135"/>
    <mergeCell ref="BV134:BW135"/>
    <mergeCell ref="BX134:CE135"/>
    <mergeCell ref="CF134:CJ135"/>
    <mergeCell ref="C135:G135"/>
    <mergeCell ref="A132:B133"/>
    <mergeCell ref="C132:G132"/>
    <mergeCell ref="H132:AC132"/>
    <mergeCell ref="AD132:AH133"/>
    <mergeCell ref="AI132:AM133"/>
    <mergeCell ref="AN132:AQ133"/>
    <mergeCell ref="AR132:AS133"/>
    <mergeCell ref="AT132:AU133"/>
    <mergeCell ref="AV132:AW133"/>
    <mergeCell ref="AX132:BA133"/>
    <mergeCell ref="BB132:BE133"/>
    <mergeCell ref="BL132:BO133"/>
    <mergeCell ref="BP132:BQ133"/>
    <mergeCell ref="BR132:BU133"/>
    <mergeCell ref="BV132:BW133"/>
    <mergeCell ref="BX132:CE133"/>
    <mergeCell ref="CF132:CJ133"/>
    <mergeCell ref="C133:G133"/>
    <mergeCell ref="A134:B135"/>
    <mergeCell ref="C134:G134"/>
    <mergeCell ref="A136:B137"/>
    <mergeCell ref="C136:G136"/>
    <mergeCell ref="H136:AC136"/>
    <mergeCell ref="AD136:AH137"/>
    <mergeCell ref="AI136:AM137"/>
    <mergeCell ref="AN136:AQ137"/>
    <mergeCell ref="AR136:AS137"/>
    <mergeCell ref="AT136:AU137"/>
    <mergeCell ref="AV136:AW137"/>
    <mergeCell ref="AX136:BA137"/>
    <mergeCell ref="BB136:BE137"/>
    <mergeCell ref="BL136:BO137"/>
    <mergeCell ref="H134:AC134"/>
    <mergeCell ref="AD134:AH135"/>
    <mergeCell ref="AI134:AM135"/>
    <mergeCell ref="AN134:AQ135"/>
    <mergeCell ref="AR134:AS135"/>
    <mergeCell ref="AT134:AU135"/>
    <mergeCell ref="AV134:AW135"/>
    <mergeCell ref="AX134:BA135"/>
    <mergeCell ref="BB134:BE135"/>
    <mergeCell ref="BL134:BO135"/>
    <mergeCell ref="BR130:BU131"/>
    <mergeCell ref="BV130:BW131"/>
    <mergeCell ref="A126:B127"/>
    <mergeCell ref="C126:G126"/>
    <mergeCell ref="H126:AC126"/>
    <mergeCell ref="AD126:AH127"/>
    <mergeCell ref="AI126:AM127"/>
    <mergeCell ref="AN126:AQ127"/>
    <mergeCell ref="AR126:AS127"/>
    <mergeCell ref="C43:I44"/>
    <mergeCell ref="J43:O44"/>
    <mergeCell ref="P43:Q44"/>
    <mergeCell ref="R43:W44"/>
    <mergeCell ref="X43:Y44"/>
    <mergeCell ref="Z43:AE44"/>
    <mergeCell ref="AF43:AG44"/>
    <mergeCell ref="AH43:AM44"/>
    <mergeCell ref="AN43:AO44"/>
    <mergeCell ref="AP43:AU44"/>
    <mergeCell ref="AV43:AW44"/>
    <mergeCell ref="AX43:BC44"/>
    <mergeCell ref="BD43:BE44"/>
    <mergeCell ref="BO43:BT44"/>
    <mergeCell ref="BU43:BV44"/>
    <mergeCell ref="AT126:AU127"/>
    <mergeCell ref="AV126:AW127"/>
    <mergeCell ref="AX126:BA127"/>
    <mergeCell ref="BB126:BE127"/>
    <mergeCell ref="BL126:BO127"/>
    <mergeCell ref="BP126:BQ127"/>
    <mergeCell ref="BR126:BU127"/>
    <mergeCell ref="BV126:BW127"/>
  </mergeCells>
  <phoneticPr fontId="1"/>
  <conditionalFormatting sqref="C54:C55">
    <cfRule type="expression" dxfId="74" priority="357">
      <formula>AND($C54="",AND($AD54&lt;&gt;"--選択--",$AD54&lt;&gt;""))</formula>
    </cfRule>
  </conditionalFormatting>
  <conditionalFormatting sqref="C148:AQ148">
    <cfRule type="expression" dxfId="73" priority="36">
      <formula>AND($H54="",$C148="")</formula>
    </cfRule>
  </conditionalFormatting>
  <conditionalFormatting sqref="H54:AC54">
    <cfRule type="expression" dxfId="72" priority="37">
      <formula>AND($H54="",$C148="")</formula>
    </cfRule>
  </conditionalFormatting>
  <conditionalFormatting sqref="H55:AC55">
    <cfRule type="expression" dxfId="71" priority="77">
      <formula>AND($H54&lt;&gt;"",$H55="")</formula>
    </cfRule>
    <cfRule type="expression" dxfId="70" priority="61">
      <formula>AND($H54="",$C148="")</formula>
    </cfRule>
  </conditionalFormatting>
  <conditionalFormatting sqref="J41:O42 R41:W42 Z41:AE42 AH41:AM42 AP41:AU42 J43 R43 Z43 AH43 AP43 J45:O46 R45:W46 Z45:AE46 AH45:AM46 AP45:AU46">
    <cfRule type="containsBlanks" dxfId="69" priority="82">
      <formula>LEN(TRIM(J41))=0</formula>
    </cfRule>
  </conditionalFormatting>
  <conditionalFormatting sqref="N12 X12">
    <cfRule type="expression" dxfId="68" priority="428">
      <formula>$N$12="■"</formula>
    </cfRule>
  </conditionalFormatting>
  <conditionalFormatting sqref="U231:Y232">
    <cfRule type="containsBlanks" dxfId="66" priority="559">
      <formula>LEN(TRIM(U231))=0</formula>
    </cfRule>
  </conditionalFormatting>
  <conditionalFormatting sqref="AD54:AH55">
    <cfRule type="expression" dxfId="63" priority="58">
      <formula>AND(H54="",C148="")</formula>
    </cfRule>
    <cfRule type="expression" dxfId="62" priority="71">
      <formula>AND(H54&lt;&gt;"",AD54="--選択--")</formula>
    </cfRule>
  </conditionalFormatting>
  <conditionalFormatting sqref="AD148:AM148">
    <cfRule type="expression" dxfId="61" priority="34">
      <formula>AND($C148&lt;&gt;"",(AD148="--選択--"))</formula>
    </cfRule>
  </conditionalFormatting>
  <conditionalFormatting sqref="AD64:AQ65 AT64:AU65 AX64:BI65 BL64:BO65 BR64:BU65 CF64:CJ65 H65:AC65 AX66:BE69">
    <cfRule type="expression" dxfId="60" priority="5">
      <formula>ISTEXT+$H64</formula>
    </cfRule>
  </conditionalFormatting>
  <conditionalFormatting sqref="AD24:CJ24 B205:CJ215">
    <cfRule type="containsBlanks" dxfId="59" priority="557">
      <formula>LEN(TRIM(B24))=0</formula>
    </cfRule>
  </conditionalFormatting>
  <conditionalFormatting sqref="AI54:AM55">
    <cfRule type="expression" dxfId="57" priority="59">
      <formula>AND(H54="",C148="")</formula>
    </cfRule>
    <cfRule type="expression" dxfId="56" priority="60">
      <formula>AND(H54&lt;&gt;"",AI54="--選択--")</formula>
    </cfRule>
  </conditionalFormatting>
  <conditionalFormatting sqref="AN54:AQ55">
    <cfRule type="expression" dxfId="55" priority="57">
      <formula>AND(H54&lt;&gt;"",AN54="")</formula>
    </cfRule>
    <cfRule type="expression" dxfId="54" priority="50">
      <formula>AND(H54="",C148="")</formula>
    </cfRule>
  </conditionalFormatting>
  <conditionalFormatting sqref="AN148:AQ148">
    <cfRule type="expression" dxfId="53" priority="33">
      <formula>AND($C148&lt;&gt;"",(AN148=""))</formula>
    </cfRule>
  </conditionalFormatting>
  <conditionalFormatting sqref="AT64 BL64 BR64 CF64 AD64:AS65 AX64:BI65 H65 AX66:BE69">
    <cfRule type="expression" dxfId="51" priority="7">
      <formula>ISTEXT($H$4)</formula>
    </cfRule>
  </conditionalFormatting>
  <conditionalFormatting sqref="AT54:AU55">
    <cfRule type="expression" dxfId="50" priority="56">
      <formula>AND(H54&lt;&gt;"",AT54="")</formula>
    </cfRule>
    <cfRule type="expression" dxfId="49" priority="49">
      <formula>AND(H54="",C148="")</formula>
    </cfRule>
  </conditionalFormatting>
  <conditionalFormatting sqref="AT148:AU148">
    <cfRule type="expression" dxfId="48" priority="32">
      <formula>AND($C148&lt;&gt;"",(AT148=""))</formula>
    </cfRule>
    <cfRule type="expression" dxfId="47" priority="43">
      <formula>AND($H54="",$C148="")</formula>
    </cfRule>
  </conditionalFormatting>
  <conditionalFormatting sqref="AV12 BK12">
    <cfRule type="expression" dxfId="46" priority="427">
      <formula>$AV$12="■"</formula>
    </cfRule>
  </conditionalFormatting>
  <conditionalFormatting sqref="AX54:BA55">
    <cfRule type="expression" dxfId="44" priority="55">
      <formula>AND(H54&lt;&gt;"",AX54="")</formula>
    </cfRule>
    <cfRule type="expression" dxfId="43" priority="48">
      <formula>AND(H54="",C148="")</formula>
    </cfRule>
  </conditionalFormatting>
  <conditionalFormatting sqref="AX148:BI148 BL148:BO148">
    <cfRule type="expression" dxfId="42" priority="40">
      <formula>AND($H54="",$C148="")</formula>
    </cfRule>
    <cfRule type="expression" dxfId="41" priority="29">
      <formula>AND($C148&lt;&gt;"",(AX148=""))</formula>
    </cfRule>
  </conditionalFormatting>
  <conditionalFormatting sqref="BB54:BE55">
    <cfRule type="expression" dxfId="40" priority="54">
      <formula>AND(H54&lt;&gt;"",BB54="")</formula>
    </cfRule>
    <cfRule type="expression" dxfId="39" priority="47">
      <formula>AND(H54="",C148="")</formula>
    </cfRule>
  </conditionalFormatting>
  <conditionalFormatting sqref="BF54">
    <cfRule type="containsBlanks" dxfId="37" priority="22">
      <formula>LEN(TRIM(BF54))=0</formula>
    </cfRule>
  </conditionalFormatting>
  <conditionalFormatting sqref="BL54:BO55">
    <cfRule type="expression" dxfId="36" priority="53">
      <formula>AND(H54&lt;&gt;"",BL54="")</formula>
    </cfRule>
    <cfRule type="expression" dxfId="35" priority="46">
      <formula>AND(H54="",C148="")</formula>
    </cfRule>
  </conditionalFormatting>
  <conditionalFormatting sqref="BR54:BU55">
    <cfRule type="expression" dxfId="31" priority="52">
      <formula>AND(H54&lt;&gt;"",BR54="")</formula>
    </cfRule>
    <cfRule type="expression" dxfId="30" priority="45">
      <formula>AND(H54="",C148="")</formula>
    </cfRule>
  </conditionalFormatting>
  <conditionalFormatting sqref="BR148:BU148">
    <cfRule type="expression" dxfId="29" priority="62">
      <formula>AND($C148&lt;&gt;"",(BR148=""))</formula>
    </cfRule>
    <cfRule type="expression" dxfId="28" priority="38">
      <formula>AND($H$54="",$C$148="")</formula>
    </cfRule>
  </conditionalFormatting>
  <conditionalFormatting sqref="CF54:CJ55">
    <cfRule type="expression" dxfId="27" priority="51">
      <formula>AND(H54&lt;&gt;"",CF54="--選択--")</formula>
    </cfRule>
    <cfRule type="expression" dxfId="26" priority="44">
      <formula>AND(H54="",C148="")</formula>
    </cfRule>
  </conditionalFormatting>
  <dataValidations xWindow="1428" yWindow="662" count="18">
    <dataValidation type="custom" imeMode="halfAlpha" allowBlank="1" showInputMessage="1" showErrorMessage="1" error="数字を入力してください。_x000a_20％以上の値を入力してください。" prompt="再生可能エネルギー未導入の場合は空欄にしてください" sqref="BR54 BR56 BR58 BR60 BR62 BR136 BR66 BR68 BR70 BR72 BR78 BR80 BR82 BR84 BR86 BR88 BR90 BR92 BR94 BR96 BR98 BR100 BR102 BR104 BR106 BR148:BU197 BR108 BR110 BR112 BR114 BR116 BR118 BR120 BR122 BR124 BR126 BR128 BR130 BR132 BR134 BR64" xr:uid="{00000000-0002-0000-0100-000002000000}">
      <formula1>VALUE(BR54)&gt;=20</formula1>
    </dataValidation>
    <dataValidation type="date" imeMode="halfAlpha" operator="greaterThanOrEqual" allowBlank="1" showInputMessage="1" showErrorMessage="1" error="西暦で入力してください。" sqref="BB148:BE197 BB78:BE137 BB54:BE73" xr:uid="{00000000-0002-0000-0100-000003000000}">
      <formula1>43313</formula1>
    </dataValidation>
    <dataValidation imeMode="off" allowBlank="1" showInputMessage="1" showErrorMessage="1" sqref="BX54 BX56 BX58 BX60 BX62 BX136 BX66 BX68 BX70 BX72 BX78 BX80 BX82 BX84 BX86 BX88 BX90 BX92 BX94 BX96 BX98 BX100 BX102 BX104 BX106 BX108 AH244:CJ283 BX112 BX114 BX116 BX118 BX120 BX122 BX124 BX126 BX128 BX130 BX132 BX134 BX110 AH290:CJ329 N239:CJ239 BX64" xr:uid="{00000000-0002-0000-0100-000004000000}"/>
    <dataValidation type="custom" imeMode="halfAlpha" allowBlank="1" showInputMessage="1" showErrorMessage="1" error="数字を入力してください。_x000a_20%以上の値を入力してください。_x000a_" sqref="BL54 BL56 BL58 BL60 BL62 BL136 BL66 BL68 BL70 BL72 BL78 BL80 BL82 BL84 BL86 BL88 BL90 BL92 BL94 BL96 BL98 BL100 BL102 BL104 BL106 BL148:BO197 BL108 BL110 BL112 BL114 BL116 BL118 BL120 BL122 BL124 BL126 BL128 BL130 BL132 BL134 BL64" xr:uid="{00000000-0002-0000-0100-000005000000}">
      <formula1>VALUE(BL54)&gt;=20</formula1>
    </dataValidation>
    <dataValidation type="custom" allowBlank="1" showInputMessage="1" showErrorMessage="1" error="数字を入力してください。" sqref="AX54 AX56 AX58 AX60 AX64 AX136 AX134 AX62 AX70 AX72 AX78 AX80 AX82 AX84 AX86 AX88 AX90 AX92 AX94 AX96 AX98 AX100 AX102 AX104 AX106 AX148:BA197 AX108 AX110 AX112 AX114 AX116 AX118 AX120 AX122 AX124 AX126 AX128 AX130 AX132 AX66 AX68" xr:uid="{00000000-0002-0000-0100-000006000000}">
      <formula1>VALUE(AX54)</formula1>
    </dataValidation>
    <dataValidation type="custom" imeMode="halfAlpha" allowBlank="1" showErrorMessage="1" error="チェックが変更されていないか、数字以外の文字となっている可能性があります。ご確認の上、ご入力ください。" sqref="U216:Y216" xr:uid="{00000000-0002-0000-0100-000007000000}">
      <formula1>AND(#REF!=2,VALUE(U216))</formula1>
    </dataValidation>
    <dataValidation type="whole" imeMode="halfAlpha" allowBlank="1" showInputMessage="1" showErrorMessage="1" error="西暦で入力してください。" sqref="BB198:BK198" xr:uid="{00000000-0002-0000-0100-000008000000}">
      <formula1>1000</formula1>
      <formula2>2018</formula2>
    </dataValidation>
    <dataValidation type="custom" imeMode="halfAlpha" allowBlank="1" showInputMessage="1" showErrorMessage="1" error="数字を入力してください。_x000a_20％以上の値を入力してください。" sqref="BR198:BU198" xr:uid="{00000000-0002-0000-0100-000009000000}">
      <formula1>OR("-",VALUE(BR198)&gt;=BL198)</formula1>
    </dataValidation>
    <dataValidation type="custom" imeMode="halfAlpha" allowBlank="1" showInputMessage="1" showErrorMessage="1" error="数字を入力してください。_x000a_50%以上の値を入力してください。_x000a_" sqref="BL198:BO198" xr:uid="{00000000-0002-0000-0100-00000A000000}">
      <formula1>VALUE(BL198)&gt;=50</formula1>
    </dataValidation>
    <dataValidation type="custom" imeMode="halfAlpha" allowBlank="1" showInputMessage="1" showErrorMessage="1" error="数字を入力してください。" sqref="AN54 AN56 AN58 AN60 AN62 AN136 AN66 AN68 AN70 AN72 AN78 AN80 AN82 AN84 AN86 AN88 AN90 AN92 AN94 AN96 AN98 AN100 AN102 AN104 AN106 AN148:AQ198 AN108 AN110 AN112 AN114 AN116 AN118 AN120 AN122 AN124 AN126 AN128 AN130 AN132 AN134 AN64" xr:uid="{00000000-0002-0000-0100-00000B000000}">
      <formula1>ISNUMBER(AN54)</formula1>
    </dataValidation>
    <dataValidation type="custom" imeMode="halfAlpha" allowBlank="1" showInputMessage="1" showErrorMessage="1" error="数字を入力してください。" sqref="AT54 AT56 AT58 AT60 AT62 AT136 AT66 AT68 AT70 AT72 AT78 AT80 AT82 AT84 AT86 AT88 AT90 AT92 AT94 AT96 AT98 AT100 AT102 AT104 AT106 AT148:AU198 AT108 AT110 AT112 AT114 AT116 AT118 AT120 AT122 AT124 AT126 AT128 AT130 AT132 AT134 AT64" xr:uid="{00000000-0002-0000-0100-00000C000000}">
      <formula1>VALUE(AT54)</formula1>
    </dataValidation>
    <dataValidation imeMode="off" allowBlank="1" showErrorMessage="1" sqref="BX148:CJ197" xr:uid="{00000000-0002-0000-0100-00000D000000}"/>
    <dataValidation allowBlank="1" showInputMessage="1" showErrorMessage="1" error="全角で入力してください。" sqref="C244:P283 C290:P329" xr:uid="{00000000-0002-0000-0100-00000F000000}"/>
    <dataValidation type="list" imeMode="halfAlpha" allowBlank="1" showErrorMessage="1" error="チェックが変更されていないか、数字以外の文字となっている可能性があります。ご確認の上、ご入力ください。" sqref="U232:Y232" xr:uid="{00000000-0002-0000-0100-000015000000}">
      <formula1>"3,4,5"</formula1>
    </dataValidation>
    <dataValidation type="whole" imeMode="halfAlpha" operator="greaterThanOrEqual" allowBlank="1" showInputMessage="1" showErrorMessage="1" sqref="AJ47 R45:W46 Z45:AE46 AH45:AM46 J45:O46 K41:O42 J41:J43 AH41:AM42 Z41:AE42 R41:W42 AP41:AU42 AP45:AU46 R43 Z43 AH43 AP43" xr:uid="{F3CA294E-A68E-4AEE-A7E4-2746480F8EF7}">
      <formula1>0</formula1>
    </dataValidation>
    <dataValidation type="textLength" imeMode="disabled" allowBlank="1" showInputMessage="1" showErrorMessage="1" sqref="AC290:AG329 N238:R238 T238:X238 Z238:AD238 Q244:U283 W244:AA283 AC244:AG283 Q290:U329 W290:AA329" xr:uid="{F89FF7E6-620C-4AF2-8046-D5BD8B241C27}">
      <formula1>2</formula1>
      <formula2>4</formula2>
    </dataValidation>
    <dataValidation operator="lessThanOrEqual" allowBlank="1" showInputMessage="1" showErrorMessage="1" sqref="B205:CJ215" xr:uid="{00000000-0002-0000-0100-000001000000}"/>
    <dataValidation imeMode="disabled" allowBlank="1" showInputMessage="1" showErrorMessage="1" sqref="AD24:CJ24" xr:uid="{3D0298B7-0F56-45E9-8847-072B92676B95}"/>
  </dataValidations>
  <pageMargins left="0.62992125984251968" right="0.23622047244094491" top="0.74803149606299213" bottom="0.23622047244094491" header="0.31496062992125984" footer="0.31496062992125984"/>
  <pageSetup paperSize="9" scale="38" fitToHeight="5" orientation="portrait" r:id="rId1"/>
  <rowBreaks count="4" manualBreakCount="4">
    <brk id="73" max="83" man="1"/>
    <brk id="138" max="83" man="1"/>
    <brk id="199" max="83" man="1"/>
    <brk id="268" max="89" man="1"/>
  </rowBreaks>
  <ignoredErrors>
    <ignoredError sqref="CF2:CJ2 CF74:CJ74 CE140:CJ140 CF200:CJ200 S238 Y23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91440</xdr:colOff>
                    <xdr:row>229</xdr:row>
                    <xdr:rowOff>53340</xdr:rowOff>
                  </from>
                  <to>
                    <xdr:col>25</xdr:col>
                    <xdr:colOff>15240</xdr:colOff>
                    <xdr:row>229</xdr:row>
                    <xdr:rowOff>373380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91440</xdr:colOff>
                    <xdr:row>230</xdr:row>
                    <xdr:rowOff>38100</xdr:rowOff>
                  </from>
                  <to>
                    <xdr:col>19</xdr:col>
                    <xdr:colOff>129540</xdr:colOff>
                    <xdr:row>231</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160020</xdr:colOff>
                    <xdr:row>220</xdr:row>
                    <xdr:rowOff>76200</xdr:rowOff>
                  </from>
                  <to>
                    <xdr:col>36</xdr:col>
                    <xdr:colOff>167640</xdr:colOff>
                    <xdr:row>220</xdr:row>
                    <xdr:rowOff>403860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38</xdr:col>
                    <xdr:colOff>15240</xdr:colOff>
                    <xdr:row>220</xdr:row>
                    <xdr:rowOff>60960</xdr:rowOff>
                  </from>
                  <to>
                    <xdr:col>45</xdr:col>
                    <xdr:colOff>22860</xdr:colOff>
                    <xdr:row>220</xdr:row>
                    <xdr:rowOff>396240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54</xdr:col>
                    <xdr:colOff>7620</xdr:colOff>
                    <xdr:row>220</xdr:row>
                    <xdr:rowOff>60960</xdr:rowOff>
                  </from>
                  <to>
                    <xdr:col>61</xdr:col>
                    <xdr:colOff>22860</xdr:colOff>
                    <xdr:row>220</xdr:row>
                    <xdr:rowOff>396240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91440</xdr:colOff>
                    <xdr:row>221</xdr:row>
                    <xdr:rowOff>38100</xdr:rowOff>
                  </from>
                  <to>
                    <xdr:col>20</xdr:col>
                    <xdr:colOff>38100</xdr:colOff>
                    <xdr:row>221</xdr:row>
                    <xdr:rowOff>373380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38100</xdr:colOff>
                    <xdr:row>221</xdr:row>
                    <xdr:rowOff>38100</xdr:rowOff>
                  </from>
                  <to>
                    <xdr:col>29</xdr:col>
                    <xdr:colOff>53340</xdr:colOff>
                    <xdr:row>221</xdr:row>
                    <xdr:rowOff>373380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160020</xdr:colOff>
                    <xdr:row>221</xdr:row>
                    <xdr:rowOff>60960</xdr:rowOff>
                  </from>
                  <to>
                    <xdr:col>36</xdr:col>
                    <xdr:colOff>167640</xdr:colOff>
                    <xdr:row>221</xdr:row>
                    <xdr:rowOff>396240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38</xdr:col>
                    <xdr:colOff>0</xdr:colOff>
                    <xdr:row>221</xdr:row>
                    <xdr:rowOff>68580</xdr:rowOff>
                  </from>
                  <to>
                    <xdr:col>45</xdr:col>
                    <xdr:colOff>15240</xdr:colOff>
                    <xdr:row>221</xdr:row>
                    <xdr:rowOff>403860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152400</xdr:colOff>
                    <xdr:row>221</xdr:row>
                    <xdr:rowOff>30480</xdr:rowOff>
                  </from>
                  <to>
                    <xdr:col>52</xdr:col>
                    <xdr:colOff>167640</xdr:colOff>
                    <xdr:row>221</xdr:row>
                    <xdr:rowOff>358140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54</xdr:col>
                    <xdr:colOff>7620</xdr:colOff>
                    <xdr:row>221</xdr:row>
                    <xdr:rowOff>30480</xdr:rowOff>
                  </from>
                  <to>
                    <xdr:col>61</xdr:col>
                    <xdr:colOff>22860</xdr:colOff>
                    <xdr:row>221</xdr:row>
                    <xdr:rowOff>358140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62</xdr:col>
                    <xdr:colOff>76200</xdr:colOff>
                    <xdr:row>221</xdr:row>
                    <xdr:rowOff>53340</xdr:rowOff>
                  </from>
                  <to>
                    <xdr:col>68</xdr:col>
                    <xdr:colOff>129540</xdr:colOff>
                    <xdr:row>221</xdr:row>
                    <xdr:rowOff>381000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91440</xdr:colOff>
                    <xdr:row>222</xdr:row>
                    <xdr:rowOff>38100</xdr:rowOff>
                  </from>
                  <to>
                    <xdr:col>20</xdr:col>
                    <xdr:colOff>38100</xdr:colOff>
                    <xdr:row>222</xdr:row>
                    <xdr:rowOff>365760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22</xdr:col>
                    <xdr:colOff>38100</xdr:colOff>
                    <xdr:row>222</xdr:row>
                    <xdr:rowOff>38100</xdr:rowOff>
                  </from>
                  <to>
                    <xdr:col>29</xdr:col>
                    <xdr:colOff>53340</xdr:colOff>
                    <xdr:row>222</xdr:row>
                    <xdr:rowOff>365760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137160</xdr:colOff>
                    <xdr:row>222</xdr:row>
                    <xdr:rowOff>76200</xdr:rowOff>
                  </from>
                  <to>
                    <xdr:col>36</xdr:col>
                    <xdr:colOff>152400</xdr:colOff>
                    <xdr:row>222</xdr:row>
                    <xdr:rowOff>411480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38</xdr:col>
                    <xdr:colOff>22860</xdr:colOff>
                    <xdr:row>222</xdr:row>
                    <xdr:rowOff>53340</xdr:rowOff>
                  </from>
                  <to>
                    <xdr:col>45</xdr:col>
                    <xdr:colOff>38100</xdr:colOff>
                    <xdr:row>222</xdr:row>
                    <xdr:rowOff>388620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91440</xdr:colOff>
                    <xdr:row>223</xdr:row>
                    <xdr:rowOff>30480</xdr:rowOff>
                  </from>
                  <to>
                    <xdr:col>20</xdr:col>
                    <xdr:colOff>38100</xdr:colOff>
                    <xdr:row>223</xdr:row>
                    <xdr:rowOff>365760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22</xdr:col>
                    <xdr:colOff>38100</xdr:colOff>
                    <xdr:row>223</xdr:row>
                    <xdr:rowOff>30480</xdr:rowOff>
                  </from>
                  <to>
                    <xdr:col>29</xdr:col>
                    <xdr:colOff>53340</xdr:colOff>
                    <xdr:row>223</xdr:row>
                    <xdr:rowOff>365760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144780</xdr:colOff>
                    <xdr:row>223</xdr:row>
                    <xdr:rowOff>53340</xdr:rowOff>
                  </from>
                  <to>
                    <xdr:col>36</xdr:col>
                    <xdr:colOff>160020</xdr:colOff>
                    <xdr:row>223</xdr:row>
                    <xdr:rowOff>381000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38</xdr:col>
                    <xdr:colOff>15240</xdr:colOff>
                    <xdr:row>223</xdr:row>
                    <xdr:rowOff>60960</xdr:rowOff>
                  </from>
                  <to>
                    <xdr:col>45</xdr:col>
                    <xdr:colOff>22860</xdr:colOff>
                    <xdr:row>223</xdr:row>
                    <xdr:rowOff>396240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46</xdr:col>
                    <xdr:colOff>7620</xdr:colOff>
                    <xdr:row>223</xdr:row>
                    <xdr:rowOff>60960</xdr:rowOff>
                  </from>
                  <to>
                    <xdr:col>53</xdr:col>
                    <xdr:colOff>22860</xdr:colOff>
                    <xdr:row>223</xdr:row>
                    <xdr:rowOff>396240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91440</xdr:colOff>
                    <xdr:row>224</xdr:row>
                    <xdr:rowOff>22860</xdr:rowOff>
                  </from>
                  <to>
                    <xdr:col>20</xdr:col>
                    <xdr:colOff>38100</xdr:colOff>
                    <xdr:row>224</xdr:row>
                    <xdr:rowOff>358140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22</xdr:col>
                    <xdr:colOff>38100</xdr:colOff>
                    <xdr:row>224</xdr:row>
                    <xdr:rowOff>22860</xdr:rowOff>
                  </from>
                  <to>
                    <xdr:col>29</xdr:col>
                    <xdr:colOff>53340</xdr:colOff>
                    <xdr:row>224</xdr:row>
                    <xdr:rowOff>358140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160020</xdr:colOff>
                    <xdr:row>224</xdr:row>
                    <xdr:rowOff>45720</xdr:rowOff>
                  </from>
                  <to>
                    <xdr:col>36</xdr:col>
                    <xdr:colOff>167640</xdr:colOff>
                    <xdr:row>224</xdr:row>
                    <xdr:rowOff>373380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38</xdr:col>
                    <xdr:colOff>22860</xdr:colOff>
                    <xdr:row>224</xdr:row>
                    <xdr:rowOff>45720</xdr:rowOff>
                  </from>
                  <to>
                    <xdr:col>45</xdr:col>
                    <xdr:colOff>38100</xdr:colOff>
                    <xdr:row>224</xdr:row>
                    <xdr:rowOff>373380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46</xdr:col>
                    <xdr:colOff>22860</xdr:colOff>
                    <xdr:row>224</xdr:row>
                    <xdr:rowOff>45720</xdr:rowOff>
                  </from>
                  <to>
                    <xdr:col>53</xdr:col>
                    <xdr:colOff>30480</xdr:colOff>
                    <xdr:row>224</xdr:row>
                    <xdr:rowOff>373380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54</xdr:col>
                    <xdr:colOff>22860</xdr:colOff>
                    <xdr:row>224</xdr:row>
                    <xdr:rowOff>68580</xdr:rowOff>
                  </from>
                  <to>
                    <xdr:col>61</xdr:col>
                    <xdr:colOff>30480</xdr:colOff>
                    <xdr:row>224</xdr:row>
                    <xdr:rowOff>396240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62</xdr:col>
                    <xdr:colOff>99060</xdr:colOff>
                    <xdr:row>224</xdr:row>
                    <xdr:rowOff>45720</xdr:rowOff>
                  </from>
                  <to>
                    <xdr:col>68</xdr:col>
                    <xdr:colOff>144780</xdr:colOff>
                    <xdr:row>224</xdr:row>
                    <xdr:rowOff>373380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91440</xdr:colOff>
                    <xdr:row>225</xdr:row>
                    <xdr:rowOff>15240</xdr:rowOff>
                  </from>
                  <to>
                    <xdr:col>20</xdr:col>
                    <xdr:colOff>38100</xdr:colOff>
                    <xdr:row>225</xdr:row>
                    <xdr:rowOff>350520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22</xdr:col>
                    <xdr:colOff>38100</xdr:colOff>
                    <xdr:row>225</xdr:row>
                    <xdr:rowOff>15240</xdr:rowOff>
                  </from>
                  <to>
                    <xdr:col>29</xdr:col>
                    <xdr:colOff>53340</xdr:colOff>
                    <xdr:row>225</xdr:row>
                    <xdr:rowOff>350520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167640</xdr:colOff>
                    <xdr:row>225</xdr:row>
                    <xdr:rowOff>30480</xdr:rowOff>
                  </from>
                  <to>
                    <xdr:col>37</xdr:col>
                    <xdr:colOff>7620</xdr:colOff>
                    <xdr:row>225</xdr:row>
                    <xdr:rowOff>358140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38</xdr:col>
                    <xdr:colOff>22860</xdr:colOff>
                    <xdr:row>225</xdr:row>
                    <xdr:rowOff>30480</xdr:rowOff>
                  </from>
                  <to>
                    <xdr:col>45</xdr:col>
                    <xdr:colOff>38100</xdr:colOff>
                    <xdr:row>225</xdr:row>
                    <xdr:rowOff>358140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46</xdr:col>
                    <xdr:colOff>22860</xdr:colOff>
                    <xdr:row>225</xdr:row>
                    <xdr:rowOff>68580</xdr:rowOff>
                  </from>
                  <to>
                    <xdr:col>53</xdr:col>
                    <xdr:colOff>30480</xdr:colOff>
                    <xdr:row>225</xdr:row>
                    <xdr:rowOff>403860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91440</xdr:colOff>
                    <xdr:row>226</xdr:row>
                    <xdr:rowOff>15240</xdr:rowOff>
                  </from>
                  <to>
                    <xdr:col>20</xdr:col>
                    <xdr:colOff>38100</xdr:colOff>
                    <xdr:row>226</xdr:row>
                    <xdr:rowOff>350520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38100</xdr:colOff>
                    <xdr:row>226</xdr:row>
                    <xdr:rowOff>15240</xdr:rowOff>
                  </from>
                  <to>
                    <xdr:col>29</xdr:col>
                    <xdr:colOff>53340</xdr:colOff>
                    <xdr:row>226</xdr:row>
                    <xdr:rowOff>350520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167640</xdr:colOff>
                    <xdr:row>226</xdr:row>
                    <xdr:rowOff>114300</xdr:rowOff>
                  </from>
                  <to>
                    <xdr:col>37</xdr:col>
                    <xdr:colOff>7620</xdr:colOff>
                    <xdr:row>226</xdr:row>
                    <xdr:rowOff>350520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38</xdr:col>
                    <xdr:colOff>22860</xdr:colOff>
                    <xdr:row>226</xdr:row>
                    <xdr:rowOff>45720</xdr:rowOff>
                  </from>
                  <to>
                    <xdr:col>45</xdr:col>
                    <xdr:colOff>38100</xdr:colOff>
                    <xdr:row>226</xdr:row>
                    <xdr:rowOff>381000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91440</xdr:colOff>
                    <xdr:row>227</xdr:row>
                    <xdr:rowOff>7620</xdr:rowOff>
                  </from>
                  <to>
                    <xdr:col>20</xdr:col>
                    <xdr:colOff>38100</xdr:colOff>
                    <xdr:row>227</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22</xdr:col>
                    <xdr:colOff>38100</xdr:colOff>
                    <xdr:row>227</xdr:row>
                    <xdr:rowOff>7620</xdr:rowOff>
                  </from>
                  <to>
                    <xdr:col>29</xdr:col>
                    <xdr:colOff>53340</xdr:colOff>
                    <xdr:row>227</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175260</xdr:colOff>
                    <xdr:row>227</xdr:row>
                    <xdr:rowOff>15240</xdr:rowOff>
                  </from>
                  <to>
                    <xdr:col>37</xdr:col>
                    <xdr:colOff>15240</xdr:colOff>
                    <xdr:row>227</xdr:row>
                    <xdr:rowOff>350520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38</xdr:col>
                    <xdr:colOff>45720</xdr:colOff>
                    <xdr:row>227</xdr:row>
                    <xdr:rowOff>38100</xdr:rowOff>
                  </from>
                  <to>
                    <xdr:col>45</xdr:col>
                    <xdr:colOff>53340</xdr:colOff>
                    <xdr:row>227</xdr:row>
                    <xdr:rowOff>373380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175260</xdr:colOff>
                    <xdr:row>227</xdr:row>
                    <xdr:rowOff>53340</xdr:rowOff>
                  </from>
                  <to>
                    <xdr:col>53</xdr:col>
                    <xdr:colOff>7620</xdr:colOff>
                    <xdr:row>227</xdr:row>
                    <xdr:rowOff>381000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54</xdr:col>
                    <xdr:colOff>38100</xdr:colOff>
                    <xdr:row>227</xdr:row>
                    <xdr:rowOff>53340</xdr:rowOff>
                  </from>
                  <to>
                    <xdr:col>61</xdr:col>
                    <xdr:colOff>53340</xdr:colOff>
                    <xdr:row>227</xdr:row>
                    <xdr:rowOff>381000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62</xdr:col>
                    <xdr:colOff>99060</xdr:colOff>
                    <xdr:row>227</xdr:row>
                    <xdr:rowOff>76200</xdr:rowOff>
                  </from>
                  <to>
                    <xdr:col>68</xdr:col>
                    <xdr:colOff>144780</xdr:colOff>
                    <xdr:row>227</xdr:row>
                    <xdr:rowOff>403860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91440</xdr:colOff>
                    <xdr:row>228</xdr:row>
                    <xdr:rowOff>7620</xdr:rowOff>
                  </from>
                  <to>
                    <xdr:col>20</xdr:col>
                    <xdr:colOff>38100</xdr:colOff>
                    <xdr:row>228</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91440</xdr:colOff>
                    <xdr:row>219</xdr:row>
                    <xdr:rowOff>45720</xdr:rowOff>
                  </from>
                  <to>
                    <xdr:col>20</xdr:col>
                    <xdr:colOff>38100</xdr:colOff>
                    <xdr:row>219</xdr:row>
                    <xdr:rowOff>373380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91440</xdr:colOff>
                    <xdr:row>220</xdr:row>
                    <xdr:rowOff>53340</xdr:rowOff>
                  </from>
                  <to>
                    <xdr:col>20</xdr:col>
                    <xdr:colOff>38100</xdr:colOff>
                    <xdr:row>220</xdr:row>
                    <xdr:rowOff>381000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152400</xdr:colOff>
                    <xdr:row>220</xdr:row>
                    <xdr:rowOff>76200</xdr:rowOff>
                  </from>
                  <to>
                    <xdr:col>52</xdr:col>
                    <xdr:colOff>167640</xdr:colOff>
                    <xdr:row>220</xdr:row>
                    <xdr:rowOff>403860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22</xdr:col>
                    <xdr:colOff>38100</xdr:colOff>
                    <xdr:row>220</xdr:row>
                    <xdr:rowOff>53340</xdr:rowOff>
                  </from>
                  <to>
                    <xdr:col>29</xdr:col>
                    <xdr:colOff>53340</xdr:colOff>
                    <xdr:row>220</xdr:row>
                    <xdr:rowOff>381000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83820</xdr:colOff>
                    <xdr:row>218</xdr:row>
                    <xdr:rowOff>45720</xdr:rowOff>
                  </from>
                  <to>
                    <xdr:col>20</xdr:col>
                    <xdr:colOff>45720</xdr:colOff>
                    <xdr:row>218</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8" id="{00000000-000E-0000-0100-0000F1010000}">
            <xm:f>AND(ＺＥＨデベロッパー登録票!$CS$9=TRUE,ＺＥＨデベロッパー登録票!$CT$9=FALSE)</xm:f>
            <x14:dxf>
              <fill>
                <patternFill>
                  <bgColor rgb="FFBFBFBF"/>
                </patternFill>
              </fill>
            </x14:dxf>
          </x14:cfRule>
          <xm:sqref>B237:M239</xm:sqref>
        </x14:conditionalFormatting>
        <x14:conditionalFormatting xmlns:xm="http://schemas.microsoft.com/office/excel/2006/main">
          <x14:cfRule type="expression" priority="99" id="{F1D27FCB-19D5-4807-A5C4-A623E57F8506}">
            <xm:f>AND(ＺＥＨデベロッパー登録票!$CS$9=TRUE,ＺＥＨデベロッパー登録票!$CT$9=FALSE)</xm:f>
            <x14:dxf>
              <fill>
                <patternFill>
                  <bgColor theme="0" tint="-0.24994659260841701"/>
                </patternFill>
              </fill>
            </x14:dxf>
          </x14:cfRule>
          <xm:sqref>B219:BQ222 B223:BK224 B225:BQ225 B226:BK227 B228:BQ229 B230:AJ232</xm:sqref>
        </x14:conditionalFormatting>
        <x14:conditionalFormatting xmlns:xm="http://schemas.microsoft.com/office/excel/2006/main">
          <x14:cfRule type="expression" priority="426" id="{3CB7FA07-55FF-46F3-B478-F3330FFA8168}">
            <xm:f>ＺＥＨデベロッパー実績報告書!$W$62=""</xm:f>
            <x14:dxf>
              <font>
                <color theme="0"/>
              </font>
            </x14:dxf>
          </x14:cfRule>
          <xm:sqref>B16:CJ16</xm:sqref>
        </x14:conditionalFormatting>
        <x14:conditionalFormatting xmlns:xm="http://schemas.microsoft.com/office/excel/2006/main">
          <x14:cfRule type="expression" priority="425" id="{DEAA05AD-C538-42F8-9D37-4C7513317B6F}">
            <xm:f>ＺＥＨデベロッパー実績報告書!$W$65=""</xm:f>
            <x14:dxf>
              <font>
                <color theme="0"/>
              </font>
            </x14:dxf>
          </x14:cfRule>
          <xm:sqref>B19:CJ19</xm:sqref>
        </x14:conditionalFormatting>
        <x14:conditionalFormatting xmlns:xm="http://schemas.microsoft.com/office/excel/2006/main">
          <x14:cfRule type="expression" priority="424" id="{89E91F54-4F22-4FDC-9734-FCF0E0DB87A7}">
            <xm:f>ＺＥＨデベロッパー実績報告書!$W$66=""</xm:f>
            <x14:dxf>
              <font>
                <color theme="0"/>
              </font>
            </x14:dxf>
          </x14:cfRule>
          <xm:sqref>B20:CJ20</xm:sqref>
        </x14:conditionalFormatting>
        <x14:conditionalFormatting xmlns:xm="http://schemas.microsoft.com/office/excel/2006/main">
          <x14:cfRule type="expression" priority="136" id="{93BDAD46-50C2-4173-BFAF-FC34E0332195}">
            <xm:f>AND(ＺＥＨデベロッパー登録票!$CS$9=TRUE,ＺＥＨデベロッパー登録票!$CT$9=FALSE)</xm:f>
            <x14:dxf>
              <fill>
                <patternFill>
                  <bgColor rgb="FFBFBFBF"/>
                </patternFill>
              </fill>
            </x14:dxf>
          </x14:cfRule>
          <xm:sqref>B236:CJ236 N237:CJ237 N238:R238 T238:X238 Z238:AD238 N239:CJ239 A243:CJ283 A289:CJ329</xm:sqref>
        </x14:conditionalFormatting>
        <x14:conditionalFormatting xmlns:xm="http://schemas.microsoft.com/office/excel/2006/main">
          <x14:cfRule type="expression" priority="101" id="{EFC9610C-1C6B-423D-AE85-C3DB11B102BA}">
            <xm:f>AND(ＺＥＨデベロッパー登録票!$CT$9=TRUE,OR(ＺＥＨデベロッパー登録票!$CS$14=TRUE,ＺＥＨデベロッパー登録票!$CU15=TRUE))</xm:f>
            <x14:dxf>
              <font>
                <color theme="0"/>
              </font>
              <fill>
                <patternFill>
                  <bgColor rgb="FF595959"/>
                </patternFill>
              </fill>
            </x14:dxf>
          </x14:cfRule>
          <xm:sqref>P220:P229</xm:sqref>
        </x14:conditionalFormatting>
        <x14:conditionalFormatting xmlns:xm="http://schemas.microsoft.com/office/excel/2006/main">
          <x14:cfRule type="expression" priority="102" id="{F9FFC041-9E8F-48D8-9A55-590E8A9CD6EC}">
            <xm:f>ＺＥＨデベロッパー登録票!$DP$20=1</xm:f>
            <x14:dxf>
              <fill>
                <patternFill patternType="none">
                  <bgColor auto="1"/>
                </patternFill>
              </fill>
            </x14:dxf>
          </x14:cfRule>
          <xm:sqref>U231:Y232</xm:sqref>
        </x14:conditionalFormatting>
        <x14:conditionalFormatting xmlns:xm="http://schemas.microsoft.com/office/excel/2006/main">
          <x14:cfRule type="expression" priority="98" id="{A05DC274-CED0-4BCF-8A81-601BF757DAFA}">
            <xm:f>AND(ＺＥＨデベロッパー登録票!$CT$9=TRUE,OR(ＺＥＨデベロッパー登録票!$CS$14=TRUE,ＺＥＨデベロッパー登録票!$CX16=TRUE))</xm:f>
            <x14:dxf>
              <font>
                <color theme="0"/>
              </font>
              <fill>
                <patternFill>
                  <bgColor rgb="FF595959"/>
                </patternFill>
              </fill>
            </x14:dxf>
          </x14:cfRule>
          <xm:sqref>X221:AC228</xm:sqref>
        </x14:conditionalFormatting>
        <x14:conditionalFormatting xmlns:xm="http://schemas.microsoft.com/office/excel/2006/main">
          <x14:cfRule type="expression" priority="97" id="{192C41E2-5B1E-412E-9CB2-30C2FCFBCBD8}">
            <xm:f>AND(ＺＥＨデベロッパー登録票!$CT$9=TRUE,OR(ＺＥＨデベロッパー登録票!$CS$14=TRUE,ＺＥＨデベロッパー登録票!$DA16=TRUE))</xm:f>
            <x14:dxf>
              <font>
                <color theme="0"/>
              </font>
              <fill>
                <patternFill>
                  <bgColor rgb="FF595959"/>
                </patternFill>
              </fill>
            </x14:dxf>
          </x14:cfRule>
          <xm:sqref>AF221:AK228</xm:sqref>
        </x14:conditionalFormatting>
        <x14:conditionalFormatting xmlns:xm="http://schemas.microsoft.com/office/excel/2006/main">
          <x14:cfRule type="expression" priority="96" id="{4FEB07D7-9D73-4737-B8EF-40E8D6846067}">
            <xm:f>AND(ＺＥＨデベロッパー登録票!$CT$9=TRUE,OR(ＺＥＨデベロッパー登録票!$CS$14=TRUE,ＺＥＨデベロッパー登録票!$DD16=TRUE))</xm:f>
            <x14:dxf>
              <font>
                <color theme="0"/>
              </font>
              <fill>
                <patternFill>
                  <bgColor rgb="FF595959"/>
                </patternFill>
              </fill>
            </x14:dxf>
          </x14:cfRule>
          <xm:sqref>AN221:AS228</xm:sqref>
        </x14:conditionalFormatting>
        <x14:conditionalFormatting xmlns:xm="http://schemas.microsoft.com/office/excel/2006/main">
          <x14:cfRule type="expression" priority="95" id="{78D8A065-B18B-4155-A5C3-13F38BC0B87C}">
            <xm:f>AND(ＺＥＨデベロッパー登録票!$CT$9=TRUE,OR(ＺＥＨデベロッパー登録票!$CS$14=TRUE,ＺＥＨデベロッパー登録票!$DG16=TRUE))</xm:f>
            <x14:dxf>
              <font>
                <color theme="0"/>
              </font>
              <fill>
                <patternFill>
                  <bgColor rgb="FF595959"/>
                </patternFill>
              </fill>
            </x14:dxf>
          </x14:cfRule>
          <xm:sqref>AV221:BA222 AV224:BA226 AV228:BA228</xm:sqref>
        </x14:conditionalFormatting>
        <x14:conditionalFormatting xmlns:xm="http://schemas.microsoft.com/office/excel/2006/main">
          <x14:cfRule type="expression" priority="94" id="{74DFD981-DC7D-4AC8-9B24-F91272FFDB7E}">
            <xm:f>AND(ＺＥＨデベロッパー登録票!$CT$9=TRUE,OR(ＺＥＨデベロッパー登録票!$CS$14=TRUE,ＺＥＨデベロッパー登録票!$DJ16=TRUE))</xm:f>
            <x14:dxf>
              <font>
                <color theme="0"/>
              </font>
              <fill>
                <patternFill>
                  <bgColor rgb="FF595959"/>
                </patternFill>
              </fill>
            </x14:dxf>
          </x14:cfRule>
          <xm:sqref>BD221:BI222 BD225:BI225 BD228:BI228</xm:sqref>
        </x14:conditionalFormatting>
        <x14:conditionalFormatting xmlns:xm="http://schemas.microsoft.com/office/excel/2006/main">
          <x14:cfRule type="expression" priority="93" id="{AB41D8D4-A4FA-49D5-AFD5-A4A76D5507A7}">
            <xm:f>AND(ＺＥＨデベロッパー登録票!$CT$9=TRUE,OR(ＺＥＨデベロッパー登録票!$CS$14=TRUE,ＺＥＨデベロッパー登録票!$DM17=TRUE))</xm:f>
            <x14:dxf>
              <font>
                <color theme="0"/>
              </font>
              <fill>
                <patternFill>
                  <bgColor rgb="FF595959"/>
                </patternFill>
              </fill>
            </x14:dxf>
          </x14:cfRule>
          <xm:sqref>BL222:BQ222 BL225:BQ225 BL228:BQ228</xm:sqref>
        </x14:conditionalFormatting>
        <x14:conditionalFormatting xmlns:xm="http://schemas.microsoft.com/office/excel/2006/main">
          <x14:cfRule type="expression" priority="3" id="{7C80438F-F00C-47A4-B0DF-6C86FA00AA27}">
            <xm:f>AND(ＺＥＨデベロッパー登録票!$CS$9=TRUE,ＺＥＨデベロッパー登録票!$CT$9=FALSE)</xm:f>
            <x14:dxf>
              <fill>
                <patternFill>
                  <bgColor theme="0" tint="-0.24994659260841701"/>
                </patternFill>
              </fill>
            </x14:dxf>
          </x14:cfRule>
          <xm:sqref>BL223:BQ224</xm:sqref>
        </x14:conditionalFormatting>
        <x14:conditionalFormatting xmlns:xm="http://schemas.microsoft.com/office/excel/2006/main">
          <x14:cfRule type="expression" priority="1" id="{DED4C5CB-D736-4A87-B438-6747761C2A04}">
            <xm:f>AND(ＺＥＨデベロッパー登録票!$CS$9=TRUE,ＺＥＨデベロッパー登録票!$CT$9=FALSE)</xm:f>
            <x14:dxf>
              <fill>
                <patternFill>
                  <bgColor theme="0" tint="-0.24994659260841701"/>
                </patternFill>
              </fill>
            </x14:dxf>
          </x14:cfRule>
          <xm:sqref>BL226:BQ227</xm:sqref>
        </x14:conditionalFormatting>
      </x14:conditionalFormattings>
    </ext>
    <ext xmlns:x14="http://schemas.microsoft.com/office/spreadsheetml/2009/9/main" uri="{CCE6A557-97BC-4b89-ADB6-D9C93CAAB3DF}">
      <x14:dataValidations xmlns:xm="http://schemas.microsoft.com/office/excel/2006/main" xWindow="1428" yWindow="662" count="5">
        <x14:dataValidation type="list" allowBlank="1" showInputMessage="1" showErrorMessage="1" promptTitle="■役割■■■■■■■■■■■■■■■■■■■■■■■" prompt="プルダウンリストから選択" xr:uid="{00000000-0002-0000-0100-000010000000}">
          <x14:formula1>
            <xm:f>data2!$C$2:$C$4</xm:f>
          </x14:formula1>
          <xm:sqref>AD148:AH197 AD78:AH137 AD54:AH73</xm:sqref>
        </x14:dataValidation>
        <x14:dataValidation type="list" allowBlank="1" showInputMessage="1" showErrorMessage="1" promptTitle="■ＢＥＬＳ証の有無■■■■■■■■■■■■■■■■■■■■■■■" prompt="プルダウンリストから選択" xr:uid="{00000000-0002-0000-0100-000011000000}">
          <x14:formula1>
            <xm:f>data2!$D$2:$D$4</xm:f>
          </x14:formula1>
          <xm:sqref>CF54 CF56 CF58 CF60 CF62 CF136 CF66 CF68 CF70 CF72 CF78 CF80 CF82 CF84 CF86 CF88 CF90 CF92 CF94 CF96 CF98 CF100 CF102 CF104 CF106 CF108 CF110 CF112 CF114 CF116 CF118 CF120 CF122 CF124 CF126 CF128 CF130 CF132 CF134 CF64</xm:sqref>
        </x14:dataValidation>
        <x14:dataValidation type="list" imeMode="off" allowBlank="1" showInputMessage="1" showErrorMessage="1" promptTitle="■ＺＥＨ-Mランク■■■■■■■■■■■■■■■■■■■■■■■" prompt="プルダウンリストから選択" xr:uid="{00000000-0002-0000-0100-000012000000}">
          <x14:formula1>
            <xm:f>data2!$C$2:$C$6</xm:f>
          </x14:formula1>
          <xm:sqref>BX198:CE198</xm:sqref>
        </x14:dataValidation>
        <x14:dataValidation type="list" allowBlank="1" showInputMessage="1" showErrorMessage="1" promptTitle="■都道府県■■■■■■■■■■■■■■■■■■■■■■■■■■■" prompt="プルダウンリストから選択" xr:uid="{00000000-0002-0000-0100-000013000000}">
          <x14:formula1>
            <xm:f>data2!$A$2:$A$49</xm:f>
          </x14:formula1>
          <xm:sqref>AI54 AI56 AI58 AI60 AI62 AI136 AI66 AI68 AI70 AI72 AI78 AI80 AI82 AI84 AI86 AI88 AI90 AI92 AI94 AI96 AI98 AI100 AI102 AI104 AI106 AI148:AI198 AI108 AI110 AI112 AI114 AI116 AI118 AI120 AI122 AI124 AI126 AI128 AI130 AI132 AI134 AI64</xm:sqref>
        </x14:dataValidation>
        <x14:dataValidation type="custom" imeMode="halfAlpha" allowBlank="1" showErrorMessage="1" error="チェックが変更されていないか、数字以外の文字となっている可能性があります。ご確認の上、ご入力ください。" xr:uid="{00000000-0002-0000-0100-000014000000}">
          <x14:formula1>
            <xm:f>AND(ＺＥＨデベロッパー登録票!DP192=2,VALUE(U231))</xm:f>
          </x14:formula1>
          <xm:sqref>U231:Y231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DR144"/>
  <sheetViews>
    <sheetView showGridLines="0" view="pageBreakPreview" zoomScale="120" zoomScaleNormal="70" zoomScaleSheetLayoutView="120" zoomScalePageLayoutView="85" workbookViewId="0">
      <selection activeCell="AO6" sqref="AO6:CC24"/>
    </sheetView>
  </sheetViews>
  <sheetFormatPr defaultColWidth="12.44140625" defaultRowHeight="15" customHeight="1"/>
  <cols>
    <col min="1" max="52" width="1.88671875" style="35" customWidth="1"/>
    <col min="53" max="58" width="2.21875" style="35" customWidth="1"/>
    <col min="59" max="81" width="1.88671875" style="35" customWidth="1"/>
    <col min="82" max="90" width="1.88671875" style="37" customWidth="1"/>
    <col min="91" max="96" width="1.88671875" style="37" hidden="1" customWidth="1"/>
    <col min="97" max="98" width="6.6640625" style="37" hidden="1" customWidth="1"/>
    <col min="99" max="101" width="2.33203125" style="37" hidden="1" customWidth="1"/>
    <col min="102" max="104" width="2.44140625" style="37" hidden="1" customWidth="1"/>
    <col min="105" max="107" width="2.21875" style="37" hidden="1" customWidth="1"/>
    <col min="108" max="108" width="3.5546875" style="37" hidden="1" customWidth="1"/>
    <col min="109" max="110" width="2.109375" style="37" hidden="1" customWidth="1"/>
    <col min="111" max="116" width="2.33203125" style="37" hidden="1" customWidth="1"/>
    <col min="117" max="119" width="2.21875" style="37" hidden="1" customWidth="1"/>
    <col min="120" max="121" width="6.6640625" style="37" hidden="1" customWidth="1"/>
    <col min="122" max="122" width="3.77734375" style="37" hidden="1" customWidth="1"/>
    <col min="123" max="137" width="3.77734375" style="37" customWidth="1"/>
    <col min="138" max="16384" width="12.44140625" style="37"/>
  </cols>
  <sheetData>
    <row r="1" spans="1:121" ht="17.25" customHeight="1">
      <c r="BO1" s="858"/>
      <c r="BP1" s="858"/>
      <c r="BQ1" s="858" t="str">
        <f>IF(AND(data3!P2=1,data3!Q2=0),"（　１　／　１　　枚）",IF(C77&lt;&gt;"","（　１　／　３　　枚）","（　１　／　２　　枚）"))</f>
        <v>（　１　／　２　　枚）</v>
      </c>
      <c r="BR1" s="858"/>
      <c r="BS1" s="858"/>
      <c r="BT1" s="858"/>
      <c r="BU1" s="858"/>
      <c r="BV1" s="858"/>
      <c r="BW1" s="858"/>
      <c r="BX1" s="858"/>
      <c r="BY1" s="858"/>
      <c r="BZ1" s="858"/>
      <c r="CA1" s="858"/>
      <c r="CB1" s="858"/>
      <c r="CC1" s="858"/>
    </row>
    <row r="2" spans="1:121" ht="3" customHeight="1">
      <c r="BO2" s="158"/>
      <c r="BP2" s="158"/>
      <c r="BQ2" s="158"/>
      <c r="BR2" s="158"/>
      <c r="BS2" s="159"/>
      <c r="BT2" s="159"/>
      <c r="BU2" s="158"/>
      <c r="BV2" s="158"/>
      <c r="BW2" s="158"/>
      <c r="BX2" s="159"/>
      <c r="BY2" s="159"/>
      <c r="BZ2" s="158"/>
      <c r="CA2" s="158"/>
      <c r="CB2" s="158"/>
      <c r="CC2" s="95"/>
    </row>
    <row r="3" spans="1:121" ht="23.25" customHeight="1">
      <c r="A3" s="920"/>
      <c r="B3" s="920"/>
      <c r="C3" s="920"/>
      <c r="D3" s="920"/>
      <c r="E3" s="96"/>
      <c r="F3" s="96"/>
      <c r="G3" s="96"/>
      <c r="H3" s="96"/>
      <c r="I3" s="96"/>
      <c r="J3" s="96"/>
      <c r="K3" s="96"/>
      <c r="L3" s="96"/>
      <c r="M3" s="96"/>
      <c r="N3" s="96"/>
      <c r="O3" s="96"/>
      <c r="P3" s="921" t="s">
        <v>364</v>
      </c>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c r="AS3" s="921"/>
      <c r="AT3" s="921"/>
      <c r="AU3" s="921"/>
      <c r="AV3" s="921"/>
      <c r="AW3" s="921"/>
      <c r="AX3" s="921"/>
      <c r="AY3" s="921"/>
      <c r="AZ3" s="921"/>
      <c r="BA3" s="921"/>
      <c r="BB3" s="921"/>
      <c r="BC3" s="921"/>
      <c r="BD3" s="921"/>
      <c r="BE3" s="921"/>
      <c r="BF3" s="921"/>
      <c r="BG3" s="921"/>
      <c r="BH3" s="921"/>
      <c r="BI3" s="921"/>
      <c r="BJ3" s="921"/>
      <c r="BK3" s="97"/>
      <c r="BL3" s="97"/>
      <c r="BM3" s="97"/>
      <c r="BN3" s="97"/>
      <c r="BO3" s="97"/>
      <c r="BP3" s="97"/>
      <c r="BQ3" s="98"/>
      <c r="BR3" s="98"/>
      <c r="BS3" s="97"/>
      <c r="BT3" s="97"/>
      <c r="BU3" s="98"/>
      <c r="BV3" s="98"/>
      <c r="BW3" s="98"/>
      <c r="BX3" s="97"/>
      <c r="BY3" s="97"/>
      <c r="BZ3" s="97"/>
      <c r="CA3" s="97"/>
      <c r="CB3" s="97"/>
      <c r="CC3" s="97"/>
      <c r="CD3" s="99"/>
      <c r="CE3" s="99"/>
      <c r="CF3" s="99"/>
      <c r="CG3" s="99"/>
      <c r="CH3" s="99"/>
      <c r="CI3" s="99"/>
      <c r="CJ3" s="99"/>
      <c r="CK3" s="99"/>
      <c r="CL3" s="99"/>
      <c r="CM3" s="99"/>
      <c r="CN3" s="99"/>
      <c r="CO3" s="99"/>
      <c r="CP3" s="99"/>
      <c r="CQ3" s="99"/>
      <c r="CR3" s="169"/>
    </row>
    <row r="4" spans="1:121" ht="5.25" customHeight="1"/>
    <row r="5" spans="1:121" ht="20.100000000000001" customHeight="1">
      <c r="A5" s="922" t="s">
        <v>34</v>
      </c>
      <c r="B5" s="923"/>
      <c r="C5" s="923"/>
      <c r="D5" s="924"/>
      <c r="E5" s="925" t="str">
        <f>IF(ＺＥＨデベロッパー実績報告書!F49="","",ＺＥＨデベロッパー実績報告書!F49)</f>
        <v/>
      </c>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6"/>
      <c r="AN5" s="100"/>
      <c r="AO5" s="101"/>
      <c r="AP5" s="100" t="s">
        <v>385</v>
      </c>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2"/>
      <c r="CJ5" s="102"/>
      <c r="CK5" s="102"/>
      <c r="CL5" s="102"/>
      <c r="CM5" s="102"/>
      <c r="CN5" s="102"/>
      <c r="CO5" s="102"/>
      <c r="CP5" s="102"/>
      <c r="CQ5" s="102"/>
      <c r="CR5" s="170"/>
    </row>
    <row r="6" spans="1:121" ht="19.5" customHeight="1">
      <c r="A6" s="927" t="s">
        <v>365</v>
      </c>
      <c r="B6" s="928"/>
      <c r="C6" s="928"/>
      <c r="D6" s="929"/>
      <c r="E6" s="930" t="str">
        <f>IF(ＺＥＨデベロッパー公開情報!AD24="","",ＺＥＨデベロッパー公開情報!AD24)</f>
        <v/>
      </c>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100"/>
      <c r="AO6" s="932"/>
      <c r="AP6" s="933"/>
      <c r="AQ6" s="933"/>
      <c r="AR6" s="933"/>
      <c r="AS6" s="933"/>
      <c r="AT6" s="933"/>
      <c r="AU6" s="933"/>
      <c r="AV6" s="933"/>
      <c r="AW6" s="933"/>
      <c r="AX6" s="933"/>
      <c r="AY6" s="933"/>
      <c r="AZ6" s="933"/>
      <c r="BA6" s="933"/>
      <c r="BB6" s="933"/>
      <c r="BC6" s="933"/>
      <c r="BD6" s="933"/>
      <c r="BE6" s="933"/>
      <c r="BF6" s="933"/>
      <c r="BG6" s="933"/>
      <c r="BH6" s="933"/>
      <c r="BI6" s="933"/>
      <c r="BJ6" s="933"/>
      <c r="BK6" s="933"/>
      <c r="BL6" s="933"/>
      <c r="BM6" s="933"/>
      <c r="BN6" s="933"/>
      <c r="BO6" s="933"/>
      <c r="BP6" s="933"/>
      <c r="BQ6" s="933"/>
      <c r="BR6" s="933"/>
      <c r="BS6" s="933"/>
      <c r="BT6" s="933"/>
      <c r="BU6" s="933"/>
      <c r="BV6" s="933"/>
      <c r="BW6" s="933"/>
      <c r="BX6" s="933"/>
      <c r="BY6" s="933"/>
      <c r="BZ6" s="933"/>
      <c r="CA6" s="933"/>
      <c r="CB6" s="933"/>
      <c r="CC6" s="934"/>
      <c r="CD6" s="100"/>
      <c r="CE6" s="100"/>
      <c r="CF6" s="100"/>
      <c r="CG6" s="100"/>
      <c r="CH6" s="100"/>
      <c r="CI6" s="102"/>
      <c r="CJ6" s="102"/>
      <c r="CK6" s="102"/>
      <c r="CL6" s="102"/>
      <c r="CM6" s="102"/>
      <c r="CN6" s="102"/>
      <c r="CO6" s="102"/>
      <c r="CP6" s="102"/>
      <c r="CQ6" s="174"/>
      <c r="CR6" s="175"/>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row>
    <row r="7" spans="1:121" ht="7.5" customHeight="1">
      <c r="A7" s="103"/>
      <c r="B7" s="103"/>
      <c r="C7" s="103"/>
      <c r="D7" s="103"/>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0"/>
      <c r="AO7" s="935"/>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7"/>
      <c r="CD7" s="100"/>
      <c r="CE7" s="100"/>
      <c r="CF7" s="100"/>
      <c r="CG7" s="100"/>
      <c r="CH7" s="100"/>
      <c r="CI7" s="105"/>
      <c r="CJ7" s="105"/>
      <c r="CK7" s="105"/>
      <c r="CL7" s="105"/>
      <c r="CM7" s="105"/>
      <c r="CN7" s="105"/>
      <c r="CO7" s="105"/>
      <c r="CP7" s="105"/>
      <c r="CQ7" s="176"/>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2"/>
    </row>
    <row r="8" spans="1:121" s="106" customFormat="1" ht="20.100000000000001" customHeight="1">
      <c r="A8" s="107"/>
      <c r="B8" s="37" t="s">
        <v>381</v>
      </c>
      <c r="C8" s="108"/>
      <c r="D8" s="108"/>
      <c r="E8" s="108"/>
      <c r="F8" s="108"/>
      <c r="G8" s="108"/>
      <c r="H8" s="108"/>
      <c r="I8" s="108"/>
      <c r="J8" s="108"/>
      <c r="K8" s="108"/>
      <c r="L8" s="108"/>
      <c r="M8" s="108"/>
      <c r="N8" s="108"/>
      <c r="O8" s="108"/>
      <c r="P8" s="108"/>
      <c r="Q8" s="108"/>
      <c r="R8" s="108"/>
      <c r="S8" s="108"/>
      <c r="T8" s="108"/>
      <c r="U8" s="109"/>
      <c r="V8" s="109"/>
      <c r="W8" s="101"/>
      <c r="X8" s="100" t="s">
        <v>380</v>
      </c>
      <c r="Y8" s="108"/>
      <c r="Z8" s="108"/>
      <c r="AA8" s="108"/>
      <c r="AB8" s="108"/>
      <c r="AC8" s="108"/>
      <c r="AD8" s="108"/>
      <c r="AE8" s="108"/>
      <c r="AF8" s="108"/>
      <c r="AG8" s="108"/>
      <c r="AH8" s="108"/>
      <c r="AI8" s="108"/>
      <c r="AJ8" s="108"/>
      <c r="AK8" s="108"/>
      <c r="AL8" s="108"/>
      <c r="AM8" s="108"/>
      <c r="AN8" s="108"/>
      <c r="AO8" s="935"/>
      <c r="AP8" s="936"/>
      <c r="AQ8" s="936"/>
      <c r="AR8" s="936"/>
      <c r="AS8" s="936"/>
      <c r="AT8" s="936"/>
      <c r="AU8" s="936"/>
      <c r="AV8" s="936"/>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7"/>
      <c r="CD8" s="103"/>
      <c r="CE8" s="103"/>
      <c r="CF8" s="103"/>
      <c r="CG8" s="103"/>
      <c r="CH8" s="103"/>
      <c r="CI8" s="105"/>
      <c r="CJ8" s="105"/>
      <c r="CK8" s="105"/>
      <c r="CL8" s="105"/>
      <c r="CM8" s="105"/>
      <c r="CN8" s="105"/>
      <c r="CO8" s="105"/>
      <c r="CP8" s="105"/>
      <c r="CQ8" s="176"/>
      <c r="CR8" s="172"/>
      <c r="CS8" s="173" t="s">
        <v>375</v>
      </c>
      <c r="CT8" s="173" t="s">
        <v>376</v>
      </c>
      <c r="CU8" s="173"/>
      <c r="CV8" s="173"/>
      <c r="CW8" s="173"/>
      <c r="CX8" s="173"/>
      <c r="CY8" s="173"/>
      <c r="CZ8" s="173"/>
      <c r="DA8" s="173"/>
      <c r="DB8" s="173"/>
      <c r="DC8" s="173"/>
      <c r="DD8" s="173"/>
      <c r="DE8" s="173"/>
      <c r="DF8" s="173"/>
      <c r="DG8" s="173"/>
      <c r="DH8" s="173"/>
      <c r="DI8" s="173"/>
      <c r="DJ8" s="173"/>
      <c r="DK8" s="173"/>
      <c r="DL8" s="173"/>
      <c r="DM8" s="173"/>
      <c r="DN8" s="173"/>
      <c r="DO8" s="173"/>
      <c r="DP8" s="173"/>
      <c r="DQ8" s="177"/>
    </row>
    <row r="9" spans="1:121" ht="15" customHeight="1">
      <c r="A9" s="941" t="s">
        <v>366</v>
      </c>
      <c r="B9" s="941"/>
      <c r="C9" s="941"/>
      <c r="D9" s="941"/>
      <c r="E9" s="941"/>
      <c r="F9" s="941"/>
      <c r="G9" s="941"/>
      <c r="H9" s="941"/>
      <c r="I9" s="941"/>
      <c r="J9" s="941"/>
      <c r="L9" s="941" t="s">
        <v>367</v>
      </c>
      <c r="M9" s="941"/>
      <c r="N9" s="941"/>
      <c r="O9" s="941"/>
      <c r="P9" s="941"/>
      <c r="Q9" s="941"/>
      <c r="R9" s="941"/>
      <c r="S9" s="941"/>
      <c r="T9" s="941"/>
      <c r="U9" s="941"/>
      <c r="V9" s="100"/>
      <c r="W9" s="110"/>
      <c r="X9" s="154" t="str">
        <f>IF(ＺＥＨデベロッパー実績報告書!W62&lt;&gt;"",ＺＥＨデベロッパー実績報告書!B62,"")</f>
        <v/>
      </c>
      <c r="Y9" s="154"/>
      <c r="Z9" s="154"/>
      <c r="AA9" s="154"/>
      <c r="AB9" s="154"/>
      <c r="AC9" s="154"/>
      <c r="AD9" s="154"/>
      <c r="AE9" s="154"/>
      <c r="AF9" s="154"/>
      <c r="AG9" s="154"/>
      <c r="AH9" s="111"/>
      <c r="AI9" s="111"/>
      <c r="AJ9" s="111"/>
      <c r="AK9" s="111"/>
      <c r="AL9" s="111"/>
      <c r="AM9" s="112"/>
      <c r="AN9" s="37"/>
      <c r="AO9" s="935"/>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7"/>
      <c r="CD9" s="103"/>
      <c r="CE9" s="104"/>
      <c r="CF9" s="103"/>
      <c r="CG9" s="103"/>
      <c r="CH9" s="103"/>
      <c r="CI9" s="105"/>
      <c r="CJ9" s="105"/>
      <c r="CK9" s="105"/>
      <c r="CL9" s="105"/>
      <c r="CM9" s="105"/>
      <c r="CN9" s="105"/>
      <c r="CO9" s="105"/>
      <c r="CP9" s="105"/>
      <c r="CQ9" s="176"/>
      <c r="CR9" s="172"/>
      <c r="CS9" s="173" t="b">
        <v>0</v>
      </c>
      <c r="CT9" s="173" t="b">
        <v>0</v>
      </c>
      <c r="CU9" s="173"/>
      <c r="CV9" s="173"/>
      <c r="CW9" s="173"/>
      <c r="CX9" s="173"/>
      <c r="CY9" s="173"/>
      <c r="CZ9" s="173"/>
      <c r="DA9" s="173"/>
      <c r="DB9" s="173"/>
      <c r="DC9" s="173"/>
      <c r="DD9" s="173"/>
      <c r="DE9" s="173"/>
      <c r="DF9" s="173"/>
      <c r="DG9" s="173"/>
      <c r="DH9" s="173"/>
      <c r="DI9" s="173"/>
      <c r="DJ9" s="173"/>
      <c r="DK9" s="173"/>
      <c r="DL9" s="173"/>
      <c r="DM9" s="173"/>
      <c r="DN9" s="173"/>
      <c r="DO9" s="173"/>
      <c r="DP9" s="173"/>
      <c r="DQ9" s="172"/>
    </row>
    <row r="10" spans="1:121" ht="15" customHeight="1">
      <c r="A10" s="941"/>
      <c r="B10" s="941"/>
      <c r="C10" s="941"/>
      <c r="D10" s="941"/>
      <c r="E10" s="941"/>
      <c r="F10" s="941"/>
      <c r="G10" s="941"/>
      <c r="H10" s="941"/>
      <c r="I10" s="941"/>
      <c r="J10" s="941"/>
      <c r="L10" s="941"/>
      <c r="M10" s="941"/>
      <c r="N10" s="941"/>
      <c r="O10" s="941"/>
      <c r="P10" s="941"/>
      <c r="Q10" s="941"/>
      <c r="R10" s="941"/>
      <c r="S10" s="941"/>
      <c r="T10" s="941"/>
      <c r="U10" s="941"/>
      <c r="V10" s="100"/>
      <c r="W10" s="113"/>
      <c r="X10" s="100" t="str">
        <f>IF(ＺＥＨデベロッパー実績報告書!W65&lt;&gt;"",ＺＥＨデベロッパー実績報告書!B65,"")</f>
        <v/>
      </c>
      <c r="Y10" s="100"/>
      <c r="Z10" s="100"/>
      <c r="AA10" s="100"/>
      <c r="AB10" s="100"/>
      <c r="AC10" s="100"/>
      <c r="AD10" s="100"/>
      <c r="AE10" s="100"/>
      <c r="AF10" s="100"/>
      <c r="AG10" s="100"/>
      <c r="AH10" s="115"/>
      <c r="AI10" s="115"/>
      <c r="AJ10" s="115"/>
      <c r="AK10" s="115"/>
      <c r="AL10" s="115"/>
      <c r="AM10" s="116"/>
      <c r="AN10" s="37"/>
      <c r="AO10" s="935"/>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7"/>
      <c r="CD10" s="103"/>
      <c r="CE10" s="103"/>
      <c r="CF10" s="103"/>
      <c r="CG10" s="103"/>
      <c r="CH10" s="103"/>
      <c r="CI10" s="105"/>
      <c r="CJ10" s="105"/>
      <c r="CK10" s="105"/>
      <c r="CL10" s="105"/>
      <c r="CM10" s="105"/>
      <c r="CN10" s="105"/>
      <c r="CO10" s="105"/>
      <c r="CP10" s="105"/>
      <c r="CQ10" s="176"/>
      <c r="CR10" s="172"/>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2"/>
    </row>
    <row r="11" spans="1:121" ht="15" customHeight="1">
      <c r="A11" s="941"/>
      <c r="B11" s="941"/>
      <c r="C11" s="941"/>
      <c r="D11" s="941"/>
      <c r="E11" s="941"/>
      <c r="F11" s="941"/>
      <c r="G11" s="941"/>
      <c r="H11" s="941"/>
      <c r="I11" s="941"/>
      <c r="J11" s="941"/>
      <c r="L11" s="941"/>
      <c r="M11" s="941"/>
      <c r="N11" s="941"/>
      <c r="O11" s="941"/>
      <c r="P11" s="941"/>
      <c r="Q11" s="941"/>
      <c r="R11" s="941"/>
      <c r="S11" s="941"/>
      <c r="T11" s="941"/>
      <c r="U11" s="941"/>
      <c r="V11" s="100"/>
      <c r="W11" s="117"/>
      <c r="X11" s="118" t="str">
        <f>IF(ＺＥＨデベロッパー実績報告書!W66&lt;&gt;"",ＺＥＨデベロッパー実績報告書!B66,"")</f>
        <v/>
      </c>
      <c r="Y11" s="118"/>
      <c r="Z11" s="118"/>
      <c r="AA11" s="118"/>
      <c r="AB11" s="118"/>
      <c r="AC11" s="118"/>
      <c r="AD11" s="118"/>
      <c r="AE11" s="118"/>
      <c r="AF11" s="118"/>
      <c r="AG11" s="118"/>
      <c r="AH11" s="118"/>
      <c r="AI11" s="118"/>
      <c r="AJ11" s="118"/>
      <c r="AK11" s="118"/>
      <c r="AL11" s="118"/>
      <c r="AM11" s="119"/>
      <c r="AN11" s="37"/>
      <c r="AO11" s="935"/>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7"/>
      <c r="CD11" s="103"/>
      <c r="CE11" s="103"/>
      <c r="CF11" s="103"/>
      <c r="CG11" s="103"/>
      <c r="CH11" s="103"/>
      <c r="CI11" s="105"/>
      <c r="CJ11" s="105"/>
      <c r="CK11" s="105"/>
      <c r="CL11" s="105"/>
      <c r="CM11" s="105"/>
      <c r="CN11" s="105"/>
      <c r="CO11" s="105"/>
      <c r="CP11" s="105"/>
      <c r="CQ11" s="176"/>
      <c r="CR11" s="172"/>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2"/>
    </row>
    <row r="12" spans="1:121" ht="7.5" customHeight="1">
      <c r="A12" s="120"/>
      <c r="B12" s="120"/>
      <c r="C12" s="120"/>
      <c r="D12" s="120"/>
      <c r="E12" s="120"/>
      <c r="F12" s="120"/>
      <c r="G12" s="120"/>
      <c r="H12" s="120"/>
      <c r="I12" s="120"/>
      <c r="J12" s="120"/>
      <c r="K12" s="120"/>
      <c r="L12" s="120"/>
      <c r="M12" s="120"/>
      <c r="N12" s="120"/>
      <c r="O12" s="120"/>
      <c r="P12" s="120"/>
      <c r="Q12" s="120"/>
      <c r="R12" s="120"/>
      <c r="S12" s="120"/>
      <c r="T12" s="120"/>
      <c r="U12" s="120"/>
      <c r="V12" s="100"/>
      <c r="W12" s="100"/>
      <c r="X12" s="114"/>
      <c r="Y12" s="114"/>
      <c r="Z12" s="114"/>
      <c r="AA12" s="114"/>
      <c r="AB12" s="114"/>
      <c r="AC12" s="114"/>
      <c r="AD12" s="114"/>
      <c r="AE12" s="114"/>
      <c r="AF12" s="114"/>
      <c r="AG12" s="114"/>
      <c r="AH12" s="120"/>
      <c r="AI12" s="120"/>
      <c r="AJ12" s="120"/>
      <c r="AK12" s="120"/>
      <c r="AL12" s="120"/>
      <c r="AM12" s="120"/>
      <c r="AN12" s="120"/>
      <c r="AO12" s="935"/>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c r="CB12" s="936"/>
      <c r="CC12" s="937"/>
      <c r="CD12" s="105"/>
      <c r="CE12" s="105"/>
      <c r="CF12" s="105"/>
      <c r="CG12" s="105"/>
      <c r="CH12" s="105"/>
      <c r="CI12" s="105"/>
      <c r="CJ12" s="105"/>
      <c r="CK12" s="105"/>
      <c r="CL12" s="105"/>
      <c r="CM12" s="105"/>
      <c r="CN12" s="105"/>
      <c r="CO12" s="105"/>
      <c r="CP12" s="105"/>
      <c r="CQ12" s="178"/>
      <c r="CR12" s="177"/>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9"/>
      <c r="DQ12" s="172"/>
    </row>
    <row r="13" spans="1:121" ht="20.100000000000001" customHeight="1" thickBot="1">
      <c r="A13" s="101"/>
      <c r="B13" s="35" t="s">
        <v>378</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935"/>
      <c r="AP13" s="936"/>
      <c r="AQ13" s="936"/>
      <c r="AR13" s="936"/>
      <c r="AS13" s="936"/>
      <c r="AT13" s="936"/>
      <c r="AU13" s="936"/>
      <c r="AV13" s="936"/>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7"/>
      <c r="CQ13" s="172"/>
      <c r="CR13" s="172"/>
      <c r="CS13" s="179"/>
      <c r="CT13" s="179" t="s">
        <v>281</v>
      </c>
      <c r="CU13" s="179" t="s">
        <v>282</v>
      </c>
      <c r="CV13" s="179"/>
      <c r="CW13" s="179"/>
      <c r="CX13" s="179"/>
      <c r="CY13" s="179"/>
      <c r="CZ13" s="179"/>
      <c r="DA13" s="179"/>
      <c r="DB13" s="179"/>
      <c r="DC13" s="179"/>
      <c r="DD13" s="179"/>
      <c r="DE13" s="179"/>
      <c r="DF13" s="179"/>
      <c r="DG13" s="179"/>
      <c r="DH13" s="179"/>
      <c r="DI13" s="179"/>
      <c r="DJ13" s="179"/>
      <c r="DK13" s="179"/>
      <c r="DL13" s="179"/>
      <c r="DM13" s="179"/>
      <c r="DN13" s="179"/>
      <c r="DO13" s="179"/>
      <c r="DP13" s="173"/>
      <c r="DQ13" s="177"/>
    </row>
    <row r="14" spans="1:121" ht="15" customHeight="1" thickBot="1">
      <c r="A14" s="947" t="s">
        <v>321</v>
      </c>
      <c r="B14" s="948"/>
      <c r="C14" s="948"/>
      <c r="D14" s="948"/>
      <c r="E14" s="948"/>
      <c r="F14" s="949" t="s">
        <v>33</v>
      </c>
      <c r="G14" s="949"/>
      <c r="H14" s="949"/>
      <c r="I14" s="949"/>
      <c r="J14" s="949"/>
      <c r="K14" s="949"/>
      <c r="L14" s="949"/>
      <c r="M14" s="949"/>
      <c r="N14" s="949"/>
      <c r="O14" s="949"/>
      <c r="P14" s="949"/>
      <c r="Q14" s="949"/>
      <c r="R14" s="949"/>
      <c r="S14" s="949"/>
      <c r="T14" s="949"/>
      <c r="U14" s="949"/>
      <c r="V14" s="949"/>
      <c r="W14" s="949"/>
      <c r="X14" s="949"/>
      <c r="Y14" s="949"/>
      <c r="Z14" s="949"/>
      <c r="AA14" s="945" t="s">
        <v>64</v>
      </c>
      <c r="AB14" s="945"/>
      <c r="AC14" s="945"/>
      <c r="AD14" s="945"/>
      <c r="AE14" s="945"/>
      <c r="AF14" s="945"/>
      <c r="AG14" s="945"/>
      <c r="AH14" s="945"/>
      <c r="AI14" s="945"/>
      <c r="AJ14" s="945"/>
      <c r="AK14" s="945"/>
      <c r="AL14" s="945"/>
      <c r="AM14" s="946"/>
      <c r="AN14" s="105"/>
      <c r="AO14" s="935"/>
      <c r="AP14" s="936"/>
      <c r="AQ14" s="936"/>
      <c r="AR14" s="936"/>
      <c r="AS14" s="936"/>
      <c r="AT14" s="936"/>
      <c r="AU14" s="936"/>
      <c r="AV14" s="936"/>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c r="CB14" s="936"/>
      <c r="CC14" s="937"/>
      <c r="CQ14" s="172"/>
      <c r="CR14" s="172"/>
      <c r="CS14" s="180" t="b">
        <v>0</v>
      </c>
      <c r="CT14" s="181"/>
      <c r="CU14" s="173"/>
      <c r="CV14" s="173"/>
      <c r="CW14" s="173"/>
      <c r="CX14" s="181"/>
      <c r="CY14" s="181"/>
      <c r="CZ14" s="181"/>
      <c r="DA14" s="181"/>
      <c r="DB14" s="181"/>
      <c r="DC14" s="181"/>
      <c r="DD14" s="181"/>
      <c r="DE14" s="181"/>
      <c r="DF14" s="181"/>
      <c r="DG14" s="181"/>
      <c r="DH14" s="181"/>
      <c r="DI14" s="181"/>
      <c r="DJ14" s="181"/>
      <c r="DK14" s="181"/>
      <c r="DL14" s="181"/>
      <c r="DM14" s="181"/>
      <c r="DN14" s="181"/>
      <c r="DO14" s="181"/>
      <c r="DP14" s="173"/>
      <c r="DQ14" s="172"/>
    </row>
    <row r="15" spans="1:121" s="106" customFormat="1" ht="15" customHeight="1" thickBot="1">
      <c r="A15" s="950" t="s">
        <v>32</v>
      </c>
      <c r="B15" s="943"/>
      <c r="C15" s="943"/>
      <c r="D15" s="943"/>
      <c r="E15" s="943"/>
      <c r="F15" s="951" t="s">
        <v>32</v>
      </c>
      <c r="G15" s="951"/>
      <c r="H15" s="951"/>
      <c r="I15" s="943"/>
      <c r="J15" s="943"/>
      <c r="K15" s="943"/>
      <c r="L15" s="943"/>
      <c r="M15" s="943"/>
      <c r="N15" s="943"/>
      <c r="O15" s="943"/>
      <c r="P15" s="943"/>
      <c r="Q15" s="943"/>
      <c r="R15" s="943"/>
      <c r="S15" s="943"/>
      <c r="T15" s="943"/>
      <c r="U15" s="943"/>
      <c r="V15" s="943"/>
      <c r="W15" s="943"/>
      <c r="X15" s="943"/>
      <c r="Y15" s="943"/>
      <c r="Z15" s="944"/>
      <c r="AA15" s="121"/>
      <c r="AB15" s="122"/>
      <c r="AC15" s="122"/>
      <c r="AD15" s="122"/>
      <c r="AE15" s="122"/>
      <c r="AF15" s="122"/>
      <c r="AG15" s="122"/>
      <c r="AH15" s="122"/>
      <c r="AI15" s="122"/>
      <c r="AJ15" s="122"/>
      <c r="AK15" s="122"/>
      <c r="AL15" s="122"/>
      <c r="AM15" s="123"/>
      <c r="AN15" s="105"/>
      <c r="AO15" s="935"/>
      <c r="AP15" s="936"/>
      <c r="AQ15" s="936"/>
      <c r="AR15" s="936"/>
      <c r="AS15" s="936"/>
      <c r="AT15" s="936"/>
      <c r="AU15" s="936"/>
      <c r="AV15" s="936"/>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c r="CB15" s="936"/>
      <c r="CC15" s="937"/>
      <c r="CD15" s="37"/>
      <c r="CQ15" s="177"/>
      <c r="CR15" s="177"/>
      <c r="CS15" s="182" t="s">
        <v>32</v>
      </c>
      <c r="CT15" s="182" t="b">
        <f t="shared" ref="CT15:CT22" si="0">IF(COUNTIF(CU15:DM15,"TRUE")=0,FALSE,TRUE)</f>
        <v>0</v>
      </c>
      <c r="CU15" s="904" t="b">
        <v>0</v>
      </c>
      <c r="CV15" s="907"/>
      <c r="CW15" s="908"/>
      <c r="CX15" s="901"/>
      <c r="CY15" s="902"/>
      <c r="CZ15" s="903"/>
      <c r="DA15" s="855"/>
      <c r="DB15" s="856"/>
      <c r="DC15" s="857"/>
      <c r="DD15" s="855"/>
      <c r="DE15" s="856"/>
      <c r="DF15" s="857"/>
      <c r="DG15" s="855"/>
      <c r="DH15" s="856"/>
      <c r="DI15" s="857"/>
      <c r="DJ15" s="855"/>
      <c r="DK15" s="856"/>
      <c r="DL15" s="857"/>
      <c r="DM15" s="892"/>
      <c r="DN15" s="893"/>
      <c r="DO15" s="893"/>
      <c r="DP15" s="179"/>
      <c r="DQ15" s="177"/>
    </row>
    <row r="16" spans="1:121" ht="15" customHeight="1" thickBot="1">
      <c r="A16" s="942" t="s">
        <v>35</v>
      </c>
      <c r="B16" s="909"/>
      <c r="C16" s="909"/>
      <c r="D16" s="909"/>
      <c r="E16" s="909"/>
      <c r="F16" s="909" t="s">
        <v>36</v>
      </c>
      <c r="G16" s="909"/>
      <c r="H16" s="909"/>
      <c r="I16" s="909" t="s">
        <v>105</v>
      </c>
      <c r="J16" s="909"/>
      <c r="K16" s="909"/>
      <c r="L16" s="909" t="s">
        <v>106</v>
      </c>
      <c r="M16" s="909"/>
      <c r="N16" s="909"/>
      <c r="O16" s="909" t="s">
        <v>107</v>
      </c>
      <c r="P16" s="909"/>
      <c r="Q16" s="909"/>
      <c r="R16" s="909" t="s">
        <v>108</v>
      </c>
      <c r="S16" s="909"/>
      <c r="T16" s="909"/>
      <c r="U16" s="909" t="s">
        <v>109</v>
      </c>
      <c r="V16" s="909"/>
      <c r="W16" s="909"/>
      <c r="X16" s="909"/>
      <c r="Y16" s="909"/>
      <c r="Z16" s="910"/>
      <c r="AA16" s="911"/>
      <c r="AB16" s="912"/>
      <c r="AC16" s="912"/>
      <c r="AD16" s="912"/>
      <c r="AE16" s="912"/>
      <c r="AF16" s="912"/>
      <c r="AG16" s="912"/>
      <c r="AH16" s="912"/>
      <c r="AI16" s="912"/>
      <c r="AJ16" s="912"/>
      <c r="AK16" s="912"/>
      <c r="AL16" s="912"/>
      <c r="AM16" s="913"/>
      <c r="AN16" s="105"/>
      <c r="AO16" s="935"/>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c r="CB16" s="936"/>
      <c r="CC16" s="937"/>
      <c r="CQ16" s="172"/>
      <c r="CR16" s="172"/>
      <c r="CS16" s="182" t="s">
        <v>35</v>
      </c>
      <c r="CT16" s="182" t="b">
        <f t="shared" si="0"/>
        <v>0</v>
      </c>
      <c r="CU16" s="901" t="b">
        <v>0</v>
      </c>
      <c r="CV16" s="902"/>
      <c r="CW16" s="903"/>
      <c r="CX16" s="901" t="b">
        <v>0</v>
      </c>
      <c r="CY16" s="902"/>
      <c r="CZ16" s="903"/>
      <c r="DA16" s="855" t="b">
        <v>0</v>
      </c>
      <c r="DB16" s="856"/>
      <c r="DC16" s="857"/>
      <c r="DD16" s="855" t="b">
        <v>0</v>
      </c>
      <c r="DE16" s="856"/>
      <c r="DF16" s="857"/>
      <c r="DG16" s="855" t="b">
        <v>0</v>
      </c>
      <c r="DH16" s="856"/>
      <c r="DI16" s="857"/>
      <c r="DJ16" s="855" t="b">
        <v>0</v>
      </c>
      <c r="DK16" s="856"/>
      <c r="DL16" s="857"/>
      <c r="DM16" s="892"/>
      <c r="DN16" s="893"/>
      <c r="DO16" s="893"/>
      <c r="DP16" s="173"/>
      <c r="DQ16" s="172"/>
    </row>
    <row r="17" spans="1:121" ht="15" customHeight="1" thickBot="1">
      <c r="A17" s="942" t="s">
        <v>37</v>
      </c>
      <c r="B17" s="909"/>
      <c r="C17" s="909"/>
      <c r="D17" s="909"/>
      <c r="E17" s="909"/>
      <c r="F17" s="909" t="s">
        <v>38</v>
      </c>
      <c r="G17" s="909"/>
      <c r="H17" s="909"/>
      <c r="I17" s="909" t="s">
        <v>39</v>
      </c>
      <c r="J17" s="909"/>
      <c r="K17" s="909"/>
      <c r="L17" s="909" t="s">
        <v>40</v>
      </c>
      <c r="M17" s="909"/>
      <c r="N17" s="909"/>
      <c r="O17" s="909" t="s">
        <v>41</v>
      </c>
      <c r="P17" s="909"/>
      <c r="Q17" s="909"/>
      <c r="R17" s="909" t="s">
        <v>42</v>
      </c>
      <c r="S17" s="909"/>
      <c r="T17" s="909"/>
      <c r="U17" s="909" t="s">
        <v>43</v>
      </c>
      <c r="V17" s="909"/>
      <c r="W17" s="909"/>
      <c r="X17" s="909" t="s">
        <v>44</v>
      </c>
      <c r="Y17" s="909"/>
      <c r="Z17" s="910"/>
      <c r="AA17" s="914"/>
      <c r="AB17" s="915"/>
      <c r="AC17" s="915"/>
      <c r="AD17" s="915"/>
      <c r="AE17" s="915"/>
      <c r="AF17" s="915"/>
      <c r="AG17" s="915"/>
      <c r="AH17" s="915"/>
      <c r="AI17" s="915"/>
      <c r="AJ17" s="915"/>
      <c r="AK17" s="915"/>
      <c r="AL17" s="915"/>
      <c r="AM17" s="916"/>
      <c r="AN17" s="105"/>
      <c r="AO17" s="935"/>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c r="CC17" s="937"/>
      <c r="CQ17" s="172"/>
      <c r="CR17" s="172"/>
      <c r="CS17" s="182" t="s">
        <v>37</v>
      </c>
      <c r="CT17" s="182" t="b">
        <f t="shared" si="0"/>
        <v>0</v>
      </c>
      <c r="CU17" s="904" t="b">
        <v>0</v>
      </c>
      <c r="CV17" s="905"/>
      <c r="CW17" s="906"/>
      <c r="CX17" s="901" t="b">
        <v>0</v>
      </c>
      <c r="CY17" s="902"/>
      <c r="CZ17" s="903"/>
      <c r="DA17" s="855" t="b">
        <v>0</v>
      </c>
      <c r="DB17" s="856"/>
      <c r="DC17" s="857"/>
      <c r="DD17" s="855" t="b">
        <v>0</v>
      </c>
      <c r="DE17" s="856"/>
      <c r="DF17" s="857"/>
      <c r="DG17" s="855" t="b">
        <v>0</v>
      </c>
      <c r="DH17" s="856"/>
      <c r="DI17" s="857"/>
      <c r="DJ17" s="855" t="b">
        <v>0</v>
      </c>
      <c r="DK17" s="856"/>
      <c r="DL17" s="857"/>
      <c r="DM17" s="855" t="b">
        <v>0</v>
      </c>
      <c r="DN17" s="856"/>
      <c r="DO17" s="857"/>
      <c r="DP17" s="173"/>
      <c r="DQ17" s="172"/>
    </row>
    <row r="18" spans="1:121" ht="15" customHeight="1" thickBot="1">
      <c r="A18" s="942" t="s">
        <v>45</v>
      </c>
      <c r="B18" s="909"/>
      <c r="C18" s="909"/>
      <c r="D18" s="909"/>
      <c r="E18" s="909"/>
      <c r="F18" s="909" t="s">
        <v>46</v>
      </c>
      <c r="G18" s="909"/>
      <c r="H18" s="909"/>
      <c r="I18" s="909" t="s">
        <v>47</v>
      </c>
      <c r="J18" s="909"/>
      <c r="K18" s="909"/>
      <c r="L18" s="909" t="s">
        <v>48</v>
      </c>
      <c r="M18" s="909"/>
      <c r="N18" s="909"/>
      <c r="O18" s="909" t="s">
        <v>49</v>
      </c>
      <c r="P18" s="909"/>
      <c r="Q18" s="909"/>
      <c r="R18" s="909"/>
      <c r="S18" s="909"/>
      <c r="T18" s="909"/>
      <c r="U18" s="909"/>
      <c r="V18" s="909"/>
      <c r="W18" s="909"/>
      <c r="X18" s="909"/>
      <c r="Y18" s="909"/>
      <c r="Z18" s="910"/>
      <c r="AA18" s="914" t="str">
        <f>IF(DP20=2,"延床面積","")</f>
        <v/>
      </c>
      <c r="AB18" s="915"/>
      <c r="AC18" s="915"/>
      <c r="AD18" s="915"/>
      <c r="AE18" s="915"/>
      <c r="AF18" s="915"/>
      <c r="AG18" s="915"/>
      <c r="AH18" s="915"/>
      <c r="AI18" s="915"/>
      <c r="AJ18" s="915"/>
      <c r="AK18" s="915"/>
      <c r="AL18" s="915"/>
      <c r="AM18" s="916"/>
      <c r="AN18" s="105"/>
      <c r="AO18" s="935"/>
      <c r="AP18" s="936"/>
      <c r="AQ18" s="936"/>
      <c r="AR18" s="936"/>
      <c r="AS18" s="936"/>
      <c r="AT18" s="936"/>
      <c r="AU18" s="936"/>
      <c r="AV18" s="936"/>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936"/>
      <c r="BT18" s="936"/>
      <c r="BU18" s="936"/>
      <c r="BV18" s="936"/>
      <c r="BW18" s="936"/>
      <c r="BX18" s="936"/>
      <c r="BY18" s="936"/>
      <c r="BZ18" s="936"/>
      <c r="CA18" s="936"/>
      <c r="CB18" s="936"/>
      <c r="CC18" s="937"/>
      <c r="CQ18" s="172"/>
      <c r="CR18" s="172"/>
      <c r="CS18" s="182" t="s">
        <v>45</v>
      </c>
      <c r="CT18" s="182" t="b">
        <f t="shared" si="0"/>
        <v>0</v>
      </c>
      <c r="CU18" s="904" t="b">
        <v>0</v>
      </c>
      <c r="CV18" s="905"/>
      <c r="CW18" s="906"/>
      <c r="CX18" s="901" t="b">
        <v>0</v>
      </c>
      <c r="CY18" s="902"/>
      <c r="CZ18" s="903"/>
      <c r="DA18" s="855" t="b">
        <v>0</v>
      </c>
      <c r="DB18" s="856"/>
      <c r="DC18" s="857"/>
      <c r="DD18" s="855" t="b">
        <v>0</v>
      </c>
      <c r="DE18" s="856"/>
      <c r="DF18" s="857"/>
      <c r="DG18" s="855"/>
      <c r="DH18" s="856"/>
      <c r="DI18" s="857"/>
      <c r="DJ18" s="855"/>
      <c r="DK18" s="856"/>
      <c r="DL18" s="857"/>
      <c r="DM18" s="892"/>
      <c r="DN18" s="893"/>
      <c r="DO18" s="893"/>
      <c r="DP18" s="173"/>
      <c r="DQ18" s="172"/>
    </row>
    <row r="19" spans="1:121" ht="15" customHeight="1" thickBot="1">
      <c r="A19" s="942" t="s">
        <v>50</v>
      </c>
      <c r="B19" s="909"/>
      <c r="C19" s="909"/>
      <c r="D19" s="909"/>
      <c r="E19" s="909"/>
      <c r="F19" s="909" t="s">
        <v>51</v>
      </c>
      <c r="G19" s="909"/>
      <c r="H19" s="909"/>
      <c r="I19" s="909" t="s">
        <v>52</v>
      </c>
      <c r="J19" s="909"/>
      <c r="K19" s="909"/>
      <c r="L19" s="909" t="s">
        <v>53</v>
      </c>
      <c r="M19" s="909"/>
      <c r="N19" s="909"/>
      <c r="O19" s="909" t="s">
        <v>54</v>
      </c>
      <c r="P19" s="909"/>
      <c r="Q19" s="909"/>
      <c r="R19" s="909" t="s">
        <v>55</v>
      </c>
      <c r="S19" s="909"/>
      <c r="T19" s="909"/>
      <c r="U19" s="909"/>
      <c r="V19" s="909"/>
      <c r="W19" s="909"/>
      <c r="X19" s="909"/>
      <c r="Y19" s="909"/>
      <c r="Z19" s="910"/>
      <c r="AA19" s="914" t="str">
        <f>IF(DP20=1,ＺＥＨデベロッパー公開情報!P230,ＺＥＨデベロッパー公開情報!U231)</f>
        <v>規模を問わず対応可能</v>
      </c>
      <c r="AB19" s="915"/>
      <c r="AC19" s="915"/>
      <c r="AD19" s="915"/>
      <c r="AE19" s="915"/>
      <c r="AF19" s="915"/>
      <c r="AG19" s="915"/>
      <c r="AH19" s="915"/>
      <c r="AI19" s="915"/>
      <c r="AJ19" s="915"/>
      <c r="AK19" s="915"/>
      <c r="AL19" s="915"/>
      <c r="AM19" s="916"/>
      <c r="AN19" s="105"/>
      <c r="AO19" s="935"/>
      <c r="AP19" s="936"/>
      <c r="AQ19" s="936"/>
      <c r="AR19" s="936"/>
      <c r="AS19" s="936"/>
      <c r="AT19" s="936"/>
      <c r="AU19" s="936"/>
      <c r="AV19" s="936"/>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936"/>
      <c r="BT19" s="936"/>
      <c r="BU19" s="936"/>
      <c r="BV19" s="936"/>
      <c r="BW19" s="936"/>
      <c r="BX19" s="936"/>
      <c r="BY19" s="936"/>
      <c r="BZ19" s="936"/>
      <c r="CA19" s="936"/>
      <c r="CB19" s="936"/>
      <c r="CC19" s="937"/>
      <c r="CQ19" s="172"/>
      <c r="CR19" s="172"/>
      <c r="CS19" s="182" t="s">
        <v>50</v>
      </c>
      <c r="CT19" s="182" t="b">
        <f t="shared" si="0"/>
        <v>0</v>
      </c>
      <c r="CU19" s="904" t="b">
        <v>0</v>
      </c>
      <c r="CV19" s="905"/>
      <c r="CW19" s="906"/>
      <c r="CX19" s="901" t="b">
        <v>0</v>
      </c>
      <c r="CY19" s="902"/>
      <c r="CZ19" s="903"/>
      <c r="DA19" s="855" t="b">
        <v>0</v>
      </c>
      <c r="DB19" s="856"/>
      <c r="DC19" s="857"/>
      <c r="DD19" s="855" t="b">
        <v>0</v>
      </c>
      <c r="DE19" s="856"/>
      <c r="DF19" s="857"/>
      <c r="DG19" s="855" t="b">
        <v>0</v>
      </c>
      <c r="DH19" s="856"/>
      <c r="DI19" s="857"/>
      <c r="DJ19" s="855"/>
      <c r="DK19" s="856"/>
      <c r="DL19" s="857"/>
      <c r="DM19" s="894"/>
      <c r="DN19" s="895"/>
      <c r="DO19" s="895"/>
      <c r="DP19" s="173"/>
      <c r="DQ19" s="172"/>
    </row>
    <row r="20" spans="1:121" ht="15" customHeight="1" thickBot="1">
      <c r="A20" s="942" t="s">
        <v>56</v>
      </c>
      <c r="B20" s="909"/>
      <c r="C20" s="909"/>
      <c r="D20" s="909"/>
      <c r="E20" s="909"/>
      <c r="F20" s="909" t="s">
        <v>57</v>
      </c>
      <c r="G20" s="909"/>
      <c r="H20" s="909"/>
      <c r="I20" s="909" t="s">
        <v>58</v>
      </c>
      <c r="J20" s="909"/>
      <c r="K20" s="909"/>
      <c r="L20" s="909" t="s">
        <v>59</v>
      </c>
      <c r="M20" s="909"/>
      <c r="N20" s="909"/>
      <c r="O20" s="909" t="s">
        <v>60</v>
      </c>
      <c r="P20" s="909"/>
      <c r="Q20" s="909"/>
      <c r="R20" s="909" t="s">
        <v>61</v>
      </c>
      <c r="S20" s="909"/>
      <c r="T20" s="909"/>
      <c r="U20" s="909" t="s">
        <v>62</v>
      </c>
      <c r="V20" s="909"/>
      <c r="W20" s="909"/>
      <c r="X20" s="909" t="s">
        <v>63</v>
      </c>
      <c r="Y20" s="909"/>
      <c r="Z20" s="910"/>
      <c r="AA20" s="914" t="str">
        <f>IF(DP20=2,"階数","")</f>
        <v/>
      </c>
      <c r="AB20" s="915"/>
      <c r="AC20" s="915"/>
      <c r="AD20" s="915"/>
      <c r="AE20" s="915"/>
      <c r="AF20" s="915"/>
      <c r="AG20" s="915"/>
      <c r="AH20" s="915"/>
      <c r="AI20" s="915"/>
      <c r="AJ20" s="915"/>
      <c r="AK20" s="915"/>
      <c r="AL20" s="915"/>
      <c r="AM20" s="916"/>
      <c r="AN20" s="105"/>
      <c r="AO20" s="935"/>
      <c r="AP20" s="936"/>
      <c r="AQ20" s="936"/>
      <c r="AR20" s="936"/>
      <c r="AS20" s="936"/>
      <c r="AT20" s="936"/>
      <c r="AU20" s="936"/>
      <c r="AV20" s="936"/>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936"/>
      <c r="BT20" s="936"/>
      <c r="BU20" s="936"/>
      <c r="BV20" s="936"/>
      <c r="BW20" s="936"/>
      <c r="BX20" s="936"/>
      <c r="BY20" s="936"/>
      <c r="BZ20" s="936"/>
      <c r="CA20" s="936"/>
      <c r="CB20" s="936"/>
      <c r="CC20" s="937"/>
      <c r="CQ20" s="172"/>
      <c r="CR20" s="172"/>
      <c r="CS20" s="182" t="s">
        <v>56</v>
      </c>
      <c r="CT20" s="182" t="b">
        <f t="shared" si="0"/>
        <v>0</v>
      </c>
      <c r="CU20" s="904" t="b">
        <v>0</v>
      </c>
      <c r="CV20" s="905"/>
      <c r="CW20" s="906"/>
      <c r="CX20" s="901" t="b">
        <v>0</v>
      </c>
      <c r="CY20" s="902"/>
      <c r="CZ20" s="903"/>
      <c r="DA20" s="855" t="b">
        <v>0</v>
      </c>
      <c r="DB20" s="856"/>
      <c r="DC20" s="857"/>
      <c r="DD20" s="855" t="b">
        <v>0</v>
      </c>
      <c r="DE20" s="856"/>
      <c r="DF20" s="857"/>
      <c r="DG20" s="855" t="b">
        <v>0</v>
      </c>
      <c r="DH20" s="856"/>
      <c r="DI20" s="857"/>
      <c r="DJ20" s="855" t="b">
        <v>0</v>
      </c>
      <c r="DK20" s="856"/>
      <c r="DL20" s="857"/>
      <c r="DM20" s="896" t="b">
        <v>0</v>
      </c>
      <c r="DN20" s="897"/>
      <c r="DO20" s="898"/>
      <c r="DP20" s="180">
        <v>1</v>
      </c>
      <c r="DQ20" s="183"/>
    </row>
    <row r="21" spans="1:121" ht="15" customHeight="1" thickBot="1">
      <c r="A21" s="942" t="s">
        <v>65</v>
      </c>
      <c r="B21" s="909"/>
      <c r="C21" s="909"/>
      <c r="D21" s="909"/>
      <c r="E21" s="909"/>
      <c r="F21" s="909" t="s">
        <v>66</v>
      </c>
      <c r="G21" s="909"/>
      <c r="H21" s="909"/>
      <c r="I21" s="909" t="s">
        <v>67</v>
      </c>
      <c r="J21" s="909"/>
      <c r="K21" s="909"/>
      <c r="L21" s="909" t="s">
        <v>68</v>
      </c>
      <c r="M21" s="909"/>
      <c r="N21" s="909"/>
      <c r="O21" s="909" t="s">
        <v>69</v>
      </c>
      <c r="P21" s="909"/>
      <c r="Q21" s="909"/>
      <c r="R21" s="909" t="s">
        <v>70</v>
      </c>
      <c r="S21" s="909"/>
      <c r="T21" s="909"/>
      <c r="U21" s="909"/>
      <c r="V21" s="909"/>
      <c r="W21" s="909"/>
      <c r="X21" s="909"/>
      <c r="Y21" s="909"/>
      <c r="Z21" s="910"/>
      <c r="AA21" s="917" t="str">
        <f>IF(DP20=1,"",ＺＥＨデベロッパー公開情報!U232)</f>
        <v/>
      </c>
      <c r="AB21" s="918"/>
      <c r="AC21" s="918"/>
      <c r="AD21" s="918"/>
      <c r="AE21" s="918"/>
      <c r="AF21" s="918"/>
      <c r="AG21" s="918"/>
      <c r="AH21" s="918"/>
      <c r="AI21" s="918"/>
      <c r="AJ21" s="918"/>
      <c r="AK21" s="918"/>
      <c r="AL21" s="918"/>
      <c r="AM21" s="919"/>
      <c r="AN21" s="105"/>
      <c r="AO21" s="935"/>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7"/>
      <c r="CQ21" s="172"/>
      <c r="CR21" s="172"/>
      <c r="CS21" s="182" t="s">
        <v>65</v>
      </c>
      <c r="CT21" s="182" t="b">
        <f t="shared" si="0"/>
        <v>0</v>
      </c>
      <c r="CU21" s="904" t="b">
        <v>0</v>
      </c>
      <c r="CV21" s="905"/>
      <c r="CW21" s="906"/>
      <c r="CX21" s="901" t="b">
        <v>0</v>
      </c>
      <c r="CY21" s="902"/>
      <c r="CZ21" s="903"/>
      <c r="DA21" s="855" t="b">
        <v>0</v>
      </c>
      <c r="DB21" s="856"/>
      <c r="DC21" s="857"/>
      <c r="DD21" s="855" t="b">
        <v>0</v>
      </c>
      <c r="DE21" s="856"/>
      <c r="DF21" s="857"/>
      <c r="DG21" s="855" t="b">
        <v>0</v>
      </c>
      <c r="DH21" s="856"/>
      <c r="DI21" s="857"/>
      <c r="DJ21" s="855"/>
      <c r="DK21" s="856"/>
      <c r="DL21" s="857"/>
      <c r="DM21" s="899"/>
      <c r="DN21" s="900"/>
      <c r="DO21" s="900"/>
      <c r="DP21" s="173"/>
      <c r="DQ21" s="183"/>
    </row>
    <row r="22" spans="1:121" ht="15" customHeight="1" thickBot="1">
      <c r="A22" s="942" t="s">
        <v>71</v>
      </c>
      <c r="B22" s="909"/>
      <c r="C22" s="909"/>
      <c r="D22" s="909"/>
      <c r="E22" s="909"/>
      <c r="F22" s="909" t="s">
        <v>72</v>
      </c>
      <c r="G22" s="909"/>
      <c r="H22" s="909"/>
      <c r="I22" s="909" t="s">
        <v>73</v>
      </c>
      <c r="J22" s="909"/>
      <c r="K22" s="909"/>
      <c r="L22" s="909" t="s">
        <v>74</v>
      </c>
      <c r="M22" s="909"/>
      <c r="N22" s="909"/>
      <c r="O22" s="909" t="s">
        <v>75</v>
      </c>
      <c r="P22" s="909"/>
      <c r="Q22" s="909"/>
      <c r="R22" s="909"/>
      <c r="S22" s="909"/>
      <c r="T22" s="909"/>
      <c r="U22" s="909"/>
      <c r="V22" s="909"/>
      <c r="W22" s="909"/>
      <c r="X22" s="909"/>
      <c r="Y22" s="909"/>
      <c r="Z22" s="910"/>
      <c r="AA22" s="914"/>
      <c r="AB22" s="915"/>
      <c r="AC22" s="915"/>
      <c r="AD22" s="915"/>
      <c r="AE22" s="915"/>
      <c r="AF22" s="915"/>
      <c r="AG22" s="915"/>
      <c r="AH22" s="915"/>
      <c r="AI22" s="915"/>
      <c r="AJ22" s="915"/>
      <c r="AK22" s="915"/>
      <c r="AL22" s="915"/>
      <c r="AM22" s="916"/>
      <c r="AN22" s="105"/>
      <c r="AO22" s="935"/>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7"/>
      <c r="CQ22" s="172"/>
      <c r="CR22" s="172"/>
      <c r="CS22" s="182" t="s">
        <v>71</v>
      </c>
      <c r="CT22" s="182" t="b">
        <f t="shared" si="0"/>
        <v>0</v>
      </c>
      <c r="CU22" s="904" t="b">
        <v>0</v>
      </c>
      <c r="CV22" s="905"/>
      <c r="CW22" s="906"/>
      <c r="CX22" s="901" t="b">
        <v>0</v>
      </c>
      <c r="CY22" s="902"/>
      <c r="CZ22" s="903"/>
      <c r="DA22" s="855" t="b">
        <v>0</v>
      </c>
      <c r="DB22" s="856"/>
      <c r="DC22" s="857"/>
      <c r="DD22" s="855" t="b">
        <v>0</v>
      </c>
      <c r="DE22" s="856"/>
      <c r="DF22" s="857"/>
      <c r="DG22" s="855"/>
      <c r="DH22" s="856"/>
      <c r="DI22" s="857"/>
      <c r="DJ22" s="855"/>
      <c r="DK22" s="856"/>
      <c r="DL22" s="857"/>
      <c r="DM22" s="892"/>
      <c r="DN22" s="893"/>
      <c r="DO22" s="893"/>
      <c r="DP22" s="173"/>
      <c r="DQ22" s="172"/>
    </row>
    <row r="23" spans="1:121" ht="15" customHeight="1" thickBot="1">
      <c r="A23" s="942" t="s">
        <v>76</v>
      </c>
      <c r="B23" s="909"/>
      <c r="C23" s="909"/>
      <c r="D23" s="909"/>
      <c r="E23" s="909"/>
      <c r="F23" s="909" t="s">
        <v>77</v>
      </c>
      <c r="G23" s="909"/>
      <c r="H23" s="909"/>
      <c r="I23" s="909" t="s">
        <v>78</v>
      </c>
      <c r="J23" s="909"/>
      <c r="K23" s="909"/>
      <c r="L23" s="909" t="s">
        <v>79</v>
      </c>
      <c r="M23" s="909"/>
      <c r="N23" s="909"/>
      <c r="O23" s="909" t="s">
        <v>80</v>
      </c>
      <c r="P23" s="909"/>
      <c r="Q23" s="909"/>
      <c r="R23" s="909" t="s">
        <v>81</v>
      </c>
      <c r="S23" s="909"/>
      <c r="T23" s="909"/>
      <c r="U23" s="909" t="s">
        <v>82</v>
      </c>
      <c r="V23" s="909"/>
      <c r="W23" s="909"/>
      <c r="X23" s="909" t="s">
        <v>83</v>
      </c>
      <c r="Y23" s="909"/>
      <c r="Z23" s="910"/>
      <c r="AA23" s="124"/>
      <c r="AB23" s="125"/>
      <c r="AC23" s="125"/>
      <c r="AD23" s="125"/>
      <c r="AE23" s="125"/>
      <c r="AF23" s="125"/>
      <c r="AG23" s="125"/>
      <c r="AH23" s="125"/>
      <c r="AI23" s="125"/>
      <c r="AJ23" s="125"/>
      <c r="AK23" s="125"/>
      <c r="AL23" s="125"/>
      <c r="AM23" s="126"/>
      <c r="AN23" s="105"/>
      <c r="AO23" s="935"/>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7"/>
      <c r="CQ23" s="172"/>
      <c r="CR23" s="172"/>
      <c r="CS23" s="182" t="s">
        <v>76</v>
      </c>
      <c r="CT23" s="182" t="b">
        <f t="shared" ref="CT23:CT24" si="1">IF(COUNTIF(CU23:DM23,"TRUE")=0,FALSE,TRUE)</f>
        <v>0</v>
      </c>
      <c r="CU23" s="904" t="b">
        <v>0</v>
      </c>
      <c r="CV23" s="905"/>
      <c r="CW23" s="906"/>
      <c r="CX23" s="901" t="b">
        <v>0</v>
      </c>
      <c r="CY23" s="902"/>
      <c r="CZ23" s="903"/>
      <c r="DA23" s="855" t="b">
        <v>0</v>
      </c>
      <c r="DB23" s="856"/>
      <c r="DC23" s="857"/>
      <c r="DD23" s="855" t="b">
        <v>0</v>
      </c>
      <c r="DE23" s="856"/>
      <c r="DF23" s="857"/>
      <c r="DG23" s="855" t="b">
        <v>0</v>
      </c>
      <c r="DH23" s="856"/>
      <c r="DI23" s="857"/>
      <c r="DJ23" s="855" t="b">
        <v>0</v>
      </c>
      <c r="DK23" s="856"/>
      <c r="DL23" s="857"/>
      <c r="DM23" s="855" t="b">
        <v>0</v>
      </c>
      <c r="DN23" s="856"/>
      <c r="DO23" s="857"/>
      <c r="DP23" s="173"/>
      <c r="DQ23" s="172"/>
    </row>
    <row r="24" spans="1:121" ht="15" customHeight="1" thickBot="1">
      <c r="A24" s="952" t="s">
        <v>84</v>
      </c>
      <c r="B24" s="953"/>
      <c r="C24" s="953"/>
      <c r="D24" s="953"/>
      <c r="E24" s="953"/>
      <c r="F24" s="953" t="s">
        <v>84</v>
      </c>
      <c r="G24" s="953"/>
      <c r="H24" s="953"/>
      <c r="I24" s="953"/>
      <c r="J24" s="953"/>
      <c r="K24" s="953"/>
      <c r="L24" s="953"/>
      <c r="M24" s="953"/>
      <c r="N24" s="953"/>
      <c r="O24" s="953"/>
      <c r="P24" s="953"/>
      <c r="Q24" s="953"/>
      <c r="R24" s="953"/>
      <c r="S24" s="953"/>
      <c r="T24" s="953"/>
      <c r="U24" s="953"/>
      <c r="V24" s="953"/>
      <c r="W24" s="953"/>
      <c r="X24" s="953"/>
      <c r="Y24" s="953"/>
      <c r="Z24" s="970"/>
      <c r="AA24" s="127"/>
      <c r="AB24" s="128"/>
      <c r="AC24" s="128"/>
      <c r="AD24" s="128"/>
      <c r="AE24" s="128"/>
      <c r="AF24" s="128"/>
      <c r="AG24" s="128"/>
      <c r="AH24" s="128"/>
      <c r="AI24" s="128"/>
      <c r="AJ24" s="128"/>
      <c r="AK24" s="128"/>
      <c r="AL24" s="128"/>
      <c r="AM24" s="129"/>
      <c r="AN24" s="120"/>
      <c r="AO24" s="938"/>
      <c r="AP24" s="939"/>
      <c r="AQ24" s="939"/>
      <c r="AR24" s="939"/>
      <c r="AS24" s="939"/>
      <c r="AT24" s="939"/>
      <c r="AU24" s="939"/>
      <c r="AV24" s="939"/>
      <c r="AW24" s="939"/>
      <c r="AX24" s="939"/>
      <c r="AY24" s="939"/>
      <c r="AZ24" s="939"/>
      <c r="BA24" s="939"/>
      <c r="BB24" s="939"/>
      <c r="BC24" s="939"/>
      <c r="BD24" s="939"/>
      <c r="BE24" s="939"/>
      <c r="BF24" s="939"/>
      <c r="BG24" s="939"/>
      <c r="BH24" s="939"/>
      <c r="BI24" s="939"/>
      <c r="BJ24" s="939"/>
      <c r="BK24" s="939"/>
      <c r="BL24" s="939"/>
      <c r="BM24" s="939"/>
      <c r="BN24" s="939"/>
      <c r="BO24" s="939"/>
      <c r="BP24" s="939"/>
      <c r="BQ24" s="939"/>
      <c r="BR24" s="939"/>
      <c r="BS24" s="939"/>
      <c r="BT24" s="939"/>
      <c r="BU24" s="939"/>
      <c r="BV24" s="939"/>
      <c r="BW24" s="939"/>
      <c r="BX24" s="939"/>
      <c r="BY24" s="939"/>
      <c r="BZ24" s="939"/>
      <c r="CA24" s="939"/>
      <c r="CB24" s="939"/>
      <c r="CC24" s="940"/>
      <c r="CD24" s="105"/>
      <c r="CE24" s="105"/>
      <c r="CF24" s="105"/>
      <c r="CG24" s="105"/>
      <c r="CH24" s="105"/>
      <c r="CI24" s="105"/>
      <c r="CJ24" s="105"/>
      <c r="CK24" s="105"/>
      <c r="CL24" s="105"/>
      <c r="CM24" s="105"/>
      <c r="CN24" s="105"/>
      <c r="CO24" s="105"/>
      <c r="CP24" s="105"/>
      <c r="CQ24" s="178"/>
      <c r="CR24" s="177"/>
      <c r="CS24" s="182" t="s">
        <v>84</v>
      </c>
      <c r="CT24" s="182" t="b">
        <f t="shared" si="1"/>
        <v>0</v>
      </c>
      <c r="CU24" s="904" t="b">
        <v>0</v>
      </c>
      <c r="CV24" s="905"/>
      <c r="CW24" s="906"/>
      <c r="CX24" s="901"/>
      <c r="CY24" s="902"/>
      <c r="CZ24" s="903"/>
      <c r="DA24" s="855"/>
      <c r="DB24" s="856"/>
      <c r="DC24" s="857"/>
      <c r="DD24" s="855"/>
      <c r="DE24" s="856"/>
      <c r="DF24" s="857"/>
      <c r="DG24" s="855"/>
      <c r="DH24" s="856"/>
      <c r="DI24" s="857"/>
      <c r="DJ24" s="855"/>
      <c r="DK24" s="856"/>
      <c r="DL24" s="857"/>
      <c r="DM24" s="892"/>
      <c r="DN24" s="893"/>
      <c r="DO24" s="893"/>
      <c r="DP24" s="181"/>
      <c r="DQ24" s="172"/>
    </row>
    <row r="25" spans="1:121" ht="8.2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25"/>
      <c r="AB25" s="125"/>
      <c r="AC25" s="125"/>
      <c r="AD25" s="125"/>
      <c r="AE25" s="125"/>
      <c r="AF25" s="125"/>
      <c r="AG25" s="125"/>
      <c r="AH25" s="125"/>
      <c r="AI25" s="125"/>
      <c r="AJ25" s="125"/>
      <c r="AK25" s="125"/>
      <c r="AL25" s="125"/>
      <c r="AM25" s="125"/>
      <c r="AN25" s="120"/>
      <c r="AO25" s="103"/>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78"/>
      <c r="CR25" s="177"/>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row>
    <row r="26" spans="1:121" s="132" customFormat="1" ht="15" customHeight="1">
      <c r="A26" s="101"/>
      <c r="B26" s="35" t="s">
        <v>379</v>
      </c>
      <c r="C26" s="109"/>
      <c r="D26" s="109"/>
      <c r="E26" s="109"/>
      <c r="F26" s="109"/>
      <c r="G26" s="109"/>
      <c r="H26" s="109"/>
      <c r="I26" s="109"/>
      <c r="J26" s="120"/>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37"/>
      <c r="BN26" s="37"/>
      <c r="BO26" s="37"/>
      <c r="BP26" s="37"/>
      <c r="BQ26" s="37"/>
      <c r="BR26" s="37"/>
      <c r="BS26" s="37"/>
      <c r="BT26" s="35"/>
      <c r="BU26" s="35"/>
      <c r="BV26" s="35"/>
      <c r="BW26" s="35"/>
      <c r="BX26" s="35"/>
      <c r="BY26" s="35"/>
      <c r="BZ26" s="35"/>
      <c r="CA26" s="35"/>
      <c r="CB26" s="35"/>
      <c r="CC26" s="35"/>
      <c r="CD26" s="37"/>
      <c r="CE26" s="37"/>
      <c r="CF26" s="37"/>
      <c r="CG26" s="37"/>
      <c r="CH26" s="37"/>
      <c r="CI26" s="37"/>
      <c r="CJ26" s="37"/>
      <c r="CK26" s="37"/>
      <c r="CL26" s="37"/>
      <c r="CM26" s="37"/>
      <c r="CN26" s="37"/>
      <c r="CO26" s="37"/>
      <c r="CP26" s="37"/>
      <c r="CQ26" s="172"/>
      <c r="CR26" s="184"/>
      <c r="CS26" s="184"/>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84"/>
    </row>
    <row r="27" spans="1:121" s="132" customFormat="1" ht="18.600000000000001" customHeight="1">
      <c r="A27" s="955"/>
      <c r="B27" s="949"/>
      <c r="C27" s="957" t="s">
        <v>21</v>
      </c>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7" t="s">
        <v>611</v>
      </c>
      <c r="AB27" s="958"/>
      <c r="AC27" s="958"/>
      <c r="AD27" s="958"/>
      <c r="AE27" s="961"/>
      <c r="AF27" s="957" t="s">
        <v>33</v>
      </c>
      <c r="AG27" s="958"/>
      <c r="AH27" s="958"/>
      <c r="AI27" s="961"/>
      <c r="AJ27" s="949" t="s">
        <v>22</v>
      </c>
      <c r="AK27" s="949"/>
      <c r="AL27" s="949"/>
      <c r="AM27" s="949"/>
      <c r="AN27" s="949"/>
      <c r="AO27" s="949"/>
      <c r="AP27" s="949" t="s">
        <v>23</v>
      </c>
      <c r="AQ27" s="949"/>
      <c r="AR27" s="949"/>
      <c r="AS27" s="957" t="s">
        <v>340</v>
      </c>
      <c r="AT27" s="958"/>
      <c r="AU27" s="958"/>
      <c r="AV27" s="961"/>
      <c r="AW27" s="949" t="s">
        <v>714</v>
      </c>
      <c r="AX27" s="949"/>
      <c r="AY27" s="949"/>
      <c r="AZ27" s="949"/>
      <c r="BA27" s="963" t="s">
        <v>746</v>
      </c>
      <c r="BB27" s="958"/>
      <c r="BC27" s="958"/>
      <c r="BD27" s="958"/>
      <c r="BE27" s="958"/>
      <c r="BF27" s="961"/>
      <c r="BG27" s="971" t="s">
        <v>24</v>
      </c>
      <c r="BH27" s="923"/>
      <c r="BI27" s="923"/>
      <c r="BJ27" s="923"/>
      <c r="BK27" s="923"/>
      <c r="BL27" s="923"/>
      <c r="BM27" s="923"/>
      <c r="BN27" s="923"/>
      <c r="BO27" s="923"/>
      <c r="BP27" s="923"/>
      <c r="BQ27" s="923"/>
      <c r="BR27" s="924"/>
      <c r="BS27" s="963" t="s">
        <v>368</v>
      </c>
      <c r="BT27" s="958"/>
      <c r="BU27" s="958"/>
      <c r="BV27" s="958"/>
      <c r="BW27" s="958"/>
      <c r="BX27" s="958"/>
      <c r="BY27" s="964" t="s">
        <v>721</v>
      </c>
      <c r="BZ27" s="965"/>
      <c r="CA27" s="965"/>
      <c r="CB27" s="965"/>
      <c r="CC27" s="966"/>
      <c r="CD27" s="100"/>
      <c r="CE27" s="100"/>
      <c r="CF27" s="100"/>
      <c r="CG27" s="100"/>
      <c r="CH27" s="100"/>
      <c r="CI27" s="100"/>
      <c r="CJ27" s="100"/>
      <c r="CK27" s="100"/>
      <c r="CL27" s="103"/>
      <c r="CM27" s="103"/>
      <c r="CN27" s="103"/>
      <c r="CO27" s="103"/>
      <c r="CP27" s="103"/>
      <c r="CQ27" s="185"/>
      <c r="CR27" s="184"/>
      <c r="CS27" s="184"/>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84"/>
    </row>
    <row r="28" spans="1:121" s="132" customFormat="1" ht="18.600000000000001" customHeight="1">
      <c r="A28" s="956"/>
      <c r="B28" s="954"/>
      <c r="C28" s="959"/>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59"/>
      <c r="AB28" s="960"/>
      <c r="AC28" s="960"/>
      <c r="AD28" s="960"/>
      <c r="AE28" s="962"/>
      <c r="AF28" s="959"/>
      <c r="AG28" s="960"/>
      <c r="AH28" s="960"/>
      <c r="AI28" s="962"/>
      <c r="AJ28" s="954"/>
      <c r="AK28" s="954"/>
      <c r="AL28" s="954"/>
      <c r="AM28" s="954"/>
      <c r="AN28" s="954"/>
      <c r="AO28" s="954"/>
      <c r="AP28" s="954"/>
      <c r="AQ28" s="954"/>
      <c r="AR28" s="954"/>
      <c r="AS28" s="959"/>
      <c r="AT28" s="960"/>
      <c r="AU28" s="960"/>
      <c r="AV28" s="962"/>
      <c r="AW28" s="954"/>
      <c r="AX28" s="954"/>
      <c r="AY28" s="954"/>
      <c r="AZ28" s="954"/>
      <c r="BA28" s="959"/>
      <c r="BB28" s="960"/>
      <c r="BC28" s="960"/>
      <c r="BD28" s="960"/>
      <c r="BE28" s="960"/>
      <c r="BF28" s="962"/>
      <c r="BG28" s="954" t="s">
        <v>25</v>
      </c>
      <c r="BH28" s="954"/>
      <c r="BI28" s="954"/>
      <c r="BJ28" s="954"/>
      <c r="BK28" s="954"/>
      <c r="BL28" s="954"/>
      <c r="BM28" s="954" t="s">
        <v>26</v>
      </c>
      <c r="BN28" s="954"/>
      <c r="BO28" s="954"/>
      <c r="BP28" s="954"/>
      <c r="BQ28" s="954"/>
      <c r="BR28" s="954"/>
      <c r="BS28" s="959"/>
      <c r="BT28" s="960"/>
      <c r="BU28" s="960"/>
      <c r="BV28" s="960"/>
      <c r="BW28" s="960"/>
      <c r="BX28" s="960"/>
      <c r="BY28" s="967"/>
      <c r="BZ28" s="968"/>
      <c r="CA28" s="968"/>
      <c r="CB28" s="968"/>
      <c r="CC28" s="969"/>
      <c r="CD28" s="100"/>
      <c r="CE28" s="100"/>
      <c r="CF28" s="100"/>
      <c r="CG28" s="100"/>
      <c r="CH28" s="100"/>
      <c r="CI28" s="100"/>
      <c r="CJ28" s="100"/>
      <c r="CK28" s="100"/>
      <c r="CL28" s="103"/>
      <c r="CM28" s="103"/>
      <c r="CN28" s="103"/>
      <c r="CO28" s="103"/>
      <c r="CP28" s="103"/>
      <c r="CQ28" s="185"/>
      <c r="CR28" s="184"/>
      <c r="CS28" s="184"/>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84"/>
    </row>
    <row r="29" spans="1:121" s="132" customFormat="1" ht="17.25" customHeight="1">
      <c r="A29" s="980">
        <v>1</v>
      </c>
      <c r="B29" s="981"/>
      <c r="C29" s="989" t="str">
        <f>IF(ＺＥＨデベロッパー公開情報!H55="","",ＺＥＨデベロッパー公開情報!H55)</f>
        <v/>
      </c>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1" t="str">
        <f>IF(OR(ＺＥＨデベロッパー公開情報!AD54="",ＺＥＨデベロッパー公開情報!AD54="--選択--"),"",ＺＥＨデベロッパー公開情報!AD54)</f>
        <v/>
      </c>
      <c r="AB29" s="992"/>
      <c r="AC29" s="992"/>
      <c r="AD29" s="992"/>
      <c r="AE29" s="993"/>
      <c r="AF29" s="886" t="str">
        <f>IF(OR(ＺＥＨデベロッパー公開情報!AI54="",ＺＥＨデベロッパー公開情報!AI54="--選択--"),"",ＺＥＨデベロッパー公開情報!AI54)</f>
        <v/>
      </c>
      <c r="AG29" s="887"/>
      <c r="AH29" s="887"/>
      <c r="AI29" s="982"/>
      <c r="AJ29" s="983" t="str">
        <f>IF(ＺＥＨデベロッパー公開情報!AN54="","",ＺＥＨデベロッパー公開情報!AN54)</f>
        <v/>
      </c>
      <c r="AK29" s="983"/>
      <c r="AL29" s="983"/>
      <c r="AM29" s="983"/>
      <c r="AN29" s="983"/>
      <c r="AO29" s="983"/>
      <c r="AP29" s="984" t="str">
        <f>IF(ＺＥＨデベロッパー公開情報!AT54="","",ＺＥＨデベロッパー公開情報!AT54)</f>
        <v/>
      </c>
      <c r="AQ29" s="984"/>
      <c r="AR29" s="984"/>
      <c r="AS29" s="985" t="str">
        <f>IF(ＺＥＨデベロッパー公開情報!AX54="","",ＺＥＨデベロッパー公開情報!AX54)</f>
        <v/>
      </c>
      <c r="AT29" s="986"/>
      <c r="AU29" s="986"/>
      <c r="AV29" s="987"/>
      <c r="AW29" s="972" t="str">
        <f>IF(ＺＥＨデベロッパー公開情報!BB54="","",ＺＥＨデベロッパー公開情報!BB54)</f>
        <v/>
      </c>
      <c r="AX29" s="972"/>
      <c r="AY29" s="972"/>
      <c r="AZ29" s="972"/>
      <c r="BA29" s="860" t="str">
        <f>IF(ＺＥＨデベロッパー公開情報!BF54="","",ＺＥＨデベロッパー公開情報!BF54)</f>
        <v/>
      </c>
      <c r="BB29" s="860"/>
      <c r="BC29" s="860"/>
      <c r="BD29" s="860"/>
      <c r="BE29" s="860"/>
      <c r="BF29" s="860"/>
      <c r="BG29" s="973" t="str">
        <f>IF(ＺＥＨデベロッパー公開情報!BL54="","",ＺＥＨデベロッパー公開情報!BL54)</f>
        <v/>
      </c>
      <c r="BH29" s="973"/>
      <c r="BI29" s="973"/>
      <c r="BJ29" s="973"/>
      <c r="BK29" s="973"/>
      <c r="BL29" s="973"/>
      <c r="BM29" s="973" t="str">
        <f>IF(ＺＥＨデベロッパー公開情報!BR54="","",ＺＥＨデベロッパー公開情報!BR54)</f>
        <v/>
      </c>
      <c r="BN29" s="973"/>
      <c r="BO29" s="973"/>
      <c r="BP29" s="973"/>
      <c r="BQ29" s="973"/>
      <c r="BR29" s="973"/>
      <c r="BS29" s="862" t="str">
        <f>IF(OR(ＺＥＨデベロッパー公開情報!BX54="",ＺＥＨデベロッパー公開情報!BX54="--選択--"),"",ＺＥＨデベロッパー公開情報!BX54)</f>
        <v/>
      </c>
      <c r="BT29" s="863"/>
      <c r="BU29" s="863"/>
      <c r="BV29" s="863"/>
      <c r="BW29" s="863"/>
      <c r="BX29" s="864"/>
      <c r="BY29" s="874" t="str">
        <f>IF(OR(ＺＥＨデベロッパー公開情報!CF54="",ＺＥＨデベロッパー公開情報!CF54="--選択--"),"",ＺＥＨデベロッパー公開情報!CF54)</f>
        <v/>
      </c>
      <c r="BZ29" s="875"/>
      <c r="CA29" s="875"/>
      <c r="CB29" s="875"/>
      <c r="CC29" s="876"/>
      <c r="CD29" s="133"/>
      <c r="CE29" s="133"/>
      <c r="CF29" s="133"/>
      <c r="CG29" s="133"/>
      <c r="CH29" s="133"/>
      <c r="CI29" s="133"/>
      <c r="CJ29" s="133"/>
      <c r="CK29" s="133"/>
      <c r="CL29" s="134"/>
      <c r="CM29" s="134"/>
      <c r="CN29" s="134"/>
      <c r="CO29" s="134"/>
      <c r="CP29" s="134"/>
      <c r="CQ29" s="134"/>
      <c r="CT29" s="36"/>
      <c r="CU29" s="36"/>
      <c r="CV29" s="36"/>
      <c r="CW29" s="36"/>
      <c r="CX29" s="36"/>
      <c r="CY29" s="36"/>
      <c r="CZ29" s="36"/>
      <c r="DA29" s="36"/>
      <c r="DB29" s="36"/>
      <c r="DC29" s="36"/>
      <c r="DD29" s="36"/>
      <c r="DE29" s="36"/>
      <c r="DF29" s="36"/>
      <c r="DG29" s="36"/>
      <c r="DH29" s="36"/>
      <c r="DI29" s="36"/>
      <c r="DJ29" s="36"/>
      <c r="DK29" s="36"/>
      <c r="DL29" s="36"/>
      <c r="DM29" s="36"/>
      <c r="DN29" s="36"/>
      <c r="DO29" s="36"/>
      <c r="DP29" s="36"/>
    </row>
    <row r="30" spans="1:121" s="132" customFormat="1" ht="17.25" customHeight="1">
      <c r="A30" s="974">
        <v>2</v>
      </c>
      <c r="B30" s="975"/>
      <c r="C30" s="994" t="str">
        <f>IF(ＺＥＨデベロッパー公開情報!H57="","",ＺＥＨデベロッパー公開情報!H57)</f>
        <v/>
      </c>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6" t="str">
        <f>IF(OR(ＺＥＨデベロッパー公開情報!AD56="",ＺＥＨデベロッパー公開情報!AD56="--選択--"),"",ＺＥＨデベロッパー公開情報!AD56)</f>
        <v/>
      </c>
      <c r="AB30" s="997"/>
      <c r="AC30" s="997"/>
      <c r="AD30" s="997"/>
      <c r="AE30" s="998"/>
      <c r="AF30" s="885" t="str">
        <f>IF(OR(ＺＥＨデベロッパー公開情報!AI56="",ＺＥＨデベロッパー公開情報!AI56="--選択--"),"",ＺＥＨデベロッパー公開情報!AI56)</f>
        <v/>
      </c>
      <c r="AG30" s="885"/>
      <c r="AH30" s="885"/>
      <c r="AI30" s="885"/>
      <c r="AJ30" s="976" t="str">
        <f>IF(ＺＥＨデベロッパー公開情報!AN56="","",ＺＥＨデベロッパー公開情報!AN56)</f>
        <v/>
      </c>
      <c r="AK30" s="976"/>
      <c r="AL30" s="976"/>
      <c r="AM30" s="976"/>
      <c r="AN30" s="976"/>
      <c r="AO30" s="976"/>
      <c r="AP30" s="977" t="str">
        <f>IF(ＺＥＨデベロッパー公開情報!AT56="","",ＺＥＨデベロッパー公開情報!AT56)</f>
        <v/>
      </c>
      <c r="AQ30" s="977"/>
      <c r="AR30" s="977"/>
      <c r="AS30" s="978" t="str">
        <f>IF(ＺＥＨデベロッパー公開情報!AX56="","",ＺＥＨデベロッパー公開情報!AX56)</f>
        <v/>
      </c>
      <c r="AT30" s="978"/>
      <c r="AU30" s="978"/>
      <c r="AV30" s="978"/>
      <c r="AW30" s="979" t="str">
        <f>IF(ＺＥＨデベロッパー公開情報!BB56="","",ＺＥＨデベロッパー公開情報!BB56)</f>
        <v/>
      </c>
      <c r="AX30" s="979"/>
      <c r="AY30" s="979"/>
      <c r="AZ30" s="979"/>
      <c r="BA30" s="999" t="str">
        <f>IF(ＺＥＨデベロッパー公開情報!BF56="","",ＺＥＨデベロッパー公開情報!BF56)</f>
        <v/>
      </c>
      <c r="BB30" s="999"/>
      <c r="BC30" s="999"/>
      <c r="BD30" s="999"/>
      <c r="BE30" s="999"/>
      <c r="BF30" s="999"/>
      <c r="BG30" s="988" t="str">
        <f>IF(ＺＥＨデベロッパー公開情報!BL56="","",ＺＥＨデベロッパー公開情報!BL56)</f>
        <v/>
      </c>
      <c r="BH30" s="988"/>
      <c r="BI30" s="988"/>
      <c r="BJ30" s="988"/>
      <c r="BK30" s="988"/>
      <c r="BL30" s="988"/>
      <c r="BM30" s="988" t="str">
        <f>IF(ＺＥＨデベロッパー公開情報!BR56="","",ＺＥＨデベロッパー公開情報!BR56)</f>
        <v/>
      </c>
      <c r="BN30" s="988"/>
      <c r="BO30" s="988"/>
      <c r="BP30" s="988"/>
      <c r="BQ30" s="988"/>
      <c r="BR30" s="988"/>
      <c r="BS30" s="865" t="str">
        <f>IF(OR(ＺＥＨデベロッパー公開情報!BX56="",ＺＥＨデベロッパー公開情報!BX56="--選択--"),"",ＺＥＨデベロッパー公開情報!BX56)</f>
        <v/>
      </c>
      <c r="BT30" s="866"/>
      <c r="BU30" s="866"/>
      <c r="BV30" s="866"/>
      <c r="BW30" s="866"/>
      <c r="BX30" s="867"/>
      <c r="BY30" s="877" t="str">
        <f>IF(OR(ＺＥＨデベロッパー公開情報!CF56="",ＺＥＨデベロッパー公開情報!CF56="--選択--"),"",ＺＥＨデベロッパー公開情報!CF56)</f>
        <v/>
      </c>
      <c r="BZ30" s="878"/>
      <c r="CA30" s="878"/>
      <c r="CB30" s="878"/>
      <c r="CC30" s="879"/>
      <c r="CD30" s="134"/>
      <c r="CE30" s="134"/>
      <c r="CF30" s="134"/>
      <c r="CG30" s="134"/>
      <c r="CH30" s="134"/>
      <c r="CI30" s="134"/>
      <c r="CJ30" s="134"/>
      <c r="CK30" s="134"/>
      <c r="CL30" s="134"/>
      <c r="CM30" s="134"/>
      <c r="CN30" s="134"/>
      <c r="CO30" s="134"/>
      <c r="CP30" s="134"/>
      <c r="CQ30" s="134"/>
      <c r="CT30" s="36"/>
      <c r="CU30" s="36"/>
      <c r="CV30" s="36"/>
      <c r="CW30" s="36"/>
      <c r="CX30" s="36"/>
      <c r="CY30" s="36"/>
      <c r="CZ30" s="36"/>
      <c r="DA30" s="36"/>
      <c r="DB30" s="36"/>
      <c r="DC30" s="36"/>
      <c r="DD30" s="36"/>
      <c r="DE30" s="36"/>
      <c r="DF30" s="36"/>
      <c r="DG30" s="36"/>
      <c r="DH30" s="36"/>
      <c r="DI30" s="36"/>
      <c r="DJ30" s="36"/>
      <c r="DK30" s="36"/>
      <c r="DL30" s="36"/>
      <c r="DM30" s="36"/>
      <c r="DN30" s="36"/>
      <c r="DO30" s="36"/>
      <c r="DP30" s="36"/>
    </row>
    <row r="31" spans="1:121" s="132" customFormat="1" ht="17.25" customHeight="1">
      <c r="A31" s="980">
        <v>3</v>
      </c>
      <c r="B31" s="981"/>
      <c r="C31" s="1010" t="str">
        <f>IF(ＺＥＨデベロッパー公開情報!H59="","",ＺＥＨデベロッパー公開情報!H59)</f>
        <v/>
      </c>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886" t="str">
        <f>IF(OR(ＺＥＨデベロッパー公開情報!AD58="",ＺＥＨデベロッパー公開情報!AD58="--選択--"),"",ＺＥＨデベロッパー公開情報!AD58)</f>
        <v/>
      </c>
      <c r="AB31" s="887"/>
      <c r="AC31" s="887"/>
      <c r="AD31" s="887"/>
      <c r="AE31" s="982"/>
      <c r="AF31" s="886" t="str">
        <f>IF(OR(ＺＥＨデベロッパー公開情報!AI58="",ＺＥＨデベロッパー公開情報!AI58="--選択--"),"",ＺＥＨデベロッパー公開情報!AI58)</f>
        <v/>
      </c>
      <c r="AG31" s="887"/>
      <c r="AH31" s="887"/>
      <c r="AI31" s="982"/>
      <c r="AJ31" s="1000" t="str">
        <f>IF(ＺＥＨデベロッパー公開情報!AN58="","",ＺＥＨデベロッパー公開情報!AN58)</f>
        <v/>
      </c>
      <c r="AK31" s="1001"/>
      <c r="AL31" s="1001"/>
      <c r="AM31" s="1001"/>
      <c r="AN31" s="1001"/>
      <c r="AO31" s="1002"/>
      <c r="AP31" s="1003" t="str">
        <f>IF(ＺＥＨデベロッパー公開情報!AT58="","",ＺＥＨデベロッパー公開情報!AT58)</f>
        <v/>
      </c>
      <c r="AQ31" s="1004"/>
      <c r="AR31" s="1005"/>
      <c r="AS31" s="985" t="str">
        <f>IF(ＺＥＨデベロッパー公開情報!AX58="","",ＺＥＨデベロッパー公開情報!AX58)</f>
        <v/>
      </c>
      <c r="AT31" s="986"/>
      <c r="AU31" s="986"/>
      <c r="AV31" s="987"/>
      <c r="AW31" s="1006" t="str">
        <f>IF(ＺＥＨデベロッパー公開情報!BB58="","",ＺＥＨデベロッパー公開情報!BB58)</f>
        <v/>
      </c>
      <c r="AX31" s="1007"/>
      <c r="AY31" s="1007"/>
      <c r="AZ31" s="1008"/>
      <c r="BA31" s="1012" t="str">
        <f>IF(ＺＥＨデベロッパー公開情報!BF58="","",ＺＥＨデベロッパー公開情報!BF58)</f>
        <v/>
      </c>
      <c r="BB31" s="1013"/>
      <c r="BC31" s="1013"/>
      <c r="BD31" s="1013"/>
      <c r="BE31" s="1013"/>
      <c r="BF31" s="1014"/>
      <c r="BG31" s="882" t="str">
        <f>IF(ＺＥＨデベロッパー公開情報!BL58="","",ＺＥＨデベロッパー公開情報!BL58)</f>
        <v/>
      </c>
      <c r="BH31" s="883"/>
      <c r="BI31" s="883"/>
      <c r="BJ31" s="883"/>
      <c r="BK31" s="883"/>
      <c r="BL31" s="1009"/>
      <c r="BM31" s="882" t="str">
        <f>IF(ＺＥＨデベロッパー公開情報!BR58="","",ＺＥＨデベロッパー公開情報!BR58)</f>
        <v/>
      </c>
      <c r="BN31" s="883"/>
      <c r="BO31" s="883"/>
      <c r="BP31" s="883"/>
      <c r="BQ31" s="883"/>
      <c r="BR31" s="1009"/>
      <c r="BS31" s="868" t="str">
        <f>IF(OR(ＺＥＨデベロッパー公開情報!BX58="",ＺＥＨデベロッパー公開情報!BX58="--選択--"),"",ＺＥＨデベロッパー公開情報!BX58)</f>
        <v/>
      </c>
      <c r="BT31" s="869"/>
      <c r="BU31" s="869"/>
      <c r="BV31" s="869"/>
      <c r="BW31" s="869"/>
      <c r="BX31" s="870"/>
      <c r="BY31" s="868" t="str">
        <f>IF(OR(ＺＥＨデベロッパー公開情報!CF58="",ＺＥＨデベロッパー公開情報!CF58="--選択--"),"",ＺＥＨデベロッパー公開情報!CF58)</f>
        <v/>
      </c>
      <c r="BZ31" s="869"/>
      <c r="CA31" s="869"/>
      <c r="CB31" s="869"/>
      <c r="CC31" s="880"/>
      <c r="CD31" s="134"/>
      <c r="CE31" s="134"/>
      <c r="CF31" s="134"/>
      <c r="CG31" s="134"/>
      <c r="CH31" s="134"/>
      <c r="CI31" s="134"/>
      <c r="CJ31" s="134"/>
      <c r="CK31" s="134"/>
      <c r="CL31" s="134"/>
      <c r="CM31" s="134"/>
      <c r="CN31" s="134"/>
      <c r="CO31" s="134"/>
      <c r="CP31" s="134"/>
      <c r="CQ31" s="134"/>
      <c r="CT31" s="36"/>
      <c r="CU31" s="36"/>
      <c r="CV31" s="36"/>
      <c r="CW31" s="36"/>
      <c r="CX31" s="36"/>
      <c r="CY31" s="36"/>
      <c r="CZ31" s="36"/>
      <c r="DA31" s="36"/>
      <c r="DB31" s="36"/>
      <c r="DC31" s="36"/>
      <c r="DD31" s="36"/>
      <c r="DE31" s="36"/>
      <c r="DF31" s="36"/>
      <c r="DG31" s="36"/>
      <c r="DH31" s="36"/>
      <c r="DI31" s="36"/>
      <c r="DJ31" s="36"/>
      <c r="DK31" s="36"/>
      <c r="DL31" s="36"/>
      <c r="DM31" s="36"/>
      <c r="DN31" s="36"/>
      <c r="DO31" s="36"/>
      <c r="DP31" s="36"/>
    </row>
    <row r="32" spans="1:121" s="132" customFormat="1" ht="17.25" customHeight="1">
      <c r="A32" s="974">
        <v>4</v>
      </c>
      <c r="B32" s="975"/>
      <c r="C32" s="994" t="str">
        <f>IF(ＺＥＨデベロッパー公開情報!H61="","",ＺＥＨデベロッパー公開情報!H61)</f>
        <v/>
      </c>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6" t="str">
        <f>IF(OR(ＺＥＨデベロッパー公開情報!AD60="",ＺＥＨデベロッパー公開情報!AD60="--選択--"),"",ＺＥＨデベロッパー公開情報!AD60)</f>
        <v/>
      </c>
      <c r="AB32" s="997"/>
      <c r="AC32" s="997"/>
      <c r="AD32" s="997"/>
      <c r="AE32" s="998"/>
      <c r="AF32" s="885" t="str">
        <f>IF(OR(ＺＥＨデベロッパー公開情報!AI60="",ＺＥＨデベロッパー公開情報!AI60="--選択--"),"",ＺＥＨデベロッパー公開情報!AI60)</f>
        <v/>
      </c>
      <c r="AG32" s="885"/>
      <c r="AH32" s="885"/>
      <c r="AI32" s="885"/>
      <c r="AJ32" s="976" t="str">
        <f>IF(ＺＥＨデベロッパー公開情報!AN60="","",ＺＥＨデベロッパー公開情報!AN60)</f>
        <v/>
      </c>
      <c r="AK32" s="976"/>
      <c r="AL32" s="976"/>
      <c r="AM32" s="976"/>
      <c r="AN32" s="976"/>
      <c r="AO32" s="976"/>
      <c r="AP32" s="977" t="str">
        <f>IF(ＺＥＨデベロッパー公開情報!AT60="","",ＺＥＨデベロッパー公開情報!AT60)</f>
        <v/>
      </c>
      <c r="AQ32" s="977"/>
      <c r="AR32" s="977"/>
      <c r="AS32" s="978" t="str">
        <f>IF(ＺＥＨデベロッパー公開情報!AX60="","",ＺＥＨデベロッパー公開情報!AX60)</f>
        <v/>
      </c>
      <c r="AT32" s="978"/>
      <c r="AU32" s="978"/>
      <c r="AV32" s="978"/>
      <c r="AW32" s="979" t="str">
        <f>IF(ＺＥＨデベロッパー公開情報!BB60="","",ＺＥＨデベロッパー公開情報!BB60)</f>
        <v/>
      </c>
      <c r="AX32" s="979"/>
      <c r="AY32" s="979"/>
      <c r="AZ32" s="979"/>
      <c r="BA32" s="999" t="str">
        <f>IF(ＺＥＨデベロッパー公開情報!BF60="","",ＺＥＨデベロッパー公開情報!BF60)</f>
        <v/>
      </c>
      <c r="BB32" s="999"/>
      <c r="BC32" s="999"/>
      <c r="BD32" s="999"/>
      <c r="BE32" s="999"/>
      <c r="BF32" s="999"/>
      <c r="BG32" s="988" t="str">
        <f>IF(ＺＥＨデベロッパー公開情報!BL60="","",ＺＥＨデベロッパー公開情報!BL60)</f>
        <v/>
      </c>
      <c r="BH32" s="988"/>
      <c r="BI32" s="988"/>
      <c r="BJ32" s="988"/>
      <c r="BK32" s="988"/>
      <c r="BL32" s="988"/>
      <c r="BM32" s="988" t="str">
        <f>IF(ＺＥＨデベロッパー公開情報!BR60="","",ＺＥＨデベロッパー公開情報!BR60)</f>
        <v/>
      </c>
      <c r="BN32" s="988"/>
      <c r="BO32" s="988"/>
      <c r="BP32" s="988"/>
      <c r="BQ32" s="988"/>
      <c r="BR32" s="988"/>
      <c r="BS32" s="865" t="str">
        <f>IF(OR(ＺＥＨデベロッパー公開情報!BX60="",ＺＥＨデベロッパー公開情報!BX60="--選択--"),"",ＺＥＨデベロッパー公開情報!BX60)</f>
        <v/>
      </c>
      <c r="BT32" s="866"/>
      <c r="BU32" s="866"/>
      <c r="BV32" s="866"/>
      <c r="BW32" s="866"/>
      <c r="BX32" s="867"/>
      <c r="BY32" s="865" t="str">
        <f>IF(OR(ＺＥＨデベロッパー公開情報!CF60="",ＺＥＨデベロッパー公開情報!CF60="--選択--"),"",ＺＥＨデベロッパー公開情報!CF60)</f>
        <v/>
      </c>
      <c r="BZ32" s="866"/>
      <c r="CA32" s="866"/>
      <c r="CB32" s="866"/>
      <c r="CC32" s="867"/>
      <c r="CD32" s="134"/>
      <c r="CE32" s="134"/>
      <c r="CF32" s="134"/>
      <c r="CG32" s="134"/>
      <c r="CH32" s="134"/>
      <c r="CI32" s="134"/>
      <c r="CJ32" s="134"/>
      <c r="CK32" s="134"/>
      <c r="CL32" s="134"/>
      <c r="CM32" s="134"/>
      <c r="CN32" s="134"/>
      <c r="CO32" s="134"/>
      <c r="CP32" s="134"/>
      <c r="CQ32" s="134"/>
      <c r="CR32" s="37"/>
      <c r="CT32" s="36"/>
      <c r="CU32" s="36"/>
      <c r="CV32" s="36"/>
      <c r="CW32" s="36"/>
      <c r="CX32" s="36"/>
      <c r="CY32" s="36"/>
      <c r="CZ32" s="36"/>
      <c r="DA32" s="36"/>
      <c r="DB32" s="36"/>
      <c r="DC32" s="36"/>
      <c r="DD32" s="36"/>
      <c r="DE32" s="36"/>
      <c r="DF32" s="36"/>
      <c r="DG32" s="36"/>
      <c r="DH32" s="36"/>
      <c r="DI32" s="36"/>
      <c r="DJ32" s="36"/>
      <c r="DK32" s="36"/>
      <c r="DL32" s="36"/>
      <c r="DM32" s="36"/>
      <c r="DN32" s="36"/>
      <c r="DO32" s="36"/>
      <c r="DP32" s="36"/>
    </row>
    <row r="33" spans="1:120" s="132" customFormat="1" ht="17.25" customHeight="1">
      <c r="A33" s="1015">
        <v>5</v>
      </c>
      <c r="B33" s="1016"/>
      <c r="C33" s="1029" t="str">
        <f>IF(ＺＥＨデベロッパー公開情報!H63="","",ＺＥＨデベロッパー公開情報!H63)</f>
        <v/>
      </c>
      <c r="D33" s="1030"/>
      <c r="E33" s="1030"/>
      <c r="F33" s="1030"/>
      <c r="G33" s="1030"/>
      <c r="H33" s="1030"/>
      <c r="I33" s="1030"/>
      <c r="J33" s="1030"/>
      <c r="K33" s="1030"/>
      <c r="L33" s="1030"/>
      <c r="M33" s="1030"/>
      <c r="N33" s="1030"/>
      <c r="O33" s="1030"/>
      <c r="P33" s="1030"/>
      <c r="Q33" s="1030"/>
      <c r="R33" s="1030"/>
      <c r="S33" s="1030"/>
      <c r="T33" s="1030"/>
      <c r="U33" s="1030"/>
      <c r="V33" s="1030"/>
      <c r="W33" s="1030"/>
      <c r="X33" s="1030"/>
      <c r="Y33" s="1030"/>
      <c r="Z33" s="1030"/>
      <c r="AA33" s="1017" t="str">
        <f>IF(OR(ＺＥＨデベロッパー公開情報!AD62="",ＺＥＨデベロッパー公開情報!AD62="--選択--"),"",ＺＥＨデベロッパー公開情報!AD62)</f>
        <v/>
      </c>
      <c r="AB33" s="1018"/>
      <c r="AC33" s="1018"/>
      <c r="AD33" s="1018"/>
      <c r="AE33" s="1019"/>
      <c r="AF33" s="1017" t="str">
        <f>IF(OR(ＺＥＨデベロッパー公開情報!AI62="",ＺＥＨデベロッパー公開情報!AI62="--選択--"),"",ＺＥＨデベロッパー公開情報!AI62)</f>
        <v/>
      </c>
      <c r="AG33" s="1018"/>
      <c r="AH33" s="1018"/>
      <c r="AI33" s="1019"/>
      <c r="AJ33" s="1020" t="str">
        <f>IF(ＺＥＨデベロッパー公開情報!AN62="","",ＺＥＨデベロッパー公開情報!AN62)</f>
        <v/>
      </c>
      <c r="AK33" s="1021"/>
      <c r="AL33" s="1021"/>
      <c r="AM33" s="1021"/>
      <c r="AN33" s="1021"/>
      <c r="AO33" s="1022"/>
      <c r="AP33" s="1023" t="str">
        <f>IF(ＺＥＨデベロッパー公開情報!AT62="","",ＺＥＨデベロッパー公開情報!AT62)</f>
        <v/>
      </c>
      <c r="AQ33" s="1024"/>
      <c r="AR33" s="1025"/>
      <c r="AS33" s="1026" t="str">
        <f>IF(ＺＥＨデベロッパー公開情報!AX62="","",ＺＥＨデベロッパー公開情報!AX62)</f>
        <v/>
      </c>
      <c r="AT33" s="1027"/>
      <c r="AU33" s="1027"/>
      <c r="AV33" s="1028"/>
      <c r="AW33" s="1031" t="str">
        <f>IF(ＺＥＨデベロッパー公開情報!BB62="","",ＺＥＨデベロッパー公開情報!BB62)</f>
        <v/>
      </c>
      <c r="AX33" s="1032"/>
      <c r="AY33" s="1032"/>
      <c r="AZ33" s="1033"/>
      <c r="BA33" s="1037" t="str">
        <f>IF(ＺＥＨデベロッパー公開情報!BF62="","",ＺＥＨデベロッパー公開情報!BF62)</f>
        <v/>
      </c>
      <c r="BB33" s="1038"/>
      <c r="BC33" s="1038"/>
      <c r="BD33" s="1038"/>
      <c r="BE33" s="1038"/>
      <c r="BF33" s="1039"/>
      <c r="BG33" s="889" t="str">
        <f>IF(ＺＥＨデベロッパー公開情報!BL62="","",ＺＥＨデベロッパー公開情報!BL62)</f>
        <v/>
      </c>
      <c r="BH33" s="890"/>
      <c r="BI33" s="890"/>
      <c r="BJ33" s="890"/>
      <c r="BK33" s="890"/>
      <c r="BL33" s="891"/>
      <c r="BM33" s="889" t="str">
        <f>IF(ＺＥＨデベロッパー公開情報!BR62="","",ＺＥＨデベロッパー公開情報!BR62)</f>
        <v/>
      </c>
      <c r="BN33" s="890"/>
      <c r="BO33" s="890"/>
      <c r="BP33" s="890"/>
      <c r="BQ33" s="890"/>
      <c r="BR33" s="891"/>
      <c r="BS33" s="871" t="str">
        <f>IF(OR(ＺＥＨデベロッパー公開情報!BX62="",ＺＥＨデベロッパー公開情報!BX62="--選択--"),"",ＺＥＨデベロッパー公開情報!BX62)</f>
        <v/>
      </c>
      <c r="BT33" s="872"/>
      <c r="BU33" s="872"/>
      <c r="BV33" s="872"/>
      <c r="BW33" s="872"/>
      <c r="BX33" s="873"/>
      <c r="BY33" s="871" t="str">
        <f>IF(OR(ＺＥＨデベロッパー公開情報!CF62="",ＺＥＨデベロッパー公開情報!CF62="--選択--"),"",ＺＥＨデベロッパー公開情報!CF62)</f>
        <v/>
      </c>
      <c r="BZ33" s="872"/>
      <c r="CA33" s="872"/>
      <c r="CB33" s="872"/>
      <c r="CC33" s="881"/>
      <c r="CD33" s="134"/>
      <c r="CE33" s="134"/>
      <c r="CF33" s="134"/>
      <c r="CG33" s="134"/>
      <c r="CH33" s="134"/>
      <c r="CI33" s="134"/>
      <c r="CJ33" s="134"/>
      <c r="CK33" s="134"/>
      <c r="CL33" s="134"/>
      <c r="CM33" s="134"/>
      <c r="CN33" s="134"/>
      <c r="CO33" s="134"/>
      <c r="CP33" s="134"/>
      <c r="CQ33" s="134"/>
      <c r="CR33" s="37"/>
      <c r="CS33" s="37"/>
      <c r="CT33" s="36"/>
      <c r="CU33" s="36"/>
      <c r="CV33" s="36"/>
      <c r="CW33" s="36"/>
      <c r="CX33" s="36"/>
      <c r="CY33" s="36"/>
      <c r="CZ33" s="36"/>
      <c r="DA33" s="36"/>
      <c r="DB33" s="36"/>
      <c r="DC33" s="36"/>
      <c r="DD33" s="36"/>
      <c r="DE33" s="36"/>
      <c r="DF33" s="36"/>
      <c r="DG33" s="36"/>
      <c r="DH33" s="36"/>
      <c r="DI33" s="36"/>
      <c r="DJ33" s="36"/>
      <c r="DK33" s="36"/>
      <c r="DL33" s="36"/>
      <c r="DM33" s="36"/>
      <c r="DN33" s="36"/>
      <c r="DO33" s="36"/>
      <c r="DP33" s="36"/>
    </row>
    <row r="34" spans="1:120" s="132" customFormat="1" ht="15" customHeight="1">
      <c r="A34" s="103"/>
      <c r="B34" s="103"/>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6"/>
      <c r="AK34" s="136"/>
      <c r="AL34" s="136"/>
      <c r="AM34" s="136"/>
      <c r="AN34" s="136"/>
      <c r="AO34" s="136"/>
      <c r="AP34" s="137"/>
      <c r="AQ34" s="137"/>
      <c r="AR34" s="137"/>
      <c r="AS34" s="138"/>
      <c r="AT34" s="138"/>
      <c r="AU34" s="138"/>
      <c r="AV34" s="138"/>
      <c r="AW34" s="135"/>
      <c r="AX34" s="135"/>
      <c r="AY34" s="135"/>
      <c r="AZ34" s="135"/>
      <c r="BA34" s="135"/>
      <c r="BB34" s="135"/>
      <c r="BC34" s="135"/>
      <c r="BD34" s="135"/>
      <c r="BE34" s="135"/>
      <c r="BF34" s="135"/>
      <c r="BG34" s="139"/>
      <c r="BH34" s="139"/>
      <c r="BI34" s="139"/>
      <c r="BJ34" s="139"/>
      <c r="BK34" s="139"/>
      <c r="BL34" s="139"/>
      <c r="BM34" s="1034" t="s">
        <v>369</v>
      </c>
      <c r="BN34" s="1034"/>
      <c r="BO34" s="1034"/>
      <c r="BP34" s="1034"/>
      <c r="BQ34" s="1034"/>
      <c r="BR34" s="1034"/>
      <c r="BS34" s="1034"/>
      <c r="BT34" s="1034"/>
      <c r="BU34" s="1034"/>
      <c r="BV34" s="1034"/>
      <c r="BW34" s="1034"/>
      <c r="BX34" s="1034"/>
      <c r="BY34" s="1040">
        <f>ＺＥＨデベロッパー公開情報!CF48</f>
        <v>0</v>
      </c>
      <c r="BZ34" s="1040"/>
      <c r="CA34" s="134" t="s">
        <v>370</v>
      </c>
      <c r="CB34" s="134"/>
      <c r="CC34" s="134"/>
      <c r="CD34" s="134"/>
      <c r="CE34" s="134"/>
      <c r="CF34" s="134"/>
      <c r="CG34" s="134"/>
      <c r="CH34" s="134"/>
      <c r="CI34" s="134"/>
      <c r="CJ34" s="134"/>
      <c r="CK34" s="134"/>
      <c r="CL34" s="134"/>
      <c r="CM34" s="134"/>
      <c r="CN34" s="134"/>
      <c r="CO34" s="134"/>
      <c r="CP34" s="134"/>
      <c r="CQ34" s="134"/>
      <c r="CR34" s="37"/>
      <c r="CS34" s="37"/>
      <c r="CT34" s="36"/>
      <c r="CU34" s="36"/>
      <c r="CV34" s="36"/>
      <c r="CW34" s="36"/>
      <c r="CX34" s="36"/>
      <c r="CY34" s="36"/>
      <c r="CZ34" s="36"/>
      <c r="DA34" s="36"/>
      <c r="DB34" s="36"/>
      <c r="DC34" s="36"/>
      <c r="DD34" s="36"/>
      <c r="DE34" s="36"/>
      <c r="DF34" s="36"/>
      <c r="DG34" s="36"/>
      <c r="DH34" s="36"/>
      <c r="DI34" s="36"/>
      <c r="DJ34" s="36"/>
      <c r="DK34" s="36"/>
      <c r="DL34" s="36"/>
      <c r="DM34" s="36"/>
      <c r="DN34" s="36"/>
      <c r="DO34" s="36"/>
      <c r="DP34" s="36"/>
    </row>
    <row r="35" spans="1:120" s="132" customFormat="1" ht="15" customHeight="1">
      <c r="A35" s="101"/>
      <c r="B35" s="35" t="s">
        <v>382</v>
      </c>
      <c r="C35" s="109"/>
      <c r="D35" s="109"/>
      <c r="E35" s="109"/>
      <c r="F35" s="109"/>
      <c r="G35" s="109"/>
      <c r="H35" s="109"/>
      <c r="I35" s="109"/>
      <c r="J35" s="120"/>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37"/>
      <c r="BM35" s="37"/>
      <c r="BN35" s="37"/>
      <c r="BO35" s="37"/>
      <c r="BP35" s="37"/>
      <c r="BQ35" s="37"/>
      <c r="BR35" s="37"/>
      <c r="BS35" s="35"/>
      <c r="BT35" s="35"/>
      <c r="BU35" s="35"/>
      <c r="BV35" s="35"/>
      <c r="BW35" s="35"/>
      <c r="BX35" s="35"/>
      <c r="BY35" s="35"/>
      <c r="BZ35" s="35"/>
      <c r="CA35" s="35"/>
      <c r="CB35" s="35"/>
      <c r="CC35" s="35"/>
      <c r="CD35" s="37"/>
      <c r="CE35" s="37"/>
      <c r="CF35" s="37"/>
      <c r="CG35" s="37"/>
      <c r="CH35" s="37"/>
      <c r="CI35" s="37"/>
      <c r="CJ35" s="37"/>
      <c r="CK35" s="37"/>
      <c r="CL35" s="37"/>
      <c r="CM35" s="37"/>
      <c r="CN35" s="37"/>
      <c r="CO35" s="37"/>
      <c r="CP35" s="37"/>
      <c r="CQ35" s="37"/>
      <c r="CT35" s="36"/>
      <c r="CU35" s="36"/>
      <c r="CV35" s="36"/>
      <c r="CW35" s="36"/>
      <c r="CX35" s="36"/>
      <c r="CY35" s="36"/>
      <c r="CZ35" s="36"/>
      <c r="DA35" s="36"/>
      <c r="DB35" s="36"/>
      <c r="DC35" s="36"/>
      <c r="DD35" s="36"/>
      <c r="DE35" s="36"/>
      <c r="DF35" s="36"/>
      <c r="DG35" s="36"/>
      <c r="DH35" s="36"/>
      <c r="DI35" s="36"/>
      <c r="DJ35" s="36"/>
      <c r="DK35" s="36"/>
      <c r="DL35" s="36"/>
      <c r="DM35" s="36"/>
      <c r="DN35" s="36"/>
      <c r="DO35" s="36"/>
      <c r="DP35" s="36"/>
    </row>
    <row r="36" spans="1:120" s="132" customFormat="1" ht="18" customHeight="1">
      <c r="A36" s="955"/>
      <c r="B36" s="949"/>
      <c r="C36" s="957" t="s">
        <v>21</v>
      </c>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7" t="s">
        <v>607</v>
      </c>
      <c r="AB36" s="958"/>
      <c r="AC36" s="958"/>
      <c r="AD36" s="958"/>
      <c r="AE36" s="961"/>
      <c r="AF36" s="957" t="s">
        <v>33</v>
      </c>
      <c r="AG36" s="958"/>
      <c r="AH36" s="958"/>
      <c r="AI36" s="961"/>
      <c r="AJ36" s="949" t="s">
        <v>22</v>
      </c>
      <c r="AK36" s="949"/>
      <c r="AL36" s="949"/>
      <c r="AM36" s="949"/>
      <c r="AN36" s="949"/>
      <c r="AO36" s="949"/>
      <c r="AP36" s="949" t="s">
        <v>23</v>
      </c>
      <c r="AQ36" s="949"/>
      <c r="AR36" s="949"/>
      <c r="AS36" s="957" t="s">
        <v>340</v>
      </c>
      <c r="AT36" s="958"/>
      <c r="AU36" s="958"/>
      <c r="AV36" s="961"/>
      <c r="AW36" s="949" t="s">
        <v>714</v>
      </c>
      <c r="AX36" s="949"/>
      <c r="AY36" s="949"/>
      <c r="AZ36" s="949"/>
      <c r="BA36" s="963" t="s">
        <v>746</v>
      </c>
      <c r="BB36" s="958"/>
      <c r="BC36" s="958"/>
      <c r="BD36" s="958"/>
      <c r="BE36" s="958"/>
      <c r="BF36" s="961"/>
      <c r="BG36" s="949" t="s">
        <v>24</v>
      </c>
      <c r="BH36" s="949"/>
      <c r="BI36" s="949"/>
      <c r="BJ36" s="949"/>
      <c r="BK36" s="949"/>
      <c r="BL36" s="949"/>
      <c r="BM36" s="949"/>
      <c r="BN36" s="949"/>
      <c r="BO36" s="949"/>
      <c r="BP36" s="949"/>
      <c r="BQ36" s="949"/>
      <c r="BR36" s="949"/>
      <c r="BS36" s="957" t="s">
        <v>371</v>
      </c>
      <c r="BT36" s="958"/>
      <c r="BU36" s="958"/>
      <c r="BV36" s="958"/>
      <c r="BW36" s="958"/>
      <c r="BX36" s="958"/>
      <c r="BY36" s="958"/>
      <c r="BZ36" s="958"/>
      <c r="CA36" s="958"/>
      <c r="CB36" s="958"/>
      <c r="CC36" s="1035"/>
      <c r="CD36" s="100"/>
      <c r="CE36" s="100"/>
      <c r="CF36" s="100"/>
      <c r="CG36" s="100"/>
      <c r="CH36" s="100"/>
      <c r="CI36" s="100"/>
      <c r="CJ36" s="100"/>
      <c r="CK36" s="100"/>
      <c r="CL36" s="103"/>
      <c r="CM36" s="103"/>
      <c r="CN36" s="103"/>
      <c r="CO36" s="103"/>
      <c r="CP36" s="103"/>
      <c r="CQ36" s="103"/>
      <c r="CT36" s="36"/>
      <c r="CU36" s="36"/>
      <c r="CV36" s="36"/>
      <c r="CW36" s="36"/>
      <c r="CX36" s="36"/>
      <c r="CY36" s="36"/>
      <c r="CZ36" s="36"/>
      <c r="DA36" s="36"/>
      <c r="DB36" s="36"/>
      <c r="DC36" s="36"/>
      <c r="DD36" s="36"/>
      <c r="DE36" s="36"/>
      <c r="DF36" s="36"/>
      <c r="DG36" s="36"/>
      <c r="DH36" s="36"/>
      <c r="DI36" s="36"/>
      <c r="DJ36" s="36"/>
      <c r="DK36" s="36"/>
      <c r="DL36" s="36"/>
      <c r="DM36" s="36"/>
      <c r="DN36" s="36"/>
      <c r="DO36" s="36"/>
      <c r="DP36" s="36"/>
    </row>
    <row r="37" spans="1:120" s="132" customFormat="1" ht="18.600000000000001" customHeight="1">
      <c r="A37" s="956"/>
      <c r="B37" s="954"/>
      <c r="C37" s="959"/>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59"/>
      <c r="AB37" s="960"/>
      <c r="AC37" s="960"/>
      <c r="AD37" s="960"/>
      <c r="AE37" s="962"/>
      <c r="AF37" s="959"/>
      <c r="AG37" s="960"/>
      <c r="AH37" s="960"/>
      <c r="AI37" s="962"/>
      <c r="AJ37" s="954"/>
      <c r="AK37" s="954"/>
      <c r="AL37" s="954"/>
      <c r="AM37" s="954"/>
      <c r="AN37" s="954"/>
      <c r="AO37" s="954"/>
      <c r="AP37" s="954"/>
      <c r="AQ37" s="954"/>
      <c r="AR37" s="954"/>
      <c r="AS37" s="959"/>
      <c r="AT37" s="960"/>
      <c r="AU37" s="960"/>
      <c r="AV37" s="962"/>
      <c r="AW37" s="954"/>
      <c r="AX37" s="954"/>
      <c r="AY37" s="954"/>
      <c r="AZ37" s="954"/>
      <c r="BA37" s="959"/>
      <c r="BB37" s="960"/>
      <c r="BC37" s="960"/>
      <c r="BD37" s="960"/>
      <c r="BE37" s="960"/>
      <c r="BF37" s="962"/>
      <c r="BG37" s="954" t="s">
        <v>25</v>
      </c>
      <c r="BH37" s="954"/>
      <c r="BI37" s="954"/>
      <c r="BJ37" s="954"/>
      <c r="BK37" s="954"/>
      <c r="BL37" s="954"/>
      <c r="BM37" s="954" t="s">
        <v>26</v>
      </c>
      <c r="BN37" s="954"/>
      <c r="BO37" s="954"/>
      <c r="BP37" s="954"/>
      <c r="BQ37" s="954"/>
      <c r="BR37" s="954"/>
      <c r="BS37" s="959"/>
      <c r="BT37" s="960"/>
      <c r="BU37" s="960"/>
      <c r="BV37" s="960"/>
      <c r="BW37" s="960"/>
      <c r="BX37" s="960"/>
      <c r="BY37" s="960"/>
      <c r="BZ37" s="960"/>
      <c r="CA37" s="960"/>
      <c r="CB37" s="960"/>
      <c r="CC37" s="1036"/>
      <c r="CD37" s="100"/>
      <c r="CE37" s="100"/>
      <c r="CF37" s="100"/>
      <c r="CG37" s="100"/>
      <c r="CH37" s="100"/>
      <c r="CI37" s="100"/>
      <c r="CJ37" s="100"/>
      <c r="CK37" s="100"/>
      <c r="CL37" s="103"/>
      <c r="CM37" s="103"/>
      <c r="CN37" s="103"/>
      <c r="CO37" s="103"/>
      <c r="CP37" s="103"/>
      <c r="CQ37" s="103"/>
      <c r="CT37" s="36"/>
      <c r="CU37" s="36"/>
      <c r="CV37" s="36"/>
      <c r="CW37" s="36"/>
      <c r="CX37" s="36"/>
      <c r="CY37" s="36"/>
      <c r="CZ37" s="36"/>
      <c r="DA37" s="36"/>
      <c r="DB37" s="36"/>
      <c r="DC37" s="36"/>
      <c r="DD37" s="36"/>
      <c r="DE37" s="36"/>
      <c r="DF37" s="36"/>
      <c r="DG37" s="36"/>
      <c r="DH37" s="36"/>
      <c r="DI37" s="36"/>
      <c r="DJ37" s="36"/>
      <c r="DK37" s="36"/>
      <c r="DL37" s="36"/>
      <c r="DM37" s="36"/>
      <c r="DN37" s="36"/>
      <c r="DO37" s="36"/>
      <c r="DP37" s="36"/>
    </row>
    <row r="38" spans="1:120" s="132" customFormat="1" ht="17.25" customHeight="1">
      <c r="A38" s="980">
        <v>1</v>
      </c>
      <c r="B38" s="981"/>
      <c r="C38" s="989" t="str">
        <f>IF(ＺＥＨデベロッパー公開情報!C148="","",ＺＥＨデベロッパー公開情報!C148)</f>
        <v/>
      </c>
      <c r="D38" s="990"/>
      <c r="E38" s="990"/>
      <c r="F38" s="990"/>
      <c r="G38" s="990"/>
      <c r="H38" s="990"/>
      <c r="I38" s="990"/>
      <c r="J38" s="990"/>
      <c r="K38" s="990"/>
      <c r="L38" s="990"/>
      <c r="M38" s="990"/>
      <c r="N38" s="990"/>
      <c r="O38" s="990"/>
      <c r="P38" s="990"/>
      <c r="Q38" s="990"/>
      <c r="R38" s="990"/>
      <c r="S38" s="990"/>
      <c r="T38" s="990"/>
      <c r="U38" s="990"/>
      <c r="V38" s="990"/>
      <c r="W38" s="990"/>
      <c r="X38" s="990"/>
      <c r="Y38" s="990"/>
      <c r="Z38" s="990"/>
      <c r="AA38" s="991" t="str">
        <f>IF(OR(ＺＥＨデベロッパー公開情報!AD148="",ＺＥＨデベロッパー公開情報!AD148="--選択--"),"",ＺＥＨデベロッパー公開情報!AD148)</f>
        <v/>
      </c>
      <c r="AB38" s="992"/>
      <c r="AC38" s="992"/>
      <c r="AD38" s="992"/>
      <c r="AE38" s="993"/>
      <c r="AF38" s="886" t="str">
        <f>IF(OR(ＺＥＨデベロッパー公開情報!AI148="",ＺＥＨデベロッパー公開情報!AI148="--選択--"),"",ＺＥＨデベロッパー公開情報!AI148)</f>
        <v/>
      </c>
      <c r="AG38" s="887"/>
      <c r="AH38" s="887"/>
      <c r="AI38" s="982"/>
      <c r="AJ38" s="983" t="str">
        <f>IF(ＺＥＨデベロッパー公開情報!AN148="","",ＺＥＨデベロッパー公開情報!AN148)</f>
        <v/>
      </c>
      <c r="AK38" s="983"/>
      <c r="AL38" s="983"/>
      <c r="AM38" s="983"/>
      <c r="AN38" s="983"/>
      <c r="AO38" s="983"/>
      <c r="AP38" s="984" t="str">
        <f>IF(ＺＥＨデベロッパー公開情報!AT148="","",ＺＥＨデベロッパー公開情報!AT148)</f>
        <v/>
      </c>
      <c r="AQ38" s="984"/>
      <c r="AR38" s="984"/>
      <c r="AS38" s="985" t="str">
        <f>IF(ＺＥＨデベロッパー公開情報!AX148="","",ＺＥＨデベロッパー公開情報!AX148)</f>
        <v/>
      </c>
      <c r="AT38" s="986"/>
      <c r="AU38" s="986"/>
      <c r="AV38" s="987"/>
      <c r="AW38" s="972" t="str">
        <f>IF(ＺＥＨデベロッパー公開情報!BB148="","",ＺＥＨデベロッパー公開情報!BB148)</f>
        <v/>
      </c>
      <c r="AX38" s="972"/>
      <c r="AY38" s="972"/>
      <c r="AZ38" s="972"/>
      <c r="BA38" s="860" t="str">
        <f>IF(ＺＥＨデベロッパー公開情報!BF148="","",ＺＥＨデベロッパー公開情報!BF148)</f>
        <v/>
      </c>
      <c r="BB38" s="860"/>
      <c r="BC38" s="860"/>
      <c r="BD38" s="860"/>
      <c r="BE38" s="860"/>
      <c r="BF38" s="860"/>
      <c r="BG38" s="973" t="str">
        <f>IF(ＺＥＨデベロッパー公開情報!BL148="","",ＺＥＨデベロッパー公開情報!BL148)</f>
        <v/>
      </c>
      <c r="BH38" s="973"/>
      <c r="BI38" s="973"/>
      <c r="BJ38" s="973"/>
      <c r="BK38" s="973"/>
      <c r="BL38" s="973"/>
      <c r="BM38" s="973" t="str">
        <f>IF(ＺＥＨデベロッパー公開情報!BR148="","",ＺＥＨデベロッパー公開情報!BR148)</f>
        <v/>
      </c>
      <c r="BN38" s="973"/>
      <c r="BO38" s="973"/>
      <c r="BP38" s="973"/>
      <c r="BQ38" s="973"/>
      <c r="BR38" s="973"/>
      <c r="BS38" s="882" t="str">
        <f>IF(OR(ＺＥＨデベロッパー公開情報!BX148="",ＺＥＨデベロッパー公開情報!BX148="--選択--"),"",ＺＥＨデベロッパー公開情報!BX148)</f>
        <v/>
      </c>
      <c r="BT38" s="883"/>
      <c r="BU38" s="883"/>
      <c r="BV38" s="883"/>
      <c r="BW38" s="883"/>
      <c r="BX38" s="883"/>
      <c r="BY38" s="883"/>
      <c r="BZ38" s="883"/>
      <c r="CA38" s="883"/>
      <c r="CB38" s="883"/>
      <c r="CC38" s="884"/>
      <c r="CD38" s="134"/>
      <c r="CE38" s="134"/>
      <c r="CF38" s="134"/>
      <c r="CG38" s="134"/>
      <c r="CH38" s="134"/>
      <c r="CI38" s="134"/>
      <c r="CJ38" s="134"/>
      <c r="CK38" s="134"/>
      <c r="CL38" s="134"/>
      <c r="CM38" s="134"/>
      <c r="CN38" s="134"/>
      <c r="CO38" s="134"/>
      <c r="CP38" s="134"/>
      <c r="CQ38" s="134"/>
      <c r="CT38" s="36"/>
      <c r="CU38" s="36"/>
      <c r="CV38" s="36"/>
      <c r="CW38" s="36"/>
      <c r="CX38" s="36"/>
      <c r="CY38" s="36"/>
      <c r="CZ38" s="36"/>
      <c r="DA38" s="36"/>
      <c r="DB38" s="36"/>
      <c r="DC38" s="36"/>
      <c r="DD38" s="36"/>
      <c r="DE38" s="36"/>
      <c r="DF38" s="36"/>
      <c r="DG38" s="36"/>
      <c r="DH38" s="36"/>
      <c r="DI38" s="36"/>
      <c r="DJ38" s="36"/>
      <c r="DK38" s="36"/>
      <c r="DL38" s="36"/>
      <c r="DM38" s="36"/>
      <c r="DN38" s="36"/>
      <c r="DO38" s="36"/>
      <c r="DP38" s="36"/>
    </row>
    <row r="39" spans="1:120" s="132" customFormat="1" ht="17.25" customHeight="1">
      <c r="A39" s="1041">
        <v>2</v>
      </c>
      <c r="B39" s="1041"/>
      <c r="C39" s="994" t="str">
        <f>IF(ＺＥＨデベロッパー公開情報!C149="","",ＺＥＨデベロッパー公開情報!C149)</f>
        <v/>
      </c>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6" t="str">
        <f>IF(OR(ＺＥＨデベロッパー公開情報!AD149="",ＺＥＨデベロッパー公開情報!AD149="--選択--"),"",ＺＥＨデベロッパー公開情報!AD149)</f>
        <v/>
      </c>
      <c r="AB39" s="997"/>
      <c r="AC39" s="997"/>
      <c r="AD39" s="997"/>
      <c r="AE39" s="998"/>
      <c r="AF39" s="885" t="str">
        <f>IF(OR(ＺＥＨデベロッパー公開情報!AI149="",ＺＥＨデベロッパー公開情報!AI149="--選択--"),"",ＺＥＨデベロッパー公開情報!AI149)</f>
        <v/>
      </c>
      <c r="AG39" s="885"/>
      <c r="AH39" s="885"/>
      <c r="AI39" s="885"/>
      <c r="AJ39" s="976" t="str">
        <f>IF(ＺＥＨデベロッパー公開情報!AN149="","",ＺＥＨデベロッパー公開情報!AN149)</f>
        <v/>
      </c>
      <c r="AK39" s="976"/>
      <c r="AL39" s="976"/>
      <c r="AM39" s="976"/>
      <c r="AN39" s="976"/>
      <c r="AO39" s="976"/>
      <c r="AP39" s="977" t="str">
        <f>IF(ＺＥＨデベロッパー公開情報!AT149="","",ＺＥＨデベロッパー公開情報!AT149)</f>
        <v/>
      </c>
      <c r="AQ39" s="977"/>
      <c r="AR39" s="977"/>
      <c r="AS39" s="978" t="str">
        <f>IF(ＺＥＨデベロッパー公開情報!AX149="","",ＺＥＨデベロッパー公開情報!AX149)</f>
        <v/>
      </c>
      <c r="AT39" s="978"/>
      <c r="AU39" s="978"/>
      <c r="AV39" s="978"/>
      <c r="AW39" s="979" t="str">
        <f>IF(ＺＥＨデベロッパー公開情報!BB149="","",ＺＥＨデベロッパー公開情報!BB149)</f>
        <v/>
      </c>
      <c r="AX39" s="979"/>
      <c r="AY39" s="979"/>
      <c r="AZ39" s="979"/>
      <c r="BA39" s="861" t="str">
        <f>IF(ＺＥＨデベロッパー公開情報!BF149="","",ＺＥＨデベロッパー公開情報!BF149)</f>
        <v/>
      </c>
      <c r="BB39" s="861"/>
      <c r="BC39" s="861"/>
      <c r="BD39" s="861"/>
      <c r="BE39" s="861"/>
      <c r="BF39" s="861"/>
      <c r="BG39" s="988" t="str">
        <f>IF(ＺＥＨデベロッパー公開情報!BL149="","",ＺＥＨデベロッパー公開情報!BL149)</f>
        <v/>
      </c>
      <c r="BH39" s="988"/>
      <c r="BI39" s="988"/>
      <c r="BJ39" s="988"/>
      <c r="BK39" s="988"/>
      <c r="BL39" s="988"/>
      <c r="BM39" s="988" t="str">
        <f>IF(ＺＥＨデベロッパー公開情報!BR149="","",ＺＥＨデベロッパー公開情報!BR149)</f>
        <v/>
      </c>
      <c r="BN39" s="988"/>
      <c r="BO39" s="988"/>
      <c r="BP39" s="988"/>
      <c r="BQ39" s="988"/>
      <c r="BR39" s="988"/>
      <c r="BS39" s="885" t="str">
        <f>IF(OR(ＺＥＨデベロッパー公開情報!BX149="",ＺＥＨデベロッパー公開情報!BX149="--選択--"),"",ＺＥＨデベロッパー公開情報!BX149)</f>
        <v/>
      </c>
      <c r="BT39" s="885"/>
      <c r="BU39" s="885"/>
      <c r="BV39" s="885"/>
      <c r="BW39" s="885"/>
      <c r="BX39" s="885"/>
      <c r="BY39" s="885"/>
      <c r="BZ39" s="885"/>
      <c r="CA39" s="885"/>
      <c r="CB39" s="885"/>
      <c r="CC39" s="885"/>
      <c r="CD39" s="134"/>
      <c r="CE39" s="134"/>
      <c r="CF39" s="134"/>
      <c r="CG39" s="134"/>
      <c r="CH39" s="134"/>
      <c r="CI39" s="134"/>
      <c r="CJ39" s="134"/>
      <c r="CK39" s="134"/>
      <c r="CL39" s="134"/>
      <c r="CM39" s="134"/>
      <c r="CN39" s="134"/>
      <c r="CO39" s="134"/>
      <c r="CP39" s="134"/>
      <c r="CQ39" s="134"/>
      <c r="CT39" s="36"/>
      <c r="CU39" s="36"/>
      <c r="CV39" s="36"/>
      <c r="CW39" s="36"/>
      <c r="CX39" s="36"/>
      <c r="CY39" s="36"/>
      <c r="CZ39" s="36"/>
      <c r="DA39" s="36"/>
      <c r="DB39" s="36"/>
      <c r="DC39" s="36"/>
      <c r="DD39" s="36"/>
      <c r="DE39" s="36"/>
      <c r="DF39" s="36"/>
      <c r="DG39" s="36"/>
      <c r="DH39" s="36"/>
      <c r="DI39" s="36"/>
      <c r="DJ39" s="36"/>
      <c r="DK39" s="36"/>
      <c r="DL39" s="36"/>
      <c r="DM39" s="36"/>
      <c r="DN39" s="36"/>
      <c r="DO39" s="36"/>
      <c r="DP39" s="36"/>
    </row>
    <row r="40" spans="1:120" s="132" customFormat="1" ht="17.25" customHeight="1">
      <c r="A40" s="980">
        <v>3</v>
      </c>
      <c r="B40" s="981"/>
      <c r="C40" s="1010" t="str">
        <f>IF(ＺＥＨデベロッパー公開情報!C150="","",ＺＥＨデベロッパー公開情報!C150)</f>
        <v/>
      </c>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886" t="str">
        <f>IF(OR(ＺＥＨデベロッパー公開情報!AD150="",ＺＥＨデベロッパー公開情報!AD150="--選択--"),"",ＺＥＨデベロッパー公開情報!AD150)</f>
        <v/>
      </c>
      <c r="AB40" s="887"/>
      <c r="AC40" s="887"/>
      <c r="AD40" s="887"/>
      <c r="AE40" s="982"/>
      <c r="AF40" s="886" t="str">
        <f>IF(OR(ＺＥＨデベロッパー公開情報!AI150="",ＺＥＨデベロッパー公開情報!AI150="--選択--"),"",ＺＥＨデベロッパー公開情報!AI150)</f>
        <v/>
      </c>
      <c r="AG40" s="887"/>
      <c r="AH40" s="887"/>
      <c r="AI40" s="982"/>
      <c r="AJ40" s="1000" t="str">
        <f>IF(ＺＥＨデベロッパー公開情報!AN150="","",ＺＥＨデベロッパー公開情報!AN150)</f>
        <v/>
      </c>
      <c r="AK40" s="1001"/>
      <c r="AL40" s="1001"/>
      <c r="AM40" s="1001"/>
      <c r="AN40" s="1001"/>
      <c r="AO40" s="1002"/>
      <c r="AP40" s="1003" t="str">
        <f>IF(ＺＥＨデベロッパー公開情報!AT150="","",ＺＥＨデベロッパー公開情報!AT150)</f>
        <v/>
      </c>
      <c r="AQ40" s="1004"/>
      <c r="AR40" s="1005"/>
      <c r="AS40" s="985" t="str">
        <f>IF(ＺＥＨデベロッパー公開情報!AX150="","",ＺＥＨデベロッパー公開情報!AX150)</f>
        <v/>
      </c>
      <c r="AT40" s="986"/>
      <c r="AU40" s="986"/>
      <c r="AV40" s="987"/>
      <c r="AW40" s="1006" t="str">
        <f>IF(ＺＥＨデベロッパー公開情報!BB150="","",ＺＥＨデベロッパー公開情報!BB150)</f>
        <v/>
      </c>
      <c r="AX40" s="1007"/>
      <c r="AY40" s="1007"/>
      <c r="AZ40" s="1008"/>
      <c r="BA40" s="860" t="str">
        <f>IF(ＺＥＨデベロッパー公開情報!BF150="","",ＺＥＨデベロッパー公開情報!BF150)</f>
        <v/>
      </c>
      <c r="BB40" s="860"/>
      <c r="BC40" s="860"/>
      <c r="BD40" s="860"/>
      <c r="BE40" s="860"/>
      <c r="BF40" s="860"/>
      <c r="BG40" s="882" t="str">
        <f>IF(ＺＥＨデベロッパー公開情報!BL150="","",ＺＥＨデベロッパー公開情報!BL150)</f>
        <v/>
      </c>
      <c r="BH40" s="883"/>
      <c r="BI40" s="883"/>
      <c r="BJ40" s="883"/>
      <c r="BK40" s="883"/>
      <c r="BL40" s="1009"/>
      <c r="BM40" s="882" t="str">
        <f>IF(ＺＥＨデベロッパー公開情報!BR150="","",ＺＥＨデベロッパー公開情報!BR150)</f>
        <v/>
      </c>
      <c r="BN40" s="883"/>
      <c r="BO40" s="883"/>
      <c r="BP40" s="883"/>
      <c r="BQ40" s="883"/>
      <c r="BR40" s="1009"/>
      <c r="BS40" s="886" t="str">
        <f>IF(OR(ＺＥＨデベロッパー公開情報!BX150="",ＺＥＨデベロッパー公開情報!BX150="--選択--"),"",ＺＥＨデベロッパー公開情報!BX150)</f>
        <v/>
      </c>
      <c r="BT40" s="887"/>
      <c r="BU40" s="887"/>
      <c r="BV40" s="887"/>
      <c r="BW40" s="887"/>
      <c r="BX40" s="887"/>
      <c r="BY40" s="887"/>
      <c r="BZ40" s="887"/>
      <c r="CA40" s="887"/>
      <c r="CB40" s="887"/>
      <c r="CC40" s="888"/>
      <c r="CD40" s="134"/>
      <c r="CE40" s="134"/>
      <c r="CF40" s="134"/>
      <c r="CG40" s="134"/>
      <c r="CH40" s="134"/>
      <c r="CI40" s="134"/>
      <c r="CJ40" s="134"/>
      <c r="CK40" s="134"/>
      <c r="CL40" s="134"/>
      <c r="CM40" s="134"/>
      <c r="CN40" s="134"/>
      <c r="CO40" s="134"/>
      <c r="CP40" s="134"/>
      <c r="CQ40" s="134"/>
      <c r="CT40" s="36"/>
      <c r="CU40" s="36"/>
      <c r="CV40" s="36"/>
      <c r="CW40" s="36"/>
      <c r="CX40" s="36"/>
      <c r="CY40" s="36"/>
      <c r="CZ40" s="36"/>
      <c r="DA40" s="36"/>
      <c r="DB40" s="36"/>
      <c r="DC40" s="36"/>
      <c r="DD40" s="36"/>
      <c r="DE40" s="36"/>
      <c r="DF40" s="36"/>
      <c r="DG40" s="36"/>
      <c r="DH40" s="36"/>
      <c r="DI40" s="36"/>
      <c r="DJ40" s="36"/>
      <c r="DK40" s="36"/>
      <c r="DL40" s="36"/>
      <c r="DM40" s="36"/>
      <c r="DN40" s="36"/>
      <c r="DO40" s="36"/>
      <c r="DP40" s="36"/>
    </row>
    <row r="41" spans="1:120" s="132" customFormat="1" ht="17.25" customHeight="1">
      <c r="A41" s="1041">
        <v>4</v>
      </c>
      <c r="B41" s="1041"/>
      <c r="C41" s="994" t="str">
        <f>IF(ＺＥＨデベロッパー公開情報!C151="","",ＺＥＨデベロッパー公開情報!C151)</f>
        <v/>
      </c>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6" t="str">
        <f>IF(OR(ＺＥＨデベロッパー公開情報!AD151="",ＺＥＨデベロッパー公開情報!AD151="--選択--"),"",ＺＥＨデベロッパー公開情報!AD151)</f>
        <v/>
      </c>
      <c r="AB41" s="997"/>
      <c r="AC41" s="997"/>
      <c r="AD41" s="997"/>
      <c r="AE41" s="998"/>
      <c r="AF41" s="885" t="str">
        <f>IF(OR(ＺＥＨデベロッパー公開情報!AI151="",ＺＥＨデベロッパー公開情報!AI151="--選択--"),"",ＺＥＨデベロッパー公開情報!AI151)</f>
        <v/>
      </c>
      <c r="AG41" s="885"/>
      <c r="AH41" s="885"/>
      <c r="AI41" s="885"/>
      <c r="AJ41" s="976" t="str">
        <f>IF(ＺＥＨデベロッパー公開情報!AN151="","",ＺＥＨデベロッパー公開情報!AN151)</f>
        <v/>
      </c>
      <c r="AK41" s="976"/>
      <c r="AL41" s="976"/>
      <c r="AM41" s="976"/>
      <c r="AN41" s="976"/>
      <c r="AO41" s="976"/>
      <c r="AP41" s="977" t="str">
        <f>IF(ＺＥＨデベロッパー公開情報!AT151="","",ＺＥＨデベロッパー公開情報!AT151)</f>
        <v/>
      </c>
      <c r="AQ41" s="977"/>
      <c r="AR41" s="977"/>
      <c r="AS41" s="978" t="str">
        <f>IF(ＺＥＨデベロッパー公開情報!AX151="","",ＺＥＨデベロッパー公開情報!AX151)</f>
        <v/>
      </c>
      <c r="AT41" s="978"/>
      <c r="AU41" s="978"/>
      <c r="AV41" s="978"/>
      <c r="AW41" s="979" t="str">
        <f>IF(ＺＥＨデベロッパー公開情報!BB151="","",ＺＥＨデベロッパー公開情報!BB151)</f>
        <v/>
      </c>
      <c r="AX41" s="979"/>
      <c r="AY41" s="979"/>
      <c r="AZ41" s="979"/>
      <c r="BA41" s="861" t="str">
        <f>IF(ＺＥＨデベロッパー公開情報!BF151="","",ＺＥＨデベロッパー公開情報!BF151)</f>
        <v/>
      </c>
      <c r="BB41" s="861"/>
      <c r="BC41" s="861"/>
      <c r="BD41" s="861"/>
      <c r="BE41" s="861"/>
      <c r="BF41" s="861"/>
      <c r="BG41" s="988" t="str">
        <f>IF(ＺＥＨデベロッパー公開情報!BL151="","",ＺＥＨデベロッパー公開情報!BL151)</f>
        <v/>
      </c>
      <c r="BH41" s="988"/>
      <c r="BI41" s="988"/>
      <c r="BJ41" s="988"/>
      <c r="BK41" s="988"/>
      <c r="BL41" s="988"/>
      <c r="BM41" s="988" t="str">
        <f>IF(ＺＥＨデベロッパー公開情報!BR151="","",ＺＥＨデベロッパー公開情報!BR151)</f>
        <v/>
      </c>
      <c r="BN41" s="988"/>
      <c r="BO41" s="988"/>
      <c r="BP41" s="988"/>
      <c r="BQ41" s="988"/>
      <c r="BR41" s="988"/>
      <c r="BS41" s="885" t="str">
        <f>IF(OR(ＺＥＨデベロッパー公開情報!BX151="",ＺＥＨデベロッパー公開情報!BX151="--選択--"),"",ＺＥＨデベロッパー公開情報!BX151)</f>
        <v/>
      </c>
      <c r="BT41" s="885"/>
      <c r="BU41" s="885"/>
      <c r="BV41" s="885"/>
      <c r="BW41" s="885"/>
      <c r="BX41" s="885"/>
      <c r="BY41" s="885"/>
      <c r="BZ41" s="885"/>
      <c r="CA41" s="885"/>
      <c r="CB41" s="885"/>
      <c r="CC41" s="885"/>
      <c r="CD41" s="134"/>
      <c r="CE41" s="134"/>
      <c r="CF41" s="134"/>
      <c r="CG41" s="134"/>
      <c r="CH41" s="134"/>
      <c r="CI41" s="134"/>
      <c r="CJ41" s="134"/>
      <c r="CK41" s="134"/>
      <c r="CL41" s="134"/>
      <c r="CM41" s="134"/>
      <c r="CN41" s="134"/>
      <c r="CO41" s="134"/>
      <c r="CP41" s="134"/>
      <c r="CQ41" s="134" t="s">
        <v>716</v>
      </c>
      <c r="CR41" s="37"/>
      <c r="CT41" s="36"/>
      <c r="CU41" s="36"/>
      <c r="CV41" s="36"/>
      <c r="CW41" s="36"/>
      <c r="CX41" s="36"/>
      <c r="CY41" s="36"/>
      <c r="CZ41" s="36"/>
      <c r="DA41" s="36"/>
      <c r="DB41" s="36"/>
      <c r="DC41" s="36"/>
      <c r="DD41" s="36"/>
      <c r="DE41" s="36"/>
      <c r="DF41" s="36"/>
      <c r="DG41" s="36"/>
      <c r="DH41" s="36"/>
      <c r="DI41" s="36"/>
      <c r="DJ41" s="36"/>
      <c r="DK41" s="36"/>
      <c r="DL41" s="36"/>
      <c r="DM41" s="36"/>
      <c r="DN41" s="36"/>
      <c r="DO41" s="36"/>
      <c r="DP41" s="36"/>
    </row>
    <row r="42" spans="1:120" s="132" customFormat="1" ht="17.25" customHeight="1">
      <c r="A42" s="1015">
        <v>5</v>
      </c>
      <c r="B42" s="1016"/>
      <c r="C42" s="1029" t="str">
        <f>IF(ＺＥＨデベロッパー公開情報!C152="","",ＺＥＨデベロッパー公開情報!C152)</f>
        <v/>
      </c>
      <c r="D42" s="1030"/>
      <c r="E42" s="1030"/>
      <c r="F42" s="1030"/>
      <c r="G42" s="1030"/>
      <c r="H42" s="1030"/>
      <c r="I42" s="1030"/>
      <c r="J42" s="1030"/>
      <c r="K42" s="1030"/>
      <c r="L42" s="1030"/>
      <c r="M42" s="1030"/>
      <c r="N42" s="1030"/>
      <c r="O42" s="1030"/>
      <c r="P42" s="1030"/>
      <c r="Q42" s="1030"/>
      <c r="R42" s="1030"/>
      <c r="S42" s="1030"/>
      <c r="T42" s="1030"/>
      <c r="U42" s="1030"/>
      <c r="V42" s="1030"/>
      <c r="W42" s="1030"/>
      <c r="X42" s="1030"/>
      <c r="Y42" s="1030"/>
      <c r="Z42" s="1030"/>
      <c r="AA42" s="1017" t="str">
        <f>IF(OR(ＺＥＨデベロッパー公開情報!AD152="",ＺＥＨデベロッパー公開情報!AD152="--選択--"),"",ＺＥＨデベロッパー公開情報!AD152)</f>
        <v/>
      </c>
      <c r="AB42" s="1018"/>
      <c r="AC42" s="1018"/>
      <c r="AD42" s="1018"/>
      <c r="AE42" s="1019"/>
      <c r="AF42" s="1017" t="str">
        <f>IF(OR(ＺＥＨデベロッパー公開情報!AI152="",ＺＥＨデベロッパー公開情報!AI152="--選択--"),"",ＺＥＨデベロッパー公開情報!AI152)</f>
        <v/>
      </c>
      <c r="AG42" s="1018"/>
      <c r="AH42" s="1018"/>
      <c r="AI42" s="1019"/>
      <c r="AJ42" s="1020" t="str">
        <f>IF(ＺＥＨデベロッパー公開情報!AN152="","",ＺＥＨデベロッパー公開情報!AN152)</f>
        <v/>
      </c>
      <c r="AK42" s="1021"/>
      <c r="AL42" s="1021"/>
      <c r="AM42" s="1021"/>
      <c r="AN42" s="1021"/>
      <c r="AO42" s="1022"/>
      <c r="AP42" s="1023" t="str">
        <f>IF(ＺＥＨデベロッパー公開情報!AT152="","",ＺＥＨデベロッパー公開情報!AT152)</f>
        <v/>
      </c>
      <c r="AQ42" s="1024"/>
      <c r="AR42" s="1025"/>
      <c r="AS42" s="1026" t="str">
        <f>IF(ＺＥＨデベロッパー公開情報!AX152="","",ＺＥＨデベロッパー公開情報!AX152)</f>
        <v/>
      </c>
      <c r="AT42" s="1027"/>
      <c r="AU42" s="1027"/>
      <c r="AV42" s="1028"/>
      <c r="AW42" s="1031" t="str">
        <f>IF(ＺＥＨデベロッパー公開情報!BB152="","",ＺＥＨデベロッパー公開情報!BB152)</f>
        <v/>
      </c>
      <c r="AX42" s="1032"/>
      <c r="AY42" s="1032"/>
      <c r="AZ42" s="1033"/>
      <c r="BA42" s="860" t="str">
        <f>IF(ＺＥＨデベロッパー公開情報!BF152="","",ＺＥＨデベロッパー公開情報!BF152)</f>
        <v/>
      </c>
      <c r="BB42" s="860"/>
      <c r="BC42" s="860"/>
      <c r="BD42" s="860"/>
      <c r="BE42" s="860"/>
      <c r="BF42" s="860"/>
      <c r="BG42" s="889" t="str">
        <f>IF(ＺＥＨデベロッパー公開情報!BL152="","",ＺＥＨデベロッパー公開情報!BL152)</f>
        <v/>
      </c>
      <c r="BH42" s="890"/>
      <c r="BI42" s="890"/>
      <c r="BJ42" s="890"/>
      <c r="BK42" s="890"/>
      <c r="BL42" s="891"/>
      <c r="BM42" s="889" t="str">
        <f>IF(ＺＥＨデベロッパー公開情報!BR152="","",ＺＥＨデベロッパー公開情報!BR152)</f>
        <v/>
      </c>
      <c r="BN42" s="890"/>
      <c r="BO42" s="890"/>
      <c r="BP42" s="890"/>
      <c r="BQ42" s="890"/>
      <c r="BR42" s="891"/>
      <c r="BS42" s="1017" t="str">
        <f>IF(OR(ＺＥＨデベロッパー公開情報!BX152="",ＺＥＨデベロッパー公開情報!BX152="--選択--"),"",ＺＥＨデベロッパー公開情報!BX152)</f>
        <v/>
      </c>
      <c r="BT42" s="1018"/>
      <c r="BU42" s="1018"/>
      <c r="BV42" s="1018"/>
      <c r="BW42" s="1018"/>
      <c r="BX42" s="1018"/>
      <c r="BY42" s="1018"/>
      <c r="BZ42" s="1018"/>
      <c r="CA42" s="1018"/>
      <c r="CB42" s="1018"/>
      <c r="CC42" s="1042"/>
      <c r="CD42" s="134"/>
      <c r="CE42" s="134"/>
      <c r="CF42" s="134"/>
      <c r="CG42" s="134"/>
      <c r="CH42" s="134"/>
      <c r="CI42" s="134"/>
      <c r="CJ42" s="134"/>
      <c r="CK42" s="134"/>
      <c r="CL42" s="134"/>
      <c r="CM42" s="134"/>
      <c r="CN42" s="134"/>
      <c r="CO42" s="134"/>
      <c r="CP42" s="134"/>
      <c r="CQ42" s="134"/>
      <c r="CR42" s="37"/>
      <c r="CS42" s="37"/>
      <c r="CT42" s="36"/>
      <c r="CU42" s="36"/>
      <c r="CV42" s="36"/>
      <c r="CW42" s="36"/>
      <c r="CX42" s="36"/>
      <c r="CY42" s="36"/>
      <c r="CZ42" s="36"/>
      <c r="DA42" s="36"/>
      <c r="DB42" s="36"/>
      <c r="DC42" s="36"/>
      <c r="DD42" s="36"/>
      <c r="DE42" s="36"/>
      <c r="DF42" s="36"/>
      <c r="DG42" s="36"/>
      <c r="DH42" s="36"/>
      <c r="DI42" s="36"/>
      <c r="DJ42" s="36"/>
      <c r="DK42" s="36"/>
      <c r="DL42" s="36"/>
      <c r="DM42" s="36"/>
      <c r="DN42" s="36"/>
      <c r="DO42" s="36"/>
      <c r="DP42" s="36"/>
    </row>
    <row r="43" spans="1:120" s="132" customFormat="1" ht="15" customHeight="1">
      <c r="A43" s="103"/>
      <c r="B43" s="103"/>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6"/>
      <c r="AK43" s="136"/>
      <c r="AL43" s="136"/>
      <c r="AM43" s="136"/>
      <c r="AN43" s="136"/>
      <c r="AO43" s="136"/>
      <c r="AP43" s="137"/>
      <c r="AQ43" s="137"/>
      <c r="AR43" s="137"/>
      <c r="AS43" s="138"/>
      <c r="AT43" s="138"/>
      <c r="AU43" s="138"/>
      <c r="AV43" s="138"/>
      <c r="AW43" s="135"/>
      <c r="AX43" s="135"/>
      <c r="AY43" s="135"/>
      <c r="AZ43" s="135"/>
      <c r="BA43" s="135"/>
      <c r="BB43" s="135"/>
      <c r="BC43" s="135"/>
      <c r="BD43" s="135"/>
      <c r="BE43" s="135"/>
      <c r="BF43" s="135"/>
      <c r="BG43" s="139"/>
      <c r="BH43" s="139"/>
      <c r="BI43" s="139"/>
      <c r="BJ43" s="139"/>
      <c r="BK43" s="139"/>
      <c r="BL43" s="139"/>
      <c r="BM43" s="1034" t="s">
        <v>372</v>
      </c>
      <c r="BN43" s="1034"/>
      <c r="BO43" s="1034"/>
      <c r="BP43" s="1034"/>
      <c r="BQ43" s="1034"/>
      <c r="BR43" s="1034"/>
      <c r="BS43" s="1034"/>
      <c r="BT43" s="1034"/>
      <c r="BU43" s="1034"/>
      <c r="BV43" s="1034"/>
      <c r="BW43" s="1034"/>
      <c r="BX43" s="1034"/>
      <c r="BY43" s="1040">
        <f>ＺＥＨデベロッパー公開情報!CF142</f>
        <v>0</v>
      </c>
      <c r="BZ43" s="1040"/>
      <c r="CA43" s="135" t="s">
        <v>370</v>
      </c>
      <c r="CB43" s="135"/>
      <c r="CC43" s="134"/>
      <c r="CD43" s="134"/>
      <c r="CE43" s="134"/>
      <c r="CF43" s="134"/>
      <c r="CG43" s="134"/>
      <c r="CH43" s="134"/>
      <c r="CI43" s="134"/>
      <c r="CJ43" s="134"/>
      <c r="CK43" s="134"/>
      <c r="CL43" s="134"/>
      <c r="CM43" s="134"/>
      <c r="CN43" s="134"/>
      <c r="CO43" s="134"/>
      <c r="CP43" s="134"/>
      <c r="CQ43" s="134"/>
      <c r="CR43" s="37"/>
      <c r="CS43" s="37"/>
      <c r="CT43" s="36"/>
      <c r="CU43" s="36"/>
      <c r="CV43" s="36"/>
      <c r="CW43" s="36"/>
      <c r="CX43" s="36"/>
      <c r="CY43" s="36"/>
      <c r="CZ43" s="36"/>
      <c r="DA43" s="36"/>
      <c r="DB43" s="36"/>
      <c r="DC43" s="36"/>
      <c r="DD43" s="36"/>
      <c r="DE43" s="36"/>
      <c r="DF43" s="36"/>
      <c r="DG43" s="36"/>
      <c r="DH43" s="36"/>
      <c r="DI43" s="36"/>
      <c r="DJ43" s="36"/>
      <c r="DK43" s="36"/>
      <c r="DL43" s="36"/>
      <c r="DM43" s="36"/>
      <c r="DN43" s="36"/>
      <c r="DO43" s="36"/>
      <c r="DP43" s="36"/>
    </row>
    <row r="44" spans="1:120" s="132" customFormat="1" ht="17.25" customHeight="1">
      <c r="A44" s="35"/>
      <c r="B44" s="103"/>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6"/>
      <c r="AK44" s="136"/>
      <c r="AL44" s="136"/>
      <c r="AM44" s="136"/>
      <c r="AN44" s="136"/>
      <c r="AO44" s="136"/>
      <c r="AP44" s="137"/>
      <c r="AQ44" s="137"/>
      <c r="AR44" s="137"/>
      <c r="AS44" s="138"/>
      <c r="AT44" s="138"/>
      <c r="AU44" s="138"/>
      <c r="AV44" s="138"/>
      <c r="AW44" s="135"/>
      <c r="AX44" s="135"/>
      <c r="AY44" s="135"/>
      <c r="AZ44" s="135"/>
      <c r="BA44" s="135"/>
      <c r="BB44" s="135"/>
      <c r="BC44" s="135"/>
      <c r="BD44" s="135"/>
      <c r="BE44" s="135"/>
      <c r="BF44" s="135"/>
      <c r="BG44" s="139"/>
      <c r="BH44" s="139"/>
      <c r="BI44" s="139"/>
      <c r="BJ44" s="139"/>
      <c r="BK44" s="139"/>
      <c r="BL44" s="139"/>
      <c r="BM44" s="139"/>
      <c r="BN44" s="139"/>
      <c r="BO44" s="858"/>
      <c r="BP44" s="858"/>
      <c r="BQ44" s="858" t="str">
        <f>IF(AND(data3!P2=1,data3!Q2=0),"（　２　／　２　　枚）",IF(C77&lt;&gt;"","（　２　／　３　　枚）","（　２　／　２　　枚）"))</f>
        <v>（　２　／　２　　枚）</v>
      </c>
      <c r="BR44" s="858"/>
      <c r="BS44" s="858"/>
      <c r="BT44" s="858"/>
      <c r="BU44" s="858"/>
      <c r="BV44" s="858"/>
      <c r="BW44" s="858"/>
      <c r="BX44" s="858"/>
      <c r="BY44" s="858"/>
      <c r="BZ44" s="858"/>
      <c r="CA44" s="858"/>
      <c r="CB44" s="858"/>
      <c r="CC44" s="858"/>
      <c r="CD44" s="134"/>
      <c r="CE44" s="134"/>
      <c r="CF44" s="134"/>
      <c r="CG44" s="134"/>
      <c r="CH44" s="134"/>
      <c r="CI44" s="134"/>
      <c r="CJ44" s="134"/>
      <c r="CK44" s="134"/>
      <c r="CL44" s="134"/>
      <c r="CM44" s="134"/>
      <c r="CN44" s="134"/>
      <c r="CO44" s="134"/>
      <c r="CP44" s="134"/>
      <c r="CQ44" s="134"/>
      <c r="CR44" s="37"/>
      <c r="CS44" s="37"/>
      <c r="CT44" s="36"/>
      <c r="CU44" s="36"/>
      <c r="CV44" s="36"/>
      <c r="CW44" s="36"/>
      <c r="CX44" s="36"/>
      <c r="CY44" s="36"/>
      <c r="CZ44" s="36"/>
      <c r="DA44" s="36"/>
      <c r="DB44" s="36"/>
      <c r="DC44" s="36"/>
      <c r="DD44" s="36"/>
      <c r="DE44" s="36"/>
      <c r="DF44" s="36"/>
      <c r="DG44" s="36"/>
      <c r="DH44" s="36"/>
      <c r="DI44" s="36"/>
      <c r="DJ44" s="36"/>
      <c r="DK44" s="36"/>
      <c r="DL44" s="36"/>
      <c r="DM44" s="36"/>
      <c r="DN44" s="36"/>
      <c r="DO44" s="36"/>
      <c r="DP44" s="36"/>
    </row>
    <row r="45" spans="1:120" s="132" customFormat="1" ht="3" customHeight="1">
      <c r="A45" s="35"/>
      <c r="B45" s="103"/>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6"/>
      <c r="AK45" s="136"/>
      <c r="AL45" s="136"/>
      <c r="AM45" s="136"/>
      <c r="AN45" s="136"/>
      <c r="AO45" s="136"/>
      <c r="AP45" s="137"/>
      <c r="AQ45" s="137"/>
      <c r="AR45" s="137"/>
      <c r="AS45" s="138"/>
      <c r="AT45" s="138"/>
      <c r="AU45" s="138"/>
      <c r="AV45" s="138"/>
      <c r="AW45" s="135"/>
      <c r="AX45" s="135"/>
      <c r="AY45" s="135"/>
      <c r="AZ45" s="135"/>
      <c r="BA45" s="135"/>
      <c r="BB45" s="135"/>
      <c r="BC45" s="135"/>
      <c r="BD45" s="135"/>
      <c r="BE45" s="135"/>
      <c r="BF45" s="135"/>
      <c r="BG45" s="139"/>
      <c r="BH45" s="139"/>
      <c r="BI45" s="139"/>
      <c r="BJ45" s="139"/>
      <c r="BK45" s="139"/>
      <c r="BL45" s="139"/>
      <c r="BM45" s="139"/>
      <c r="BN45" s="139"/>
      <c r="BO45" s="158"/>
      <c r="BP45" s="158"/>
      <c r="BQ45" s="158"/>
      <c r="BR45" s="158"/>
      <c r="BS45" s="159"/>
      <c r="BT45" s="159"/>
      <c r="BU45" s="158"/>
      <c r="BV45" s="158"/>
      <c r="BW45" s="158"/>
      <c r="BX45" s="159"/>
      <c r="BY45" s="159"/>
      <c r="BZ45" s="158"/>
      <c r="CA45" s="158"/>
      <c r="CB45" s="158"/>
      <c r="CC45" s="95"/>
      <c r="CD45" s="134"/>
      <c r="CE45" s="134"/>
      <c r="CF45" s="134"/>
      <c r="CG45" s="134"/>
      <c r="CH45" s="134"/>
      <c r="CI45" s="134"/>
      <c r="CJ45" s="134"/>
      <c r="CK45" s="134"/>
      <c r="CL45" s="134"/>
      <c r="CM45" s="134"/>
      <c r="CN45" s="134"/>
      <c r="CO45" s="134"/>
      <c r="CP45" s="134"/>
      <c r="CQ45" s="134"/>
      <c r="CR45" s="37"/>
      <c r="CS45" s="37"/>
      <c r="CT45" s="36"/>
      <c r="CU45" s="36"/>
      <c r="CV45" s="36"/>
      <c r="CW45" s="36"/>
      <c r="CX45" s="36"/>
      <c r="CY45" s="36"/>
      <c r="CZ45" s="36"/>
      <c r="DA45" s="36"/>
      <c r="DB45" s="36"/>
      <c r="DC45" s="36"/>
      <c r="DD45" s="36"/>
      <c r="DE45" s="36"/>
      <c r="DF45" s="36"/>
      <c r="DG45" s="36"/>
      <c r="DH45" s="36"/>
      <c r="DI45" s="36"/>
      <c r="DJ45" s="36"/>
      <c r="DK45" s="36"/>
      <c r="DL45" s="36"/>
      <c r="DM45" s="36"/>
      <c r="DN45" s="36"/>
      <c r="DO45" s="36"/>
      <c r="DP45" s="36"/>
    </row>
    <row r="46" spans="1:120" ht="15" customHeight="1">
      <c r="A46" s="101"/>
      <c r="B46" s="37" t="s">
        <v>383</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3"/>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58"/>
      <c r="BP46" s="158"/>
      <c r="BQ46" s="159"/>
      <c r="BR46" s="159"/>
      <c r="BS46" s="158"/>
      <c r="BT46" s="158"/>
      <c r="BU46" s="159"/>
      <c r="BV46" s="159"/>
      <c r="BW46" s="159"/>
      <c r="BX46" s="158"/>
      <c r="BY46" s="158"/>
      <c r="BZ46" s="158"/>
      <c r="CA46" s="158"/>
      <c r="CB46" s="158"/>
      <c r="CC46" s="158"/>
      <c r="CD46" s="105"/>
      <c r="CE46" s="105"/>
      <c r="CF46" s="105"/>
      <c r="CG46" s="105"/>
      <c r="CH46" s="105"/>
      <c r="CI46" s="105"/>
      <c r="CJ46" s="105"/>
      <c r="CK46" s="105"/>
      <c r="CL46" s="105"/>
      <c r="CM46" s="105"/>
      <c r="CN46" s="105"/>
      <c r="CO46" s="105"/>
      <c r="CP46" s="105"/>
      <c r="CQ46" s="165"/>
    </row>
    <row r="47" spans="1:120" ht="22.5" customHeight="1">
      <c r="A47" s="922" t="s">
        <v>189</v>
      </c>
      <c r="B47" s="923"/>
      <c r="C47" s="923"/>
      <c r="D47" s="923"/>
      <c r="E47" s="923"/>
      <c r="F47" s="923"/>
      <c r="G47" s="923"/>
      <c r="H47" s="923"/>
      <c r="I47" s="923"/>
      <c r="J47" s="923"/>
      <c r="K47" s="923"/>
      <c r="L47" s="923"/>
      <c r="M47" s="923"/>
      <c r="N47" s="923"/>
      <c r="O47" s="923"/>
      <c r="P47" s="923"/>
      <c r="Q47" s="1053" t="str">
        <f>IF(ＺＥＨデベロッパー公開情報!N237="","",ＺＥＨデベロッパー公開情報!N237)</f>
        <v/>
      </c>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c r="BE47" s="1054"/>
      <c r="BF47" s="1054"/>
      <c r="BG47" s="1054"/>
      <c r="BH47" s="1054"/>
      <c r="BI47" s="1054"/>
      <c r="BJ47" s="1054"/>
      <c r="BK47" s="1054"/>
      <c r="BL47" s="1054"/>
      <c r="BM47" s="1054"/>
      <c r="BN47" s="1054"/>
      <c r="BO47" s="1054"/>
      <c r="BP47" s="1054"/>
      <c r="BQ47" s="1054"/>
      <c r="BR47" s="1054"/>
      <c r="BS47" s="1054"/>
      <c r="BT47" s="1054"/>
      <c r="BU47" s="1054"/>
      <c r="BV47" s="1054"/>
      <c r="BW47" s="1054"/>
      <c r="BX47" s="1054"/>
      <c r="BY47" s="1054"/>
      <c r="BZ47" s="1054"/>
      <c r="CA47" s="1054"/>
      <c r="CB47" s="1054"/>
      <c r="CC47" s="1055"/>
      <c r="CD47" s="105"/>
      <c r="CE47" s="105"/>
      <c r="CF47" s="105"/>
      <c r="CG47" s="105"/>
      <c r="CH47" s="105"/>
      <c r="CI47" s="105"/>
      <c r="CJ47" s="105"/>
      <c r="CK47" s="105"/>
      <c r="CL47" s="105"/>
      <c r="CM47" s="105"/>
      <c r="CN47" s="105"/>
      <c r="CO47" s="105"/>
      <c r="CP47" s="105"/>
      <c r="CQ47" s="165"/>
    </row>
    <row r="48" spans="1:120" ht="22.5" customHeight="1">
      <c r="A48" s="1056" t="s">
        <v>330</v>
      </c>
      <c r="B48" s="1057"/>
      <c r="C48" s="1057"/>
      <c r="D48" s="1057"/>
      <c r="E48" s="1057"/>
      <c r="F48" s="1057"/>
      <c r="G48" s="1057"/>
      <c r="H48" s="1057"/>
      <c r="I48" s="1057"/>
      <c r="J48" s="1057"/>
      <c r="K48" s="1057"/>
      <c r="L48" s="1057"/>
      <c r="M48" s="1057"/>
      <c r="N48" s="1057"/>
      <c r="O48" s="1057"/>
      <c r="P48" s="1058"/>
      <c r="Q48" s="1059" t="str">
        <f>IF(OR(ＺＥＨデベロッパー公開情報!N238="",ＺＥＨデベロッパー公開情報!T238="",ＺＥＨデベロッパー公開情報!Z238=""),"",ＺＥＨデベロッパー公開情報!N238&amp;"-"&amp;ＺＥＨデベロッパー公開情報!T238&amp;"-"&amp;ＺＥＨデベロッパー公開情報!Z238)</f>
        <v/>
      </c>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c r="AX48" s="1060"/>
      <c r="AY48" s="1060"/>
      <c r="AZ48" s="1060"/>
      <c r="BA48" s="1060"/>
      <c r="BB48" s="1060"/>
      <c r="BC48" s="1060"/>
      <c r="BD48" s="1060"/>
      <c r="BE48" s="1060"/>
      <c r="BF48" s="1060"/>
      <c r="BG48" s="1060"/>
      <c r="BH48" s="1060"/>
      <c r="BI48" s="1060"/>
      <c r="BJ48" s="1060"/>
      <c r="BK48" s="1060"/>
      <c r="BL48" s="1060"/>
      <c r="BM48" s="1060"/>
      <c r="BN48" s="1060"/>
      <c r="BO48" s="1060"/>
      <c r="BP48" s="1060"/>
      <c r="BQ48" s="1060"/>
      <c r="BR48" s="1060"/>
      <c r="BS48" s="1060"/>
      <c r="BT48" s="1060"/>
      <c r="BU48" s="1060"/>
      <c r="BV48" s="1060"/>
      <c r="BW48" s="1060"/>
      <c r="BX48" s="1060"/>
      <c r="BY48" s="1060"/>
      <c r="BZ48" s="1060"/>
      <c r="CA48" s="1060"/>
      <c r="CB48" s="1060"/>
      <c r="CC48" s="1061"/>
      <c r="CD48" s="105"/>
      <c r="CE48" s="105"/>
      <c r="CF48" s="105"/>
      <c r="CG48" s="105"/>
      <c r="CH48" s="105"/>
      <c r="CI48" s="105"/>
      <c r="CJ48" s="105"/>
      <c r="CK48" s="105"/>
      <c r="CL48" s="105"/>
      <c r="CM48" s="105"/>
      <c r="CN48" s="105"/>
      <c r="CO48" s="105"/>
      <c r="CP48" s="105"/>
      <c r="CQ48" s="165"/>
    </row>
    <row r="49" spans="1:107" ht="22.5" customHeight="1">
      <c r="A49" s="1089" t="s">
        <v>373</v>
      </c>
      <c r="B49" s="1090"/>
      <c r="C49" s="1090"/>
      <c r="D49" s="1090"/>
      <c r="E49" s="1090"/>
      <c r="F49" s="1090"/>
      <c r="G49" s="1090"/>
      <c r="H49" s="1090"/>
      <c r="I49" s="1090"/>
      <c r="J49" s="1090"/>
      <c r="K49" s="1090"/>
      <c r="L49" s="1090"/>
      <c r="M49" s="1090"/>
      <c r="N49" s="1090"/>
      <c r="O49" s="1090"/>
      <c r="P49" s="1090"/>
      <c r="Q49" s="1091" t="str">
        <f>IF(ＺＥＨデベロッパー公開情報!N239="","",ＺＥＨデベロッパー公開情報!N239)</f>
        <v/>
      </c>
      <c r="R49" s="1092"/>
      <c r="S49" s="1092"/>
      <c r="T49" s="1092"/>
      <c r="U49" s="1092"/>
      <c r="V49" s="1092"/>
      <c r="W49" s="1092"/>
      <c r="X49" s="1092"/>
      <c r="Y49" s="1092"/>
      <c r="Z49" s="1092"/>
      <c r="AA49" s="1092"/>
      <c r="AB49" s="1092"/>
      <c r="AC49" s="1092"/>
      <c r="AD49" s="1092"/>
      <c r="AE49" s="1092"/>
      <c r="AF49" s="1092"/>
      <c r="AG49" s="1092"/>
      <c r="AH49" s="1092"/>
      <c r="AI49" s="1092"/>
      <c r="AJ49" s="1092"/>
      <c r="AK49" s="1092"/>
      <c r="AL49" s="1092"/>
      <c r="AM49" s="1092"/>
      <c r="AN49" s="1092"/>
      <c r="AO49" s="1092"/>
      <c r="AP49" s="1092"/>
      <c r="AQ49" s="1092"/>
      <c r="AR49" s="1092"/>
      <c r="AS49" s="1092"/>
      <c r="AT49" s="1092"/>
      <c r="AU49" s="1092"/>
      <c r="AV49" s="1092"/>
      <c r="AW49" s="1092"/>
      <c r="AX49" s="1092"/>
      <c r="AY49" s="1092"/>
      <c r="AZ49" s="1092"/>
      <c r="BA49" s="1092"/>
      <c r="BB49" s="1092"/>
      <c r="BC49" s="1092"/>
      <c r="BD49" s="1092"/>
      <c r="BE49" s="1092"/>
      <c r="BF49" s="1092"/>
      <c r="BG49" s="1092"/>
      <c r="BH49" s="1092"/>
      <c r="BI49" s="1092"/>
      <c r="BJ49" s="1092"/>
      <c r="BK49" s="1092"/>
      <c r="BL49" s="1092"/>
      <c r="BM49" s="1092"/>
      <c r="BN49" s="1092"/>
      <c r="BO49" s="1092"/>
      <c r="BP49" s="1092"/>
      <c r="BQ49" s="1092"/>
      <c r="BR49" s="1092"/>
      <c r="BS49" s="1092"/>
      <c r="BT49" s="1092"/>
      <c r="BU49" s="1092"/>
      <c r="BV49" s="1092"/>
      <c r="BW49" s="1092"/>
      <c r="BX49" s="1092"/>
      <c r="BY49" s="1092"/>
      <c r="BZ49" s="1092"/>
      <c r="CA49" s="1092"/>
      <c r="CB49" s="1092"/>
      <c r="CC49" s="1093"/>
      <c r="CD49" s="105"/>
      <c r="CE49" s="105"/>
      <c r="CF49" s="105"/>
      <c r="CG49" s="105"/>
      <c r="CH49" s="105"/>
      <c r="CI49" s="105"/>
      <c r="CJ49" s="105"/>
      <c r="CK49" s="105"/>
      <c r="CL49" s="105"/>
      <c r="CM49" s="105"/>
      <c r="CN49" s="105"/>
      <c r="CO49" s="105"/>
      <c r="CP49" s="105"/>
      <c r="CQ49" s="165"/>
    </row>
    <row r="50" spans="1:107" ht="15" customHeight="1">
      <c r="A50" s="135"/>
      <c r="B50" s="135"/>
      <c r="C50" s="135"/>
      <c r="D50" s="135"/>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02"/>
      <c r="AO50" s="103"/>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58"/>
      <c r="BP50" s="158"/>
      <c r="BQ50" s="159"/>
      <c r="BR50" s="159"/>
      <c r="BS50" s="158"/>
      <c r="BT50" s="158"/>
      <c r="BU50" s="159"/>
      <c r="BV50" s="159"/>
      <c r="BW50" s="159"/>
      <c r="BX50" s="158"/>
      <c r="BY50" s="158"/>
      <c r="BZ50" s="158"/>
      <c r="CA50" s="158"/>
      <c r="CB50" s="158"/>
      <c r="CC50" s="158"/>
      <c r="CD50" s="105"/>
      <c r="CE50" s="105"/>
      <c r="CF50" s="105"/>
      <c r="CG50" s="105"/>
      <c r="CH50" s="105"/>
      <c r="CI50" s="105"/>
      <c r="CJ50" s="105"/>
      <c r="CK50" s="105"/>
      <c r="CL50" s="105"/>
      <c r="CM50" s="105"/>
      <c r="CN50" s="105"/>
      <c r="CO50" s="105"/>
      <c r="CP50" s="105"/>
      <c r="CQ50" s="165"/>
    </row>
    <row r="51" spans="1:107" ht="15" customHeight="1">
      <c r="A51" s="141"/>
      <c r="B51" s="104" t="s">
        <v>384</v>
      </c>
      <c r="C51" s="135"/>
      <c r="D51" s="135"/>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02"/>
      <c r="AO51" s="103"/>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58"/>
      <c r="BP51" s="158"/>
      <c r="BQ51" s="159"/>
      <c r="BR51" s="159"/>
      <c r="BS51" s="158"/>
      <c r="BT51" s="158"/>
      <c r="BU51" s="159"/>
      <c r="BV51" s="159"/>
      <c r="BW51" s="159"/>
      <c r="BX51" s="158"/>
      <c r="BY51" s="158"/>
      <c r="BZ51" s="158"/>
      <c r="CA51" s="158"/>
      <c r="CB51" s="158"/>
      <c r="CC51" s="158"/>
      <c r="CD51" s="105"/>
      <c r="CE51" s="105"/>
      <c r="CF51" s="105"/>
      <c r="CG51" s="105"/>
      <c r="CH51" s="105"/>
      <c r="CI51" s="105"/>
      <c r="CJ51" s="105"/>
      <c r="CK51" s="105"/>
      <c r="CL51" s="105"/>
      <c r="CM51" s="105"/>
      <c r="CN51" s="105"/>
      <c r="CO51" s="105"/>
      <c r="CP51" s="105"/>
      <c r="CQ51" s="165"/>
    </row>
    <row r="52" spans="1:107" s="100" customFormat="1" ht="22.5" customHeight="1">
      <c r="A52" s="1071"/>
      <c r="B52" s="1072"/>
      <c r="C52" s="1073" t="s">
        <v>331</v>
      </c>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5"/>
      <c r="AF52" s="1076" t="s">
        <v>330</v>
      </c>
      <c r="AG52" s="1077"/>
      <c r="AH52" s="1077"/>
      <c r="AI52" s="1077"/>
      <c r="AJ52" s="1077"/>
      <c r="AK52" s="1077"/>
      <c r="AL52" s="1077"/>
      <c r="AM52" s="1077"/>
      <c r="AN52" s="1077"/>
      <c r="AO52" s="1077"/>
      <c r="AP52" s="1077"/>
      <c r="AQ52" s="1077"/>
      <c r="AR52" s="1078"/>
      <c r="AS52" s="1076" t="s">
        <v>374</v>
      </c>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7"/>
      <c r="BP52" s="1077"/>
      <c r="BQ52" s="1077"/>
      <c r="BR52" s="1077"/>
      <c r="BS52" s="1077"/>
      <c r="BT52" s="1077"/>
      <c r="BU52" s="1077"/>
      <c r="BV52" s="1077"/>
      <c r="BW52" s="1077"/>
      <c r="BX52" s="1077"/>
      <c r="BY52" s="1077"/>
      <c r="BZ52" s="1077"/>
      <c r="CA52" s="1077"/>
      <c r="CB52" s="1077"/>
      <c r="CC52" s="1079"/>
      <c r="CD52" s="142"/>
      <c r="CE52" s="142"/>
      <c r="CF52" s="142"/>
      <c r="CG52" s="142"/>
      <c r="CH52" s="142"/>
      <c r="CI52" s="142"/>
      <c r="CJ52" s="142"/>
      <c r="CK52" s="142"/>
      <c r="CL52" s="142"/>
      <c r="CM52" s="143"/>
      <c r="CP52" s="144"/>
      <c r="CQ52" s="144"/>
      <c r="CR52" s="144"/>
      <c r="CS52" s="144"/>
      <c r="CT52" s="144"/>
      <c r="CU52" s="144"/>
      <c r="CV52" s="144"/>
      <c r="CW52" s="144"/>
      <c r="CX52" s="144"/>
      <c r="CY52" s="144"/>
      <c r="CZ52" s="144"/>
      <c r="DA52" s="144"/>
      <c r="DB52" s="144"/>
      <c r="DC52" s="144"/>
    </row>
    <row r="53" spans="1:107" s="100" customFormat="1" ht="24.9" customHeight="1">
      <c r="A53" s="1080">
        <v>1</v>
      </c>
      <c r="B53" s="1081"/>
      <c r="C53" s="1082" t="str">
        <f>IF(ＺＥＨデベロッパー公開情報!C244="","",ＺＥＨデベロッパー公開情報!C244)</f>
        <v/>
      </c>
      <c r="D53" s="1083"/>
      <c r="E53" s="1083"/>
      <c r="F53" s="1083"/>
      <c r="G53" s="1083"/>
      <c r="H53" s="1083"/>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c r="AF53" s="1084"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53" s="1085"/>
      <c r="AH53" s="1085"/>
      <c r="AI53" s="1085"/>
      <c r="AJ53" s="1085"/>
      <c r="AK53" s="1085"/>
      <c r="AL53" s="1085"/>
      <c r="AM53" s="1085"/>
      <c r="AN53" s="1085"/>
      <c r="AO53" s="1085"/>
      <c r="AP53" s="1085"/>
      <c r="AQ53" s="1085"/>
      <c r="AR53" s="1086"/>
      <c r="AS53" s="1087" t="str">
        <f>IF(ＺＥＨデベロッパー公開情報!AH244="","",ＺＥＨデベロッパー公開情報!AH244)</f>
        <v/>
      </c>
      <c r="AT53" s="1087"/>
      <c r="AU53" s="1087"/>
      <c r="AV53" s="1087"/>
      <c r="AW53" s="1087"/>
      <c r="AX53" s="1087"/>
      <c r="AY53" s="1087"/>
      <c r="AZ53" s="1087"/>
      <c r="BA53" s="1087"/>
      <c r="BB53" s="1087"/>
      <c r="BC53" s="1087"/>
      <c r="BD53" s="1087"/>
      <c r="BE53" s="1087"/>
      <c r="BF53" s="1087"/>
      <c r="BG53" s="1087"/>
      <c r="BH53" s="1087"/>
      <c r="BI53" s="1087"/>
      <c r="BJ53" s="1087"/>
      <c r="BK53" s="1087"/>
      <c r="BL53" s="1087"/>
      <c r="BM53" s="1087"/>
      <c r="BN53" s="1087"/>
      <c r="BO53" s="1087"/>
      <c r="BP53" s="1087"/>
      <c r="BQ53" s="1087"/>
      <c r="BR53" s="1087"/>
      <c r="BS53" s="1087"/>
      <c r="BT53" s="1087"/>
      <c r="BU53" s="1087"/>
      <c r="BV53" s="1087"/>
      <c r="BW53" s="1087"/>
      <c r="BX53" s="1087"/>
      <c r="BY53" s="1087"/>
      <c r="BZ53" s="1087"/>
      <c r="CA53" s="1087"/>
      <c r="CB53" s="1087"/>
      <c r="CC53" s="1088"/>
      <c r="CD53" s="142"/>
      <c r="CE53" s="142"/>
      <c r="CF53" s="142"/>
      <c r="CG53" s="142"/>
      <c r="CH53" s="142"/>
      <c r="CI53" s="142"/>
      <c r="CJ53" s="142"/>
      <c r="CK53" s="142"/>
      <c r="CL53" s="142"/>
      <c r="CM53" s="145"/>
    </row>
    <row r="54" spans="1:107" s="100" customFormat="1" ht="24.9" customHeight="1">
      <c r="A54" s="1043">
        <v>2</v>
      </c>
      <c r="B54" s="1044"/>
      <c r="C54" s="1045" t="str">
        <f>IF(ＺＥＨデベロッパー公開情報!C245="","",ＺＥＨデベロッパー公開情報!C245)</f>
        <v/>
      </c>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7"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54" s="1048"/>
      <c r="AH54" s="1048"/>
      <c r="AI54" s="1048"/>
      <c r="AJ54" s="1048"/>
      <c r="AK54" s="1048"/>
      <c r="AL54" s="1048"/>
      <c r="AM54" s="1048"/>
      <c r="AN54" s="1048"/>
      <c r="AO54" s="1048"/>
      <c r="AP54" s="1048"/>
      <c r="AQ54" s="1048"/>
      <c r="AR54" s="1049"/>
      <c r="AS54" s="1050" t="str">
        <f>IF(ＺＥＨデベロッパー公開情報!AH245="","",ＺＥＨデベロッパー公開情報!AH245)</f>
        <v/>
      </c>
      <c r="AT54" s="1051"/>
      <c r="AU54" s="1051"/>
      <c r="AV54" s="1051"/>
      <c r="AW54" s="1051"/>
      <c r="AX54" s="1051"/>
      <c r="AY54" s="1051"/>
      <c r="AZ54" s="1051"/>
      <c r="BA54" s="1051"/>
      <c r="BB54" s="1051"/>
      <c r="BC54" s="1051"/>
      <c r="BD54" s="1051"/>
      <c r="BE54" s="1051"/>
      <c r="BF54" s="1051"/>
      <c r="BG54" s="1051"/>
      <c r="BH54" s="1051"/>
      <c r="BI54" s="1051"/>
      <c r="BJ54" s="1051"/>
      <c r="BK54" s="1051"/>
      <c r="BL54" s="1051"/>
      <c r="BM54" s="1051"/>
      <c r="BN54" s="1051"/>
      <c r="BO54" s="1051"/>
      <c r="BP54" s="1051"/>
      <c r="BQ54" s="1051"/>
      <c r="BR54" s="1051"/>
      <c r="BS54" s="1051"/>
      <c r="BT54" s="1051"/>
      <c r="BU54" s="1051"/>
      <c r="BV54" s="1051"/>
      <c r="BW54" s="1051"/>
      <c r="BX54" s="1051"/>
      <c r="BY54" s="1051"/>
      <c r="BZ54" s="1051"/>
      <c r="CA54" s="1051"/>
      <c r="CB54" s="1051"/>
      <c r="CC54" s="1052"/>
      <c r="CD54" s="142"/>
      <c r="CE54" s="142"/>
      <c r="CF54" s="142"/>
      <c r="CG54" s="142"/>
      <c r="CH54" s="142"/>
      <c r="CI54" s="142"/>
      <c r="CJ54" s="142"/>
      <c r="CK54" s="142"/>
      <c r="CL54" s="142"/>
      <c r="CM54" s="145"/>
    </row>
    <row r="55" spans="1:107" s="100" customFormat="1" ht="24.9" customHeight="1">
      <c r="A55" s="1062">
        <v>3</v>
      </c>
      <c r="B55" s="1063"/>
      <c r="C55" s="1064" t="str">
        <f>IF(ＺＥＨデベロッパー公開情報!C246="","",ＺＥＨデベロッパー公開情報!C246)</f>
        <v/>
      </c>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6"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55" s="1067"/>
      <c r="AH55" s="1067"/>
      <c r="AI55" s="1067"/>
      <c r="AJ55" s="1067"/>
      <c r="AK55" s="1067"/>
      <c r="AL55" s="1067"/>
      <c r="AM55" s="1067"/>
      <c r="AN55" s="1067"/>
      <c r="AO55" s="1067"/>
      <c r="AP55" s="1067"/>
      <c r="AQ55" s="1067"/>
      <c r="AR55" s="1068"/>
      <c r="AS55" s="1069" t="str">
        <f>IF(ＺＥＨデベロッパー公開情報!AH246="","",ＺＥＨデベロッパー公開情報!AH246)</f>
        <v/>
      </c>
      <c r="AT55" s="1069"/>
      <c r="AU55" s="1069"/>
      <c r="AV55" s="1069"/>
      <c r="AW55" s="1069"/>
      <c r="AX55" s="1069"/>
      <c r="AY55" s="1069"/>
      <c r="AZ55" s="1069"/>
      <c r="BA55" s="1069"/>
      <c r="BB55" s="1069"/>
      <c r="BC55" s="1069"/>
      <c r="BD55" s="1069"/>
      <c r="BE55" s="1069"/>
      <c r="BF55" s="1069"/>
      <c r="BG55" s="1069"/>
      <c r="BH55" s="1069"/>
      <c r="BI55" s="1069"/>
      <c r="BJ55" s="1069"/>
      <c r="BK55" s="1069"/>
      <c r="BL55" s="1069"/>
      <c r="BM55" s="1069"/>
      <c r="BN55" s="1069"/>
      <c r="BO55" s="1069"/>
      <c r="BP55" s="1069"/>
      <c r="BQ55" s="1069"/>
      <c r="BR55" s="1069"/>
      <c r="BS55" s="1069"/>
      <c r="BT55" s="1069"/>
      <c r="BU55" s="1069"/>
      <c r="BV55" s="1069"/>
      <c r="BW55" s="1069"/>
      <c r="BX55" s="1069"/>
      <c r="BY55" s="1069"/>
      <c r="BZ55" s="1069"/>
      <c r="CA55" s="1069"/>
      <c r="CB55" s="1069"/>
      <c r="CC55" s="1070"/>
      <c r="CD55" s="142"/>
      <c r="CE55" s="142"/>
      <c r="CF55" s="142"/>
      <c r="CG55" s="142"/>
      <c r="CH55" s="142"/>
      <c r="CI55" s="142"/>
      <c r="CJ55" s="142"/>
      <c r="CK55" s="142"/>
      <c r="CL55" s="142"/>
      <c r="CM55" s="145"/>
    </row>
    <row r="56" spans="1:107" s="100" customFormat="1" ht="24.9" customHeight="1">
      <c r="A56" s="1043">
        <v>4</v>
      </c>
      <c r="B56" s="1044"/>
      <c r="C56" s="1045" t="str">
        <f>IF(ＺＥＨデベロッパー公開情報!C247="","",ＺＥＨデベロッパー公開情報!C247)</f>
        <v/>
      </c>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7"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56" s="1048"/>
      <c r="AH56" s="1048"/>
      <c r="AI56" s="1048"/>
      <c r="AJ56" s="1048"/>
      <c r="AK56" s="1048"/>
      <c r="AL56" s="1048"/>
      <c r="AM56" s="1048"/>
      <c r="AN56" s="1048"/>
      <c r="AO56" s="1048"/>
      <c r="AP56" s="1048"/>
      <c r="AQ56" s="1048"/>
      <c r="AR56" s="1049"/>
      <c r="AS56" s="1050" t="str">
        <f>IF(ＺＥＨデベロッパー公開情報!AH247="","",ＺＥＨデベロッパー公開情報!AH247)</f>
        <v/>
      </c>
      <c r="AT56" s="1051"/>
      <c r="AU56" s="1051"/>
      <c r="AV56" s="1051"/>
      <c r="AW56" s="1051"/>
      <c r="AX56" s="1051"/>
      <c r="AY56" s="1051"/>
      <c r="AZ56" s="1051"/>
      <c r="BA56" s="1051"/>
      <c r="BB56" s="1051"/>
      <c r="BC56" s="1051"/>
      <c r="BD56" s="1051"/>
      <c r="BE56" s="1051"/>
      <c r="BF56" s="1051"/>
      <c r="BG56" s="1051"/>
      <c r="BH56" s="1051"/>
      <c r="BI56" s="1051"/>
      <c r="BJ56" s="1051"/>
      <c r="BK56" s="1051"/>
      <c r="BL56" s="1051"/>
      <c r="BM56" s="1051"/>
      <c r="BN56" s="1051"/>
      <c r="BO56" s="1051"/>
      <c r="BP56" s="1051"/>
      <c r="BQ56" s="1051"/>
      <c r="BR56" s="1051"/>
      <c r="BS56" s="1051"/>
      <c r="BT56" s="1051"/>
      <c r="BU56" s="1051"/>
      <c r="BV56" s="1051"/>
      <c r="BW56" s="1051"/>
      <c r="BX56" s="1051"/>
      <c r="BY56" s="1051"/>
      <c r="BZ56" s="1051"/>
      <c r="CA56" s="1051"/>
      <c r="CB56" s="1051"/>
      <c r="CC56" s="1052"/>
      <c r="CD56" s="142"/>
      <c r="CE56" s="142"/>
      <c r="CF56" s="142"/>
      <c r="CG56" s="142"/>
      <c r="CH56" s="142"/>
      <c r="CI56" s="142"/>
      <c r="CJ56" s="142"/>
      <c r="CK56" s="142"/>
      <c r="CL56" s="142"/>
      <c r="CM56" s="145"/>
    </row>
    <row r="57" spans="1:107" s="100" customFormat="1" ht="24.9" customHeight="1">
      <c r="A57" s="1062">
        <v>5</v>
      </c>
      <c r="B57" s="1063"/>
      <c r="C57" s="1064" t="str">
        <f>IF(ＺＥＨデベロッパー公開情報!C248="","",ＺＥＨデベロッパー公開情報!C248)</f>
        <v/>
      </c>
      <c r="D57" s="1065"/>
      <c r="E57" s="1065"/>
      <c r="F57" s="1065"/>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6"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57" s="1067"/>
      <c r="AH57" s="1067"/>
      <c r="AI57" s="1067"/>
      <c r="AJ57" s="1067"/>
      <c r="AK57" s="1067"/>
      <c r="AL57" s="1067"/>
      <c r="AM57" s="1067"/>
      <c r="AN57" s="1067"/>
      <c r="AO57" s="1067"/>
      <c r="AP57" s="1067"/>
      <c r="AQ57" s="1067"/>
      <c r="AR57" s="1068"/>
      <c r="AS57" s="1069" t="str">
        <f>IF(ＺＥＨデベロッパー公開情報!AH248="","",ＺＥＨデベロッパー公開情報!AH248)</f>
        <v/>
      </c>
      <c r="AT57" s="1069"/>
      <c r="AU57" s="1069"/>
      <c r="AV57" s="1069"/>
      <c r="AW57" s="1069"/>
      <c r="AX57" s="1069"/>
      <c r="AY57" s="1069"/>
      <c r="AZ57" s="1069"/>
      <c r="BA57" s="1069"/>
      <c r="BB57" s="1069"/>
      <c r="BC57" s="1069"/>
      <c r="BD57" s="1069"/>
      <c r="BE57" s="1069"/>
      <c r="BF57" s="1069"/>
      <c r="BG57" s="1069"/>
      <c r="BH57" s="1069"/>
      <c r="BI57" s="1069"/>
      <c r="BJ57" s="1069"/>
      <c r="BK57" s="1069"/>
      <c r="BL57" s="1069"/>
      <c r="BM57" s="1069"/>
      <c r="BN57" s="1069"/>
      <c r="BO57" s="1069"/>
      <c r="BP57" s="1069"/>
      <c r="BQ57" s="1069"/>
      <c r="BR57" s="1069"/>
      <c r="BS57" s="1069"/>
      <c r="BT57" s="1069"/>
      <c r="BU57" s="1069"/>
      <c r="BV57" s="1069"/>
      <c r="BW57" s="1069"/>
      <c r="BX57" s="1069"/>
      <c r="BY57" s="1069"/>
      <c r="BZ57" s="1069"/>
      <c r="CA57" s="1069"/>
      <c r="CB57" s="1069"/>
      <c r="CC57" s="1070"/>
      <c r="CD57" s="142"/>
      <c r="CE57" s="142"/>
      <c r="CF57" s="142"/>
      <c r="CG57" s="142"/>
      <c r="CH57" s="142"/>
      <c r="CI57" s="142"/>
      <c r="CJ57" s="142"/>
      <c r="CK57" s="142"/>
      <c r="CL57" s="142"/>
      <c r="CM57" s="145"/>
    </row>
    <row r="58" spans="1:107" ht="24.9" customHeight="1">
      <c r="A58" s="1043">
        <v>6</v>
      </c>
      <c r="B58" s="1044"/>
      <c r="C58" s="1045" t="str">
        <f>IF(ＺＥＨデベロッパー公開情報!C249="","",ＺＥＨデベロッパー公開情報!C249)</f>
        <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7"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58" s="1048"/>
      <c r="AH58" s="1048"/>
      <c r="AI58" s="1048"/>
      <c r="AJ58" s="1048"/>
      <c r="AK58" s="1048"/>
      <c r="AL58" s="1048"/>
      <c r="AM58" s="1048"/>
      <c r="AN58" s="1048"/>
      <c r="AO58" s="1048"/>
      <c r="AP58" s="1048"/>
      <c r="AQ58" s="1048"/>
      <c r="AR58" s="1049"/>
      <c r="AS58" s="1050" t="str">
        <f>IF(ＺＥＨデベロッパー公開情報!AH249="","",ＺＥＨデベロッパー公開情報!AH249)</f>
        <v/>
      </c>
      <c r="AT58" s="1051"/>
      <c r="AU58" s="1051"/>
      <c r="AV58" s="1051"/>
      <c r="AW58" s="1051"/>
      <c r="AX58" s="1051"/>
      <c r="AY58" s="1051"/>
      <c r="AZ58" s="1051"/>
      <c r="BA58" s="1051"/>
      <c r="BB58" s="1051"/>
      <c r="BC58" s="1051"/>
      <c r="BD58" s="1051"/>
      <c r="BE58" s="1051"/>
      <c r="BF58" s="1051"/>
      <c r="BG58" s="1051"/>
      <c r="BH58" s="1051"/>
      <c r="BI58" s="1051"/>
      <c r="BJ58" s="1051"/>
      <c r="BK58" s="1051"/>
      <c r="BL58" s="1051"/>
      <c r="BM58" s="1051"/>
      <c r="BN58" s="1051"/>
      <c r="BO58" s="1051"/>
      <c r="BP58" s="1051"/>
      <c r="BQ58" s="1051"/>
      <c r="BR58" s="1051"/>
      <c r="BS58" s="1051"/>
      <c r="BT58" s="1051"/>
      <c r="BU58" s="1051"/>
      <c r="BV58" s="1051"/>
      <c r="BW58" s="1051"/>
      <c r="BX58" s="1051"/>
      <c r="BY58" s="1051"/>
      <c r="BZ58" s="1051"/>
      <c r="CA58" s="1051"/>
      <c r="CB58" s="1051"/>
      <c r="CC58" s="1052"/>
    </row>
    <row r="59" spans="1:107" ht="24.9" customHeight="1">
      <c r="A59" s="1062">
        <v>7</v>
      </c>
      <c r="B59" s="1063"/>
      <c r="C59" s="1064" t="str">
        <f>IF(ＺＥＨデベロッパー公開情報!C250="","",ＺＥＨデベロッパー公開情報!C250)</f>
        <v/>
      </c>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c r="AE59" s="1065"/>
      <c r="AF59" s="1066"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59" s="1067"/>
      <c r="AH59" s="1067"/>
      <c r="AI59" s="1067"/>
      <c r="AJ59" s="1067"/>
      <c r="AK59" s="1067"/>
      <c r="AL59" s="1067"/>
      <c r="AM59" s="1067"/>
      <c r="AN59" s="1067"/>
      <c r="AO59" s="1067"/>
      <c r="AP59" s="1067"/>
      <c r="AQ59" s="1067"/>
      <c r="AR59" s="1068"/>
      <c r="AS59" s="1069" t="str">
        <f>IF(ＺＥＨデベロッパー公開情報!AH250="","",ＺＥＨデベロッパー公開情報!AH250)</f>
        <v/>
      </c>
      <c r="AT59" s="1069"/>
      <c r="AU59" s="1069"/>
      <c r="AV59" s="1069"/>
      <c r="AW59" s="1069"/>
      <c r="AX59" s="1069"/>
      <c r="AY59" s="1069"/>
      <c r="AZ59" s="1069"/>
      <c r="BA59" s="1069"/>
      <c r="BB59" s="1069"/>
      <c r="BC59" s="1069"/>
      <c r="BD59" s="1069"/>
      <c r="BE59" s="1069"/>
      <c r="BF59" s="1069"/>
      <c r="BG59" s="1069"/>
      <c r="BH59" s="1069"/>
      <c r="BI59" s="1069"/>
      <c r="BJ59" s="1069"/>
      <c r="BK59" s="1069"/>
      <c r="BL59" s="1069"/>
      <c r="BM59" s="1069"/>
      <c r="BN59" s="1069"/>
      <c r="BO59" s="1069"/>
      <c r="BP59" s="1069"/>
      <c r="BQ59" s="1069"/>
      <c r="BR59" s="1069"/>
      <c r="BS59" s="1069"/>
      <c r="BT59" s="1069"/>
      <c r="BU59" s="1069"/>
      <c r="BV59" s="1069"/>
      <c r="BW59" s="1069"/>
      <c r="BX59" s="1069"/>
      <c r="BY59" s="1069"/>
      <c r="BZ59" s="1069"/>
      <c r="CA59" s="1069"/>
      <c r="CB59" s="1069"/>
      <c r="CC59" s="1070"/>
    </row>
    <row r="60" spans="1:107" ht="24.9" customHeight="1">
      <c r="A60" s="1043">
        <v>8</v>
      </c>
      <c r="B60" s="1044"/>
      <c r="C60" s="1045" t="str">
        <f>IF(ＺＥＨデベロッパー公開情報!C251="","",ＺＥＨデベロッパー公開情報!C251)</f>
        <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7"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60" s="1048"/>
      <c r="AH60" s="1048"/>
      <c r="AI60" s="1048"/>
      <c r="AJ60" s="1048"/>
      <c r="AK60" s="1048"/>
      <c r="AL60" s="1048"/>
      <c r="AM60" s="1048"/>
      <c r="AN60" s="1048"/>
      <c r="AO60" s="1048"/>
      <c r="AP60" s="1048"/>
      <c r="AQ60" s="1048"/>
      <c r="AR60" s="1049"/>
      <c r="AS60" s="1050" t="str">
        <f>IF(ＺＥＨデベロッパー公開情報!AH251="","",ＺＥＨデベロッパー公開情報!AH251)</f>
        <v/>
      </c>
      <c r="AT60" s="1051"/>
      <c r="AU60" s="1051"/>
      <c r="AV60" s="1051"/>
      <c r="AW60" s="1051"/>
      <c r="AX60" s="1051"/>
      <c r="AY60" s="1051"/>
      <c r="AZ60" s="1051"/>
      <c r="BA60" s="1051"/>
      <c r="BB60" s="1051"/>
      <c r="BC60" s="1051"/>
      <c r="BD60" s="1051"/>
      <c r="BE60" s="1051"/>
      <c r="BF60" s="1051"/>
      <c r="BG60" s="1051"/>
      <c r="BH60" s="1051"/>
      <c r="BI60" s="1051"/>
      <c r="BJ60" s="1051"/>
      <c r="BK60" s="1051"/>
      <c r="BL60" s="1051"/>
      <c r="BM60" s="1051"/>
      <c r="BN60" s="1051"/>
      <c r="BO60" s="1051"/>
      <c r="BP60" s="1051"/>
      <c r="BQ60" s="1051"/>
      <c r="BR60" s="1051"/>
      <c r="BS60" s="1051"/>
      <c r="BT60" s="1051"/>
      <c r="BU60" s="1051"/>
      <c r="BV60" s="1051"/>
      <c r="BW60" s="1051"/>
      <c r="BX60" s="1051"/>
      <c r="BY60" s="1051"/>
      <c r="BZ60" s="1051"/>
      <c r="CA60" s="1051"/>
      <c r="CB60" s="1051"/>
      <c r="CC60" s="1052"/>
    </row>
    <row r="61" spans="1:107" ht="24.9" customHeight="1">
      <c r="A61" s="1062">
        <v>9</v>
      </c>
      <c r="B61" s="1063"/>
      <c r="C61" s="1064" t="str">
        <f>IF(ＺＥＨデベロッパー公開情報!C252="","",ＺＥＨデベロッパー公開情報!C252)</f>
        <v/>
      </c>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6"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61" s="1067"/>
      <c r="AH61" s="1067"/>
      <c r="AI61" s="1067"/>
      <c r="AJ61" s="1067"/>
      <c r="AK61" s="1067"/>
      <c r="AL61" s="1067"/>
      <c r="AM61" s="1067"/>
      <c r="AN61" s="1067"/>
      <c r="AO61" s="1067"/>
      <c r="AP61" s="1067"/>
      <c r="AQ61" s="1067"/>
      <c r="AR61" s="1068"/>
      <c r="AS61" s="1069" t="str">
        <f>IF(ＺＥＨデベロッパー公開情報!AH252="","",ＺＥＨデベロッパー公開情報!AH252)</f>
        <v/>
      </c>
      <c r="AT61" s="1069"/>
      <c r="AU61" s="1069"/>
      <c r="AV61" s="1069"/>
      <c r="AW61" s="1069"/>
      <c r="AX61" s="1069"/>
      <c r="AY61" s="1069"/>
      <c r="AZ61" s="1069"/>
      <c r="BA61" s="1069"/>
      <c r="BB61" s="1069"/>
      <c r="BC61" s="1069"/>
      <c r="BD61" s="1069"/>
      <c r="BE61" s="1069"/>
      <c r="BF61" s="1069"/>
      <c r="BG61" s="1069"/>
      <c r="BH61" s="1069"/>
      <c r="BI61" s="1069"/>
      <c r="BJ61" s="1069"/>
      <c r="BK61" s="1069"/>
      <c r="BL61" s="1069"/>
      <c r="BM61" s="1069"/>
      <c r="BN61" s="1069"/>
      <c r="BO61" s="1069"/>
      <c r="BP61" s="1069"/>
      <c r="BQ61" s="1069"/>
      <c r="BR61" s="1069"/>
      <c r="BS61" s="1069"/>
      <c r="BT61" s="1069"/>
      <c r="BU61" s="1069"/>
      <c r="BV61" s="1069"/>
      <c r="BW61" s="1069"/>
      <c r="BX61" s="1069"/>
      <c r="BY61" s="1069"/>
      <c r="BZ61" s="1069"/>
      <c r="CA61" s="1069"/>
      <c r="CB61" s="1069"/>
      <c r="CC61" s="1070"/>
    </row>
    <row r="62" spans="1:107" ht="24.9" customHeight="1">
      <c r="A62" s="1043">
        <v>10</v>
      </c>
      <c r="B62" s="1044"/>
      <c r="C62" s="1045" t="str">
        <f>IF(ＺＥＨデベロッパー公開情報!C253="","",ＺＥＨデベロッパー公開情報!C253)</f>
        <v/>
      </c>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7"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62" s="1048"/>
      <c r="AH62" s="1048"/>
      <c r="AI62" s="1048"/>
      <c r="AJ62" s="1048"/>
      <c r="AK62" s="1048"/>
      <c r="AL62" s="1048"/>
      <c r="AM62" s="1048"/>
      <c r="AN62" s="1048"/>
      <c r="AO62" s="1048"/>
      <c r="AP62" s="1048"/>
      <c r="AQ62" s="1048"/>
      <c r="AR62" s="1049"/>
      <c r="AS62" s="1050" t="str">
        <f>IF(ＺＥＨデベロッパー公開情報!AH253="","",ＺＥＨデベロッパー公開情報!AH253)</f>
        <v/>
      </c>
      <c r="AT62" s="1051"/>
      <c r="AU62" s="1051"/>
      <c r="AV62" s="1051"/>
      <c r="AW62" s="1051"/>
      <c r="AX62" s="1051"/>
      <c r="AY62" s="1051"/>
      <c r="AZ62" s="1051"/>
      <c r="BA62" s="1051"/>
      <c r="BB62" s="1051"/>
      <c r="BC62" s="1051"/>
      <c r="BD62" s="1051"/>
      <c r="BE62" s="1051"/>
      <c r="BF62" s="1051"/>
      <c r="BG62" s="1051"/>
      <c r="BH62" s="1051"/>
      <c r="BI62" s="1051"/>
      <c r="BJ62" s="1051"/>
      <c r="BK62" s="1051"/>
      <c r="BL62" s="1051"/>
      <c r="BM62" s="1051"/>
      <c r="BN62" s="1051"/>
      <c r="BO62" s="1051"/>
      <c r="BP62" s="1051"/>
      <c r="BQ62" s="1051"/>
      <c r="BR62" s="1051"/>
      <c r="BS62" s="1051"/>
      <c r="BT62" s="1051"/>
      <c r="BU62" s="1051"/>
      <c r="BV62" s="1051"/>
      <c r="BW62" s="1051"/>
      <c r="BX62" s="1051"/>
      <c r="BY62" s="1051"/>
      <c r="BZ62" s="1051"/>
      <c r="CA62" s="1051"/>
      <c r="CB62" s="1051"/>
      <c r="CC62" s="1052"/>
    </row>
    <row r="63" spans="1:107" ht="24.9" customHeight="1">
      <c r="A63" s="1062">
        <v>11</v>
      </c>
      <c r="B63" s="1063"/>
      <c r="C63" s="1064" t="str">
        <f>IF(ＺＥＨデベロッパー公開情報!C254="","",ＺＥＨデベロッパー公開情報!C254)</f>
        <v/>
      </c>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6"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63" s="1067"/>
      <c r="AH63" s="1067"/>
      <c r="AI63" s="1067"/>
      <c r="AJ63" s="1067"/>
      <c r="AK63" s="1067"/>
      <c r="AL63" s="1067"/>
      <c r="AM63" s="1067"/>
      <c r="AN63" s="1067"/>
      <c r="AO63" s="1067"/>
      <c r="AP63" s="1067"/>
      <c r="AQ63" s="1067"/>
      <c r="AR63" s="1068"/>
      <c r="AS63" s="1069" t="str">
        <f>IF(ＺＥＨデベロッパー公開情報!AH254="","",ＺＥＨデベロッパー公開情報!AH254)</f>
        <v/>
      </c>
      <c r="AT63" s="1069"/>
      <c r="AU63" s="1069"/>
      <c r="AV63" s="1069"/>
      <c r="AW63" s="1069"/>
      <c r="AX63" s="1069"/>
      <c r="AY63" s="1069"/>
      <c r="AZ63" s="1069"/>
      <c r="BA63" s="1069"/>
      <c r="BB63" s="1069"/>
      <c r="BC63" s="1069"/>
      <c r="BD63" s="1069"/>
      <c r="BE63" s="1069"/>
      <c r="BF63" s="1069"/>
      <c r="BG63" s="1069"/>
      <c r="BH63" s="1069"/>
      <c r="BI63" s="1069"/>
      <c r="BJ63" s="1069"/>
      <c r="BK63" s="1069"/>
      <c r="BL63" s="1069"/>
      <c r="BM63" s="1069"/>
      <c r="BN63" s="1069"/>
      <c r="BO63" s="1069"/>
      <c r="BP63" s="1069"/>
      <c r="BQ63" s="1069"/>
      <c r="BR63" s="1069"/>
      <c r="BS63" s="1069"/>
      <c r="BT63" s="1069"/>
      <c r="BU63" s="1069"/>
      <c r="BV63" s="1069"/>
      <c r="BW63" s="1069"/>
      <c r="BX63" s="1069"/>
      <c r="BY63" s="1069"/>
      <c r="BZ63" s="1069"/>
      <c r="CA63" s="1069"/>
      <c r="CB63" s="1069"/>
      <c r="CC63" s="1070"/>
    </row>
    <row r="64" spans="1:107" ht="24.9" customHeight="1">
      <c r="A64" s="1043">
        <v>12</v>
      </c>
      <c r="B64" s="1044"/>
      <c r="C64" s="1045" t="str">
        <f>IF(ＺＥＨデベロッパー公開情報!C255="","",ＺＥＨデベロッパー公開情報!C255)</f>
        <v/>
      </c>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7"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64" s="1048"/>
      <c r="AH64" s="1048"/>
      <c r="AI64" s="1048"/>
      <c r="AJ64" s="1048"/>
      <c r="AK64" s="1048"/>
      <c r="AL64" s="1048"/>
      <c r="AM64" s="1048"/>
      <c r="AN64" s="1048"/>
      <c r="AO64" s="1048"/>
      <c r="AP64" s="1048"/>
      <c r="AQ64" s="1048"/>
      <c r="AR64" s="1049"/>
      <c r="AS64" s="1050" t="str">
        <f>IF(ＺＥＨデベロッパー公開情報!AH255="","",ＺＥＨデベロッパー公開情報!AH255)</f>
        <v/>
      </c>
      <c r="AT64" s="1051"/>
      <c r="AU64" s="1051"/>
      <c r="AV64" s="1051"/>
      <c r="AW64" s="1051"/>
      <c r="AX64" s="1051"/>
      <c r="AY64" s="1051"/>
      <c r="AZ64" s="1051"/>
      <c r="BA64" s="1051"/>
      <c r="BB64" s="1051"/>
      <c r="BC64" s="1051"/>
      <c r="BD64" s="1051"/>
      <c r="BE64" s="1051"/>
      <c r="BF64" s="1051"/>
      <c r="BG64" s="1051"/>
      <c r="BH64" s="1051"/>
      <c r="BI64" s="1051"/>
      <c r="BJ64" s="1051"/>
      <c r="BK64" s="1051"/>
      <c r="BL64" s="1051"/>
      <c r="BM64" s="1051"/>
      <c r="BN64" s="1051"/>
      <c r="BO64" s="1051"/>
      <c r="BP64" s="1051"/>
      <c r="BQ64" s="1051"/>
      <c r="BR64" s="1051"/>
      <c r="BS64" s="1051"/>
      <c r="BT64" s="1051"/>
      <c r="BU64" s="1051"/>
      <c r="BV64" s="1051"/>
      <c r="BW64" s="1051"/>
      <c r="BX64" s="1051"/>
      <c r="BY64" s="1051"/>
      <c r="BZ64" s="1051"/>
      <c r="CA64" s="1051"/>
      <c r="CB64" s="1051"/>
      <c r="CC64" s="1052"/>
    </row>
    <row r="65" spans="1:120" ht="24.9" customHeight="1">
      <c r="A65" s="1062">
        <v>13</v>
      </c>
      <c r="B65" s="1063"/>
      <c r="C65" s="1064" t="str">
        <f>IF(ＺＥＨデベロッパー公開情報!C256="","",ＺＥＨデベロッパー公開情報!C256)</f>
        <v/>
      </c>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6"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65" s="1067"/>
      <c r="AH65" s="1067"/>
      <c r="AI65" s="1067"/>
      <c r="AJ65" s="1067"/>
      <c r="AK65" s="1067"/>
      <c r="AL65" s="1067"/>
      <c r="AM65" s="1067"/>
      <c r="AN65" s="1067"/>
      <c r="AO65" s="1067"/>
      <c r="AP65" s="1067"/>
      <c r="AQ65" s="1067"/>
      <c r="AR65" s="1068"/>
      <c r="AS65" s="1069" t="str">
        <f>IF(ＺＥＨデベロッパー公開情報!AH256="","",ＺＥＨデベロッパー公開情報!AH256)</f>
        <v/>
      </c>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70"/>
    </row>
    <row r="66" spans="1:120" ht="24.9" customHeight="1">
      <c r="A66" s="1043">
        <v>14</v>
      </c>
      <c r="B66" s="1044"/>
      <c r="C66" s="1045" t="str">
        <f>IF(ＺＥＨデベロッパー公開情報!C257="","",ＺＥＨデベロッパー公開情報!C257)</f>
        <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7"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66" s="1048"/>
      <c r="AH66" s="1048"/>
      <c r="AI66" s="1048"/>
      <c r="AJ66" s="1048"/>
      <c r="AK66" s="1048"/>
      <c r="AL66" s="1048"/>
      <c r="AM66" s="1048"/>
      <c r="AN66" s="1048"/>
      <c r="AO66" s="1048"/>
      <c r="AP66" s="1048"/>
      <c r="AQ66" s="1048"/>
      <c r="AR66" s="1049"/>
      <c r="AS66" s="1050" t="str">
        <f>IF(ＺＥＨデベロッパー公開情報!AH257="","",ＺＥＨデベロッパー公開情報!AH257)</f>
        <v/>
      </c>
      <c r="AT66" s="1051"/>
      <c r="AU66" s="1051"/>
      <c r="AV66" s="1051"/>
      <c r="AW66" s="1051"/>
      <c r="AX66" s="1051"/>
      <c r="AY66" s="1051"/>
      <c r="AZ66" s="1051"/>
      <c r="BA66" s="1051"/>
      <c r="BB66" s="1051"/>
      <c r="BC66" s="1051"/>
      <c r="BD66" s="1051"/>
      <c r="BE66" s="1051"/>
      <c r="BF66" s="1051"/>
      <c r="BG66" s="1051"/>
      <c r="BH66" s="1051"/>
      <c r="BI66" s="1051"/>
      <c r="BJ66" s="1051"/>
      <c r="BK66" s="1051"/>
      <c r="BL66" s="1051"/>
      <c r="BM66" s="1051"/>
      <c r="BN66" s="1051"/>
      <c r="BO66" s="1051"/>
      <c r="BP66" s="1051"/>
      <c r="BQ66" s="1051"/>
      <c r="BR66" s="1051"/>
      <c r="BS66" s="1051"/>
      <c r="BT66" s="1051"/>
      <c r="BU66" s="1051"/>
      <c r="BV66" s="1051"/>
      <c r="BW66" s="1051"/>
      <c r="BX66" s="1051"/>
      <c r="BY66" s="1051"/>
      <c r="BZ66" s="1051"/>
      <c r="CA66" s="1051"/>
      <c r="CB66" s="1051"/>
      <c r="CC66" s="1052"/>
    </row>
    <row r="67" spans="1:120" ht="24.9" customHeight="1">
      <c r="A67" s="1062">
        <v>15</v>
      </c>
      <c r="B67" s="1063"/>
      <c r="C67" s="1064" t="str">
        <f>IF(ＺＥＨデベロッパー公開情報!C258="","",ＺＥＨデベロッパー公開情報!C258)</f>
        <v/>
      </c>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6"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67" s="1067"/>
      <c r="AH67" s="1067"/>
      <c r="AI67" s="1067"/>
      <c r="AJ67" s="1067"/>
      <c r="AK67" s="1067"/>
      <c r="AL67" s="1067"/>
      <c r="AM67" s="1067"/>
      <c r="AN67" s="1067"/>
      <c r="AO67" s="1067"/>
      <c r="AP67" s="1067"/>
      <c r="AQ67" s="1067"/>
      <c r="AR67" s="1068"/>
      <c r="AS67" s="1069" t="str">
        <f>IF(ＺＥＨデベロッパー公開情報!AH258="","",ＺＥＨデベロッパー公開情報!AH258)</f>
        <v/>
      </c>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70"/>
    </row>
    <row r="68" spans="1:120" ht="24.9" customHeight="1">
      <c r="A68" s="1043">
        <v>16</v>
      </c>
      <c r="B68" s="1044"/>
      <c r="C68" s="1045" t="str">
        <f>IF(ＺＥＨデベロッパー公開情報!C259="","",ＺＥＨデベロッパー公開情報!C259)</f>
        <v/>
      </c>
      <c r="D68" s="1046"/>
      <c r="E68" s="1046"/>
      <c r="F68" s="1046"/>
      <c r="G68" s="1046"/>
      <c r="H68" s="1046"/>
      <c r="I68" s="1046"/>
      <c r="J68" s="1046"/>
      <c r="K68" s="1046"/>
      <c r="L68" s="1046"/>
      <c r="M68" s="1046"/>
      <c r="N68" s="1046"/>
      <c r="O68" s="1046"/>
      <c r="P68" s="1046"/>
      <c r="Q68" s="1046"/>
      <c r="R68" s="1046"/>
      <c r="S68" s="1046"/>
      <c r="T68" s="1046"/>
      <c r="U68" s="1046"/>
      <c r="V68" s="1046"/>
      <c r="W68" s="1046"/>
      <c r="X68" s="1046"/>
      <c r="Y68" s="1046"/>
      <c r="Z68" s="1046"/>
      <c r="AA68" s="1046"/>
      <c r="AB68" s="1046"/>
      <c r="AC68" s="1046"/>
      <c r="AD68" s="1046"/>
      <c r="AE68" s="1046"/>
      <c r="AF68" s="1047"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68" s="1048"/>
      <c r="AH68" s="1048"/>
      <c r="AI68" s="1048"/>
      <c r="AJ68" s="1048"/>
      <c r="AK68" s="1048"/>
      <c r="AL68" s="1048"/>
      <c r="AM68" s="1048"/>
      <c r="AN68" s="1048"/>
      <c r="AO68" s="1048"/>
      <c r="AP68" s="1048"/>
      <c r="AQ68" s="1048"/>
      <c r="AR68" s="1049"/>
      <c r="AS68" s="1050" t="str">
        <f>IF(ＺＥＨデベロッパー公開情報!AH259="","",ＺＥＨデベロッパー公開情報!AH259)</f>
        <v/>
      </c>
      <c r="AT68" s="1051"/>
      <c r="AU68" s="1051"/>
      <c r="AV68" s="1051"/>
      <c r="AW68" s="1051"/>
      <c r="AX68" s="1051"/>
      <c r="AY68" s="1051"/>
      <c r="AZ68" s="1051"/>
      <c r="BA68" s="1051"/>
      <c r="BB68" s="1051"/>
      <c r="BC68" s="1051"/>
      <c r="BD68" s="1051"/>
      <c r="BE68" s="1051"/>
      <c r="BF68" s="1051"/>
      <c r="BG68" s="1051"/>
      <c r="BH68" s="1051"/>
      <c r="BI68" s="1051"/>
      <c r="BJ68" s="1051"/>
      <c r="BK68" s="1051"/>
      <c r="BL68" s="1051"/>
      <c r="BM68" s="1051"/>
      <c r="BN68" s="1051"/>
      <c r="BO68" s="1051"/>
      <c r="BP68" s="1051"/>
      <c r="BQ68" s="1051"/>
      <c r="BR68" s="1051"/>
      <c r="BS68" s="1051"/>
      <c r="BT68" s="1051"/>
      <c r="BU68" s="1051"/>
      <c r="BV68" s="1051"/>
      <c r="BW68" s="1051"/>
      <c r="BX68" s="1051"/>
      <c r="BY68" s="1051"/>
      <c r="BZ68" s="1051"/>
      <c r="CA68" s="1051"/>
      <c r="CB68" s="1051"/>
      <c r="CC68" s="1052"/>
    </row>
    <row r="69" spans="1:120" ht="24.9" customHeight="1">
      <c r="A69" s="1062">
        <v>17</v>
      </c>
      <c r="B69" s="1063"/>
      <c r="C69" s="1064" t="str">
        <f>IF(ＺＥＨデベロッパー公開情報!C260="","",ＺＥＨデベロッパー公開情報!C260)</f>
        <v/>
      </c>
      <c r="D69" s="1065"/>
      <c r="E69" s="1065"/>
      <c r="F69" s="1065"/>
      <c r="G69" s="1065"/>
      <c r="H69" s="1065"/>
      <c r="I69" s="1065"/>
      <c r="J69" s="1065"/>
      <c r="K69" s="1065"/>
      <c r="L69" s="1065"/>
      <c r="M69" s="1065"/>
      <c r="N69" s="1065"/>
      <c r="O69" s="1065"/>
      <c r="P69" s="1065"/>
      <c r="Q69" s="1065"/>
      <c r="R69" s="1065"/>
      <c r="S69" s="1065"/>
      <c r="T69" s="1065"/>
      <c r="U69" s="1065"/>
      <c r="V69" s="1065"/>
      <c r="W69" s="1065"/>
      <c r="X69" s="1065"/>
      <c r="Y69" s="1065"/>
      <c r="Z69" s="1065"/>
      <c r="AA69" s="1065"/>
      <c r="AB69" s="1065"/>
      <c r="AC69" s="1065"/>
      <c r="AD69" s="1065"/>
      <c r="AE69" s="1065"/>
      <c r="AF69" s="1066"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69" s="1067"/>
      <c r="AH69" s="1067"/>
      <c r="AI69" s="1067"/>
      <c r="AJ69" s="1067"/>
      <c r="AK69" s="1067"/>
      <c r="AL69" s="1067"/>
      <c r="AM69" s="1067"/>
      <c r="AN69" s="1067"/>
      <c r="AO69" s="1067"/>
      <c r="AP69" s="1067"/>
      <c r="AQ69" s="1067"/>
      <c r="AR69" s="1068"/>
      <c r="AS69" s="1069" t="str">
        <f>IF(ＺＥＨデベロッパー公開情報!AH260="","",ＺＥＨデベロッパー公開情報!AH260)</f>
        <v/>
      </c>
      <c r="AT69" s="1069"/>
      <c r="AU69" s="1069"/>
      <c r="AV69" s="1069"/>
      <c r="AW69" s="1069"/>
      <c r="AX69" s="1069"/>
      <c r="AY69" s="1069"/>
      <c r="AZ69" s="1069"/>
      <c r="BA69" s="1069"/>
      <c r="BB69" s="1069"/>
      <c r="BC69" s="1069"/>
      <c r="BD69" s="1069"/>
      <c r="BE69" s="1069"/>
      <c r="BF69" s="1069"/>
      <c r="BG69" s="1069"/>
      <c r="BH69" s="1069"/>
      <c r="BI69" s="1069"/>
      <c r="BJ69" s="1069"/>
      <c r="BK69" s="1069"/>
      <c r="BL69" s="1069"/>
      <c r="BM69" s="1069"/>
      <c r="BN69" s="1069"/>
      <c r="BO69" s="1069"/>
      <c r="BP69" s="1069"/>
      <c r="BQ69" s="1069"/>
      <c r="BR69" s="1069"/>
      <c r="BS69" s="1069"/>
      <c r="BT69" s="1069"/>
      <c r="BU69" s="1069"/>
      <c r="BV69" s="1069"/>
      <c r="BW69" s="1069"/>
      <c r="BX69" s="1069"/>
      <c r="BY69" s="1069"/>
      <c r="BZ69" s="1069"/>
      <c r="CA69" s="1069"/>
      <c r="CB69" s="1069"/>
      <c r="CC69" s="1070"/>
    </row>
    <row r="70" spans="1:120" ht="24.9" customHeight="1">
      <c r="A70" s="1043">
        <v>18</v>
      </c>
      <c r="B70" s="1044"/>
      <c r="C70" s="1045" t="str">
        <f>IF(ＺＥＨデベロッパー公開情報!C261="","",ＺＥＨデベロッパー公開情報!C261)</f>
        <v/>
      </c>
      <c r="D70" s="1046"/>
      <c r="E70" s="1046"/>
      <c r="F70" s="1046"/>
      <c r="G70" s="1046"/>
      <c r="H70" s="1046"/>
      <c r="I70" s="1046"/>
      <c r="J70" s="1046"/>
      <c r="K70" s="1046"/>
      <c r="L70" s="1046"/>
      <c r="M70" s="1046"/>
      <c r="N70" s="1046"/>
      <c r="O70" s="1046"/>
      <c r="P70" s="1046"/>
      <c r="Q70" s="1046"/>
      <c r="R70" s="1046"/>
      <c r="S70" s="1046"/>
      <c r="T70" s="1046"/>
      <c r="U70" s="1046"/>
      <c r="V70" s="1046"/>
      <c r="W70" s="1046"/>
      <c r="X70" s="1046"/>
      <c r="Y70" s="1046"/>
      <c r="Z70" s="1046"/>
      <c r="AA70" s="1046"/>
      <c r="AB70" s="1046"/>
      <c r="AC70" s="1046"/>
      <c r="AD70" s="1046"/>
      <c r="AE70" s="1046"/>
      <c r="AF70" s="1047"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70" s="1048"/>
      <c r="AH70" s="1048"/>
      <c r="AI70" s="1048"/>
      <c r="AJ70" s="1048"/>
      <c r="AK70" s="1048"/>
      <c r="AL70" s="1048"/>
      <c r="AM70" s="1048"/>
      <c r="AN70" s="1048"/>
      <c r="AO70" s="1048"/>
      <c r="AP70" s="1048"/>
      <c r="AQ70" s="1048"/>
      <c r="AR70" s="1049"/>
      <c r="AS70" s="1050" t="str">
        <f>IF(ＺＥＨデベロッパー公開情報!AH261="","",ＺＥＨデベロッパー公開情報!AH261)</f>
        <v/>
      </c>
      <c r="AT70" s="1051"/>
      <c r="AU70" s="1051"/>
      <c r="AV70" s="1051"/>
      <c r="AW70" s="1051"/>
      <c r="AX70" s="1051"/>
      <c r="AY70" s="1051"/>
      <c r="AZ70" s="1051"/>
      <c r="BA70" s="1051"/>
      <c r="BB70" s="1051"/>
      <c r="BC70" s="1051"/>
      <c r="BD70" s="1051"/>
      <c r="BE70" s="1051"/>
      <c r="BF70" s="1051"/>
      <c r="BG70" s="1051"/>
      <c r="BH70" s="1051"/>
      <c r="BI70" s="1051"/>
      <c r="BJ70" s="1051"/>
      <c r="BK70" s="1051"/>
      <c r="BL70" s="1051"/>
      <c r="BM70" s="1051"/>
      <c r="BN70" s="1051"/>
      <c r="BO70" s="1051"/>
      <c r="BP70" s="1051"/>
      <c r="BQ70" s="1051"/>
      <c r="BR70" s="1051"/>
      <c r="BS70" s="1051"/>
      <c r="BT70" s="1051"/>
      <c r="BU70" s="1051"/>
      <c r="BV70" s="1051"/>
      <c r="BW70" s="1051"/>
      <c r="BX70" s="1051"/>
      <c r="BY70" s="1051"/>
      <c r="BZ70" s="1051"/>
      <c r="CA70" s="1051"/>
      <c r="CB70" s="1051"/>
      <c r="CC70" s="1052"/>
    </row>
    <row r="71" spans="1:120" ht="24.9" customHeight="1">
      <c r="A71" s="1062">
        <v>19</v>
      </c>
      <c r="B71" s="1063"/>
      <c r="C71" s="1064" t="str">
        <f>IF(ＺＥＨデベロッパー公開情報!C262="","",ＺＥＨデベロッパー公開情報!C262)</f>
        <v/>
      </c>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6"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71" s="1067"/>
      <c r="AH71" s="1067"/>
      <c r="AI71" s="1067"/>
      <c r="AJ71" s="1067"/>
      <c r="AK71" s="1067"/>
      <c r="AL71" s="1067"/>
      <c r="AM71" s="1067"/>
      <c r="AN71" s="1067"/>
      <c r="AO71" s="1067"/>
      <c r="AP71" s="1067"/>
      <c r="AQ71" s="1067"/>
      <c r="AR71" s="1068"/>
      <c r="AS71" s="1069" t="str">
        <f>IF(ＺＥＨデベロッパー公開情報!AH262="","",ＺＥＨデベロッパー公開情報!AH262)</f>
        <v/>
      </c>
      <c r="AT71" s="1069"/>
      <c r="AU71" s="1069"/>
      <c r="AV71" s="1069"/>
      <c r="AW71" s="1069"/>
      <c r="AX71" s="1069"/>
      <c r="AY71" s="1069"/>
      <c r="AZ71" s="1069"/>
      <c r="BA71" s="1069"/>
      <c r="BB71" s="1069"/>
      <c r="BC71" s="1069"/>
      <c r="BD71" s="1069"/>
      <c r="BE71" s="1069"/>
      <c r="BF71" s="1069"/>
      <c r="BG71" s="1069"/>
      <c r="BH71" s="1069"/>
      <c r="BI71" s="1069"/>
      <c r="BJ71" s="1069"/>
      <c r="BK71" s="1069"/>
      <c r="BL71" s="1069"/>
      <c r="BM71" s="1069"/>
      <c r="BN71" s="1069"/>
      <c r="BO71" s="1069"/>
      <c r="BP71" s="1069"/>
      <c r="BQ71" s="1069"/>
      <c r="BR71" s="1069"/>
      <c r="BS71" s="1069"/>
      <c r="BT71" s="1069"/>
      <c r="BU71" s="1069"/>
      <c r="BV71" s="1069"/>
      <c r="BW71" s="1069"/>
      <c r="BX71" s="1069"/>
      <c r="BY71" s="1069"/>
      <c r="BZ71" s="1069"/>
      <c r="CA71" s="1069"/>
      <c r="CB71" s="1069"/>
      <c r="CC71" s="1070"/>
    </row>
    <row r="72" spans="1:120" ht="24.9" customHeight="1">
      <c r="A72" s="1043">
        <v>20</v>
      </c>
      <c r="B72" s="1044"/>
      <c r="C72" s="1045" t="str">
        <f>IF(ＺＥＨデベロッパー公開情報!C263="","",ＺＥＨデベロッパー公開情報!C263)</f>
        <v/>
      </c>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7"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72" s="1048"/>
      <c r="AH72" s="1048"/>
      <c r="AI72" s="1048"/>
      <c r="AJ72" s="1048"/>
      <c r="AK72" s="1048"/>
      <c r="AL72" s="1048"/>
      <c r="AM72" s="1048"/>
      <c r="AN72" s="1048"/>
      <c r="AO72" s="1048"/>
      <c r="AP72" s="1048"/>
      <c r="AQ72" s="1048"/>
      <c r="AR72" s="1049"/>
      <c r="AS72" s="1050" t="str">
        <f>IF(ＺＥＨデベロッパー公開情報!AH263="","",ＺＥＨデベロッパー公開情報!AH263)</f>
        <v/>
      </c>
      <c r="AT72" s="1051"/>
      <c r="AU72" s="1051"/>
      <c r="AV72" s="1051"/>
      <c r="AW72" s="1051"/>
      <c r="AX72" s="1051"/>
      <c r="AY72" s="1051"/>
      <c r="AZ72" s="1051"/>
      <c r="BA72" s="1051"/>
      <c r="BB72" s="1051"/>
      <c r="BC72" s="1051"/>
      <c r="BD72" s="1051"/>
      <c r="BE72" s="1051"/>
      <c r="BF72" s="1051"/>
      <c r="BG72" s="1051"/>
      <c r="BH72" s="1051"/>
      <c r="BI72" s="1051"/>
      <c r="BJ72" s="1051"/>
      <c r="BK72" s="1051"/>
      <c r="BL72" s="1051"/>
      <c r="BM72" s="1051"/>
      <c r="BN72" s="1051"/>
      <c r="BO72" s="1051"/>
      <c r="BP72" s="1051"/>
      <c r="BQ72" s="1051"/>
      <c r="BR72" s="1051"/>
      <c r="BS72" s="1051"/>
      <c r="BT72" s="1051"/>
      <c r="BU72" s="1051"/>
      <c r="BV72" s="1051"/>
      <c r="BW72" s="1051"/>
      <c r="BX72" s="1051"/>
      <c r="BY72" s="1051"/>
      <c r="BZ72" s="1051"/>
      <c r="CA72" s="1051"/>
      <c r="CB72" s="1051"/>
      <c r="CC72" s="1052"/>
    </row>
    <row r="73" spans="1:120" s="132" customFormat="1" ht="17.25" customHeight="1">
      <c r="A73" s="35"/>
      <c r="B73" s="103"/>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6"/>
      <c r="AK73" s="136"/>
      <c r="AL73" s="136"/>
      <c r="AM73" s="136"/>
      <c r="AN73" s="136"/>
      <c r="AO73" s="136"/>
      <c r="AP73" s="137"/>
      <c r="AQ73" s="137"/>
      <c r="AR73" s="137"/>
      <c r="AS73" s="138"/>
      <c r="AT73" s="138"/>
      <c r="AU73" s="138"/>
      <c r="AV73" s="138"/>
      <c r="AW73" s="135"/>
      <c r="AX73" s="135"/>
      <c r="AY73" s="135"/>
      <c r="AZ73" s="135"/>
      <c r="BA73" s="135"/>
      <c r="BB73" s="135"/>
      <c r="BC73" s="135"/>
      <c r="BD73" s="135"/>
      <c r="BE73" s="135"/>
      <c r="BF73" s="135"/>
      <c r="BG73" s="139"/>
      <c r="BH73" s="139"/>
      <c r="BI73" s="139"/>
      <c r="BJ73" s="139"/>
      <c r="BK73" s="139"/>
      <c r="BL73" s="139"/>
      <c r="BM73" s="139"/>
      <c r="BN73" s="139"/>
      <c r="BO73" s="858"/>
      <c r="BP73" s="858"/>
      <c r="CD73" s="134"/>
      <c r="CE73" s="134"/>
      <c r="CF73" s="134"/>
      <c r="CG73" s="134"/>
      <c r="CH73" s="134"/>
      <c r="CI73" s="134"/>
      <c r="CJ73" s="134"/>
      <c r="CK73" s="134"/>
      <c r="CL73" s="134"/>
      <c r="CM73" s="134"/>
      <c r="CN73" s="134"/>
      <c r="CO73" s="134"/>
      <c r="CP73" s="134"/>
      <c r="CQ73" s="134"/>
      <c r="CR73" s="37"/>
      <c r="CS73" s="37"/>
      <c r="CT73" s="36"/>
      <c r="CU73" s="36"/>
      <c r="CV73" s="36"/>
      <c r="CW73" s="36"/>
      <c r="CX73" s="36"/>
      <c r="CY73" s="36"/>
      <c r="CZ73" s="36"/>
      <c r="DA73" s="36"/>
      <c r="DB73" s="36"/>
      <c r="DC73" s="36"/>
      <c r="DD73" s="36"/>
      <c r="DE73" s="36"/>
      <c r="DF73" s="36"/>
      <c r="DG73" s="36"/>
      <c r="DH73" s="36"/>
      <c r="DI73" s="36"/>
      <c r="DJ73" s="36"/>
      <c r="DK73" s="36"/>
      <c r="DL73" s="36"/>
      <c r="DM73" s="36"/>
      <c r="DN73" s="36"/>
      <c r="DO73" s="36"/>
      <c r="DP73" s="36"/>
    </row>
    <row r="74" spans="1:120" s="132" customFormat="1" ht="3" customHeight="1">
      <c r="A74" s="35"/>
      <c r="B74" s="103"/>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6"/>
      <c r="AK74" s="136"/>
      <c r="AL74" s="136"/>
      <c r="AM74" s="136"/>
      <c r="AN74" s="136"/>
      <c r="AO74" s="136"/>
      <c r="AP74" s="137"/>
      <c r="AQ74" s="137"/>
      <c r="AR74" s="137"/>
      <c r="AS74" s="138"/>
      <c r="AT74" s="138"/>
      <c r="AU74" s="138"/>
      <c r="AV74" s="138"/>
      <c r="AW74" s="135"/>
      <c r="AX74" s="135"/>
      <c r="AY74" s="135"/>
      <c r="AZ74" s="135"/>
      <c r="BA74" s="135"/>
      <c r="BB74" s="135"/>
      <c r="BC74" s="135"/>
      <c r="BD74" s="135"/>
      <c r="BE74" s="135"/>
      <c r="BF74" s="135"/>
      <c r="BG74" s="139"/>
      <c r="BH74" s="139"/>
      <c r="BI74" s="139"/>
      <c r="BJ74" s="139"/>
      <c r="BK74" s="139"/>
      <c r="BL74" s="139"/>
      <c r="BM74" s="139"/>
      <c r="BN74" s="139"/>
      <c r="BO74" s="158"/>
      <c r="BP74" s="158"/>
      <c r="BQ74" s="158"/>
      <c r="BR74" s="158"/>
      <c r="BS74" s="159"/>
      <c r="BT74" s="159"/>
      <c r="BU74" s="158"/>
      <c r="BV74" s="158"/>
      <c r="BW74" s="158"/>
      <c r="BX74" s="159"/>
      <c r="BY74" s="159"/>
      <c r="BZ74" s="158"/>
      <c r="CA74" s="158"/>
      <c r="CB74" s="158"/>
      <c r="CC74" s="95"/>
      <c r="CD74" s="134"/>
      <c r="CE74" s="134"/>
      <c r="CF74" s="134"/>
      <c r="CG74" s="134"/>
      <c r="CH74" s="134"/>
      <c r="CI74" s="134"/>
      <c r="CJ74" s="134"/>
      <c r="CK74" s="134"/>
      <c r="CL74" s="134"/>
      <c r="CM74" s="134"/>
      <c r="CN74" s="134"/>
      <c r="CO74" s="134"/>
      <c r="CP74" s="134"/>
      <c r="CQ74" s="134"/>
      <c r="CR74" s="37"/>
      <c r="CS74" s="37"/>
      <c r="CT74" s="36"/>
      <c r="CU74" s="36"/>
      <c r="CV74" s="36"/>
      <c r="CW74" s="36"/>
      <c r="CX74" s="36"/>
      <c r="CY74" s="36"/>
      <c r="CZ74" s="36"/>
      <c r="DA74" s="36"/>
      <c r="DB74" s="36"/>
      <c r="DC74" s="36"/>
      <c r="DD74" s="36"/>
      <c r="DE74" s="36"/>
      <c r="DF74" s="36"/>
      <c r="DG74" s="36"/>
      <c r="DH74" s="36"/>
      <c r="DI74" s="36"/>
      <c r="DJ74" s="36"/>
      <c r="DK74" s="36"/>
      <c r="DL74" s="36"/>
      <c r="DM74" s="36"/>
      <c r="DN74" s="36"/>
      <c r="DO74" s="36"/>
      <c r="DP74" s="36"/>
    </row>
    <row r="75" spans="1:120" ht="15" customHeight="1">
      <c r="A75" s="101"/>
      <c r="B75" s="106" t="s">
        <v>386</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3"/>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58"/>
      <c r="BP75" s="158"/>
      <c r="BQ75" s="859" t="str">
        <f>IF(AND(data3!P2=1,data3!Q2=0),"（　３　／　３　　枚）",IF(C77&lt;&gt;"","（　３　／　３　　枚）","（　３　／　３　　枚）"))</f>
        <v>（　３　／　３　　枚）</v>
      </c>
      <c r="BR75" s="859"/>
      <c r="BS75" s="859"/>
      <c r="BT75" s="859"/>
      <c r="BU75" s="859"/>
      <c r="BV75" s="859"/>
      <c r="BW75" s="859"/>
      <c r="BX75" s="859"/>
      <c r="BY75" s="859"/>
      <c r="BZ75" s="859"/>
      <c r="CA75" s="859"/>
      <c r="CB75" s="859"/>
      <c r="CC75" s="859"/>
      <c r="CD75" s="105"/>
      <c r="CE75" s="105"/>
      <c r="CF75" s="105"/>
      <c r="CG75" s="105"/>
      <c r="CH75" s="105"/>
      <c r="CI75" s="105"/>
      <c r="CJ75" s="105"/>
      <c r="CK75" s="105"/>
      <c r="CL75" s="105"/>
      <c r="CM75" s="105"/>
      <c r="CN75" s="105"/>
      <c r="CO75" s="105"/>
      <c r="CP75" s="105"/>
      <c r="CQ75" s="165"/>
    </row>
    <row r="76" spans="1:120" s="100" customFormat="1" ht="22.5" customHeight="1">
      <c r="A76" s="1071"/>
      <c r="B76" s="1072"/>
      <c r="C76" s="1073" t="s">
        <v>331</v>
      </c>
      <c r="D76" s="1074"/>
      <c r="E76" s="1074"/>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5"/>
      <c r="AF76" s="1076" t="s">
        <v>330</v>
      </c>
      <c r="AG76" s="1077"/>
      <c r="AH76" s="1077"/>
      <c r="AI76" s="1077"/>
      <c r="AJ76" s="1077"/>
      <c r="AK76" s="1077"/>
      <c r="AL76" s="1077"/>
      <c r="AM76" s="1077"/>
      <c r="AN76" s="1077"/>
      <c r="AO76" s="1077"/>
      <c r="AP76" s="1077"/>
      <c r="AQ76" s="1077"/>
      <c r="AR76" s="1078"/>
      <c r="AS76" s="1076" t="s">
        <v>374</v>
      </c>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9"/>
      <c r="CD76" s="142"/>
      <c r="CE76" s="142"/>
      <c r="CF76" s="142"/>
      <c r="CG76" s="142"/>
      <c r="CH76" s="142"/>
      <c r="CI76" s="142"/>
      <c r="CJ76" s="142"/>
      <c r="CK76" s="142"/>
      <c r="CL76" s="142"/>
      <c r="CM76" s="143"/>
      <c r="CP76" s="144"/>
      <c r="CQ76" s="144"/>
      <c r="CR76" s="144"/>
      <c r="CS76" s="144"/>
      <c r="CT76" s="144"/>
      <c r="CU76" s="144"/>
      <c r="CV76" s="144"/>
      <c r="CW76" s="144"/>
      <c r="CX76" s="144"/>
      <c r="CY76" s="144"/>
      <c r="CZ76" s="144"/>
      <c r="DA76" s="144"/>
      <c r="DB76" s="144"/>
      <c r="DC76" s="144"/>
    </row>
    <row r="77" spans="1:120" s="100" customFormat="1" ht="24.9" customHeight="1">
      <c r="A77" s="1080">
        <v>21</v>
      </c>
      <c r="B77" s="1081"/>
      <c r="C77" s="1082" t="str">
        <f>IF(ＺＥＨデベロッパー公開情報!C264="","",ＺＥＨデベロッパー公開情報!C264)</f>
        <v/>
      </c>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4"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77" s="1085"/>
      <c r="AH77" s="1085"/>
      <c r="AI77" s="1085"/>
      <c r="AJ77" s="1085"/>
      <c r="AK77" s="1085"/>
      <c r="AL77" s="1085"/>
      <c r="AM77" s="1085"/>
      <c r="AN77" s="1085"/>
      <c r="AO77" s="1085"/>
      <c r="AP77" s="1085"/>
      <c r="AQ77" s="1085"/>
      <c r="AR77" s="1086"/>
      <c r="AS77" s="1087" t="str">
        <f>IF(ＺＥＨデベロッパー公開情報!AH264="","",ＺＥＨデベロッパー公開情報!AH264)</f>
        <v/>
      </c>
      <c r="AT77" s="1087"/>
      <c r="AU77" s="1087"/>
      <c r="AV77" s="1087"/>
      <c r="AW77" s="1087"/>
      <c r="AX77" s="1087"/>
      <c r="AY77" s="1087"/>
      <c r="AZ77" s="1087"/>
      <c r="BA77" s="1087"/>
      <c r="BB77" s="1087"/>
      <c r="BC77" s="1087"/>
      <c r="BD77" s="1087"/>
      <c r="BE77" s="1087"/>
      <c r="BF77" s="1087"/>
      <c r="BG77" s="1087"/>
      <c r="BH77" s="1087"/>
      <c r="BI77" s="1087"/>
      <c r="BJ77" s="1087"/>
      <c r="BK77" s="1087"/>
      <c r="BL77" s="1087"/>
      <c r="BM77" s="1087"/>
      <c r="BN77" s="1087"/>
      <c r="BO77" s="1087"/>
      <c r="BP77" s="1087"/>
      <c r="BQ77" s="1087"/>
      <c r="BR77" s="1087"/>
      <c r="BS77" s="1087"/>
      <c r="BT77" s="1087"/>
      <c r="BU77" s="1087"/>
      <c r="BV77" s="1087"/>
      <c r="BW77" s="1087"/>
      <c r="BX77" s="1087"/>
      <c r="BY77" s="1087"/>
      <c r="BZ77" s="1087"/>
      <c r="CA77" s="1087"/>
      <c r="CB77" s="1087"/>
      <c r="CC77" s="1088"/>
      <c r="CD77" s="142"/>
      <c r="CE77" s="142"/>
      <c r="CF77" s="142"/>
      <c r="CG77" s="142"/>
      <c r="CH77" s="142"/>
      <c r="CI77" s="142"/>
      <c r="CJ77" s="142"/>
      <c r="CK77" s="142"/>
      <c r="CL77" s="142"/>
      <c r="CM77" s="145"/>
    </row>
    <row r="78" spans="1:120" s="100" customFormat="1" ht="24.9" customHeight="1">
      <c r="A78" s="1043">
        <v>22</v>
      </c>
      <c r="B78" s="1044"/>
      <c r="C78" s="1045" t="str">
        <f>IF(ＺＥＨデベロッパー公開情報!C265="","",ＺＥＨデベロッパー公開情報!C265)</f>
        <v/>
      </c>
      <c r="D78" s="1046"/>
      <c r="E78" s="1046"/>
      <c r="F78" s="1046"/>
      <c r="G78" s="1046"/>
      <c r="H78" s="1046"/>
      <c r="I78" s="1046"/>
      <c r="J78" s="1046"/>
      <c r="K78" s="1046"/>
      <c r="L78" s="1046"/>
      <c r="M78" s="1046"/>
      <c r="N78" s="1046"/>
      <c r="O78" s="1046"/>
      <c r="P78" s="1046"/>
      <c r="Q78" s="1046"/>
      <c r="R78" s="1046"/>
      <c r="S78" s="1046"/>
      <c r="T78" s="1046"/>
      <c r="U78" s="1046"/>
      <c r="V78" s="1046"/>
      <c r="W78" s="1046"/>
      <c r="X78" s="1046"/>
      <c r="Y78" s="1046"/>
      <c r="Z78" s="1046"/>
      <c r="AA78" s="1046"/>
      <c r="AB78" s="1046"/>
      <c r="AC78" s="1046"/>
      <c r="AD78" s="1046"/>
      <c r="AE78" s="1046"/>
      <c r="AF78" s="1047"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78" s="1048"/>
      <c r="AH78" s="1048"/>
      <c r="AI78" s="1048"/>
      <c r="AJ78" s="1048"/>
      <c r="AK78" s="1048"/>
      <c r="AL78" s="1048"/>
      <c r="AM78" s="1048"/>
      <c r="AN78" s="1048"/>
      <c r="AO78" s="1048"/>
      <c r="AP78" s="1048"/>
      <c r="AQ78" s="1048"/>
      <c r="AR78" s="1049"/>
      <c r="AS78" s="1050" t="str">
        <f>IF(ＺＥＨデベロッパー公開情報!AH265="","",ＺＥＨデベロッパー公開情報!AH265)</f>
        <v/>
      </c>
      <c r="AT78" s="1051"/>
      <c r="AU78" s="1051"/>
      <c r="AV78" s="1051"/>
      <c r="AW78" s="1051"/>
      <c r="AX78" s="1051"/>
      <c r="AY78" s="1051"/>
      <c r="AZ78" s="1051"/>
      <c r="BA78" s="1051"/>
      <c r="BB78" s="1051"/>
      <c r="BC78" s="1051"/>
      <c r="BD78" s="1051"/>
      <c r="BE78" s="1051"/>
      <c r="BF78" s="1051"/>
      <c r="BG78" s="1051"/>
      <c r="BH78" s="1051"/>
      <c r="BI78" s="1051"/>
      <c r="BJ78" s="1051"/>
      <c r="BK78" s="1051"/>
      <c r="BL78" s="1051"/>
      <c r="BM78" s="1051"/>
      <c r="BN78" s="1051"/>
      <c r="BO78" s="1051"/>
      <c r="BP78" s="1051"/>
      <c r="BQ78" s="1051"/>
      <c r="BR78" s="1051"/>
      <c r="BS78" s="1051"/>
      <c r="BT78" s="1051"/>
      <c r="BU78" s="1051"/>
      <c r="BV78" s="1051"/>
      <c r="BW78" s="1051"/>
      <c r="BX78" s="1051"/>
      <c r="BY78" s="1051"/>
      <c r="BZ78" s="1051"/>
      <c r="CA78" s="1051"/>
      <c r="CB78" s="1051"/>
      <c r="CC78" s="1052"/>
      <c r="CD78" s="142"/>
      <c r="CE78" s="142"/>
      <c r="CF78" s="142"/>
      <c r="CG78" s="142"/>
      <c r="CH78" s="142"/>
      <c r="CI78" s="142"/>
      <c r="CJ78" s="142"/>
      <c r="CK78" s="142"/>
      <c r="CL78" s="142"/>
      <c r="CM78" s="145"/>
    </row>
    <row r="79" spans="1:120" s="100" customFormat="1" ht="24.9" customHeight="1">
      <c r="A79" s="1094">
        <v>23</v>
      </c>
      <c r="B79" s="1095"/>
      <c r="C79" s="1064" t="str">
        <f>IF(ＺＥＨデベロッパー公開情報!C266="","",ＺＥＨデベロッパー公開情報!C266)</f>
        <v/>
      </c>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65"/>
      <c r="AF79" s="1066"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79" s="1067"/>
      <c r="AH79" s="1067"/>
      <c r="AI79" s="1067"/>
      <c r="AJ79" s="1067"/>
      <c r="AK79" s="1067"/>
      <c r="AL79" s="1067"/>
      <c r="AM79" s="1067"/>
      <c r="AN79" s="1067"/>
      <c r="AO79" s="1067"/>
      <c r="AP79" s="1067"/>
      <c r="AQ79" s="1067"/>
      <c r="AR79" s="1068"/>
      <c r="AS79" s="1069" t="str">
        <f>IF(ＺＥＨデベロッパー公開情報!AH266="","",ＺＥＨデベロッパー公開情報!AH266)</f>
        <v/>
      </c>
      <c r="AT79" s="1069"/>
      <c r="AU79" s="1069"/>
      <c r="AV79" s="1069"/>
      <c r="AW79" s="1069"/>
      <c r="AX79" s="1069"/>
      <c r="AY79" s="1069"/>
      <c r="AZ79" s="1069"/>
      <c r="BA79" s="1069"/>
      <c r="BB79" s="1069"/>
      <c r="BC79" s="1069"/>
      <c r="BD79" s="1069"/>
      <c r="BE79" s="1069"/>
      <c r="BF79" s="1069"/>
      <c r="BG79" s="1069"/>
      <c r="BH79" s="1069"/>
      <c r="BI79" s="1069"/>
      <c r="BJ79" s="1069"/>
      <c r="BK79" s="1069"/>
      <c r="BL79" s="1069"/>
      <c r="BM79" s="1069"/>
      <c r="BN79" s="1069"/>
      <c r="BO79" s="1069"/>
      <c r="BP79" s="1069"/>
      <c r="BQ79" s="1069"/>
      <c r="BR79" s="1069"/>
      <c r="BS79" s="1069"/>
      <c r="BT79" s="1069"/>
      <c r="BU79" s="1069"/>
      <c r="BV79" s="1069"/>
      <c r="BW79" s="1069"/>
      <c r="BX79" s="1069"/>
      <c r="BY79" s="1069"/>
      <c r="BZ79" s="1069"/>
      <c r="CA79" s="1069"/>
      <c r="CB79" s="1069"/>
      <c r="CC79" s="1070"/>
      <c r="CD79" s="142"/>
      <c r="CE79" s="142"/>
      <c r="CF79" s="142"/>
      <c r="CG79" s="142"/>
      <c r="CH79" s="142"/>
      <c r="CI79" s="142"/>
      <c r="CJ79" s="142"/>
      <c r="CK79" s="142"/>
      <c r="CL79" s="142"/>
      <c r="CM79" s="145"/>
    </row>
    <row r="80" spans="1:120" s="100" customFormat="1" ht="24.9" customHeight="1">
      <c r="A80" s="1096">
        <v>24</v>
      </c>
      <c r="B80" s="1097"/>
      <c r="C80" s="1045" t="str">
        <f>IF(ＺＥＨデベロッパー公開情報!C267="","",ＺＥＨデベロッパー公開情報!C267)</f>
        <v/>
      </c>
      <c r="D80" s="1046"/>
      <c r="E80" s="1046"/>
      <c r="F80" s="1046"/>
      <c r="G80" s="1046"/>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047"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80" s="1048"/>
      <c r="AH80" s="1048"/>
      <c r="AI80" s="1048"/>
      <c r="AJ80" s="1048"/>
      <c r="AK80" s="1048"/>
      <c r="AL80" s="1048"/>
      <c r="AM80" s="1048"/>
      <c r="AN80" s="1048"/>
      <c r="AO80" s="1048"/>
      <c r="AP80" s="1048"/>
      <c r="AQ80" s="1048"/>
      <c r="AR80" s="1049"/>
      <c r="AS80" s="1050" t="str">
        <f>IF(ＺＥＨデベロッパー公開情報!AH267="","",ＺＥＨデベロッパー公開情報!AH267)</f>
        <v/>
      </c>
      <c r="AT80" s="1051"/>
      <c r="AU80" s="1051"/>
      <c r="AV80" s="1051"/>
      <c r="AW80" s="1051"/>
      <c r="AX80" s="1051"/>
      <c r="AY80" s="1051"/>
      <c r="AZ80" s="1051"/>
      <c r="BA80" s="1051"/>
      <c r="BB80" s="1051"/>
      <c r="BC80" s="1051"/>
      <c r="BD80" s="1051"/>
      <c r="BE80" s="1051"/>
      <c r="BF80" s="1051"/>
      <c r="BG80" s="1051"/>
      <c r="BH80" s="1051"/>
      <c r="BI80" s="1051"/>
      <c r="BJ80" s="1051"/>
      <c r="BK80" s="1051"/>
      <c r="BL80" s="1051"/>
      <c r="BM80" s="1051"/>
      <c r="BN80" s="1051"/>
      <c r="BO80" s="1051"/>
      <c r="BP80" s="1051"/>
      <c r="BQ80" s="1051"/>
      <c r="BR80" s="1051"/>
      <c r="BS80" s="1051"/>
      <c r="BT80" s="1051"/>
      <c r="BU80" s="1051"/>
      <c r="BV80" s="1051"/>
      <c r="BW80" s="1051"/>
      <c r="BX80" s="1051"/>
      <c r="BY80" s="1051"/>
      <c r="BZ80" s="1051"/>
      <c r="CA80" s="1051"/>
      <c r="CB80" s="1051"/>
      <c r="CC80" s="1052"/>
      <c r="CD80" s="142"/>
      <c r="CE80" s="142"/>
      <c r="CF80" s="142"/>
      <c r="CG80" s="142"/>
      <c r="CH80" s="142"/>
      <c r="CI80" s="142"/>
      <c r="CJ80" s="142"/>
      <c r="CK80" s="142"/>
      <c r="CL80" s="142"/>
      <c r="CM80" s="145"/>
    </row>
    <row r="81" spans="1:91" s="100" customFormat="1" ht="24.9" customHeight="1">
      <c r="A81" s="1094">
        <v>25</v>
      </c>
      <c r="B81" s="1095"/>
      <c r="C81" s="1064" t="str">
        <f>IF(ＺＥＨデベロッパー公開情報!C268="","",ＺＥＨデベロッパー公開情報!C268)</f>
        <v/>
      </c>
      <c r="D81" s="1065"/>
      <c r="E81" s="1065"/>
      <c r="F81" s="1065"/>
      <c r="G81" s="1065"/>
      <c r="H81" s="1065"/>
      <c r="I81" s="1065"/>
      <c r="J81" s="1065"/>
      <c r="K81" s="1065"/>
      <c r="L81" s="1065"/>
      <c r="M81" s="1065"/>
      <c r="N81" s="1065"/>
      <c r="O81" s="1065"/>
      <c r="P81" s="1065"/>
      <c r="Q81" s="1065"/>
      <c r="R81" s="1065"/>
      <c r="S81" s="1065"/>
      <c r="T81" s="1065"/>
      <c r="U81" s="1065"/>
      <c r="V81" s="1065"/>
      <c r="W81" s="1065"/>
      <c r="X81" s="1065"/>
      <c r="Y81" s="1065"/>
      <c r="Z81" s="1065"/>
      <c r="AA81" s="1065"/>
      <c r="AB81" s="1065"/>
      <c r="AC81" s="1065"/>
      <c r="AD81" s="1065"/>
      <c r="AE81" s="1065"/>
      <c r="AF81" s="1066"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81" s="1067"/>
      <c r="AH81" s="1067"/>
      <c r="AI81" s="1067"/>
      <c r="AJ81" s="1067"/>
      <c r="AK81" s="1067"/>
      <c r="AL81" s="1067"/>
      <c r="AM81" s="1067"/>
      <c r="AN81" s="1067"/>
      <c r="AO81" s="1067"/>
      <c r="AP81" s="1067"/>
      <c r="AQ81" s="1067"/>
      <c r="AR81" s="1068"/>
      <c r="AS81" s="1069" t="str">
        <f>IF(ＺＥＨデベロッパー公開情報!AH268="","",ＺＥＨデベロッパー公開情報!AH268)</f>
        <v/>
      </c>
      <c r="AT81" s="1069"/>
      <c r="AU81" s="1069"/>
      <c r="AV81" s="1069"/>
      <c r="AW81" s="1069"/>
      <c r="AX81" s="1069"/>
      <c r="AY81" s="1069"/>
      <c r="AZ81" s="1069"/>
      <c r="BA81" s="1069"/>
      <c r="BB81" s="1069"/>
      <c r="BC81" s="1069"/>
      <c r="BD81" s="1069"/>
      <c r="BE81" s="1069"/>
      <c r="BF81" s="1069"/>
      <c r="BG81" s="1069"/>
      <c r="BH81" s="1069"/>
      <c r="BI81" s="1069"/>
      <c r="BJ81" s="1069"/>
      <c r="BK81" s="1069"/>
      <c r="BL81" s="1069"/>
      <c r="BM81" s="1069"/>
      <c r="BN81" s="1069"/>
      <c r="BO81" s="1069"/>
      <c r="BP81" s="1069"/>
      <c r="BQ81" s="1069"/>
      <c r="BR81" s="1069"/>
      <c r="BS81" s="1069"/>
      <c r="BT81" s="1069"/>
      <c r="BU81" s="1069"/>
      <c r="BV81" s="1069"/>
      <c r="BW81" s="1069"/>
      <c r="BX81" s="1069"/>
      <c r="BY81" s="1069"/>
      <c r="BZ81" s="1069"/>
      <c r="CA81" s="1069"/>
      <c r="CB81" s="1069"/>
      <c r="CC81" s="1070"/>
      <c r="CD81" s="142"/>
      <c r="CE81" s="142"/>
      <c r="CF81" s="142"/>
      <c r="CG81" s="142"/>
      <c r="CH81" s="142"/>
      <c r="CI81" s="142"/>
      <c r="CJ81" s="142"/>
      <c r="CK81" s="142"/>
      <c r="CL81" s="142"/>
      <c r="CM81" s="145"/>
    </row>
    <row r="82" spans="1:91" ht="24.9" customHeight="1">
      <c r="A82" s="1096">
        <v>26</v>
      </c>
      <c r="B82" s="1097"/>
      <c r="C82" s="1045" t="str">
        <f>IF(ＺＥＨデベロッパー公開情報!C269="","",ＺＥＨデベロッパー公開情報!C269)</f>
        <v/>
      </c>
      <c r="D82" s="1046"/>
      <c r="E82" s="1046"/>
      <c r="F82" s="1046"/>
      <c r="G82" s="1046"/>
      <c r="H82" s="1046"/>
      <c r="I82" s="1046"/>
      <c r="J82" s="1046"/>
      <c r="K82" s="1046"/>
      <c r="L82" s="1046"/>
      <c r="M82" s="1046"/>
      <c r="N82" s="1046"/>
      <c r="O82" s="1046"/>
      <c r="P82" s="1046"/>
      <c r="Q82" s="1046"/>
      <c r="R82" s="1046"/>
      <c r="S82" s="1046"/>
      <c r="T82" s="1046"/>
      <c r="U82" s="1046"/>
      <c r="V82" s="1046"/>
      <c r="W82" s="1046"/>
      <c r="X82" s="1046"/>
      <c r="Y82" s="1046"/>
      <c r="Z82" s="1046"/>
      <c r="AA82" s="1046"/>
      <c r="AB82" s="1046"/>
      <c r="AC82" s="1046"/>
      <c r="AD82" s="1046"/>
      <c r="AE82" s="1046"/>
      <c r="AF82" s="1047"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82" s="1048"/>
      <c r="AH82" s="1048"/>
      <c r="AI82" s="1048"/>
      <c r="AJ82" s="1048"/>
      <c r="AK82" s="1048"/>
      <c r="AL82" s="1048"/>
      <c r="AM82" s="1048"/>
      <c r="AN82" s="1048"/>
      <c r="AO82" s="1048"/>
      <c r="AP82" s="1048"/>
      <c r="AQ82" s="1048"/>
      <c r="AR82" s="1049"/>
      <c r="AS82" s="1050" t="str">
        <f>IF(ＺＥＨデベロッパー公開情報!AH269="","",ＺＥＨデベロッパー公開情報!AH269)</f>
        <v/>
      </c>
      <c r="AT82" s="1051"/>
      <c r="AU82" s="1051"/>
      <c r="AV82" s="1051"/>
      <c r="AW82" s="1051"/>
      <c r="AX82" s="1051"/>
      <c r="AY82" s="1051"/>
      <c r="AZ82" s="1051"/>
      <c r="BA82" s="1051"/>
      <c r="BB82" s="1051"/>
      <c r="BC82" s="1051"/>
      <c r="BD82" s="1051"/>
      <c r="BE82" s="1051"/>
      <c r="BF82" s="1051"/>
      <c r="BG82" s="1051"/>
      <c r="BH82" s="1051"/>
      <c r="BI82" s="1051"/>
      <c r="BJ82" s="1051"/>
      <c r="BK82" s="1051"/>
      <c r="BL82" s="1051"/>
      <c r="BM82" s="1051"/>
      <c r="BN82" s="1051"/>
      <c r="BO82" s="1051"/>
      <c r="BP82" s="1051"/>
      <c r="BQ82" s="1051"/>
      <c r="BR82" s="1051"/>
      <c r="BS82" s="1051"/>
      <c r="BT82" s="1051"/>
      <c r="BU82" s="1051"/>
      <c r="BV82" s="1051"/>
      <c r="BW82" s="1051"/>
      <c r="BX82" s="1051"/>
      <c r="BY82" s="1051"/>
      <c r="BZ82" s="1051"/>
      <c r="CA82" s="1051"/>
      <c r="CB82" s="1051"/>
      <c r="CC82" s="1052"/>
    </row>
    <row r="83" spans="1:91" ht="24.9" customHeight="1">
      <c r="A83" s="1094">
        <v>27</v>
      </c>
      <c r="B83" s="1095"/>
      <c r="C83" s="1064" t="str">
        <f>IF(ＺＥＨデベロッパー公開情報!C270="","",ＺＥＨデベロッパー公開情報!C270)</f>
        <v/>
      </c>
      <c r="D83" s="1065"/>
      <c r="E83" s="1065"/>
      <c r="F83" s="1065"/>
      <c r="G83" s="1065"/>
      <c r="H83" s="1065"/>
      <c r="I83" s="1065"/>
      <c r="J83" s="1065"/>
      <c r="K83" s="1065"/>
      <c r="L83" s="1065"/>
      <c r="M83" s="1065"/>
      <c r="N83" s="1065"/>
      <c r="O83" s="1065"/>
      <c r="P83" s="1065"/>
      <c r="Q83" s="1065"/>
      <c r="R83" s="1065"/>
      <c r="S83" s="1065"/>
      <c r="T83" s="1065"/>
      <c r="U83" s="1065"/>
      <c r="V83" s="1065"/>
      <c r="W83" s="1065"/>
      <c r="X83" s="1065"/>
      <c r="Y83" s="1065"/>
      <c r="Z83" s="1065"/>
      <c r="AA83" s="1065"/>
      <c r="AB83" s="1065"/>
      <c r="AC83" s="1065"/>
      <c r="AD83" s="1065"/>
      <c r="AE83" s="1065"/>
      <c r="AF83" s="1066"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83" s="1067"/>
      <c r="AH83" s="1067"/>
      <c r="AI83" s="1067"/>
      <c r="AJ83" s="1067"/>
      <c r="AK83" s="1067"/>
      <c r="AL83" s="1067"/>
      <c r="AM83" s="1067"/>
      <c r="AN83" s="1067"/>
      <c r="AO83" s="1067"/>
      <c r="AP83" s="1067"/>
      <c r="AQ83" s="1067"/>
      <c r="AR83" s="1068"/>
      <c r="AS83" s="1069" t="str">
        <f>IF(ＺＥＨデベロッパー公開情報!AH270="","",ＺＥＨデベロッパー公開情報!AH270)</f>
        <v/>
      </c>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c r="BU83" s="1069"/>
      <c r="BV83" s="1069"/>
      <c r="BW83" s="1069"/>
      <c r="BX83" s="1069"/>
      <c r="BY83" s="1069"/>
      <c r="BZ83" s="1069"/>
      <c r="CA83" s="1069"/>
      <c r="CB83" s="1069"/>
      <c r="CC83" s="1070"/>
    </row>
    <row r="84" spans="1:91" ht="24.9" customHeight="1">
      <c r="A84" s="1096">
        <v>28</v>
      </c>
      <c r="B84" s="1097"/>
      <c r="C84" s="1045" t="str">
        <f>IF(ＺＥＨデベロッパー公開情報!C271="","",ＺＥＨデベロッパー公開情報!C271)</f>
        <v/>
      </c>
      <c r="D84" s="1046"/>
      <c r="E84" s="1046"/>
      <c r="F84" s="1046"/>
      <c r="G84" s="1046"/>
      <c r="H84" s="1046"/>
      <c r="I84" s="1046"/>
      <c r="J84" s="1046"/>
      <c r="K84" s="1046"/>
      <c r="L84" s="1046"/>
      <c r="M84" s="1046"/>
      <c r="N84" s="1046"/>
      <c r="O84" s="1046"/>
      <c r="P84" s="1046"/>
      <c r="Q84" s="1046"/>
      <c r="R84" s="1046"/>
      <c r="S84" s="1046"/>
      <c r="T84" s="1046"/>
      <c r="U84" s="1046"/>
      <c r="V84" s="1046"/>
      <c r="W84" s="1046"/>
      <c r="X84" s="1046"/>
      <c r="Y84" s="1046"/>
      <c r="Z84" s="1046"/>
      <c r="AA84" s="1046"/>
      <c r="AB84" s="1046"/>
      <c r="AC84" s="1046"/>
      <c r="AD84" s="1046"/>
      <c r="AE84" s="1046"/>
      <c r="AF84" s="1047"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84" s="1048"/>
      <c r="AH84" s="1048"/>
      <c r="AI84" s="1048"/>
      <c r="AJ84" s="1048"/>
      <c r="AK84" s="1048"/>
      <c r="AL84" s="1048"/>
      <c r="AM84" s="1048"/>
      <c r="AN84" s="1048"/>
      <c r="AO84" s="1048"/>
      <c r="AP84" s="1048"/>
      <c r="AQ84" s="1048"/>
      <c r="AR84" s="1049"/>
      <c r="AS84" s="1050" t="str">
        <f>IF(ＺＥＨデベロッパー公開情報!AH271="","",ＺＥＨデベロッパー公開情報!AH271)</f>
        <v/>
      </c>
      <c r="AT84" s="1051"/>
      <c r="AU84" s="1051"/>
      <c r="AV84" s="1051"/>
      <c r="AW84" s="1051"/>
      <c r="AX84" s="1051"/>
      <c r="AY84" s="1051"/>
      <c r="AZ84" s="1051"/>
      <c r="BA84" s="1051"/>
      <c r="BB84" s="1051"/>
      <c r="BC84" s="1051"/>
      <c r="BD84" s="1051"/>
      <c r="BE84" s="1051"/>
      <c r="BF84" s="1051"/>
      <c r="BG84" s="1051"/>
      <c r="BH84" s="1051"/>
      <c r="BI84" s="1051"/>
      <c r="BJ84" s="1051"/>
      <c r="BK84" s="1051"/>
      <c r="BL84" s="1051"/>
      <c r="BM84" s="1051"/>
      <c r="BN84" s="1051"/>
      <c r="BO84" s="1051"/>
      <c r="BP84" s="1051"/>
      <c r="BQ84" s="1051"/>
      <c r="BR84" s="1051"/>
      <c r="BS84" s="1051"/>
      <c r="BT84" s="1051"/>
      <c r="BU84" s="1051"/>
      <c r="BV84" s="1051"/>
      <c r="BW84" s="1051"/>
      <c r="BX84" s="1051"/>
      <c r="BY84" s="1051"/>
      <c r="BZ84" s="1051"/>
      <c r="CA84" s="1051"/>
      <c r="CB84" s="1051"/>
      <c r="CC84" s="1052"/>
    </row>
    <row r="85" spans="1:91" ht="24.9" customHeight="1">
      <c r="A85" s="1094">
        <v>29</v>
      </c>
      <c r="B85" s="1095"/>
      <c r="C85" s="1064" t="str">
        <f>IF(ＺＥＨデベロッパー公開情報!C272="","",ＺＥＨデベロッパー公開情報!C272)</f>
        <v/>
      </c>
      <c r="D85" s="1065"/>
      <c r="E85" s="1065"/>
      <c r="F85" s="1065"/>
      <c r="G85" s="1065"/>
      <c r="H85" s="1065"/>
      <c r="I85" s="1065"/>
      <c r="J85" s="1065"/>
      <c r="K85" s="1065"/>
      <c r="L85" s="1065"/>
      <c r="M85" s="1065"/>
      <c r="N85" s="1065"/>
      <c r="O85" s="1065"/>
      <c r="P85" s="1065"/>
      <c r="Q85" s="1065"/>
      <c r="R85" s="1065"/>
      <c r="S85" s="1065"/>
      <c r="T85" s="1065"/>
      <c r="U85" s="1065"/>
      <c r="V85" s="1065"/>
      <c r="W85" s="1065"/>
      <c r="X85" s="1065"/>
      <c r="Y85" s="1065"/>
      <c r="Z85" s="1065"/>
      <c r="AA85" s="1065"/>
      <c r="AB85" s="1065"/>
      <c r="AC85" s="1065"/>
      <c r="AD85" s="1065"/>
      <c r="AE85" s="1065"/>
      <c r="AF85" s="1066"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85" s="1067"/>
      <c r="AH85" s="1067"/>
      <c r="AI85" s="1067"/>
      <c r="AJ85" s="1067"/>
      <c r="AK85" s="1067"/>
      <c r="AL85" s="1067"/>
      <c r="AM85" s="1067"/>
      <c r="AN85" s="1067"/>
      <c r="AO85" s="1067"/>
      <c r="AP85" s="1067"/>
      <c r="AQ85" s="1067"/>
      <c r="AR85" s="1068"/>
      <c r="AS85" s="1069" t="str">
        <f>IF(ＺＥＨデベロッパー公開情報!AH272="","",ＺＥＨデベロッパー公開情報!AH272)</f>
        <v/>
      </c>
      <c r="AT85" s="1069"/>
      <c r="AU85" s="1069"/>
      <c r="AV85" s="1069"/>
      <c r="AW85" s="1069"/>
      <c r="AX85" s="1069"/>
      <c r="AY85" s="1069"/>
      <c r="AZ85" s="1069"/>
      <c r="BA85" s="1069"/>
      <c r="BB85" s="1069"/>
      <c r="BC85" s="1069"/>
      <c r="BD85" s="1069"/>
      <c r="BE85" s="1069"/>
      <c r="BF85" s="1069"/>
      <c r="BG85" s="1069"/>
      <c r="BH85" s="1069"/>
      <c r="BI85" s="1069"/>
      <c r="BJ85" s="1069"/>
      <c r="BK85" s="1069"/>
      <c r="BL85" s="1069"/>
      <c r="BM85" s="1069"/>
      <c r="BN85" s="1069"/>
      <c r="BO85" s="1069"/>
      <c r="BP85" s="1069"/>
      <c r="BQ85" s="1069"/>
      <c r="BR85" s="1069"/>
      <c r="BS85" s="1069"/>
      <c r="BT85" s="1069"/>
      <c r="BU85" s="1069"/>
      <c r="BV85" s="1069"/>
      <c r="BW85" s="1069"/>
      <c r="BX85" s="1069"/>
      <c r="BY85" s="1069"/>
      <c r="BZ85" s="1069"/>
      <c r="CA85" s="1069"/>
      <c r="CB85" s="1069"/>
      <c r="CC85" s="1070"/>
    </row>
    <row r="86" spans="1:91" ht="24.9" customHeight="1">
      <c r="A86" s="1096">
        <v>30</v>
      </c>
      <c r="B86" s="1097"/>
      <c r="C86" s="1045" t="str">
        <f>IF(ＺＥＨデベロッパー公開情報!C273="","",ＺＥＨデベロッパー公開情報!C273)</f>
        <v/>
      </c>
      <c r="D86" s="1046"/>
      <c r="E86" s="1046"/>
      <c r="F86" s="1046"/>
      <c r="G86" s="1046"/>
      <c r="H86" s="1046"/>
      <c r="I86" s="1046"/>
      <c r="J86" s="1046"/>
      <c r="K86" s="1046"/>
      <c r="L86" s="1046"/>
      <c r="M86" s="1046"/>
      <c r="N86" s="1046"/>
      <c r="O86" s="1046"/>
      <c r="P86" s="1046"/>
      <c r="Q86" s="1046"/>
      <c r="R86" s="1046"/>
      <c r="S86" s="1046"/>
      <c r="T86" s="1046"/>
      <c r="U86" s="1046"/>
      <c r="V86" s="1046"/>
      <c r="W86" s="1046"/>
      <c r="X86" s="1046"/>
      <c r="Y86" s="1046"/>
      <c r="Z86" s="1046"/>
      <c r="AA86" s="1046"/>
      <c r="AB86" s="1046"/>
      <c r="AC86" s="1046"/>
      <c r="AD86" s="1046"/>
      <c r="AE86" s="1046"/>
      <c r="AF86" s="1047"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86" s="1048"/>
      <c r="AH86" s="1048"/>
      <c r="AI86" s="1048"/>
      <c r="AJ86" s="1048"/>
      <c r="AK86" s="1048"/>
      <c r="AL86" s="1048"/>
      <c r="AM86" s="1048"/>
      <c r="AN86" s="1048"/>
      <c r="AO86" s="1048"/>
      <c r="AP86" s="1048"/>
      <c r="AQ86" s="1048"/>
      <c r="AR86" s="1049"/>
      <c r="AS86" s="1050" t="str">
        <f>IF(ＺＥＨデベロッパー公開情報!AH273="","",ＺＥＨデベロッパー公開情報!AH273)</f>
        <v/>
      </c>
      <c r="AT86" s="1051"/>
      <c r="AU86" s="1051"/>
      <c r="AV86" s="1051"/>
      <c r="AW86" s="1051"/>
      <c r="AX86" s="1051"/>
      <c r="AY86" s="1051"/>
      <c r="AZ86" s="1051"/>
      <c r="BA86" s="1051"/>
      <c r="BB86" s="1051"/>
      <c r="BC86" s="1051"/>
      <c r="BD86" s="1051"/>
      <c r="BE86" s="1051"/>
      <c r="BF86" s="1051"/>
      <c r="BG86" s="1051"/>
      <c r="BH86" s="1051"/>
      <c r="BI86" s="1051"/>
      <c r="BJ86" s="1051"/>
      <c r="BK86" s="1051"/>
      <c r="BL86" s="1051"/>
      <c r="BM86" s="1051"/>
      <c r="BN86" s="1051"/>
      <c r="BO86" s="1051"/>
      <c r="BP86" s="1051"/>
      <c r="BQ86" s="1051"/>
      <c r="BR86" s="1051"/>
      <c r="BS86" s="1051"/>
      <c r="BT86" s="1051"/>
      <c r="BU86" s="1051"/>
      <c r="BV86" s="1051"/>
      <c r="BW86" s="1051"/>
      <c r="BX86" s="1051"/>
      <c r="BY86" s="1051"/>
      <c r="BZ86" s="1051"/>
      <c r="CA86" s="1051"/>
      <c r="CB86" s="1051"/>
      <c r="CC86" s="1052"/>
    </row>
    <row r="87" spans="1:91" ht="24.9" customHeight="1">
      <c r="A87" s="1094">
        <v>31</v>
      </c>
      <c r="B87" s="1095"/>
      <c r="C87" s="1064" t="str">
        <f>IF(ＺＥＨデベロッパー公開情報!C274="","",ＺＥＨデベロッパー公開情報!C274)</f>
        <v/>
      </c>
      <c r="D87" s="1065"/>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6"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87" s="1067"/>
      <c r="AH87" s="1067"/>
      <c r="AI87" s="1067"/>
      <c r="AJ87" s="1067"/>
      <c r="AK87" s="1067"/>
      <c r="AL87" s="1067"/>
      <c r="AM87" s="1067"/>
      <c r="AN87" s="1067"/>
      <c r="AO87" s="1067"/>
      <c r="AP87" s="1067"/>
      <c r="AQ87" s="1067"/>
      <c r="AR87" s="1068"/>
      <c r="AS87" s="1069" t="str">
        <f>IF(ＺＥＨデベロッパー公開情報!AH274="","",ＺＥＨデベロッパー公開情報!AH274)</f>
        <v/>
      </c>
      <c r="AT87" s="1069"/>
      <c r="AU87" s="1069"/>
      <c r="AV87" s="1069"/>
      <c r="AW87" s="1069"/>
      <c r="AX87" s="1069"/>
      <c r="AY87" s="1069"/>
      <c r="AZ87" s="1069"/>
      <c r="BA87" s="1069"/>
      <c r="BB87" s="1069"/>
      <c r="BC87" s="1069"/>
      <c r="BD87" s="1069"/>
      <c r="BE87" s="1069"/>
      <c r="BF87" s="1069"/>
      <c r="BG87" s="1069"/>
      <c r="BH87" s="1069"/>
      <c r="BI87" s="1069"/>
      <c r="BJ87" s="1069"/>
      <c r="BK87" s="1069"/>
      <c r="BL87" s="1069"/>
      <c r="BM87" s="1069"/>
      <c r="BN87" s="1069"/>
      <c r="BO87" s="1069"/>
      <c r="BP87" s="1069"/>
      <c r="BQ87" s="1069"/>
      <c r="BR87" s="1069"/>
      <c r="BS87" s="1069"/>
      <c r="BT87" s="1069"/>
      <c r="BU87" s="1069"/>
      <c r="BV87" s="1069"/>
      <c r="BW87" s="1069"/>
      <c r="BX87" s="1069"/>
      <c r="BY87" s="1069"/>
      <c r="BZ87" s="1069"/>
      <c r="CA87" s="1069"/>
      <c r="CB87" s="1069"/>
      <c r="CC87" s="1070"/>
    </row>
    <row r="88" spans="1:91" ht="24.9" customHeight="1">
      <c r="A88" s="1096">
        <v>32</v>
      </c>
      <c r="B88" s="1097"/>
      <c r="C88" s="1045" t="str">
        <f>IF(ＺＥＨデベロッパー公開情報!C275="","",ＺＥＨデベロッパー公開情報!C275)</f>
        <v/>
      </c>
      <c r="D88" s="1046"/>
      <c r="E88" s="1046"/>
      <c r="F88" s="1046"/>
      <c r="G88" s="1046"/>
      <c r="H88" s="1046"/>
      <c r="I88" s="1046"/>
      <c r="J88" s="1046"/>
      <c r="K88" s="1046"/>
      <c r="L88" s="1046"/>
      <c r="M88" s="1046"/>
      <c r="N88" s="1046"/>
      <c r="O88" s="1046"/>
      <c r="P88" s="1046"/>
      <c r="Q88" s="1046"/>
      <c r="R88" s="1046"/>
      <c r="S88" s="1046"/>
      <c r="T88" s="1046"/>
      <c r="U88" s="1046"/>
      <c r="V88" s="1046"/>
      <c r="W88" s="1046"/>
      <c r="X88" s="1046"/>
      <c r="Y88" s="1046"/>
      <c r="Z88" s="1046"/>
      <c r="AA88" s="1046"/>
      <c r="AB88" s="1046"/>
      <c r="AC88" s="1046"/>
      <c r="AD88" s="1046"/>
      <c r="AE88" s="1046"/>
      <c r="AF88" s="1047"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88" s="1048"/>
      <c r="AH88" s="1048"/>
      <c r="AI88" s="1048"/>
      <c r="AJ88" s="1048"/>
      <c r="AK88" s="1048"/>
      <c r="AL88" s="1048"/>
      <c r="AM88" s="1048"/>
      <c r="AN88" s="1048"/>
      <c r="AO88" s="1048"/>
      <c r="AP88" s="1048"/>
      <c r="AQ88" s="1048"/>
      <c r="AR88" s="1049"/>
      <c r="AS88" s="1050" t="str">
        <f>IF(ＺＥＨデベロッパー公開情報!AH275="","",ＺＥＨデベロッパー公開情報!AH275)</f>
        <v/>
      </c>
      <c r="AT88" s="1051"/>
      <c r="AU88" s="1051"/>
      <c r="AV88" s="1051"/>
      <c r="AW88" s="1051"/>
      <c r="AX88" s="1051"/>
      <c r="AY88" s="1051"/>
      <c r="AZ88" s="1051"/>
      <c r="BA88" s="1051"/>
      <c r="BB88" s="1051"/>
      <c r="BC88" s="1051"/>
      <c r="BD88" s="1051"/>
      <c r="BE88" s="1051"/>
      <c r="BF88" s="1051"/>
      <c r="BG88" s="1051"/>
      <c r="BH88" s="1051"/>
      <c r="BI88" s="1051"/>
      <c r="BJ88" s="1051"/>
      <c r="BK88" s="1051"/>
      <c r="BL88" s="1051"/>
      <c r="BM88" s="1051"/>
      <c r="BN88" s="1051"/>
      <c r="BO88" s="1051"/>
      <c r="BP88" s="1051"/>
      <c r="BQ88" s="1051"/>
      <c r="BR88" s="1051"/>
      <c r="BS88" s="1051"/>
      <c r="BT88" s="1051"/>
      <c r="BU88" s="1051"/>
      <c r="BV88" s="1051"/>
      <c r="BW88" s="1051"/>
      <c r="BX88" s="1051"/>
      <c r="BY88" s="1051"/>
      <c r="BZ88" s="1051"/>
      <c r="CA88" s="1051"/>
      <c r="CB88" s="1051"/>
      <c r="CC88" s="1052"/>
    </row>
    <row r="89" spans="1:91" ht="24.9" customHeight="1">
      <c r="A89" s="1094">
        <v>33</v>
      </c>
      <c r="B89" s="1095"/>
      <c r="C89" s="1064" t="str">
        <f>IF(ＺＥＨデベロッパー公開情報!C276="","",ＺＥＨデベロッパー公開情報!C276)</f>
        <v/>
      </c>
      <c r="D89" s="1065"/>
      <c r="E89" s="1065"/>
      <c r="F89" s="1065"/>
      <c r="G89" s="1065"/>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5"/>
      <c r="AD89" s="1065"/>
      <c r="AE89" s="1065"/>
      <c r="AF89" s="1066"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89" s="1067"/>
      <c r="AH89" s="1067"/>
      <c r="AI89" s="1067"/>
      <c r="AJ89" s="1067"/>
      <c r="AK89" s="1067"/>
      <c r="AL89" s="1067"/>
      <c r="AM89" s="1067"/>
      <c r="AN89" s="1067"/>
      <c r="AO89" s="1067"/>
      <c r="AP89" s="1067"/>
      <c r="AQ89" s="1067"/>
      <c r="AR89" s="1068"/>
      <c r="AS89" s="1069" t="str">
        <f>IF(ＺＥＨデベロッパー公開情報!AH276="","",ＺＥＨデベロッパー公開情報!AH276)</f>
        <v/>
      </c>
      <c r="AT89" s="1069"/>
      <c r="AU89" s="1069"/>
      <c r="AV89" s="1069"/>
      <c r="AW89" s="1069"/>
      <c r="AX89" s="1069"/>
      <c r="AY89" s="1069"/>
      <c r="AZ89" s="1069"/>
      <c r="BA89" s="1069"/>
      <c r="BB89" s="1069"/>
      <c r="BC89" s="1069"/>
      <c r="BD89" s="1069"/>
      <c r="BE89" s="1069"/>
      <c r="BF89" s="1069"/>
      <c r="BG89" s="1069"/>
      <c r="BH89" s="1069"/>
      <c r="BI89" s="1069"/>
      <c r="BJ89" s="1069"/>
      <c r="BK89" s="1069"/>
      <c r="BL89" s="1069"/>
      <c r="BM89" s="1069"/>
      <c r="BN89" s="1069"/>
      <c r="BO89" s="1069"/>
      <c r="BP89" s="1069"/>
      <c r="BQ89" s="1069"/>
      <c r="BR89" s="1069"/>
      <c r="BS89" s="1069"/>
      <c r="BT89" s="1069"/>
      <c r="BU89" s="1069"/>
      <c r="BV89" s="1069"/>
      <c r="BW89" s="1069"/>
      <c r="BX89" s="1069"/>
      <c r="BY89" s="1069"/>
      <c r="BZ89" s="1069"/>
      <c r="CA89" s="1069"/>
      <c r="CB89" s="1069"/>
      <c r="CC89" s="1070"/>
    </row>
    <row r="90" spans="1:91" ht="24.9" customHeight="1">
      <c r="A90" s="1096">
        <v>34</v>
      </c>
      <c r="B90" s="1097"/>
      <c r="C90" s="1045" t="str">
        <f>IF(ＺＥＨデベロッパー公開情報!C277="","",ＺＥＨデベロッパー公開情報!C277)</f>
        <v/>
      </c>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c r="AC90" s="1046"/>
      <c r="AD90" s="1046"/>
      <c r="AE90" s="1046"/>
      <c r="AF90" s="1047"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90" s="1048"/>
      <c r="AH90" s="1048"/>
      <c r="AI90" s="1048"/>
      <c r="AJ90" s="1048"/>
      <c r="AK90" s="1048"/>
      <c r="AL90" s="1048"/>
      <c r="AM90" s="1048"/>
      <c r="AN90" s="1048"/>
      <c r="AO90" s="1048"/>
      <c r="AP90" s="1048"/>
      <c r="AQ90" s="1048"/>
      <c r="AR90" s="1049"/>
      <c r="AS90" s="1050" t="str">
        <f>IF(ＺＥＨデベロッパー公開情報!AH277="","",ＺＥＨデベロッパー公開情報!AH277)</f>
        <v/>
      </c>
      <c r="AT90" s="1051"/>
      <c r="AU90" s="1051"/>
      <c r="AV90" s="1051"/>
      <c r="AW90" s="1051"/>
      <c r="AX90" s="1051"/>
      <c r="AY90" s="1051"/>
      <c r="AZ90" s="1051"/>
      <c r="BA90" s="1051"/>
      <c r="BB90" s="1051"/>
      <c r="BC90" s="1051"/>
      <c r="BD90" s="1051"/>
      <c r="BE90" s="1051"/>
      <c r="BF90" s="1051"/>
      <c r="BG90" s="1051"/>
      <c r="BH90" s="1051"/>
      <c r="BI90" s="1051"/>
      <c r="BJ90" s="1051"/>
      <c r="BK90" s="1051"/>
      <c r="BL90" s="1051"/>
      <c r="BM90" s="1051"/>
      <c r="BN90" s="1051"/>
      <c r="BO90" s="1051"/>
      <c r="BP90" s="1051"/>
      <c r="BQ90" s="1051"/>
      <c r="BR90" s="1051"/>
      <c r="BS90" s="1051"/>
      <c r="BT90" s="1051"/>
      <c r="BU90" s="1051"/>
      <c r="BV90" s="1051"/>
      <c r="BW90" s="1051"/>
      <c r="BX90" s="1051"/>
      <c r="BY90" s="1051"/>
      <c r="BZ90" s="1051"/>
      <c r="CA90" s="1051"/>
      <c r="CB90" s="1051"/>
      <c r="CC90" s="1052"/>
    </row>
    <row r="91" spans="1:91" ht="24.9" customHeight="1">
      <c r="A91" s="1094">
        <v>35</v>
      </c>
      <c r="B91" s="1095"/>
      <c r="C91" s="1064" t="str">
        <f>IF(ＺＥＨデベロッパー公開情報!C278="","",ＺＥＨデベロッパー公開情報!C278)</f>
        <v/>
      </c>
      <c r="D91" s="1065"/>
      <c r="E91" s="1065"/>
      <c r="F91" s="1065"/>
      <c r="G91" s="1065"/>
      <c r="H91" s="1065"/>
      <c r="I91" s="1065"/>
      <c r="J91" s="1065"/>
      <c r="K91" s="1065"/>
      <c r="L91" s="1065"/>
      <c r="M91" s="1065"/>
      <c r="N91" s="1065"/>
      <c r="O91" s="1065"/>
      <c r="P91" s="1065"/>
      <c r="Q91" s="1065"/>
      <c r="R91" s="1065"/>
      <c r="S91" s="1065"/>
      <c r="T91" s="1065"/>
      <c r="U91" s="1065"/>
      <c r="V91" s="1065"/>
      <c r="W91" s="1065"/>
      <c r="X91" s="1065"/>
      <c r="Y91" s="1065"/>
      <c r="Z91" s="1065"/>
      <c r="AA91" s="1065"/>
      <c r="AB91" s="1065"/>
      <c r="AC91" s="1065"/>
      <c r="AD91" s="1065"/>
      <c r="AE91" s="1065"/>
      <c r="AF91" s="1066"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91" s="1067"/>
      <c r="AH91" s="1067"/>
      <c r="AI91" s="1067"/>
      <c r="AJ91" s="1067"/>
      <c r="AK91" s="1067"/>
      <c r="AL91" s="1067"/>
      <c r="AM91" s="1067"/>
      <c r="AN91" s="1067"/>
      <c r="AO91" s="1067"/>
      <c r="AP91" s="1067"/>
      <c r="AQ91" s="1067"/>
      <c r="AR91" s="1068"/>
      <c r="AS91" s="1069" t="str">
        <f>IF(ＺＥＨデベロッパー公開情報!AH278="","",ＺＥＨデベロッパー公開情報!AH278)</f>
        <v/>
      </c>
      <c r="AT91" s="1069"/>
      <c r="AU91" s="1069"/>
      <c r="AV91" s="1069"/>
      <c r="AW91" s="1069"/>
      <c r="AX91" s="1069"/>
      <c r="AY91" s="1069"/>
      <c r="AZ91" s="1069"/>
      <c r="BA91" s="1069"/>
      <c r="BB91" s="1069"/>
      <c r="BC91" s="1069"/>
      <c r="BD91" s="1069"/>
      <c r="BE91" s="1069"/>
      <c r="BF91" s="1069"/>
      <c r="BG91" s="1069"/>
      <c r="BH91" s="1069"/>
      <c r="BI91" s="1069"/>
      <c r="BJ91" s="1069"/>
      <c r="BK91" s="1069"/>
      <c r="BL91" s="1069"/>
      <c r="BM91" s="1069"/>
      <c r="BN91" s="1069"/>
      <c r="BO91" s="1069"/>
      <c r="BP91" s="1069"/>
      <c r="BQ91" s="1069"/>
      <c r="BR91" s="1069"/>
      <c r="BS91" s="1069"/>
      <c r="BT91" s="1069"/>
      <c r="BU91" s="1069"/>
      <c r="BV91" s="1069"/>
      <c r="BW91" s="1069"/>
      <c r="BX91" s="1069"/>
      <c r="BY91" s="1069"/>
      <c r="BZ91" s="1069"/>
      <c r="CA91" s="1069"/>
      <c r="CB91" s="1069"/>
      <c r="CC91" s="1070"/>
    </row>
    <row r="92" spans="1:91" ht="24.9" customHeight="1">
      <c r="A92" s="1096">
        <v>36</v>
      </c>
      <c r="B92" s="1097"/>
      <c r="C92" s="1045" t="str">
        <f>IF(ＺＥＨデベロッパー公開情報!C279="","",ＺＥＨデベロッパー公開情報!C279)</f>
        <v/>
      </c>
      <c r="D92" s="1046"/>
      <c r="E92" s="1046"/>
      <c r="F92" s="1046"/>
      <c r="G92" s="1046"/>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7"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92" s="1048"/>
      <c r="AH92" s="1048"/>
      <c r="AI92" s="1048"/>
      <c r="AJ92" s="1048"/>
      <c r="AK92" s="1048"/>
      <c r="AL92" s="1048"/>
      <c r="AM92" s="1048"/>
      <c r="AN92" s="1048"/>
      <c r="AO92" s="1048"/>
      <c r="AP92" s="1048"/>
      <c r="AQ92" s="1048"/>
      <c r="AR92" s="1049"/>
      <c r="AS92" s="1050" t="str">
        <f>IF(ＺＥＨデベロッパー公開情報!AH279="","",ＺＥＨデベロッパー公開情報!AH279)</f>
        <v/>
      </c>
      <c r="AT92" s="1051"/>
      <c r="AU92" s="1051"/>
      <c r="AV92" s="1051"/>
      <c r="AW92" s="1051"/>
      <c r="AX92" s="1051"/>
      <c r="AY92" s="1051"/>
      <c r="AZ92" s="1051"/>
      <c r="BA92" s="1051"/>
      <c r="BB92" s="1051"/>
      <c r="BC92" s="1051"/>
      <c r="BD92" s="1051"/>
      <c r="BE92" s="1051"/>
      <c r="BF92" s="1051"/>
      <c r="BG92" s="1051"/>
      <c r="BH92" s="1051"/>
      <c r="BI92" s="1051"/>
      <c r="BJ92" s="1051"/>
      <c r="BK92" s="1051"/>
      <c r="BL92" s="1051"/>
      <c r="BM92" s="1051"/>
      <c r="BN92" s="1051"/>
      <c r="BO92" s="1051"/>
      <c r="BP92" s="1051"/>
      <c r="BQ92" s="1051"/>
      <c r="BR92" s="1051"/>
      <c r="BS92" s="1051"/>
      <c r="BT92" s="1051"/>
      <c r="BU92" s="1051"/>
      <c r="BV92" s="1051"/>
      <c r="BW92" s="1051"/>
      <c r="BX92" s="1051"/>
      <c r="BY92" s="1051"/>
      <c r="BZ92" s="1051"/>
      <c r="CA92" s="1051"/>
      <c r="CB92" s="1051"/>
      <c r="CC92" s="1052"/>
    </row>
    <row r="93" spans="1:91" ht="24.9" customHeight="1">
      <c r="A93" s="1094">
        <v>37</v>
      </c>
      <c r="B93" s="1095"/>
      <c r="C93" s="1064" t="str">
        <f>IF(ＺＥＨデベロッパー公開情報!C280="","",ＺＥＨデベロッパー公開情報!C280)</f>
        <v/>
      </c>
      <c r="D93" s="1065"/>
      <c r="E93" s="1065"/>
      <c r="F93" s="1065"/>
      <c r="G93" s="1065"/>
      <c r="H93" s="1065"/>
      <c r="I93" s="1065"/>
      <c r="J93" s="1065"/>
      <c r="K93" s="1065"/>
      <c r="L93" s="1065"/>
      <c r="M93" s="1065"/>
      <c r="N93" s="1065"/>
      <c r="O93" s="1065"/>
      <c r="P93" s="1065"/>
      <c r="Q93" s="1065"/>
      <c r="R93" s="1065"/>
      <c r="S93" s="1065"/>
      <c r="T93" s="1065"/>
      <c r="U93" s="1065"/>
      <c r="V93" s="1065"/>
      <c r="W93" s="1065"/>
      <c r="X93" s="1065"/>
      <c r="Y93" s="1065"/>
      <c r="Z93" s="1065"/>
      <c r="AA93" s="1065"/>
      <c r="AB93" s="1065"/>
      <c r="AC93" s="1065"/>
      <c r="AD93" s="1065"/>
      <c r="AE93" s="1065"/>
      <c r="AF93" s="1066"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93" s="1067"/>
      <c r="AH93" s="1067"/>
      <c r="AI93" s="1067"/>
      <c r="AJ93" s="1067"/>
      <c r="AK93" s="1067"/>
      <c r="AL93" s="1067"/>
      <c r="AM93" s="1067"/>
      <c r="AN93" s="1067"/>
      <c r="AO93" s="1067"/>
      <c r="AP93" s="1067"/>
      <c r="AQ93" s="1067"/>
      <c r="AR93" s="1068"/>
      <c r="AS93" s="1069" t="str">
        <f>IF(ＺＥＨデベロッパー公開情報!AH280="","",ＺＥＨデベロッパー公開情報!AH280)</f>
        <v/>
      </c>
      <c r="AT93" s="1069"/>
      <c r="AU93" s="1069"/>
      <c r="AV93" s="1069"/>
      <c r="AW93" s="1069"/>
      <c r="AX93" s="1069"/>
      <c r="AY93" s="1069"/>
      <c r="AZ93" s="1069"/>
      <c r="BA93" s="1069"/>
      <c r="BB93" s="1069"/>
      <c r="BC93" s="1069"/>
      <c r="BD93" s="1069"/>
      <c r="BE93" s="1069"/>
      <c r="BF93" s="1069"/>
      <c r="BG93" s="1069"/>
      <c r="BH93" s="1069"/>
      <c r="BI93" s="1069"/>
      <c r="BJ93" s="1069"/>
      <c r="BK93" s="1069"/>
      <c r="BL93" s="1069"/>
      <c r="BM93" s="1069"/>
      <c r="BN93" s="1069"/>
      <c r="BO93" s="1069"/>
      <c r="BP93" s="1069"/>
      <c r="BQ93" s="1069"/>
      <c r="BR93" s="1069"/>
      <c r="BS93" s="1069"/>
      <c r="BT93" s="1069"/>
      <c r="BU93" s="1069"/>
      <c r="BV93" s="1069"/>
      <c r="BW93" s="1069"/>
      <c r="BX93" s="1069"/>
      <c r="BY93" s="1069"/>
      <c r="BZ93" s="1069"/>
      <c r="CA93" s="1069"/>
      <c r="CB93" s="1069"/>
      <c r="CC93" s="1070"/>
    </row>
    <row r="94" spans="1:91" ht="24.9" customHeight="1">
      <c r="A94" s="1096">
        <v>38</v>
      </c>
      <c r="B94" s="1097"/>
      <c r="C94" s="1045" t="str">
        <f>IF(ＺＥＨデベロッパー公開情報!C281="","",ＺＥＨデベロッパー公開情報!C281)</f>
        <v/>
      </c>
      <c r="D94" s="1046"/>
      <c r="E94" s="1046"/>
      <c r="F94" s="1046"/>
      <c r="G94" s="1046"/>
      <c r="H94" s="1046"/>
      <c r="I94" s="1046"/>
      <c r="J94" s="1046"/>
      <c r="K94" s="1046"/>
      <c r="L94" s="1046"/>
      <c r="M94" s="1046"/>
      <c r="N94" s="1046"/>
      <c r="O94" s="1046"/>
      <c r="P94" s="1046"/>
      <c r="Q94" s="1046"/>
      <c r="R94" s="1046"/>
      <c r="S94" s="1046"/>
      <c r="T94" s="1046"/>
      <c r="U94" s="1046"/>
      <c r="V94" s="1046"/>
      <c r="W94" s="1046"/>
      <c r="X94" s="1046"/>
      <c r="Y94" s="1046"/>
      <c r="Z94" s="1046"/>
      <c r="AA94" s="1046"/>
      <c r="AB94" s="1046"/>
      <c r="AC94" s="1046"/>
      <c r="AD94" s="1046"/>
      <c r="AE94" s="1046"/>
      <c r="AF94" s="1047"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94" s="1048"/>
      <c r="AH94" s="1048"/>
      <c r="AI94" s="1048"/>
      <c r="AJ94" s="1048"/>
      <c r="AK94" s="1048"/>
      <c r="AL94" s="1048"/>
      <c r="AM94" s="1048"/>
      <c r="AN94" s="1048"/>
      <c r="AO94" s="1048"/>
      <c r="AP94" s="1048"/>
      <c r="AQ94" s="1048"/>
      <c r="AR94" s="1049"/>
      <c r="AS94" s="1050" t="str">
        <f>IF(ＺＥＨデベロッパー公開情報!AH281="","",ＺＥＨデベロッパー公開情報!AH281)</f>
        <v/>
      </c>
      <c r="AT94" s="1051"/>
      <c r="AU94" s="1051"/>
      <c r="AV94" s="1051"/>
      <c r="AW94" s="1051"/>
      <c r="AX94" s="1051"/>
      <c r="AY94" s="1051"/>
      <c r="AZ94" s="1051"/>
      <c r="BA94" s="1051"/>
      <c r="BB94" s="1051"/>
      <c r="BC94" s="1051"/>
      <c r="BD94" s="1051"/>
      <c r="BE94" s="1051"/>
      <c r="BF94" s="1051"/>
      <c r="BG94" s="1051"/>
      <c r="BH94" s="1051"/>
      <c r="BI94" s="1051"/>
      <c r="BJ94" s="1051"/>
      <c r="BK94" s="1051"/>
      <c r="BL94" s="1051"/>
      <c r="BM94" s="1051"/>
      <c r="BN94" s="1051"/>
      <c r="BO94" s="1051"/>
      <c r="BP94" s="1051"/>
      <c r="BQ94" s="1051"/>
      <c r="BR94" s="1051"/>
      <c r="BS94" s="1051"/>
      <c r="BT94" s="1051"/>
      <c r="BU94" s="1051"/>
      <c r="BV94" s="1051"/>
      <c r="BW94" s="1051"/>
      <c r="BX94" s="1051"/>
      <c r="BY94" s="1051"/>
      <c r="BZ94" s="1051"/>
      <c r="CA94" s="1051"/>
      <c r="CB94" s="1051"/>
      <c r="CC94" s="1052"/>
    </row>
    <row r="95" spans="1:91" ht="24.9" customHeight="1">
      <c r="A95" s="1094">
        <v>39</v>
      </c>
      <c r="B95" s="1095"/>
      <c r="C95" s="1064" t="str">
        <f>IF(ＺＥＨデベロッパー公開情報!C282="","",ＺＥＨデベロッパー公開情報!C282)</f>
        <v/>
      </c>
      <c r="D95" s="1065"/>
      <c r="E95" s="1065"/>
      <c r="F95" s="1065"/>
      <c r="G95" s="1065"/>
      <c r="H95" s="1065"/>
      <c r="I95" s="1065"/>
      <c r="J95" s="1065"/>
      <c r="K95" s="1065"/>
      <c r="L95" s="1065"/>
      <c r="M95" s="1065"/>
      <c r="N95" s="1065"/>
      <c r="O95" s="1065"/>
      <c r="P95" s="1065"/>
      <c r="Q95" s="1065"/>
      <c r="R95" s="1065"/>
      <c r="S95" s="1065"/>
      <c r="T95" s="1065"/>
      <c r="U95" s="1065"/>
      <c r="V95" s="1065"/>
      <c r="W95" s="1065"/>
      <c r="X95" s="1065"/>
      <c r="Y95" s="1065"/>
      <c r="Z95" s="1065"/>
      <c r="AA95" s="1065"/>
      <c r="AB95" s="1065"/>
      <c r="AC95" s="1065"/>
      <c r="AD95" s="1065"/>
      <c r="AE95" s="1065"/>
      <c r="AF95" s="1066"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95" s="1067"/>
      <c r="AH95" s="1067"/>
      <c r="AI95" s="1067"/>
      <c r="AJ95" s="1067"/>
      <c r="AK95" s="1067"/>
      <c r="AL95" s="1067"/>
      <c r="AM95" s="1067"/>
      <c r="AN95" s="1067"/>
      <c r="AO95" s="1067"/>
      <c r="AP95" s="1067"/>
      <c r="AQ95" s="1067"/>
      <c r="AR95" s="1068"/>
      <c r="AS95" s="1069" t="str">
        <f>IF(ＺＥＨデベロッパー公開情報!AH282="","",ＺＥＨデベロッパー公開情報!AH282)</f>
        <v/>
      </c>
      <c r="AT95" s="1069"/>
      <c r="AU95" s="1069"/>
      <c r="AV95" s="1069"/>
      <c r="AW95" s="1069"/>
      <c r="AX95" s="1069"/>
      <c r="AY95" s="1069"/>
      <c r="AZ95" s="1069"/>
      <c r="BA95" s="1069"/>
      <c r="BB95" s="1069"/>
      <c r="BC95" s="1069"/>
      <c r="BD95" s="1069"/>
      <c r="BE95" s="1069"/>
      <c r="BF95" s="1069"/>
      <c r="BG95" s="1069"/>
      <c r="BH95" s="1069"/>
      <c r="BI95" s="1069"/>
      <c r="BJ95" s="1069"/>
      <c r="BK95" s="1069"/>
      <c r="BL95" s="1069"/>
      <c r="BM95" s="1069"/>
      <c r="BN95" s="1069"/>
      <c r="BO95" s="1069"/>
      <c r="BP95" s="1069"/>
      <c r="BQ95" s="1069"/>
      <c r="BR95" s="1069"/>
      <c r="BS95" s="1069"/>
      <c r="BT95" s="1069"/>
      <c r="BU95" s="1069"/>
      <c r="BV95" s="1069"/>
      <c r="BW95" s="1069"/>
      <c r="BX95" s="1069"/>
      <c r="BY95" s="1069"/>
      <c r="BZ95" s="1069"/>
      <c r="CA95" s="1069"/>
      <c r="CB95" s="1069"/>
      <c r="CC95" s="1070"/>
    </row>
    <row r="96" spans="1:91" ht="24.9" customHeight="1">
      <c r="A96" s="1096">
        <v>40</v>
      </c>
      <c r="B96" s="1097"/>
      <c r="C96" s="1045" t="str">
        <f>IF(ＺＥＨデベロッパー公開情報!C283="","",ＺＥＨデベロッパー公開情報!C283)</f>
        <v/>
      </c>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6"/>
      <c r="Z96" s="1046"/>
      <c r="AA96" s="1046"/>
      <c r="AB96" s="1046"/>
      <c r="AC96" s="1046"/>
      <c r="AD96" s="1046"/>
      <c r="AE96" s="1046"/>
      <c r="AF96" s="1047" t="str">
        <f>IF(OR(ＺＥＨデベロッパー公開情報!Q283="",ＺＥＨデベロッパー公開情報!W283="",ＺＥＨデベロッパー公開情報!AC283=""),"",ＺＥＨデベロッパー公開情報!Q283&amp;"-"&amp;ＺＥＨデベロッパー公開情報!W283&amp;"-"&amp;ＺＥＨデベロッパー公開情報!AC283)</f>
        <v/>
      </c>
      <c r="AG96" s="1048"/>
      <c r="AH96" s="1048"/>
      <c r="AI96" s="1048"/>
      <c r="AJ96" s="1048"/>
      <c r="AK96" s="1048"/>
      <c r="AL96" s="1048"/>
      <c r="AM96" s="1048"/>
      <c r="AN96" s="1048"/>
      <c r="AO96" s="1048"/>
      <c r="AP96" s="1048"/>
      <c r="AQ96" s="1048"/>
      <c r="AR96" s="1049"/>
      <c r="AS96" s="1050" t="str">
        <f>IF(ＺＥＨデベロッパー公開情報!AH283="","",ＺＥＨデベロッパー公開情報!AH283)</f>
        <v/>
      </c>
      <c r="AT96" s="1051"/>
      <c r="AU96" s="1051"/>
      <c r="AV96" s="1051"/>
      <c r="AW96" s="1051"/>
      <c r="AX96" s="1051"/>
      <c r="AY96" s="1051"/>
      <c r="AZ96" s="1051"/>
      <c r="BA96" s="1051"/>
      <c r="BB96" s="1051"/>
      <c r="BC96" s="1051"/>
      <c r="BD96" s="1051"/>
      <c r="BE96" s="1051"/>
      <c r="BF96" s="1051"/>
      <c r="BG96" s="1051"/>
      <c r="BH96" s="1051"/>
      <c r="BI96" s="1051"/>
      <c r="BJ96" s="1051"/>
      <c r="BK96" s="1051"/>
      <c r="BL96" s="1051"/>
      <c r="BM96" s="1051"/>
      <c r="BN96" s="1051"/>
      <c r="BO96" s="1051"/>
      <c r="BP96" s="1051"/>
      <c r="BQ96" s="1051"/>
      <c r="BR96" s="1051"/>
      <c r="BS96" s="1051"/>
      <c r="BT96" s="1051"/>
      <c r="BU96" s="1051"/>
      <c r="BV96" s="1051"/>
      <c r="BW96" s="1051"/>
      <c r="BX96" s="1051"/>
      <c r="BY96" s="1051"/>
      <c r="BZ96" s="1051"/>
      <c r="CA96" s="1051"/>
      <c r="CB96" s="1051"/>
      <c r="CC96" s="1052"/>
    </row>
    <row r="97" spans="1:120" s="132" customFormat="1" ht="17.25" customHeight="1">
      <c r="A97" s="35"/>
      <c r="B97" s="103"/>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6"/>
      <c r="AK97" s="136"/>
      <c r="AL97" s="136"/>
      <c r="AM97" s="136"/>
      <c r="AN97" s="136"/>
      <c r="AO97" s="136"/>
      <c r="AP97" s="137"/>
      <c r="AQ97" s="137"/>
      <c r="AR97" s="137"/>
      <c r="AS97" s="138"/>
      <c r="AT97" s="138"/>
      <c r="AU97" s="138"/>
      <c r="AV97" s="138"/>
      <c r="AW97" s="135"/>
      <c r="AX97" s="135"/>
      <c r="AY97" s="135"/>
      <c r="AZ97" s="135"/>
      <c r="BA97" s="135"/>
      <c r="BB97" s="135"/>
      <c r="BC97" s="135"/>
      <c r="BD97" s="135"/>
      <c r="BE97" s="135"/>
      <c r="BF97" s="135"/>
      <c r="BG97" s="139"/>
      <c r="BH97" s="139"/>
      <c r="BI97" s="139"/>
      <c r="BJ97" s="139"/>
      <c r="BK97" s="139"/>
      <c r="BL97" s="139"/>
      <c r="BM97" s="139"/>
      <c r="BN97" s="139"/>
      <c r="BO97" s="858"/>
      <c r="BP97" s="858"/>
      <c r="BQ97" s="858"/>
      <c r="BR97" s="858"/>
      <c r="BS97" s="1098"/>
      <c r="BT97" s="1098"/>
      <c r="BU97" s="858"/>
      <c r="BV97" s="858"/>
      <c r="BW97" s="858"/>
      <c r="BX97" s="1098"/>
      <c r="BY97" s="1098"/>
      <c r="BZ97" s="858"/>
      <c r="CA97" s="858"/>
      <c r="CB97" s="158"/>
      <c r="CC97" s="95"/>
      <c r="CD97" s="134"/>
      <c r="CE97" s="134"/>
      <c r="CF97" s="134"/>
      <c r="CG97" s="134"/>
      <c r="CH97" s="134"/>
      <c r="CI97" s="134"/>
      <c r="CJ97" s="134"/>
      <c r="CK97" s="134"/>
      <c r="CL97" s="134"/>
      <c r="CM97" s="134"/>
      <c r="CN97" s="134"/>
      <c r="CO97" s="134"/>
      <c r="CP97" s="134"/>
      <c r="CQ97" s="134"/>
      <c r="CR97" s="37"/>
      <c r="CS97" s="37"/>
      <c r="CT97" s="36"/>
      <c r="CU97" s="36"/>
      <c r="CV97" s="36"/>
      <c r="CW97" s="36"/>
      <c r="CX97" s="36"/>
      <c r="CY97" s="36"/>
      <c r="CZ97" s="36"/>
      <c r="DA97" s="36"/>
      <c r="DB97" s="36"/>
      <c r="DC97" s="36"/>
      <c r="DD97" s="36"/>
      <c r="DE97" s="36"/>
      <c r="DF97" s="36"/>
      <c r="DG97" s="36"/>
      <c r="DH97" s="36"/>
      <c r="DI97" s="36"/>
      <c r="DJ97" s="36"/>
      <c r="DK97" s="36"/>
      <c r="DL97" s="36"/>
      <c r="DM97" s="36"/>
      <c r="DN97" s="36"/>
      <c r="DO97" s="36"/>
      <c r="DP97" s="36"/>
    </row>
    <row r="98" spans="1:120" s="132" customFormat="1" ht="3" customHeight="1">
      <c r="A98" s="35"/>
      <c r="B98" s="103"/>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6"/>
      <c r="AK98" s="136"/>
      <c r="AL98" s="136"/>
      <c r="AM98" s="136"/>
      <c r="AN98" s="136"/>
      <c r="AO98" s="136"/>
      <c r="AP98" s="137"/>
      <c r="AQ98" s="137"/>
      <c r="AR98" s="137"/>
      <c r="AS98" s="138"/>
      <c r="AT98" s="138"/>
      <c r="AU98" s="138"/>
      <c r="AV98" s="138"/>
      <c r="AW98" s="135"/>
      <c r="AX98" s="135"/>
      <c r="AY98" s="135"/>
      <c r="AZ98" s="135"/>
      <c r="BA98" s="135"/>
      <c r="BB98" s="135"/>
      <c r="BC98" s="135"/>
      <c r="BD98" s="135"/>
      <c r="BE98" s="135"/>
      <c r="BF98" s="135"/>
      <c r="BG98" s="139"/>
      <c r="BH98" s="139"/>
      <c r="BI98" s="139"/>
      <c r="BJ98" s="139"/>
      <c r="BK98" s="139"/>
      <c r="BL98" s="139"/>
      <c r="BM98" s="139"/>
      <c r="BN98" s="139"/>
      <c r="BO98" s="158"/>
      <c r="BP98" s="158"/>
      <c r="BQ98" s="158"/>
      <c r="BR98" s="158"/>
      <c r="BS98" s="159"/>
      <c r="BT98" s="159"/>
      <c r="BU98" s="158"/>
      <c r="BV98" s="158"/>
      <c r="BW98" s="158"/>
      <c r="BX98" s="159"/>
      <c r="BY98" s="159"/>
      <c r="BZ98" s="158"/>
      <c r="CA98" s="158"/>
      <c r="CB98" s="158"/>
      <c r="CC98" s="95"/>
      <c r="CD98" s="134"/>
      <c r="CE98" s="134"/>
      <c r="CF98" s="134"/>
      <c r="CG98" s="134"/>
      <c r="CH98" s="134"/>
      <c r="CI98" s="134"/>
      <c r="CJ98" s="134"/>
      <c r="CK98" s="134"/>
      <c r="CL98" s="134"/>
      <c r="CM98" s="134"/>
      <c r="CN98" s="134"/>
      <c r="CO98" s="134"/>
      <c r="CP98" s="134"/>
      <c r="CQ98" s="134"/>
      <c r="CR98" s="37"/>
      <c r="CS98" s="37"/>
      <c r="CT98" s="36"/>
      <c r="CU98" s="36"/>
      <c r="CV98" s="36"/>
      <c r="CW98" s="36"/>
      <c r="CX98" s="36"/>
      <c r="CY98" s="36"/>
      <c r="CZ98" s="36"/>
      <c r="DA98" s="36"/>
      <c r="DB98" s="36"/>
      <c r="DC98" s="36"/>
      <c r="DD98" s="36"/>
      <c r="DE98" s="36"/>
      <c r="DF98" s="36"/>
      <c r="DG98" s="36"/>
      <c r="DH98" s="36"/>
      <c r="DI98" s="36"/>
      <c r="DJ98" s="36"/>
      <c r="DK98" s="36"/>
      <c r="DL98" s="36"/>
      <c r="DM98" s="36"/>
      <c r="DN98" s="36"/>
      <c r="DO98" s="36"/>
      <c r="DP98" s="36"/>
    </row>
    <row r="99" spans="1:120" ht="15" customHeight="1">
      <c r="A99" s="101"/>
      <c r="B99" s="106" t="s">
        <v>386</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3"/>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58"/>
      <c r="BP99" s="158"/>
      <c r="BQ99" s="159"/>
      <c r="BR99" s="159"/>
      <c r="BS99" s="158"/>
      <c r="BT99" s="158"/>
      <c r="BU99" s="159"/>
      <c r="BV99" s="159"/>
      <c r="BW99" s="159"/>
      <c r="BX99" s="158"/>
      <c r="BY99" s="158"/>
      <c r="BZ99" s="158"/>
      <c r="CA99" s="158"/>
      <c r="CB99" s="158"/>
      <c r="CC99" s="158"/>
      <c r="CD99" s="105"/>
      <c r="CE99" s="105"/>
      <c r="CF99" s="105"/>
      <c r="CG99" s="105"/>
      <c r="CH99" s="105"/>
      <c r="CI99" s="105"/>
      <c r="CJ99" s="105"/>
      <c r="CK99" s="105"/>
      <c r="CL99" s="105"/>
      <c r="CM99" s="105"/>
      <c r="CN99" s="105"/>
      <c r="CO99" s="105"/>
      <c r="CP99" s="105"/>
      <c r="CQ99" s="165"/>
    </row>
    <row r="100" spans="1:120" s="100" customFormat="1" ht="22.5" customHeight="1">
      <c r="A100" s="1071"/>
      <c r="B100" s="1072"/>
      <c r="C100" s="1073" t="s">
        <v>331</v>
      </c>
      <c r="D100" s="1074"/>
      <c r="E100" s="1074"/>
      <c r="F100" s="1074"/>
      <c r="G100" s="1074"/>
      <c r="H100" s="1074"/>
      <c r="I100" s="1074"/>
      <c r="J100" s="1074"/>
      <c r="K100" s="1074"/>
      <c r="L100" s="1074"/>
      <c r="M100" s="1074"/>
      <c r="N100" s="1074"/>
      <c r="O100" s="1074"/>
      <c r="P100" s="1074"/>
      <c r="Q100" s="1074"/>
      <c r="R100" s="1074"/>
      <c r="S100" s="1074"/>
      <c r="T100" s="1074"/>
      <c r="U100" s="1074"/>
      <c r="V100" s="1074"/>
      <c r="W100" s="1074"/>
      <c r="X100" s="1074"/>
      <c r="Y100" s="1074"/>
      <c r="Z100" s="1074"/>
      <c r="AA100" s="1074"/>
      <c r="AB100" s="1074"/>
      <c r="AC100" s="1074"/>
      <c r="AD100" s="1074"/>
      <c r="AE100" s="1075"/>
      <c r="AF100" s="1076" t="s">
        <v>330</v>
      </c>
      <c r="AG100" s="1077"/>
      <c r="AH100" s="1077"/>
      <c r="AI100" s="1077"/>
      <c r="AJ100" s="1077"/>
      <c r="AK100" s="1077"/>
      <c r="AL100" s="1077"/>
      <c r="AM100" s="1077"/>
      <c r="AN100" s="1077"/>
      <c r="AO100" s="1077"/>
      <c r="AP100" s="1077"/>
      <c r="AQ100" s="1077"/>
      <c r="AR100" s="1078"/>
      <c r="AS100" s="1076" t="s">
        <v>374</v>
      </c>
      <c r="AT100" s="1077"/>
      <c r="AU100" s="1077"/>
      <c r="AV100" s="1077"/>
      <c r="AW100" s="1077"/>
      <c r="AX100" s="1077"/>
      <c r="AY100" s="1077"/>
      <c r="AZ100" s="1077"/>
      <c r="BA100" s="1077"/>
      <c r="BB100" s="1077"/>
      <c r="BC100" s="1077"/>
      <c r="BD100" s="1077"/>
      <c r="BE100" s="1077"/>
      <c r="BF100" s="1077"/>
      <c r="BG100" s="1077"/>
      <c r="BH100" s="1077"/>
      <c r="BI100" s="1077"/>
      <c r="BJ100" s="1077"/>
      <c r="BK100" s="1077"/>
      <c r="BL100" s="1077"/>
      <c r="BM100" s="1077"/>
      <c r="BN100" s="1077"/>
      <c r="BO100" s="1077"/>
      <c r="BP100" s="1077"/>
      <c r="BQ100" s="1077"/>
      <c r="BR100" s="1077"/>
      <c r="BS100" s="1077"/>
      <c r="BT100" s="1077"/>
      <c r="BU100" s="1077"/>
      <c r="BV100" s="1077"/>
      <c r="BW100" s="1077"/>
      <c r="BX100" s="1077"/>
      <c r="BY100" s="1077"/>
      <c r="BZ100" s="1077"/>
      <c r="CA100" s="1077"/>
      <c r="CB100" s="1077"/>
      <c r="CC100" s="1079"/>
      <c r="CD100" s="142"/>
      <c r="CE100" s="142"/>
      <c r="CF100" s="142"/>
      <c r="CG100" s="142"/>
      <c r="CH100" s="142"/>
      <c r="CI100" s="142"/>
      <c r="CJ100" s="142"/>
      <c r="CK100" s="142"/>
      <c r="CL100" s="142"/>
      <c r="CM100" s="143"/>
      <c r="CP100" s="144"/>
      <c r="CQ100" s="144"/>
      <c r="CR100" s="144"/>
      <c r="CS100" s="144"/>
      <c r="CT100" s="144"/>
      <c r="CU100" s="144"/>
      <c r="CV100" s="144"/>
      <c r="CW100" s="144"/>
      <c r="CX100" s="144"/>
      <c r="CY100" s="144"/>
      <c r="CZ100" s="144"/>
      <c r="DA100" s="144"/>
      <c r="DB100" s="144"/>
      <c r="DC100" s="144"/>
    </row>
    <row r="101" spans="1:120" s="100" customFormat="1" ht="24.9" customHeight="1">
      <c r="A101" s="1080">
        <v>41</v>
      </c>
      <c r="B101" s="1081"/>
      <c r="C101" s="1082" t="str">
        <f>IF(ＺＥＨデベロッパー公開情報!C290="","",ＺＥＨデベロッパー公開情報!C290)</f>
        <v/>
      </c>
      <c r="D101" s="1083"/>
      <c r="E101" s="1083"/>
      <c r="F101" s="1083"/>
      <c r="G101" s="1083"/>
      <c r="H101" s="1083"/>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c r="AF101" s="1084" t="str">
        <f>IF(OR(ＺＥＨデベロッパー公開情報!Q290="",ＺＥＨデベロッパー公開情報!W290="",ＺＥＨデベロッパー公開情報!AC290=""),"",ＺＥＨデベロッパー公開情報!Q290&amp;"-"&amp;ＺＥＨデベロッパー公開情報!W290&amp;"-"&amp;ＺＥＨデベロッパー公開情報!AC290)</f>
        <v/>
      </c>
      <c r="AG101" s="1085"/>
      <c r="AH101" s="1085"/>
      <c r="AI101" s="1085"/>
      <c r="AJ101" s="1085"/>
      <c r="AK101" s="1085"/>
      <c r="AL101" s="1085"/>
      <c r="AM101" s="1085"/>
      <c r="AN101" s="1085"/>
      <c r="AO101" s="1085"/>
      <c r="AP101" s="1085"/>
      <c r="AQ101" s="1085"/>
      <c r="AR101" s="1086"/>
      <c r="AS101" s="1087" t="str">
        <f>IF(ＺＥＨデベロッパー公開情報!AH290="","",ＺＥＨデベロッパー公開情報!AH290)</f>
        <v/>
      </c>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8"/>
      <c r="CD101" s="142"/>
      <c r="CE101" s="142"/>
      <c r="CF101" s="142"/>
      <c r="CG101" s="142"/>
      <c r="CH101" s="142"/>
      <c r="CI101" s="142"/>
      <c r="CJ101" s="142"/>
      <c r="CK101" s="142"/>
      <c r="CL101" s="142"/>
      <c r="CM101" s="145"/>
    </row>
    <row r="102" spans="1:120" s="100" customFormat="1" ht="24.9" customHeight="1">
      <c r="A102" s="1043">
        <v>42</v>
      </c>
      <c r="B102" s="1044"/>
      <c r="C102" s="1045" t="str">
        <f>IF(ＺＥＨデベロッパー公開情報!C291="","",ＺＥＨデベロッパー公開情報!C291)</f>
        <v/>
      </c>
      <c r="D102" s="1046"/>
      <c r="E102" s="1046"/>
      <c r="F102" s="1046"/>
      <c r="G102" s="1046"/>
      <c r="H102" s="1046"/>
      <c r="I102" s="1046"/>
      <c r="J102" s="1046"/>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47" t="str">
        <f>IF(OR(ＺＥＨデベロッパー公開情報!Q291="",ＺＥＨデベロッパー公開情報!W291="",ＺＥＨデベロッパー公開情報!AC291=""),"",ＺＥＨデベロッパー公開情報!Q291&amp;"-"&amp;ＺＥＨデベロッパー公開情報!W291&amp;"-"&amp;ＺＥＨデベロッパー公開情報!AC291)</f>
        <v/>
      </c>
      <c r="AG102" s="1048"/>
      <c r="AH102" s="1048"/>
      <c r="AI102" s="1048"/>
      <c r="AJ102" s="1048"/>
      <c r="AK102" s="1048"/>
      <c r="AL102" s="1048"/>
      <c r="AM102" s="1048"/>
      <c r="AN102" s="1048"/>
      <c r="AO102" s="1048"/>
      <c r="AP102" s="1048"/>
      <c r="AQ102" s="1048"/>
      <c r="AR102" s="1049"/>
      <c r="AS102" s="1050" t="str">
        <f>IF(ＺＥＨデベロッパー公開情報!AH291="","",ＺＥＨデベロッパー公開情報!AH291)</f>
        <v/>
      </c>
      <c r="AT102" s="1051"/>
      <c r="AU102" s="1051"/>
      <c r="AV102" s="1051"/>
      <c r="AW102" s="1051"/>
      <c r="AX102" s="1051"/>
      <c r="AY102" s="1051"/>
      <c r="AZ102" s="1051"/>
      <c r="BA102" s="1051"/>
      <c r="BB102" s="1051"/>
      <c r="BC102" s="1051"/>
      <c r="BD102" s="1051"/>
      <c r="BE102" s="1051"/>
      <c r="BF102" s="1051"/>
      <c r="BG102" s="1051"/>
      <c r="BH102" s="1051"/>
      <c r="BI102" s="1051"/>
      <c r="BJ102" s="1051"/>
      <c r="BK102" s="1051"/>
      <c r="BL102" s="1051"/>
      <c r="BM102" s="1051"/>
      <c r="BN102" s="1051"/>
      <c r="BO102" s="1051"/>
      <c r="BP102" s="1051"/>
      <c r="BQ102" s="1051"/>
      <c r="BR102" s="1051"/>
      <c r="BS102" s="1051"/>
      <c r="BT102" s="1051"/>
      <c r="BU102" s="1051"/>
      <c r="BV102" s="1051"/>
      <c r="BW102" s="1051"/>
      <c r="BX102" s="1051"/>
      <c r="BY102" s="1051"/>
      <c r="BZ102" s="1051"/>
      <c r="CA102" s="1051"/>
      <c r="CB102" s="1051"/>
      <c r="CC102" s="1052"/>
      <c r="CD102" s="142"/>
      <c r="CE102" s="142"/>
      <c r="CF102" s="142"/>
      <c r="CG102" s="142"/>
      <c r="CH102" s="142"/>
      <c r="CI102" s="142"/>
      <c r="CJ102" s="142"/>
      <c r="CK102" s="142"/>
      <c r="CL102" s="142"/>
      <c r="CM102" s="145"/>
    </row>
    <row r="103" spans="1:120" s="100" customFormat="1" ht="24.9" customHeight="1">
      <c r="A103" s="1094">
        <v>43</v>
      </c>
      <c r="B103" s="1095"/>
      <c r="C103" s="1064" t="str">
        <f>IF(ＺＥＨデベロッパー公開情報!C292="","",ＺＥＨデベロッパー公開情報!C292)</f>
        <v/>
      </c>
      <c r="D103" s="1065"/>
      <c r="E103" s="1065"/>
      <c r="F103" s="1065"/>
      <c r="G103" s="1065"/>
      <c r="H103" s="1065"/>
      <c r="I103" s="1065"/>
      <c r="J103" s="1065"/>
      <c r="K103" s="1065"/>
      <c r="L103" s="1065"/>
      <c r="M103" s="1065"/>
      <c r="N103" s="1065"/>
      <c r="O103" s="1065"/>
      <c r="P103" s="1065"/>
      <c r="Q103" s="1065"/>
      <c r="R103" s="1065"/>
      <c r="S103" s="1065"/>
      <c r="T103" s="1065"/>
      <c r="U103" s="1065"/>
      <c r="V103" s="1065"/>
      <c r="W103" s="1065"/>
      <c r="X103" s="1065"/>
      <c r="Y103" s="1065"/>
      <c r="Z103" s="1065"/>
      <c r="AA103" s="1065"/>
      <c r="AB103" s="1065"/>
      <c r="AC103" s="1065"/>
      <c r="AD103" s="1065"/>
      <c r="AE103" s="1065"/>
      <c r="AF103" s="1066" t="str">
        <f>IF(OR(ＺＥＨデベロッパー公開情報!Q292="",ＺＥＨデベロッパー公開情報!W292="",ＺＥＨデベロッパー公開情報!AC292=""),"",ＺＥＨデベロッパー公開情報!Q292&amp;"-"&amp;ＺＥＨデベロッパー公開情報!W292&amp;"-"&amp;ＺＥＨデベロッパー公開情報!AC292)</f>
        <v/>
      </c>
      <c r="AG103" s="1067"/>
      <c r="AH103" s="1067"/>
      <c r="AI103" s="1067"/>
      <c r="AJ103" s="1067"/>
      <c r="AK103" s="1067"/>
      <c r="AL103" s="1067"/>
      <c r="AM103" s="1067"/>
      <c r="AN103" s="1067"/>
      <c r="AO103" s="1067"/>
      <c r="AP103" s="1067"/>
      <c r="AQ103" s="1067"/>
      <c r="AR103" s="1068"/>
      <c r="AS103" s="1069" t="str">
        <f>IF(ＺＥＨデベロッパー公開情報!AH292="","",ＺＥＨデベロッパー公開情報!AH292)</f>
        <v/>
      </c>
      <c r="AT103" s="1069"/>
      <c r="AU103" s="1069"/>
      <c r="AV103" s="1069"/>
      <c r="AW103" s="1069"/>
      <c r="AX103" s="1069"/>
      <c r="AY103" s="1069"/>
      <c r="AZ103" s="1069"/>
      <c r="BA103" s="1069"/>
      <c r="BB103" s="1069"/>
      <c r="BC103" s="1069"/>
      <c r="BD103" s="1069"/>
      <c r="BE103" s="1069"/>
      <c r="BF103" s="1069"/>
      <c r="BG103" s="1069"/>
      <c r="BH103" s="1069"/>
      <c r="BI103" s="1069"/>
      <c r="BJ103" s="1069"/>
      <c r="BK103" s="1069"/>
      <c r="BL103" s="1069"/>
      <c r="BM103" s="1069"/>
      <c r="BN103" s="1069"/>
      <c r="BO103" s="1069"/>
      <c r="BP103" s="1069"/>
      <c r="BQ103" s="1069"/>
      <c r="BR103" s="1069"/>
      <c r="BS103" s="1069"/>
      <c r="BT103" s="1069"/>
      <c r="BU103" s="1069"/>
      <c r="BV103" s="1069"/>
      <c r="BW103" s="1069"/>
      <c r="BX103" s="1069"/>
      <c r="BY103" s="1069"/>
      <c r="BZ103" s="1069"/>
      <c r="CA103" s="1069"/>
      <c r="CB103" s="1069"/>
      <c r="CC103" s="1070"/>
      <c r="CD103" s="142"/>
      <c r="CE103" s="142"/>
      <c r="CF103" s="142"/>
      <c r="CG103" s="142"/>
      <c r="CH103" s="142"/>
      <c r="CI103" s="142"/>
      <c r="CJ103" s="142"/>
      <c r="CK103" s="142"/>
      <c r="CL103" s="142"/>
      <c r="CM103" s="145"/>
    </row>
    <row r="104" spans="1:120" s="100" customFormat="1" ht="24.9" customHeight="1">
      <c r="A104" s="1096">
        <v>44</v>
      </c>
      <c r="B104" s="1097"/>
      <c r="C104" s="1045" t="str">
        <f>IF(ＺＥＨデベロッパー公開情報!C293="","",ＺＥＨデベロッパー公開情報!C293)</f>
        <v/>
      </c>
      <c r="D104" s="1046"/>
      <c r="E104" s="1046"/>
      <c r="F104" s="1046"/>
      <c r="G104" s="1046"/>
      <c r="H104" s="1046"/>
      <c r="I104" s="1046"/>
      <c r="J104" s="1046"/>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7" t="str">
        <f>IF(OR(ＺＥＨデベロッパー公開情報!Q293="",ＺＥＨデベロッパー公開情報!W293="",ＺＥＨデベロッパー公開情報!AC293=""),"",ＺＥＨデベロッパー公開情報!Q293&amp;"-"&amp;ＺＥＨデベロッパー公開情報!W293&amp;"-"&amp;ＺＥＨデベロッパー公開情報!AC293)</f>
        <v/>
      </c>
      <c r="AG104" s="1048"/>
      <c r="AH104" s="1048"/>
      <c r="AI104" s="1048"/>
      <c r="AJ104" s="1048"/>
      <c r="AK104" s="1048"/>
      <c r="AL104" s="1048"/>
      <c r="AM104" s="1048"/>
      <c r="AN104" s="1048"/>
      <c r="AO104" s="1048"/>
      <c r="AP104" s="1048"/>
      <c r="AQ104" s="1048"/>
      <c r="AR104" s="1049"/>
      <c r="AS104" s="1050" t="str">
        <f>IF(ＺＥＨデベロッパー公開情報!AH293="","",ＺＥＨデベロッパー公開情報!AH293)</f>
        <v/>
      </c>
      <c r="AT104" s="1051"/>
      <c r="AU104" s="1051"/>
      <c r="AV104" s="1051"/>
      <c r="AW104" s="1051"/>
      <c r="AX104" s="1051"/>
      <c r="AY104" s="1051"/>
      <c r="AZ104" s="1051"/>
      <c r="BA104" s="1051"/>
      <c r="BB104" s="1051"/>
      <c r="BC104" s="1051"/>
      <c r="BD104" s="1051"/>
      <c r="BE104" s="1051"/>
      <c r="BF104" s="1051"/>
      <c r="BG104" s="1051"/>
      <c r="BH104" s="1051"/>
      <c r="BI104" s="1051"/>
      <c r="BJ104" s="1051"/>
      <c r="BK104" s="1051"/>
      <c r="BL104" s="1051"/>
      <c r="BM104" s="1051"/>
      <c r="BN104" s="1051"/>
      <c r="BO104" s="1051"/>
      <c r="BP104" s="1051"/>
      <c r="BQ104" s="1051"/>
      <c r="BR104" s="1051"/>
      <c r="BS104" s="1051"/>
      <c r="BT104" s="1051"/>
      <c r="BU104" s="1051"/>
      <c r="BV104" s="1051"/>
      <c r="BW104" s="1051"/>
      <c r="BX104" s="1051"/>
      <c r="BY104" s="1051"/>
      <c r="BZ104" s="1051"/>
      <c r="CA104" s="1051"/>
      <c r="CB104" s="1051"/>
      <c r="CC104" s="1052"/>
      <c r="CD104" s="142"/>
      <c r="CE104" s="142"/>
      <c r="CF104" s="142"/>
      <c r="CG104" s="142"/>
      <c r="CH104" s="142"/>
      <c r="CI104" s="142"/>
      <c r="CJ104" s="142"/>
      <c r="CK104" s="142"/>
      <c r="CL104" s="142"/>
      <c r="CM104" s="145"/>
    </row>
    <row r="105" spans="1:120" s="100" customFormat="1" ht="24.9" customHeight="1">
      <c r="A105" s="1094">
        <v>45</v>
      </c>
      <c r="B105" s="1095"/>
      <c r="C105" s="1064" t="str">
        <f>IF(ＺＥＨデベロッパー公開情報!C294="","",ＺＥＨデベロッパー公開情報!C294)</f>
        <v/>
      </c>
      <c r="D105" s="1065"/>
      <c r="E105" s="1065"/>
      <c r="F105" s="1065"/>
      <c r="G105" s="1065"/>
      <c r="H105" s="1065"/>
      <c r="I105" s="1065"/>
      <c r="J105" s="1065"/>
      <c r="K105" s="1065"/>
      <c r="L105" s="1065"/>
      <c r="M105" s="1065"/>
      <c r="N105" s="1065"/>
      <c r="O105" s="1065"/>
      <c r="P105" s="1065"/>
      <c r="Q105" s="1065"/>
      <c r="R105" s="1065"/>
      <c r="S105" s="1065"/>
      <c r="T105" s="1065"/>
      <c r="U105" s="1065"/>
      <c r="V105" s="1065"/>
      <c r="W105" s="1065"/>
      <c r="X105" s="1065"/>
      <c r="Y105" s="1065"/>
      <c r="Z105" s="1065"/>
      <c r="AA105" s="1065"/>
      <c r="AB105" s="1065"/>
      <c r="AC105" s="1065"/>
      <c r="AD105" s="1065"/>
      <c r="AE105" s="1065"/>
      <c r="AF105" s="1066" t="str">
        <f>IF(OR(ＺＥＨデベロッパー公開情報!Q294="",ＺＥＨデベロッパー公開情報!W294="",ＺＥＨデベロッパー公開情報!AC294=""),"",ＺＥＨデベロッパー公開情報!Q294&amp;"-"&amp;ＺＥＨデベロッパー公開情報!W294&amp;"-"&amp;ＺＥＨデベロッパー公開情報!AC294)</f>
        <v/>
      </c>
      <c r="AG105" s="1067"/>
      <c r="AH105" s="1067"/>
      <c r="AI105" s="1067"/>
      <c r="AJ105" s="1067"/>
      <c r="AK105" s="1067"/>
      <c r="AL105" s="1067"/>
      <c r="AM105" s="1067"/>
      <c r="AN105" s="1067"/>
      <c r="AO105" s="1067"/>
      <c r="AP105" s="1067"/>
      <c r="AQ105" s="1067"/>
      <c r="AR105" s="1068"/>
      <c r="AS105" s="1069" t="str">
        <f>IF(ＺＥＨデベロッパー公開情報!AH294="","",ＺＥＨデベロッパー公開情報!AH294)</f>
        <v/>
      </c>
      <c r="AT105" s="1069"/>
      <c r="AU105" s="1069"/>
      <c r="AV105" s="1069"/>
      <c r="AW105" s="1069"/>
      <c r="AX105" s="1069"/>
      <c r="AY105" s="1069"/>
      <c r="AZ105" s="1069"/>
      <c r="BA105" s="1069"/>
      <c r="BB105" s="1069"/>
      <c r="BC105" s="1069"/>
      <c r="BD105" s="1069"/>
      <c r="BE105" s="1069"/>
      <c r="BF105" s="1069"/>
      <c r="BG105" s="1069"/>
      <c r="BH105" s="1069"/>
      <c r="BI105" s="1069"/>
      <c r="BJ105" s="1069"/>
      <c r="BK105" s="1069"/>
      <c r="BL105" s="1069"/>
      <c r="BM105" s="1069"/>
      <c r="BN105" s="1069"/>
      <c r="BO105" s="1069"/>
      <c r="BP105" s="1069"/>
      <c r="BQ105" s="1069"/>
      <c r="BR105" s="1069"/>
      <c r="BS105" s="1069"/>
      <c r="BT105" s="1069"/>
      <c r="BU105" s="1069"/>
      <c r="BV105" s="1069"/>
      <c r="BW105" s="1069"/>
      <c r="BX105" s="1069"/>
      <c r="BY105" s="1069"/>
      <c r="BZ105" s="1069"/>
      <c r="CA105" s="1069"/>
      <c r="CB105" s="1069"/>
      <c r="CC105" s="1070"/>
      <c r="CD105" s="142"/>
      <c r="CE105" s="142"/>
      <c r="CF105" s="142"/>
      <c r="CG105" s="142"/>
      <c r="CH105" s="142"/>
      <c r="CI105" s="142"/>
      <c r="CJ105" s="142"/>
      <c r="CK105" s="142"/>
      <c r="CL105" s="142"/>
      <c r="CM105" s="145"/>
    </row>
    <row r="106" spans="1:120" ht="24.9" customHeight="1">
      <c r="A106" s="1096">
        <v>46</v>
      </c>
      <c r="B106" s="1097"/>
      <c r="C106" s="1045" t="str">
        <f>IF(ＺＥＨデベロッパー公開情報!C295="","",ＺＥＨデベロッパー公開情報!C295)</f>
        <v/>
      </c>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c r="AF106" s="1047" t="str">
        <f>IF(OR(ＺＥＨデベロッパー公開情報!Q295="",ＺＥＨデベロッパー公開情報!W295="",ＺＥＨデベロッパー公開情報!AC295=""),"",ＺＥＨデベロッパー公開情報!Q295&amp;"-"&amp;ＺＥＨデベロッパー公開情報!W295&amp;"-"&amp;ＺＥＨデベロッパー公開情報!AC295)</f>
        <v/>
      </c>
      <c r="AG106" s="1048"/>
      <c r="AH106" s="1048"/>
      <c r="AI106" s="1048"/>
      <c r="AJ106" s="1048"/>
      <c r="AK106" s="1048"/>
      <c r="AL106" s="1048"/>
      <c r="AM106" s="1048"/>
      <c r="AN106" s="1048"/>
      <c r="AO106" s="1048"/>
      <c r="AP106" s="1048"/>
      <c r="AQ106" s="1048"/>
      <c r="AR106" s="1049"/>
      <c r="AS106" s="1050" t="str">
        <f>IF(ＺＥＨデベロッパー公開情報!AH295="","",ＺＥＨデベロッパー公開情報!AH295)</f>
        <v/>
      </c>
      <c r="AT106" s="1051"/>
      <c r="AU106" s="1051"/>
      <c r="AV106" s="1051"/>
      <c r="AW106" s="1051"/>
      <c r="AX106" s="1051"/>
      <c r="AY106" s="1051"/>
      <c r="AZ106" s="1051"/>
      <c r="BA106" s="1051"/>
      <c r="BB106" s="1051"/>
      <c r="BC106" s="1051"/>
      <c r="BD106" s="1051"/>
      <c r="BE106" s="1051"/>
      <c r="BF106" s="1051"/>
      <c r="BG106" s="1051"/>
      <c r="BH106" s="1051"/>
      <c r="BI106" s="1051"/>
      <c r="BJ106" s="1051"/>
      <c r="BK106" s="1051"/>
      <c r="BL106" s="1051"/>
      <c r="BM106" s="1051"/>
      <c r="BN106" s="1051"/>
      <c r="BO106" s="1051"/>
      <c r="BP106" s="1051"/>
      <c r="BQ106" s="1051"/>
      <c r="BR106" s="1051"/>
      <c r="BS106" s="1051"/>
      <c r="BT106" s="1051"/>
      <c r="BU106" s="1051"/>
      <c r="BV106" s="1051"/>
      <c r="BW106" s="1051"/>
      <c r="BX106" s="1051"/>
      <c r="BY106" s="1051"/>
      <c r="BZ106" s="1051"/>
      <c r="CA106" s="1051"/>
      <c r="CB106" s="1051"/>
      <c r="CC106" s="1052"/>
    </row>
    <row r="107" spans="1:120" ht="24.9" customHeight="1">
      <c r="A107" s="1094">
        <v>47</v>
      </c>
      <c r="B107" s="1095"/>
      <c r="C107" s="1064" t="str">
        <f>IF(ＺＥＨデベロッパー公開情報!C296="","",ＺＥＨデベロッパー公開情報!C296)</f>
        <v/>
      </c>
      <c r="D107" s="1065"/>
      <c r="E107" s="1065"/>
      <c r="F107" s="1065"/>
      <c r="G107" s="1065"/>
      <c r="H107" s="1065"/>
      <c r="I107" s="1065"/>
      <c r="J107" s="1065"/>
      <c r="K107" s="1065"/>
      <c r="L107" s="1065"/>
      <c r="M107" s="1065"/>
      <c r="N107" s="1065"/>
      <c r="O107" s="1065"/>
      <c r="P107" s="1065"/>
      <c r="Q107" s="1065"/>
      <c r="R107" s="1065"/>
      <c r="S107" s="1065"/>
      <c r="T107" s="1065"/>
      <c r="U107" s="1065"/>
      <c r="V107" s="1065"/>
      <c r="W107" s="1065"/>
      <c r="X107" s="1065"/>
      <c r="Y107" s="1065"/>
      <c r="Z107" s="1065"/>
      <c r="AA107" s="1065"/>
      <c r="AB107" s="1065"/>
      <c r="AC107" s="1065"/>
      <c r="AD107" s="1065"/>
      <c r="AE107" s="1065"/>
      <c r="AF107" s="1066" t="str">
        <f>IF(OR(ＺＥＨデベロッパー公開情報!Q296="",ＺＥＨデベロッパー公開情報!W296="",ＺＥＨデベロッパー公開情報!AC296=""),"",ＺＥＨデベロッパー公開情報!Q296&amp;"-"&amp;ＺＥＨデベロッパー公開情報!W296&amp;"-"&amp;ＺＥＨデベロッパー公開情報!AC296)</f>
        <v/>
      </c>
      <c r="AG107" s="1067"/>
      <c r="AH107" s="1067"/>
      <c r="AI107" s="1067"/>
      <c r="AJ107" s="1067"/>
      <c r="AK107" s="1067"/>
      <c r="AL107" s="1067"/>
      <c r="AM107" s="1067"/>
      <c r="AN107" s="1067"/>
      <c r="AO107" s="1067"/>
      <c r="AP107" s="1067"/>
      <c r="AQ107" s="1067"/>
      <c r="AR107" s="1068"/>
      <c r="AS107" s="1069" t="str">
        <f>IF(ＺＥＨデベロッパー公開情報!AH296="","",ＺＥＨデベロッパー公開情報!AH296)</f>
        <v/>
      </c>
      <c r="AT107" s="1069"/>
      <c r="AU107" s="1069"/>
      <c r="AV107" s="1069"/>
      <c r="AW107" s="1069"/>
      <c r="AX107" s="1069"/>
      <c r="AY107" s="1069"/>
      <c r="AZ107" s="1069"/>
      <c r="BA107" s="1069"/>
      <c r="BB107" s="1069"/>
      <c r="BC107" s="1069"/>
      <c r="BD107" s="1069"/>
      <c r="BE107" s="1069"/>
      <c r="BF107" s="1069"/>
      <c r="BG107" s="1069"/>
      <c r="BH107" s="1069"/>
      <c r="BI107" s="1069"/>
      <c r="BJ107" s="1069"/>
      <c r="BK107" s="1069"/>
      <c r="BL107" s="1069"/>
      <c r="BM107" s="1069"/>
      <c r="BN107" s="1069"/>
      <c r="BO107" s="1069"/>
      <c r="BP107" s="1069"/>
      <c r="BQ107" s="1069"/>
      <c r="BR107" s="1069"/>
      <c r="BS107" s="1069"/>
      <c r="BT107" s="1069"/>
      <c r="BU107" s="1069"/>
      <c r="BV107" s="1069"/>
      <c r="BW107" s="1069"/>
      <c r="BX107" s="1069"/>
      <c r="BY107" s="1069"/>
      <c r="BZ107" s="1069"/>
      <c r="CA107" s="1069"/>
      <c r="CB107" s="1069"/>
      <c r="CC107" s="1070"/>
    </row>
    <row r="108" spans="1:120" ht="24.9" customHeight="1">
      <c r="A108" s="1096">
        <v>48</v>
      </c>
      <c r="B108" s="1097"/>
      <c r="C108" s="1045" t="str">
        <f>IF(ＺＥＨデベロッパー公開情報!C297="","",ＺＥＨデベロッパー公開情報!C297)</f>
        <v/>
      </c>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7" t="str">
        <f>IF(OR(ＺＥＨデベロッパー公開情報!Q297="",ＺＥＨデベロッパー公開情報!W297="",ＺＥＨデベロッパー公開情報!AC297=""),"",ＺＥＨデベロッパー公開情報!Q297&amp;"-"&amp;ＺＥＨデベロッパー公開情報!W297&amp;"-"&amp;ＺＥＨデベロッパー公開情報!AC297)</f>
        <v/>
      </c>
      <c r="AG108" s="1048"/>
      <c r="AH108" s="1048"/>
      <c r="AI108" s="1048"/>
      <c r="AJ108" s="1048"/>
      <c r="AK108" s="1048"/>
      <c r="AL108" s="1048"/>
      <c r="AM108" s="1048"/>
      <c r="AN108" s="1048"/>
      <c r="AO108" s="1048"/>
      <c r="AP108" s="1048"/>
      <c r="AQ108" s="1048"/>
      <c r="AR108" s="1049"/>
      <c r="AS108" s="1050" t="str">
        <f>IF(ＺＥＨデベロッパー公開情報!AH297="","",ＺＥＨデベロッパー公開情報!AH297)</f>
        <v/>
      </c>
      <c r="AT108" s="1051"/>
      <c r="AU108" s="1051"/>
      <c r="AV108" s="1051"/>
      <c r="AW108" s="1051"/>
      <c r="AX108" s="1051"/>
      <c r="AY108" s="1051"/>
      <c r="AZ108" s="1051"/>
      <c r="BA108" s="1051"/>
      <c r="BB108" s="1051"/>
      <c r="BC108" s="1051"/>
      <c r="BD108" s="1051"/>
      <c r="BE108" s="1051"/>
      <c r="BF108" s="1051"/>
      <c r="BG108" s="1051"/>
      <c r="BH108" s="1051"/>
      <c r="BI108" s="1051"/>
      <c r="BJ108" s="1051"/>
      <c r="BK108" s="1051"/>
      <c r="BL108" s="1051"/>
      <c r="BM108" s="1051"/>
      <c r="BN108" s="1051"/>
      <c r="BO108" s="1051"/>
      <c r="BP108" s="1051"/>
      <c r="BQ108" s="1051"/>
      <c r="BR108" s="1051"/>
      <c r="BS108" s="1051"/>
      <c r="BT108" s="1051"/>
      <c r="BU108" s="1051"/>
      <c r="BV108" s="1051"/>
      <c r="BW108" s="1051"/>
      <c r="BX108" s="1051"/>
      <c r="BY108" s="1051"/>
      <c r="BZ108" s="1051"/>
      <c r="CA108" s="1051"/>
      <c r="CB108" s="1051"/>
      <c r="CC108" s="1052"/>
    </row>
    <row r="109" spans="1:120" ht="24.9" customHeight="1">
      <c r="A109" s="1094">
        <v>49</v>
      </c>
      <c r="B109" s="1095"/>
      <c r="C109" s="1064" t="str">
        <f>IF(ＺＥＨデベロッパー公開情報!C298="","",ＺＥＨデベロッパー公開情報!C298)</f>
        <v/>
      </c>
      <c r="D109" s="1065"/>
      <c r="E109" s="1065"/>
      <c r="F109" s="1065"/>
      <c r="G109" s="1065"/>
      <c r="H109" s="1065"/>
      <c r="I109" s="1065"/>
      <c r="J109" s="1065"/>
      <c r="K109" s="1065"/>
      <c r="L109" s="1065"/>
      <c r="M109" s="1065"/>
      <c r="N109" s="1065"/>
      <c r="O109" s="1065"/>
      <c r="P109" s="1065"/>
      <c r="Q109" s="1065"/>
      <c r="R109" s="1065"/>
      <c r="S109" s="1065"/>
      <c r="T109" s="1065"/>
      <c r="U109" s="1065"/>
      <c r="V109" s="1065"/>
      <c r="W109" s="1065"/>
      <c r="X109" s="1065"/>
      <c r="Y109" s="1065"/>
      <c r="Z109" s="1065"/>
      <c r="AA109" s="1065"/>
      <c r="AB109" s="1065"/>
      <c r="AC109" s="1065"/>
      <c r="AD109" s="1065"/>
      <c r="AE109" s="1065"/>
      <c r="AF109" s="1066" t="str">
        <f>IF(OR(ＺＥＨデベロッパー公開情報!Q298="",ＺＥＨデベロッパー公開情報!W298="",ＺＥＨデベロッパー公開情報!AC298=""),"",ＺＥＨデベロッパー公開情報!Q298&amp;"-"&amp;ＺＥＨデベロッパー公開情報!W298&amp;"-"&amp;ＺＥＨデベロッパー公開情報!AC298)</f>
        <v/>
      </c>
      <c r="AG109" s="1067"/>
      <c r="AH109" s="1067"/>
      <c r="AI109" s="1067"/>
      <c r="AJ109" s="1067"/>
      <c r="AK109" s="1067"/>
      <c r="AL109" s="1067"/>
      <c r="AM109" s="1067"/>
      <c r="AN109" s="1067"/>
      <c r="AO109" s="1067"/>
      <c r="AP109" s="1067"/>
      <c r="AQ109" s="1067"/>
      <c r="AR109" s="1068"/>
      <c r="AS109" s="1069" t="str">
        <f>IF(ＺＥＨデベロッパー公開情報!AH298="","",ＺＥＨデベロッパー公開情報!AH298)</f>
        <v/>
      </c>
      <c r="AT109" s="1069"/>
      <c r="AU109" s="1069"/>
      <c r="AV109" s="1069"/>
      <c r="AW109" s="1069"/>
      <c r="AX109" s="1069"/>
      <c r="AY109" s="1069"/>
      <c r="AZ109" s="1069"/>
      <c r="BA109" s="1069"/>
      <c r="BB109" s="1069"/>
      <c r="BC109" s="1069"/>
      <c r="BD109" s="1069"/>
      <c r="BE109" s="1069"/>
      <c r="BF109" s="1069"/>
      <c r="BG109" s="1069"/>
      <c r="BH109" s="1069"/>
      <c r="BI109" s="1069"/>
      <c r="BJ109" s="1069"/>
      <c r="BK109" s="1069"/>
      <c r="BL109" s="1069"/>
      <c r="BM109" s="1069"/>
      <c r="BN109" s="1069"/>
      <c r="BO109" s="1069"/>
      <c r="BP109" s="1069"/>
      <c r="BQ109" s="1069"/>
      <c r="BR109" s="1069"/>
      <c r="BS109" s="1069"/>
      <c r="BT109" s="1069"/>
      <c r="BU109" s="1069"/>
      <c r="BV109" s="1069"/>
      <c r="BW109" s="1069"/>
      <c r="BX109" s="1069"/>
      <c r="BY109" s="1069"/>
      <c r="BZ109" s="1069"/>
      <c r="CA109" s="1069"/>
      <c r="CB109" s="1069"/>
      <c r="CC109" s="1070"/>
    </row>
    <row r="110" spans="1:120" ht="24.9" customHeight="1">
      <c r="A110" s="1096">
        <v>50</v>
      </c>
      <c r="B110" s="1097"/>
      <c r="C110" s="1045" t="str">
        <f>IF(ＺＥＨデベロッパー公開情報!C299="","",ＺＥＨデベロッパー公開情報!C299)</f>
        <v/>
      </c>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46"/>
      <c r="AF110" s="1047" t="str">
        <f>IF(OR(ＺＥＨデベロッパー公開情報!Q299="",ＺＥＨデベロッパー公開情報!W299="",ＺＥＨデベロッパー公開情報!AC299=""),"",ＺＥＨデベロッパー公開情報!Q299&amp;"-"&amp;ＺＥＨデベロッパー公開情報!W299&amp;"-"&amp;ＺＥＨデベロッパー公開情報!AC299)</f>
        <v/>
      </c>
      <c r="AG110" s="1048"/>
      <c r="AH110" s="1048"/>
      <c r="AI110" s="1048"/>
      <c r="AJ110" s="1048"/>
      <c r="AK110" s="1048"/>
      <c r="AL110" s="1048"/>
      <c r="AM110" s="1048"/>
      <c r="AN110" s="1048"/>
      <c r="AO110" s="1048"/>
      <c r="AP110" s="1048"/>
      <c r="AQ110" s="1048"/>
      <c r="AR110" s="1049"/>
      <c r="AS110" s="1050" t="str">
        <f>IF(ＺＥＨデベロッパー公開情報!AH299="","",ＺＥＨデベロッパー公開情報!AH299)</f>
        <v/>
      </c>
      <c r="AT110" s="1051"/>
      <c r="AU110" s="1051"/>
      <c r="AV110" s="1051"/>
      <c r="AW110" s="1051"/>
      <c r="AX110" s="1051"/>
      <c r="AY110" s="1051"/>
      <c r="AZ110" s="1051"/>
      <c r="BA110" s="1051"/>
      <c r="BB110" s="1051"/>
      <c r="BC110" s="1051"/>
      <c r="BD110" s="1051"/>
      <c r="BE110" s="1051"/>
      <c r="BF110" s="1051"/>
      <c r="BG110" s="1051"/>
      <c r="BH110" s="1051"/>
      <c r="BI110" s="1051"/>
      <c r="BJ110" s="1051"/>
      <c r="BK110" s="1051"/>
      <c r="BL110" s="1051"/>
      <c r="BM110" s="1051"/>
      <c r="BN110" s="1051"/>
      <c r="BO110" s="1051"/>
      <c r="BP110" s="1051"/>
      <c r="BQ110" s="1051"/>
      <c r="BR110" s="1051"/>
      <c r="BS110" s="1051"/>
      <c r="BT110" s="1051"/>
      <c r="BU110" s="1051"/>
      <c r="BV110" s="1051"/>
      <c r="BW110" s="1051"/>
      <c r="BX110" s="1051"/>
      <c r="BY110" s="1051"/>
      <c r="BZ110" s="1051"/>
      <c r="CA110" s="1051"/>
      <c r="CB110" s="1051"/>
      <c r="CC110" s="1052"/>
    </row>
    <row r="111" spans="1:120" ht="24.9" customHeight="1">
      <c r="A111" s="1094">
        <v>51</v>
      </c>
      <c r="B111" s="1095"/>
      <c r="C111" s="1064" t="str">
        <f>IF(ＺＥＨデベロッパー公開情報!C300="","",ＺＥＨデベロッパー公開情報!C300)</f>
        <v/>
      </c>
      <c r="D111" s="1065"/>
      <c r="E111" s="1065"/>
      <c r="F111" s="1065"/>
      <c r="G111" s="1065"/>
      <c r="H111" s="1065"/>
      <c r="I111" s="1065"/>
      <c r="J111" s="1065"/>
      <c r="K111" s="1065"/>
      <c r="L111" s="1065"/>
      <c r="M111" s="1065"/>
      <c r="N111" s="1065"/>
      <c r="O111" s="1065"/>
      <c r="P111" s="1065"/>
      <c r="Q111" s="1065"/>
      <c r="R111" s="1065"/>
      <c r="S111" s="1065"/>
      <c r="T111" s="1065"/>
      <c r="U111" s="1065"/>
      <c r="V111" s="1065"/>
      <c r="W111" s="1065"/>
      <c r="X111" s="1065"/>
      <c r="Y111" s="1065"/>
      <c r="Z111" s="1065"/>
      <c r="AA111" s="1065"/>
      <c r="AB111" s="1065"/>
      <c r="AC111" s="1065"/>
      <c r="AD111" s="1065"/>
      <c r="AE111" s="1065"/>
      <c r="AF111" s="1066" t="str">
        <f>IF(OR(ＺＥＨデベロッパー公開情報!Q300="",ＺＥＨデベロッパー公開情報!W300="",ＺＥＨデベロッパー公開情報!AC300=""),"",ＺＥＨデベロッパー公開情報!Q300&amp;"-"&amp;ＺＥＨデベロッパー公開情報!W300&amp;"-"&amp;ＺＥＨデベロッパー公開情報!AC300)</f>
        <v/>
      </c>
      <c r="AG111" s="1067"/>
      <c r="AH111" s="1067"/>
      <c r="AI111" s="1067"/>
      <c r="AJ111" s="1067"/>
      <c r="AK111" s="1067"/>
      <c r="AL111" s="1067"/>
      <c r="AM111" s="1067"/>
      <c r="AN111" s="1067"/>
      <c r="AO111" s="1067"/>
      <c r="AP111" s="1067"/>
      <c r="AQ111" s="1067"/>
      <c r="AR111" s="1068"/>
      <c r="AS111" s="1069" t="str">
        <f>IF(ＺＥＨデベロッパー公開情報!AH300="","",ＺＥＨデベロッパー公開情報!AH300)</f>
        <v/>
      </c>
      <c r="AT111" s="1069"/>
      <c r="AU111" s="1069"/>
      <c r="AV111" s="1069"/>
      <c r="AW111" s="1069"/>
      <c r="AX111" s="1069"/>
      <c r="AY111" s="1069"/>
      <c r="AZ111" s="1069"/>
      <c r="BA111" s="106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1069"/>
      <c r="BX111" s="1069"/>
      <c r="BY111" s="1069"/>
      <c r="BZ111" s="1069"/>
      <c r="CA111" s="1069"/>
      <c r="CB111" s="1069"/>
      <c r="CC111" s="1070"/>
    </row>
    <row r="112" spans="1:120" ht="24.9" customHeight="1">
      <c r="A112" s="1096">
        <v>52</v>
      </c>
      <c r="B112" s="1097"/>
      <c r="C112" s="1045" t="str">
        <f>IF(ＺＥＨデベロッパー公開情報!C301="","",ＺＥＨデベロッパー公開情報!C301)</f>
        <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7" t="str">
        <f>IF(OR(ＺＥＨデベロッパー公開情報!Q301="",ＺＥＨデベロッパー公開情報!W301="",ＺＥＨデベロッパー公開情報!AC301=""),"",ＺＥＨデベロッパー公開情報!Q301&amp;"-"&amp;ＺＥＨデベロッパー公開情報!W301&amp;"-"&amp;ＺＥＨデベロッパー公開情報!AC301)</f>
        <v/>
      </c>
      <c r="AG112" s="1048"/>
      <c r="AH112" s="1048"/>
      <c r="AI112" s="1048"/>
      <c r="AJ112" s="1048"/>
      <c r="AK112" s="1048"/>
      <c r="AL112" s="1048"/>
      <c r="AM112" s="1048"/>
      <c r="AN112" s="1048"/>
      <c r="AO112" s="1048"/>
      <c r="AP112" s="1048"/>
      <c r="AQ112" s="1048"/>
      <c r="AR112" s="1049"/>
      <c r="AS112" s="1050" t="str">
        <f>IF(ＺＥＨデベロッパー公開情報!AH301="","",ＺＥＨデベロッパー公開情報!AH301)</f>
        <v/>
      </c>
      <c r="AT112" s="1051"/>
      <c r="AU112" s="1051"/>
      <c r="AV112" s="1051"/>
      <c r="AW112" s="1051"/>
      <c r="AX112" s="1051"/>
      <c r="AY112" s="1051"/>
      <c r="AZ112" s="1051"/>
      <c r="BA112" s="1051"/>
      <c r="BB112" s="1051"/>
      <c r="BC112" s="1051"/>
      <c r="BD112" s="1051"/>
      <c r="BE112" s="1051"/>
      <c r="BF112" s="1051"/>
      <c r="BG112" s="1051"/>
      <c r="BH112" s="1051"/>
      <c r="BI112" s="1051"/>
      <c r="BJ112" s="1051"/>
      <c r="BK112" s="1051"/>
      <c r="BL112" s="1051"/>
      <c r="BM112" s="1051"/>
      <c r="BN112" s="1051"/>
      <c r="BO112" s="1051"/>
      <c r="BP112" s="1051"/>
      <c r="BQ112" s="1051"/>
      <c r="BR112" s="1051"/>
      <c r="BS112" s="1051"/>
      <c r="BT112" s="1051"/>
      <c r="BU112" s="1051"/>
      <c r="BV112" s="1051"/>
      <c r="BW112" s="1051"/>
      <c r="BX112" s="1051"/>
      <c r="BY112" s="1051"/>
      <c r="BZ112" s="1051"/>
      <c r="CA112" s="1051"/>
      <c r="CB112" s="1051"/>
      <c r="CC112" s="1052"/>
    </row>
    <row r="113" spans="1:120" ht="24.9" customHeight="1">
      <c r="A113" s="1094">
        <v>53</v>
      </c>
      <c r="B113" s="1095"/>
      <c r="C113" s="1064" t="str">
        <f>IF(ＺＥＨデベロッパー公開情報!C302="","",ＺＥＨデベロッパー公開情報!C302)</f>
        <v/>
      </c>
      <c r="D113" s="1065"/>
      <c r="E113" s="1065"/>
      <c r="F113" s="1065"/>
      <c r="G113" s="1065"/>
      <c r="H113" s="1065"/>
      <c r="I113" s="1065"/>
      <c r="J113" s="1065"/>
      <c r="K113" s="1065"/>
      <c r="L113" s="1065"/>
      <c r="M113" s="1065"/>
      <c r="N113" s="1065"/>
      <c r="O113" s="1065"/>
      <c r="P113" s="1065"/>
      <c r="Q113" s="1065"/>
      <c r="R113" s="1065"/>
      <c r="S113" s="1065"/>
      <c r="T113" s="1065"/>
      <c r="U113" s="1065"/>
      <c r="V113" s="1065"/>
      <c r="W113" s="1065"/>
      <c r="X113" s="1065"/>
      <c r="Y113" s="1065"/>
      <c r="Z113" s="1065"/>
      <c r="AA113" s="1065"/>
      <c r="AB113" s="1065"/>
      <c r="AC113" s="1065"/>
      <c r="AD113" s="1065"/>
      <c r="AE113" s="1065"/>
      <c r="AF113" s="1066" t="str">
        <f>IF(OR(ＺＥＨデベロッパー公開情報!Q302="",ＺＥＨデベロッパー公開情報!W302="",ＺＥＨデベロッパー公開情報!AC302=""),"",ＺＥＨデベロッパー公開情報!Q302&amp;"-"&amp;ＺＥＨデベロッパー公開情報!W302&amp;"-"&amp;ＺＥＨデベロッパー公開情報!AC302)</f>
        <v/>
      </c>
      <c r="AG113" s="1067"/>
      <c r="AH113" s="1067"/>
      <c r="AI113" s="1067"/>
      <c r="AJ113" s="1067"/>
      <c r="AK113" s="1067"/>
      <c r="AL113" s="1067"/>
      <c r="AM113" s="1067"/>
      <c r="AN113" s="1067"/>
      <c r="AO113" s="1067"/>
      <c r="AP113" s="1067"/>
      <c r="AQ113" s="1067"/>
      <c r="AR113" s="1068"/>
      <c r="AS113" s="1069" t="str">
        <f>IF(ＺＥＨデベロッパー公開情報!AH302="","",ＺＥＨデベロッパー公開情報!AH302)</f>
        <v/>
      </c>
      <c r="AT113" s="1069"/>
      <c r="AU113" s="1069"/>
      <c r="AV113" s="1069"/>
      <c r="AW113" s="1069"/>
      <c r="AX113" s="1069"/>
      <c r="AY113" s="1069"/>
      <c r="AZ113" s="1069"/>
      <c r="BA113" s="1069"/>
      <c r="BB113" s="1069"/>
      <c r="BC113" s="1069"/>
      <c r="BD113" s="1069"/>
      <c r="BE113" s="1069"/>
      <c r="BF113" s="1069"/>
      <c r="BG113" s="1069"/>
      <c r="BH113" s="1069"/>
      <c r="BI113" s="1069"/>
      <c r="BJ113" s="1069"/>
      <c r="BK113" s="1069"/>
      <c r="BL113" s="1069"/>
      <c r="BM113" s="1069"/>
      <c r="BN113" s="1069"/>
      <c r="BO113" s="1069"/>
      <c r="BP113" s="1069"/>
      <c r="BQ113" s="1069"/>
      <c r="BR113" s="1069"/>
      <c r="BS113" s="1069"/>
      <c r="BT113" s="1069"/>
      <c r="BU113" s="1069"/>
      <c r="BV113" s="1069"/>
      <c r="BW113" s="1069"/>
      <c r="BX113" s="1069"/>
      <c r="BY113" s="1069"/>
      <c r="BZ113" s="1069"/>
      <c r="CA113" s="1069"/>
      <c r="CB113" s="1069"/>
      <c r="CC113" s="1070"/>
    </row>
    <row r="114" spans="1:120" ht="24.9" customHeight="1">
      <c r="A114" s="1096">
        <v>54</v>
      </c>
      <c r="B114" s="1097"/>
      <c r="C114" s="1045" t="str">
        <f>IF(ＺＥＨデベロッパー公開情報!C303="","",ＺＥＨデベロッパー公開情報!C303)</f>
        <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6"/>
      <c r="AA114" s="1046"/>
      <c r="AB114" s="1046"/>
      <c r="AC114" s="1046"/>
      <c r="AD114" s="1046"/>
      <c r="AE114" s="1046"/>
      <c r="AF114" s="1047" t="str">
        <f>IF(OR(ＺＥＨデベロッパー公開情報!Q303="",ＺＥＨデベロッパー公開情報!W303="",ＺＥＨデベロッパー公開情報!AC303=""),"",ＺＥＨデベロッパー公開情報!Q303&amp;"-"&amp;ＺＥＨデベロッパー公開情報!W303&amp;"-"&amp;ＺＥＨデベロッパー公開情報!AC303)</f>
        <v/>
      </c>
      <c r="AG114" s="1048"/>
      <c r="AH114" s="1048"/>
      <c r="AI114" s="1048"/>
      <c r="AJ114" s="1048"/>
      <c r="AK114" s="1048"/>
      <c r="AL114" s="1048"/>
      <c r="AM114" s="1048"/>
      <c r="AN114" s="1048"/>
      <c r="AO114" s="1048"/>
      <c r="AP114" s="1048"/>
      <c r="AQ114" s="1048"/>
      <c r="AR114" s="1049"/>
      <c r="AS114" s="1050" t="str">
        <f>IF(ＺＥＨデベロッパー公開情報!AH303="","",ＺＥＨデベロッパー公開情報!AH303)</f>
        <v/>
      </c>
      <c r="AT114" s="1051"/>
      <c r="AU114" s="1051"/>
      <c r="AV114" s="1051"/>
      <c r="AW114" s="1051"/>
      <c r="AX114" s="1051"/>
      <c r="AY114" s="1051"/>
      <c r="AZ114" s="1051"/>
      <c r="BA114" s="1051"/>
      <c r="BB114" s="1051"/>
      <c r="BC114" s="1051"/>
      <c r="BD114" s="1051"/>
      <c r="BE114" s="1051"/>
      <c r="BF114" s="1051"/>
      <c r="BG114" s="1051"/>
      <c r="BH114" s="1051"/>
      <c r="BI114" s="1051"/>
      <c r="BJ114" s="1051"/>
      <c r="BK114" s="1051"/>
      <c r="BL114" s="1051"/>
      <c r="BM114" s="1051"/>
      <c r="BN114" s="1051"/>
      <c r="BO114" s="1051"/>
      <c r="BP114" s="1051"/>
      <c r="BQ114" s="1051"/>
      <c r="BR114" s="1051"/>
      <c r="BS114" s="1051"/>
      <c r="BT114" s="1051"/>
      <c r="BU114" s="1051"/>
      <c r="BV114" s="1051"/>
      <c r="BW114" s="1051"/>
      <c r="BX114" s="1051"/>
      <c r="BY114" s="1051"/>
      <c r="BZ114" s="1051"/>
      <c r="CA114" s="1051"/>
      <c r="CB114" s="1051"/>
      <c r="CC114" s="1052"/>
    </row>
    <row r="115" spans="1:120" ht="24.9" customHeight="1">
      <c r="A115" s="1094">
        <v>55</v>
      </c>
      <c r="B115" s="1095"/>
      <c r="C115" s="1064" t="str">
        <f>IF(ＺＥＨデベロッパー公開情報!C304="","",ＺＥＨデベロッパー公開情報!C304)</f>
        <v/>
      </c>
      <c r="D115" s="1065"/>
      <c r="E115" s="1065"/>
      <c r="F115" s="1065"/>
      <c r="G115" s="1065"/>
      <c r="H115" s="1065"/>
      <c r="I115" s="1065"/>
      <c r="J115" s="1065"/>
      <c r="K115" s="1065"/>
      <c r="L115" s="1065"/>
      <c r="M115" s="1065"/>
      <c r="N115" s="1065"/>
      <c r="O115" s="1065"/>
      <c r="P115" s="1065"/>
      <c r="Q115" s="1065"/>
      <c r="R115" s="1065"/>
      <c r="S115" s="1065"/>
      <c r="T115" s="1065"/>
      <c r="U115" s="1065"/>
      <c r="V115" s="1065"/>
      <c r="W115" s="1065"/>
      <c r="X115" s="1065"/>
      <c r="Y115" s="1065"/>
      <c r="Z115" s="1065"/>
      <c r="AA115" s="1065"/>
      <c r="AB115" s="1065"/>
      <c r="AC115" s="1065"/>
      <c r="AD115" s="1065"/>
      <c r="AE115" s="1065"/>
      <c r="AF115" s="1066" t="str">
        <f>IF(OR(ＺＥＨデベロッパー公開情報!Q304="",ＺＥＨデベロッパー公開情報!W304="",ＺＥＨデベロッパー公開情報!AC304=""),"",ＺＥＨデベロッパー公開情報!Q304&amp;"-"&amp;ＺＥＨデベロッパー公開情報!W304&amp;"-"&amp;ＺＥＨデベロッパー公開情報!AC304)</f>
        <v/>
      </c>
      <c r="AG115" s="1067"/>
      <c r="AH115" s="1067"/>
      <c r="AI115" s="1067"/>
      <c r="AJ115" s="1067"/>
      <c r="AK115" s="1067"/>
      <c r="AL115" s="1067"/>
      <c r="AM115" s="1067"/>
      <c r="AN115" s="1067"/>
      <c r="AO115" s="1067"/>
      <c r="AP115" s="1067"/>
      <c r="AQ115" s="1067"/>
      <c r="AR115" s="1068"/>
      <c r="AS115" s="1069" t="str">
        <f>IF(ＺＥＨデベロッパー公開情報!AH304="","",ＺＥＨデベロッパー公開情報!AH304)</f>
        <v/>
      </c>
      <c r="AT115" s="1069"/>
      <c r="AU115" s="1069"/>
      <c r="AV115" s="1069"/>
      <c r="AW115" s="1069"/>
      <c r="AX115" s="1069"/>
      <c r="AY115" s="1069"/>
      <c r="AZ115" s="1069"/>
      <c r="BA115" s="1069"/>
      <c r="BB115" s="1069"/>
      <c r="BC115" s="1069"/>
      <c r="BD115" s="1069"/>
      <c r="BE115" s="1069"/>
      <c r="BF115" s="1069"/>
      <c r="BG115" s="1069"/>
      <c r="BH115" s="1069"/>
      <c r="BI115" s="1069"/>
      <c r="BJ115" s="1069"/>
      <c r="BK115" s="1069"/>
      <c r="BL115" s="1069"/>
      <c r="BM115" s="1069"/>
      <c r="BN115" s="1069"/>
      <c r="BO115" s="1069"/>
      <c r="BP115" s="1069"/>
      <c r="BQ115" s="1069"/>
      <c r="BR115" s="1069"/>
      <c r="BS115" s="1069"/>
      <c r="BT115" s="1069"/>
      <c r="BU115" s="1069"/>
      <c r="BV115" s="1069"/>
      <c r="BW115" s="1069"/>
      <c r="BX115" s="1069"/>
      <c r="BY115" s="1069"/>
      <c r="BZ115" s="1069"/>
      <c r="CA115" s="1069"/>
      <c r="CB115" s="1069"/>
      <c r="CC115" s="1070"/>
    </row>
    <row r="116" spans="1:120" ht="24.9" customHeight="1">
      <c r="A116" s="1096">
        <v>56</v>
      </c>
      <c r="B116" s="1097"/>
      <c r="C116" s="1045" t="str">
        <f>IF(ＺＥＨデベロッパー公開情報!C305="","",ＺＥＨデベロッパー公開情報!C305)</f>
        <v/>
      </c>
      <c r="D116" s="1046"/>
      <c r="E116" s="1046"/>
      <c r="F116" s="1046"/>
      <c r="G116" s="1046"/>
      <c r="H116" s="1046"/>
      <c r="I116" s="1046"/>
      <c r="J116" s="1046"/>
      <c r="K116" s="1046"/>
      <c r="L116" s="1046"/>
      <c r="M116" s="1046"/>
      <c r="N116" s="1046"/>
      <c r="O116" s="1046"/>
      <c r="P116" s="1046"/>
      <c r="Q116" s="1046"/>
      <c r="R116" s="1046"/>
      <c r="S116" s="1046"/>
      <c r="T116" s="1046"/>
      <c r="U116" s="1046"/>
      <c r="V116" s="1046"/>
      <c r="W116" s="1046"/>
      <c r="X116" s="1046"/>
      <c r="Y116" s="1046"/>
      <c r="Z116" s="1046"/>
      <c r="AA116" s="1046"/>
      <c r="AB116" s="1046"/>
      <c r="AC116" s="1046"/>
      <c r="AD116" s="1046"/>
      <c r="AE116" s="1046"/>
      <c r="AF116" s="1047" t="str">
        <f>IF(OR(ＺＥＨデベロッパー公開情報!Q305="",ＺＥＨデベロッパー公開情報!W305="",ＺＥＨデベロッパー公開情報!AC305=""),"",ＺＥＨデベロッパー公開情報!Q305&amp;"-"&amp;ＺＥＨデベロッパー公開情報!W305&amp;"-"&amp;ＺＥＨデベロッパー公開情報!AC305)</f>
        <v/>
      </c>
      <c r="AG116" s="1048"/>
      <c r="AH116" s="1048"/>
      <c r="AI116" s="1048"/>
      <c r="AJ116" s="1048"/>
      <c r="AK116" s="1048"/>
      <c r="AL116" s="1048"/>
      <c r="AM116" s="1048"/>
      <c r="AN116" s="1048"/>
      <c r="AO116" s="1048"/>
      <c r="AP116" s="1048"/>
      <c r="AQ116" s="1048"/>
      <c r="AR116" s="1049"/>
      <c r="AS116" s="1050" t="str">
        <f>IF(ＺＥＨデベロッパー公開情報!AH305="","",ＺＥＨデベロッパー公開情報!AH305)</f>
        <v/>
      </c>
      <c r="AT116" s="1051"/>
      <c r="AU116" s="1051"/>
      <c r="AV116" s="1051"/>
      <c r="AW116" s="1051"/>
      <c r="AX116" s="1051"/>
      <c r="AY116" s="1051"/>
      <c r="AZ116" s="1051"/>
      <c r="BA116" s="1051"/>
      <c r="BB116" s="1051"/>
      <c r="BC116" s="1051"/>
      <c r="BD116" s="1051"/>
      <c r="BE116" s="1051"/>
      <c r="BF116" s="1051"/>
      <c r="BG116" s="1051"/>
      <c r="BH116" s="1051"/>
      <c r="BI116" s="1051"/>
      <c r="BJ116" s="1051"/>
      <c r="BK116" s="1051"/>
      <c r="BL116" s="1051"/>
      <c r="BM116" s="1051"/>
      <c r="BN116" s="1051"/>
      <c r="BO116" s="1051"/>
      <c r="BP116" s="1051"/>
      <c r="BQ116" s="1051"/>
      <c r="BR116" s="1051"/>
      <c r="BS116" s="1051"/>
      <c r="BT116" s="1051"/>
      <c r="BU116" s="1051"/>
      <c r="BV116" s="1051"/>
      <c r="BW116" s="1051"/>
      <c r="BX116" s="1051"/>
      <c r="BY116" s="1051"/>
      <c r="BZ116" s="1051"/>
      <c r="CA116" s="1051"/>
      <c r="CB116" s="1051"/>
      <c r="CC116" s="1052"/>
    </row>
    <row r="117" spans="1:120" ht="24.9" customHeight="1">
      <c r="A117" s="1094">
        <v>57</v>
      </c>
      <c r="B117" s="1095"/>
      <c r="C117" s="1064" t="str">
        <f>IF(ＺＥＨデベロッパー公開情報!C306="","",ＺＥＨデベロッパー公開情報!C306)</f>
        <v/>
      </c>
      <c r="D117" s="1065"/>
      <c r="E117" s="1065"/>
      <c r="F117" s="1065"/>
      <c r="G117" s="1065"/>
      <c r="H117" s="1065"/>
      <c r="I117" s="1065"/>
      <c r="J117" s="1065"/>
      <c r="K117" s="1065"/>
      <c r="L117" s="1065"/>
      <c r="M117" s="1065"/>
      <c r="N117" s="1065"/>
      <c r="O117" s="1065"/>
      <c r="P117" s="1065"/>
      <c r="Q117" s="1065"/>
      <c r="R117" s="1065"/>
      <c r="S117" s="1065"/>
      <c r="T117" s="1065"/>
      <c r="U117" s="1065"/>
      <c r="V117" s="1065"/>
      <c r="W117" s="1065"/>
      <c r="X117" s="1065"/>
      <c r="Y117" s="1065"/>
      <c r="Z117" s="1065"/>
      <c r="AA117" s="1065"/>
      <c r="AB117" s="1065"/>
      <c r="AC117" s="1065"/>
      <c r="AD117" s="1065"/>
      <c r="AE117" s="1065"/>
      <c r="AF117" s="1066" t="str">
        <f>IF(OR(ＺＥＨデベロッパー公開情報!Q306="",ＺＥＨデベロッパー公開情報!W306="",ＺＥＨデベロッパー公開情報!AC306=""),"",ＺＥＨデベロッパー公開情報!Q306&amp;"-"&amp;ＺＥＨデベロッパー公開情報!W306&amp;"-"&amp;ＺＥＨデベロッパー公開情報!AC306)</f>
        <v/>
      </c>
      <c r="AG117" s="1067"/>
      <c r="AH117" s="1067"/>
      <c r="AI117" s="1067"/>
      <c r="AJ117" s="1067"/>
      <c r="AK117" s="1067"/>
      <c r="AL117" s="1067"/>
      <c r="AM117" s="1067"/>
      <c r="AN117" s="1067"/>
      <c r="AO117" s="1067"/>
      <c r="AP117" s="1067"/>
      <c r="AQ117" s="1067"/>
      <c r="AR117" s="1068"/>
      <c r="AS117" s="1069" t="str">
        <f>IF(ＺＥＨデベロッパー公開情報!AH306="","",ＺＥＨデベロッパー公開情報!AH306)</f>
        <v/>
      </c>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69"/>
      <c r="BP117" s="1069"/>
      <c r="BQ117" s="1069"/>
      <c r="BR117" s="1069"/>
      <c r="BS117" s="1069"/>
      <c r="BT117" s="1069"/>
      <c r="BU117" s="1069"/>
      <c r="BV117" s="1069"/>
      <c r="BW117" s="1069"/>
      <c r="BX117" s="1069"/>
      <c r="BY117" s="1069"/>
      <c r="BZ117" s="1069"/>
      <c r="CA117" s="1069"/>
      <c r="CB117" s="1069"/>
      <c r="CC117" s="1070"/>
    </row>
    <row r="118" spans="1:120" ht="24.9" customHeight="1">
      <c r="A118" s="1096">
        <v>58</v>
      </c>
      <c r="B118" s="1097"/>
      <c r="C118" s="1045" t="str">
        <f>IF(ＺＥＨデベロッパー公開情報!C307="","",ＺＥＨデベロッパー公開情報!C307)</f>
        <v/>
      </c>
      <c r="D118" s="1046"/>
      <c r="E118" s="1046"/>
      <c r="F118" s="1046"/>
      <c r="G118" s="1046"/>
      <c r="H118" s="1046"/>
      <c r="I118" s="1046"/>
      <c r="J118" s="1046"/>
      <c r="K118" s="1046"/>
      <c r="L118" s="1046"/>
      <c r="M118" s="1046"/>
      <c r="N118" s="1046"/>
      <c r="O118" s="1046"/>
      <c r="P118" s="1046"/>
      <c r="Q118" s="1046"/>
      <c r="R118" s="1046"/>
      <c r="S118" s="1046"/>
      <c r="T118" s="1046"/>
      <c r="U118" s="1046"/>
      <c r="V118" s="1046"/>
      <c r="W118" s="1046"/>
      <c r="X118" s="1046"/>
      <c r="Y118" s="1046"/>
      <c r="Z118" s="1046"/>
      <c r="AA118" s="1046"/>
      <c r="AB118" s="1046"/>
      <c r="AC118" s="1046"/>
      <c r="AD118" s="1046"/>
      <c r="AE118" s="1046"/>
      <c r="AF118" s="1047" t="str">
        <f>IF(OR(ＺＥＨデベロッパー公開情報!Q307="",ＺＥＨデベロッパー公開情報!W307="",ＺＥＨデベロッパー公開情報!AC307=""),"",ＺＥＨデベロッパー公開情報!Q307&amp;"-"&amp;ＺＥＨデベロッパー公開情報!W307&amp;"-"&amp;ＺＥＨデベロッパー公開情報!AC307)</f>
        <v/>
      </c>
      <c r="AG118" s="1048"/>
      <c r="AH118" s="1048"/>
      <c r="AI118" s="1048"/>
      <c r="AJ118" s="1048"/>
      <c r="AK118" s="1048"/>
      <c r="AL118" s="1048"/>
      <c r="AM118" s="1048"/>
      <c r="AN118" s="1048"/>
      <c r="AO118" s="1048"/>
      <c r="AP118" s="1048"/>
      <c r="AQ118" s="1048"/>
      <c r="AR118" s="1049"/>
      <c r="AS118" s="1050" t="str">
        <f>IF(ＺＥＨデベロッパー公開情報!AH307="","",ＺＥＨデベロッパー公開情報!AH307)</f>
        <v/>
      </c>
      <c r="AT118" s="1051"/>
      <c r="AU118" s="1051"/>
      <c r="AV118" s="1051"/>
      <c r="AW118" s="1051"/>
      <c r="AX118" s="1051"/>
      <c r="AY118" s="1051"/>
      <c r="AZ118" s="1051"/>
      <c r="BA118" s="1051"/>
      <c r="BB118" s="1051"/>
      <c r="BC118" s="1051"/>
      <c r="BD118" s="1051"/>
      <c r="BE118" s="1051"/>
      <c r="BF118" s="1051"/>
      <c r="BG118" s="1051"/>
      <c r="BH118" s="1051"/>
      <c r="BI118" s="1051"/>
      <c r="BJ118" s="1051"/>
      <c r="BK118" s="1051"/>
      <c r="BL118" s="1051"/>
      <c r="BM118" s="1051"/>
      <c r="BN118" s="1051"/>
      <c r="BO118" s="1051"/>
      <c r="BP118" s="1051"/>
      <c r="BQ118" s="1051"/>
      <c r="BR118" s="1051"/>
      <c r="BS118" s="1051"/>
      <c r="BT118" s="1051"/>
      <c r="BU118" s="1051"/>
      <c r="BV118" s="1051"/>
      <c r="BW118" s="1051"/>
      <c r="BX118" s="1051"/>
      <c r="BY118" s="1051"/>
      <c r="BZ118" s="1051"/>
      <c r="CA118" s="1051"/>
      <c r="CB118" s="1051"/>
      <c r="CC118" s="1052"/>
    </row>
    <row r="119" spans="1:120" ht="24.9" customHeight="1">
      <c r="A119" s="1094">
        <v>59</v>
      </c>
      <c r="B119" s="1095"/>
      <c r="C119" s="1064" t="str">
        <f>IF(ＺＥＨデベロッパー公開情報!C308="","",ＺＥＨデベロッパー公開情報!C308)</f>
        <v/>
      </c>
      <c r="D119" s="1065"/>
      <c r="E119" s="1065"/>
      <c r="F119" s="1065"/>
      <c r="G119" s="1065"/>
      <c r="H119" s="1065"/>
      <c r="I119" s="1065"/>
      <c r="J119" s="1065"/>
      <c r="K119" s="1065"/>
      <c r="L119" s="1065"/>
      <c r="M119" s="1065"/>
      <c r="N119" s="1065"/>
      <c r="O119" s="1065"/>
      <c r="P119" s="1065"/>
      <c r="Q119" s="1065"/>
      <c r="R119" s="1065"/>
      <c r="S119" s="1065"/>
      <c r="T119" s="1065"/>
      <c r="U119" s="1065"/>
      <c r="V119" s="1065"/>
      <c r="W119" s="1065"/>
      <c r="X119" s="1065"/>
      <c r="Y119" s="1065"/>
      <c r="Z119" s="1065"/>
      <c r="AA119" s="1065"/>
      <c r="AB119" s="1065"/>
      <c r="AC119" s="1065"/>
      <c r="AD119" s="1065"/>
      <c r="AE119" s="1065"/>
      <c r="AF119" s="1066" t="str">
        <f>IF(OR(ＺＥＨデベロッパー公開情報!Q308="",ＺＥＨデベロッパー公開情報!W308="",ＺＥＨデベロッパー公開情報!AC308=""),"",ＺＥＨデベロッパー公開情報!Q308&amp;"-"&amp;ＺＥＨデベロッパー公開情報!W308&amp;"-"&amp;ＺＥＨデベロッパー公開情報!AC308)</f>
        <v/>
      </c>
      <c r="AG119" s="1067"/>
      <c r="AH119" s="1067"/>
      <c r="AI119" s="1067"/>
      <c r="AJ119" s="1067"/>
      <c r="AK119" s="1067"/>
      <c r="AL119" s="1067"/>
      <c r="AM119" s="1067"/>
      <c r="AN119" s="1067"/>
      <c r="AO119" s="1067"/>
      <c r="AP119" s="1067"/>
      <c r="AQ119" s="1067"/>
      <c r="AR119" s="1068"/>
      <c r="AS119" s="1069" t="str">
        <f>IF(ＺＥＨデベロッパー公開情報!AH308="","",ＺＥＨデベロッパー公開情報!AH308)</f>
        <v/>
      </c>
      <c r="AT119" s="1069"/>
      <c r="AU119" s="1069"/>
      <c r="AV119" s="1069"/>
      <c r="AW119" s="1069"/>
      <c r="AX119" s="1069"/>
      <c r="AY119" s="1069"/>
      <c r="AZ119" s="1069"/>
      <c r="BA119" s="1069"/>
      <c r="BB119" s="1069"/>
      <c r="BC119" s="1069"/>
      <c r="BD119" s="1069"/>
      <c r="BE119" s="1069"/>
      <c r="BF119" s="1069"/>
      <c r="BG119" s="1069"/>
      <c r="BH119" s="1069"/>
      <c r="BI119" s="1069"/>
      <c r="BJ119" s="1069"/>
      <c r="BK119" s="1069"/>
      <c r="BL119" s="1069"/>
      <c r="BM119" s="1069"/>
      <c r="BN119" s="1069"/>
      <c r="BO119" s="1069"/>
      <c r="BP119" s="1069"/>
      <c r="BQ119" s="1069"/>
      <c r="BR119" s="1069"/>
      <c r="BS119" s="1069"/>
      <c r="BT119" s="1069"/>
      <c r="BU119" s="1069"/>
      <c r="BV119" s="1069"/>
      <c r="BW119" s="1069"/>
      <c r="BX119" s="1069"/>
      <c r="BY119" s="1069"/>
      <c r="BZ119" s="1069"/>
      <c r="CA119" s="1069"/>
      <c r="CB119" s="1069"/>
      <c r="CC119" s="1070"/>
    </row>
    <row r="120" spans="1:120" ht="24.9" customHeight="1">
      <c r="A120" s="1096">
        <v>60</v>
      </c>
      <c r="B120" s="1097"/>
      <c r="C120" s="1045" t="str">
        <f>IF(ＺＥＨデベロッパー公開情報!C309="","",ＺＥＨデベロッパー公開情報!C309)</f>
        <v/>
      </c>
      <c r="D120" s="1046"/>
      <c r="E120" s="1046"/>
      <c r="F120" s="1046"/>
      <c r="G120" s="1046"/>
      <c r="H120" s="1046"/>
      <c r="I120" s="1046"/>
      <c r="J120" s="1046"/>
      <c r="K120" s="1046"/>
      <c r="L120" s="1046"/>
      <c r="M120" s="1046"/>
      <c r="N120" s="1046"/>
      <c r="O120" s="1046"/>
      <c r="P120" s="1046"/>
      <c r="Q120" s="1046"/>
      <c r="R120" s="1046"/>
      <c r="S120" s="1046"/>
      <c r="T120" s="1046"/>
      <c r="U120" s="1046"/>
      <c r="V120" s="1046"/>
      <c r="W120" s="1046"/>
      <c r="X120" s="1046"/>
      <c r="Y120" s="1046"/>
      <c r="Z120" s="1046"/>
      <c r="AA120" s="1046"/>
      <c r="AB120" s="1046"/>
      <c r="AC120" s="1046"/>
      <c r="AD120" s="1046"/>
      <c r="AE120" s="1046"/>
      <c r="AF120" s="1047" t="str">
        <f>IF(OR(ＺＥＨデベロッパー公開情報!Q309="",ＺＥＨデベロッパー公開情報!W309="",ＺＥＨデベロッパー公開情報!AC309=""),"",ＺＥＨデベロッパー公開情報!Q309&amp;"-"&amp;ＺＥＨデベロッパー公開情報!W309&amp;"-"&amp;ＺＥＨデベロッパー公開情報!AC309)</f>
        <v/>
      </c>
      <c r="AG120" s="1048"/>
      <c r="AH120" s="1048"/>
      <c r="AI120" s="1048"/>
      <c r="AJ120" s="1048"/>
      <c r="AK120" s="1048"/>
      <c r="AL120" s="1048"/>
      <c r="AM120" s="1048"/>
      <c r="AN120" s="1048"/>
      <c r="AO120" s="1048"/>
      <c r="AP120" s="1048"/>
      <c r="AQ120" s="1048"/>
      <c r="AR120" s="1049"/>
      <c r="AS120" s="1050" t="str">
        <f>IF(ＺＥＨデベロッパー公開情報!AH309="","",ＺＥＨデベロッパー公開情報!AH309)</f>
        <v/>
      </c>
      <c r="AT120" s="1051"/>
      <c r="AU120" s="1051"/>
      <c r="AV120" s="1051"/>
      <c r="AW120" s="1051"/>
      <c r="AX120" s="1051"/>
      <c r="AY120" s="1051"/>
      <c r="AZ120" s="1051"/>
      <c r="BA120" s="1051"/>
      <c r="BB120" s="1051"/>
      <c r="BC120" s="1051"/>
      <c r="BD120" s="1051"/>
      <c r="BE120" s="1051"/>
      <c r="BF120" s="1051"/>
      <c r="BG120" s="1051"/>
      <c r="BH120" s="1051"/>
      <c r="BI120" s="1051"/>
      <c r="BJ120" s="1051"/>
      <c r="BK120" s="1051"/>
      <c r="BL120" s="1051"/>
      <c r="BM120" s="1051"/>
      <c r="BN120" s="1051"/>
      <c r="BO120" s="1051"/>
      <c r="BP120" s="1051"/>
      <c r="BQ120" s="1051"/>
      <c r="BR120" s="1051"/>
      <c r="BS120" s="1051"/>
      <c r="BT120" s="1051"/>
      <c r="BU120" s="1051"/>
      <c r="BV120" s="1051"/>
      <c r="BW120" s="1051"/>
      <c r="BX120" s="1051"/>
      <c r="BY120" s="1051"/>
      <c r="BZ120" s="1051"/>
      <c r="CA120" s="1051"/>
      <c r="CB120" s="1051"/>
      <c r="CC120" s="1052"/>
    </row>
    <row r="121" spans="1:120" s="132" customFormat="1" ht="17.25" customHeight="1">
      <c r="A121" s="35"/>
      <c r="B121" s="103"/>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6"/>
      <c r="AK121" s="136"/>
      <c r="AL121" s="136"/>
      <c r="AM121" s="136"/>
      <c r="AN121" s="136"/>
      <c r="AO121" s="136"/>
      <c r="AP121" s="137"/>
      <c r="AQ121" s="137"/>
      <c r="AR121" s="137"/>
      <c r="AS121" s="138"/>
      <c r="AT121" s="138"/>
      <c r="AU121" s="138"/>
      <c r="AV121" s="138"/>
      <c r="AW121" s="135"/>
      <c r="AX121" s="135"/>
      <c r="AY121" s="135"/>
      <c r="AZ121" s="135"/>
      <c r="BA121" s="135"/>
      <c r="BB121" s="135"/>
      <c r="BC121" s="135"/>
      <c r="BD121" s="135"/>
      <c r="BE121" s="135"/>
      <c r="BF121" s="135"/>
      <c r="BG121" s="139"/>
      <c r="BH121" s="139"/>
      <c r="BI121" s="139"/>
      <c r="BJ121" s="139"/>
      <c r="BK121" s="139"/>
      <c r="BL121" s="139"/>
      <c r="BM121" s="139"/>
      <c r="BN121" s="139"/>
      <c r="BO121" s="858"/>
      <c r="BP121" s="858"/>
      <c r="BQ121" s="858"/>
      <c r="BR121" s="858"/>
      <c r="BS121" s="1098"/>
      <c r="BT121" s="1098"/>
      <c r="BU121" s="858"/>
      <c r="BV121" s="858"/>
      <c r="BW121" s="858"/>
      <c r="BX121" s="1098"/>
      <c r="BY121" s="1098"/>
      <c r="BZ121" s="858"/>
      <c r="CA121" s="858"/>
      <c r="CB121" s="158"/>
      <c r="CC121" s="95"/>
      <c r="CD121" s="134"/>
      <c r="CE121" s="134"/>
      <c r="CF121" s="134"/>
      <c r="CG121" s="134"/>
      <c r="CH121" s="134"/>
      <c r="CI121" s="134"/>
      <c r="CJ121" s="134"/>
      <c r="CK121" s="134"/>
      <c r="CL121" s="134"/>
      <c r="CM121" s="134"/>
      <c r="CN121" s="134"/>
      <c r="CO121" s="134"/>
      <c r="CP121" s="134"/>
      <c r="CQ121" s="134"/>
      <c r="CR121" s="37"/>
      <c r="CS121" s="37"/>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row>
    <row r="122" spans="1:120" s="132" customFormat="1" ht="3" customHeight="1">
      <c r="A122" s="35"/>
      <c r="B122" s="103"/>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6"/>
      <c r="AK122" s="136"/>
      <c r="AL122" s="136"/>
      <c r="AM122" s="136"/>
      <c r="AN122" s="136"/>
      <c r="AO122" s="136"/>
      <c r="AP122" s="137"/>
      <c r="AQ122" s="137"/>
      <c r="AR122" s="137"/>
      <c r="AS122" s="138"/>
      <c r="AT122" s="138"/>
      <c r="AU122" s="138"/>
      <c r="AV122" s="138"/>
      <c r="AW122" s="135"/>
      <c r="AX122" s="135"/>
      <c r="AY122" s="135"/>
      <c r="AZ122" s="135"/>
      <c r="BA122" s="135"/>
      <c r="BB122" s="135"/>
      <c r="BC122" s="135"/>
      <c r="BD122" s="135"/>
      <c r="BE122" s="135"/>
      <c r="BF122" s="135"/>
      <c r="BG122" s="139"/>
      <c r="BH122" s="139"/>
      <c r="BI122" s="139"/>
      <c r="BJ122" s="139"/>
      <c r="BK122" s="139"/>
      <c r="BL122" s="139"/>
      <c r="BM122" s="139"/>
      <c r="BN122" s="139"/>
      <c r="BO122" s="158"/>
      <c r="BP122" s="158"/>
      <c r="BQ122" s="158"/>
      <c r="BR122" s="158"/>
      <c r="BS122" s="159"/>
      <c r="BT122" s="159"/>
      <c r="BU122" s="158"/>
      <c r="BV122" s="158"/>
      <c r="BW122" s="158"/>
      <c r="BX122" s="159"/>
      <c r="BY122" s="159"/>
      <c r="BZ122" s="158"/>
      <c r="CA122" s="158"/>
      <c r="CB122" s="158"/>
      <c r="CC122" s="95"/>
      <c r="CD122" s="134"/>
      <c r="CE122" s="134"/>
      <c r="CF122" s="134"/>
      <c r="CG122" s="134"/>
      <c r="CH122" s="134"/>
      <c r="CI122" s="134"/>
      <c r="CJ122" s="134"/>
      <c r="CK122" s="134"/>
      <c r="CL122" s="134"/>
      <c r="CM122" s="134"/>
      <c r="CN122" s="134"/>
      <c r="CO122" s="134"/>
      <c r="CP122" s="134"/>
      <c r="CQ122" s="134"/>
      <c r="CR122" s="37"/>
      <c r="CS122" s="37"/>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row>
    <row r="123" spans="1:120" ht="15" customHeight="1">
      <c r="A123" s="101"/>
      <c r="B123" s="106" t="s">
        <v>386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3"/>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58"/>
      <c r="BP123" s="158"/>
      <c r="BQ123" s="159"/>
      <c r="BR123" s="159"/>
      <c r="BS123" s="158"/>
      <c r="BT123" s="158"/>
      <c r="BU123" s="159"/>
      <c r="BV123" s="159"/>
      <c r="BW123" s="159"/>
      <c r="BX123" s="158"/>
      <c r="BY123" s="158"/>
      <c r="BZ123" s="158"/>
      <c r="CA123" s="158"/>
      <c r="CB123" s="158"/>
      <c r="CC123" s="158"/>
      <c r="CD123" s="105"/>
      <c r="CE123" s="105"/>
      <c r="CF123" s="105"/>
      <c r="CG123" s="105"/>
      <c r="CH123" s="105"/>
      <c r="CI123" s="105"/>
      <c r="CJ123" s="105"/>
      <c r="CK123" s="105"/>
      <c r="CL123" s="105"/>
      <c r="CM123" s="105"/>
      <c r="CN123" s="105"/>
      <c r="CO123" s="105"/>
      <c r="CP123" s="105"/>
      <c r="CQ123" s="165"/>
    </row>
    <row r="124" spans="1:120" s="100" customFormat="1" ht="22.5" customHeight="1">
      <c r="A124" s="1071"/>
      <c r="B124" s="1072"/>
      <c r="C124" s="1073" t="s">
        <v>331</v>
      </c>
      <c r="D124" s="1074"/>
      <c r="E124" s="1074"/>
      <c r="F124" s="1074"/>
      <c r="G124" s="1074"/>
      <c r="H124" s="1074"/>
      <c r="I124" s="1074"/>
      <c r="J124" s="1074"/>
      <c r="K124" s="1074"/>
      <c r="L124" s="1074"/>
      <c r="M124" s="1074"/>
      <c r="N124" s="1074"/>
      <c r="O124" s="1074"/>
      <c r="P124" s="1074"/>
      <c r="Q124" s="1074"/>
      <c r="R124" s="1074"/>
      <c r="S124" s="1074"/>
      <c r="T124" s="1074"/>
      <c r="U124" s="1074"/>
      <c r="V124" s="1074"/>
      <c r="W124" s="1074"/>
      <c r="X124" s="1074"/>
      <c r="Y124" s="1074"/>
      <c r="Z124" s="1074"/>
      <c r="AA124" s="1074"/>
      <c r="AB124" s="1074"/>
      <c r="AC124" s="1074"/>
      <c r="AD124" s="1074"/>
      <c r="AE124" s="1075"/>
      <c r="AF124" s="1076" t="s">
        <v>330</v>
      </c>
      <c r="AG124" s="1077"/>
      <c r="AH124" s="1077"/>
      <c r="AI124" s="1077"/>
      <c r="AJ124" s="1077"/>
      <c r="AK124" s="1077"/>
      <c r="AL124" s="1077"/>
      <c r="AM124" s="1077"/>
      <c r="AN124" s="1077"/>
      <c r="AO124" s="1077"/>
      <c r="AP124" s="1077"/>
      <c r="AQ124" s="1077"/>
      <c r="AR124" s="1078"/>
      <c r="AS124" s="1076" t="s">
        <v>374</v>
      </c>
      <c r="AT124" s="1077"/>
      <c r="AU124" s="1077"/>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7"/>
      <c r="BQ124" s="1077"/>
      <c r="BR124" s="1077"/>
      <c r="BS124" s="1077"/>
      <c r="BT124" s="1077"/>
      <c r="BU124" s="1077"/>
      <c r="BV124" s="1077"/>
      <c r="BW124" s="1077"/>
      <c r="BX124" s="1077"/>
      <c r="BY124" s="1077"/>
      <c r="BZ124" s="1077"/>
      <c r="CA124" s="1077"/>
      <c r="CB124" s="1077"/>
      <c r="CC124" s="1079"/>
      <c r="CD124" s="142"/>
      <c r="CE124" s="142"/>
      <c r="CF124" s="142"/>
      <c r="CG124" s="142"/>
      <c r="CH124" s="142"/>
      <c r="CI124" s="142"/>
      <c r="CJ124" s="142"/>
      <c r="CK124" s="142"/>
      <c r="CL124" s="142"/>
      <c r="CM124" s="143"/>
      <c r="CP124" s="144"/>
      <c r="CQ124" s="144"/>
      <c r="CR124" s="144"/>
      <c r="CS124" s="144"/>
      <c r="CT124" s="144"/>
      <c r="CU124" s="144"/>
      <c r="CV124" s="144"/>
      <c r="CW124" s="144"/>
      <c r="CX124" s="144"/>
      <c r="CY124" s="144"/>
      <c r="CZ124" s="144"/>
      <c r="DA124" s="144"/>
      <c r="DB124" s="144"/>
      <c r="DC124" s="144"/>
    </row>
    <row r="125" spans="1:120" s="100" customFormat="1" ht="24.9" customHeight="1">
      <c r="A125" s="1080">
        <v>61</v>
      </c>
      <c r="B125" s="1081"/>
      <c r="C125" s="1082" t="str">
        <f>IF(ＺＥＨデベロッパー公開情報!C310="","",ＺＥＨデベロッパー公開情報!C310)</f>
        <v/>
      </c>
      <c r="D125" s="1083"/>
      <c r="E125" s="1083"/>
      <c r="F125" s="1083"/>
      <c r="G125" s="1083"/>
      <c r="H125" s="1083"/>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c r="AF125" s="1084" t="str">
        <f>IF(OR(ＺＥＨデベロッパー公開情報!Q310="",ＺＥＨデベロッパー公開情報!W310="",ＺＥＨデベロッパー公開情報!AC310=""),"",ＺＥＨデベロッパー公開情報!Q310&amp;"-"&amp;ＺＥＨデベロッパー公開情報!W310&amp;"-"&amp;ＺＥＨデベロッパー公開情報!AC310)</f>
        <v/>
      </c>
      <c r="AG125" s="1085"/>
      <c r="AH125" s="1085"/>
      <c r="AI125" s="1085"/>
      <c r="AJ125" s="1085"/>
      <c r="AK125" s="1085"/>
      <c r="AL125" s="1085"/>
      <c r="AM125" s="1085"/>
      <c r="AN125" s="1085"/>
      <c r="AO125" s="1085"/>
      <c r="AP125" s="1085"/>
      <c r="AQ125" s="1085"/>
      <c r="AR125" s="1086"/>
      <c r="AS125" s="1087" t="str">
        <f>IF(ＺＥＨデベロッパー公開情報!AH310="","",ＺＥＨデベロッパー公開情報!AH310)</f>
        <v/>
      </c>
      <c r="AT125" s="1087"/>
      <c r="AU125" s="1087"/>
      <c r="AV125" s="1087"/>
      <c r="AW125" s="1087"/>
      <c r="AX125" s="1087"/>
      <c r="AY125" s="1087"/>
      <c r="AZ125" s="1087"/>
      <c r="BA125" s="1087"/>
      <c r="BB125" s="1087"/>
      <c r="BC125" s="1087"/>
      <c r="BD125" s="1087"/>
      <c r="BE125" s="1087"/>
      <c r="BF125" s="1087"/>
      <c r="BG125" s="1087"/>
      <c r="BH125" s="1087"/>
      <c r="BI125" s="1087"/>
      <c r="BJ125" s="1087"/>
      <c r="BK125" s="1087"/>
      <c r="BL125" s="1087"/>
      <c r="BM125" s="1087"/>
      <c r="BN125" s="1087"/>
      <c r="BO125" s="1087"/>
      <c r="BP125" s="1087"/>
      <c r="BQ125" s="1087"/>
      <c r="BR125" s="1087"/>
      <c r="BS125" s="1087"/>
      <c r="BT125" s="1087"/>
      <c r="BU125" s="1087"/>
      <c r="BV125" s="1087"/>
      <c r="BW125" s="1087"/>
      <c r="BX125" s="1087"/>
      <c r="BY125" s="1087"/>
      <c r="BZ125" s="1087"/>
      <c r="CA125" s="1087"/>
      <c r="CB125" s="1087"/>
      <c r="CC125" s="1088"/>
      <c r="CD125" s="142"/>
      <c r="CE125" s="142"/>
      <c r="CF125" s="142"/>
      <c r="CG125" s="142"/>
      <c r="CH125" s="142"/>
      <c r="CI125" s="142"/>
      <c r="CJ125" s="142"/>
      <c r="CK125" s="142"/>
      <c r="CL125" s="142"/>
      <c r="CM125" s="145"/>
    </row>
    <row r="126" spans="1:120" s="100" customFormat="1" ht="24.9" customHeight="1">
      <c r="A126" s="1043">
        <v>62</v>
      </c>
      <c r="B126" s="1044"/>
      <c r="C126" s="1045" t="str">
        <f>IF(ＺＥＨデベロッパー公開情報!C311="","",ＺＥＨデベロッパー公開情報!C311)</f>
        <v/>
      </c>
      <c r="D126" s="1046"/>
      <c r="E126" s="1046"/>
      <c r="F126" s="1046"/>
      <c r="G126" s="1046"/>
      <c r="H126" s="1046"/>
      <c r="I126" s="1046"/>
      <c r="J126" s="1046"/>
      <c r="K126" s="1046"/>
      <c r="L126" s="1046"/>
      <c r="M126" s="1046"/>
      <c r="N126" s="1046"/>
      <c r="O126" s="1046"/>
      <c r="P126" s="1046"/>
      <c r="Q126" s="1046"/>
      <c r="R126" s="1046"/>
      <c r="S126" s="1046"/>
      <c r="T126" s="1046"/>
      <c r="U126" s="1046"/>
      <c r="V126" s="1046"/>
      <c r="W126" s="1046"/>
      <c r="X126" s="1046"/>
      <c r="Y126" s="1046"/>
      <c r="Z126" s="1046"/>
      <c r="AA126" s="1046"/>
      <c r="AB126" s="1046"/>
      <c r="AC126" s="1046"/>
      <c r="AD126" s="1046"/>
      <c r="AE126" s="1046"/>
      <c r="AF126" s="1047" t="str">
        <f>IF(OR(ＺＥＨデベロッパー公開情報!Q311="",ＺＥＨデベロッパー公開情報!W311="",ＺＥＨデベロッパー公開情報!AC311=""),"",ＺＥＨデベロッパー公開情報!Q311&amp;"-"&amp;ＺＥＨデベロッパー公開情報!W311&amp;"-"&amp;ＺＥＨデベロッパー公開情報!AC311)</f>
        <v/>
      </c>
      <c r="AG126" s="1048"/>
      <c r="AH126" s="1048"/>
      <c r="AI126" s="1048"/>
      <c r="AJ126" s="1048"/>
      <c r="AK126" s="1048"/>
      <c r="AL126" s="1048"/>
      <c r="AM126" s="1048"/>
      <c r="AN126" s="1048"/>
      <c r="AO126" s="1048"/>
      <c r="AP126" s="1048"/>
      <c r="AQ126" s="1048"/>
      <c r="AR126" s="1049"/>
      <c r="AS126" s="1050" t="str">
        <f>IF(ＺＥＨデベロッパー公開情報!AH311="","",ＺＥＨデベロッパー公開情報!AH311)</f>
        <v/>
      </c>
      <c r="AT126" s="1051"/>
      <c r="AU126" s="1051"/>
      <c r="AV126" s="1051"/>
      <c r="AW126" s="1051"/>
      <c r="AX126" s="1051"/>
      <c r="AY126" s="1051"/>
      <c r="AZ126" s="1051"/>
      <c r="BA126" s="1051"/>
      <c r="BB126" s="1051"/>
      <c r="BC126" s="1051"/>
      <c r="BD126" s="1051"/>
      <c r="BE126" s="1051"/>
      <c r="BF126" s="1051"/>
      <c r="BG126" s="1051"/>
      <c r="BH126" s="1051"/>
      <c r="BI126" s="1051"/>
      <c r="BJ126" s="1051"/>
      <c r="BK126" s="1051"/>
      <c r="BL126" s="1051"/>
      <c r="BM126" s="1051"/>
      <c r="BN126" s="1051"/>
      <c r="BO126" s="1051"/>
      <c r="BP126" s="1051"/>
      <c r="BQ126" s="1051"/>
      <c r="BR126" s="1051"/>
      <c r="BS126" s="1051"/>
      <c r="BT126" s="1051"/>
      <c r="BU126" s="1051"/>
      <c r="BV126" s="1051"/>
      <c r="BW126" s="1051"/>
      <c r="BX126" s="1051"/>
      <c r="BY126" s="1051"/>
      <c r="BZ126" s="1051"/>
      <c r="CA126" s="1051"/>
      <c r="CB126" s="1051"/>
      <c r="CC126" s="1052"/>
      <c r="CD126" s="142"/>
      <c r="CE126" s="142"/>
      <c r="CF126" s="142"/>
      <c r="CG126" s="142"/>
      <c r="CH126" s="142"/>
      <c r="CI126" s="142"/>
      <c r="CJ126" s="142"/>
      <c r="CK126" s="142"/>
      <c r="CL126" s="142"/>
      <c r="CM126" s="145"/>
    </row>
    <row r="127" spans="1:120" s="100" customFormat="1" ht="24.9" customHeight="1">
      <c r="A127" s="1094">
        <v>63</v>
      </c>
      <c r="B127" s="1095"/>
      <c r="C127" s="1064" t="str">
        <f>IF(ＺＥＨデベロッパー公開情報!C312="","",ＺＥＨデベロッパー公開情報!C312)</f>
        <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5"/>
      <c r="AA127" s="1065"/>
      <c r="AB127" s="1065"/>
      <c r="AC127" s="1065"/>
      <c r="AD127" s="1065"/>
      <c r="AE127" s="1065"/>
      <c r="AF127" s="1066" t="str">
        <f>IF(OR(ＺＥＨデベロッパー公開情報!Q312="",ＺＥＨデベロッパー公開情報!W312="",ＺＥＨデベロッパー公開情報!AC312=""),"",ＺＥＨデベロッパー公開情報!Q312&amp;"-"&amp;ＺＥＨデベロッパー公開情報!W312&amp;"-"&amp;ＺＥＨデベロッパー公開情報!AC312)</f>
        <v/>
      </c>
      <c r="AG127" s="1067"/>
      <c r="AH127" s="1067"/>
      <c r="AI127" s="1067"/>
      <c r="AJ127" s="1067"/>
      <c r="AK127" s="1067"/>
      <c r="AL127" s="1067"/>
      <c r="AM127" s="1067"/>
      <c r="AN127" s="1067"/>
      <c r="AO127" s="1067"/>
      <c r="AP127" s="1067"/>
      <c r="AQ127" s="1067"/>
      <c r="AR127" s="1068"/>
      <c r="AS127" s="1069" t="str">
        <f>IF(ＺＥＨデベロッパー公開情報!AH312="","",ＺＥＨデベロッパー公開情報!AH312)</f>
        <v/>
      </c>
      <c r="AT127" s="1069"/>
      <c r="AU127" s="1069"/>
      <c r="AV127" s="1069"/>
      <c r="AW127" s="1069"/>
      <c r="AX127" s="1069"/>
      <c r="AY127" s="1069"/>
      <c r="AZ127" s="1069"/>
      <c r="BA127" s="1069"/>
      <c r="BB127" s="1069"/>
      <c r="BC127" s="1069"/>
      <c r="BD127" s="1069"/>
      <c r="BE127" s="1069"/>
      <c r="BF127" s="1069"/>
      <c r="BG127" s="1069"/>
      <c r="BH127" s="1069"/>
      <c r="BI127" s="1069"/>
      <c r="BJ127" s="1069"/>
      <c r="BK127" s="1069"/>
      <c r="BL127" s="1069"/>
      <c r="BM127" s="1069"/>
      <c r="BN127" s="1069"/>
      <c r="BO127" s="1069"/>
      <c r="BP127" s="1069"/>
      <c r="BQ127" s="1069"/>
      <c r="BR127" s="1069"/>
      <c r="BS127" s="1069"/>
      <c r="BT127" s="1069"/>
      <c r="BU127" s="1069"/>
      <c r="BV127" s="1069"/>
      <c r="BW127" s="1069"/>
      <c r="BX127" s="1069"/>
      <c r="BY127" s="1069"/>
      <c r="BZ127" s="1069"/>
      <c r="CA127" s="1069"/>
      <c r="CB127" s="1069"/>
      <c r="CC127" s="1070"/>
      <c r="CD127" s="142"/>
      <c r="CE127" s="142"/>
      <c r="CF127" s="142"/>
      <c r="CG127" s="142"/>
      <c r="CH127" s="142"/>
      <c r="CI127" s="142"/>
      <c r="CJ127" s="142"/>
      <c r="CK127" s="142"/>
      <c r="CL127" s="142"/>
      <c r="CM127" s="145"/>
    </row>
    <row r="128" spans="1:120" s="100" customFormat="1" ht="24.9" customHeight="1">
      <c r="A128" s="1096">
        <v>64</v>
      </c>
      <c r="B128" s="1097"/>
      <c r="C128" s="1045" t="str">
        <f>IF(ＺＥＨデベロッパー公開情報!C313="","",ＺＥＨデベロッパー公開情報!C313)</f>
        <v/>
      </c>
      <c r="D128" s="1046"/>
      <c r="E128" s="1046"/>
      <c r="F128" s="1046"/>
      <c r="G128" s="1046"/>
      <c r="H128" s="1046"/>
      <c r="I128" s="1046"/>
      <c r="J128" s="1046"/>
      <c r="K128" s="1046"/>
      <c r="L128" s="1046"/>
      <c r="M128" s="1046"/>
      <c r="N128" s="1046"/>
      <c r="O128" s="1046"/>
      <c r="P128" s="1046"/>
      <c r="Q128" s="1046"/>
      <c r="R128" s="1046"/>
      <c r="S128" s="1046"/>
      <c r="T128" s="1046"/>
      <c r="U128" s="1046"/>
      <c r="V128" s="1046"/>
      <c r="W128" s="1046"/>
      <c r="X128" s="1046"/>
      <c r="Y128" s="1046"/>
      <c r="Z128" s="1046"/>
      <c r="AA128" s="1046"/>
      <c r="AB128" s="1046"/>
      <c r="AC128" s="1046"/>
      <c r="AD128" s="1046"/>
      <c r="AE128" s="1046"/>
      <c r="AF128" s="1047" t="str">
        <f>IF(OR(ＺＥＨデベロッパー公開情報!Q313="",ＺＥＨデベロッパー公開情報!W313="",ＺＥＨデベロッパー公開情報!AC313=""),"",ＺＥＨデベロッパー公開情報!Q313&amp;"-"&amp;ＺＥＨデベロッパー公開情報!W313&amp;"-"&amp;ＺＥＨデベロッパー公開情報!AC313)</f>
        <v/>
      </c>
      <c r="AG128" s="1048"/>
      <c r="AH128" s="1048"/>
      <c r="AI128" s="1048"/>
      <c r="AJ128" s="1048"/>
      <c r="AK128" s="1048"/>
      <c r="AL128" s="1048"/>
      <c r="AM128" s="1048"/>
      <c r="AN128" s="1048"/>
      <c r="AO128" s="1048"/>
      <c r="AP128" s="1048"/>
      <c r="AQ128" s="1048"/>
      <c r="AR128" s="1049"/>
      <c r="AS128" s="1050" t="str">
        <f>IF(ＺＥＨデベロッパー公開情報!AH313="","",ＺＥＨデベロッパー公開情報!AH313)</f>
        <v/>
      </c>
      <c r="AT128" s="1051"/>
      <c r="AU128" s="1051"/>
      <c r="AV128" s="1051"/>
      <c r="AW128" s="1051"/>
      <c r="AX128" s="1051"/>
      <c r="AY128" s="1051"/>
      <c r="AZ128" s="1051"/>
      <c r="BA128" s="1051"/>
      <c r="BB128" s="1051"/>
      <c r="BC128" s="1051"/>
      <c r="BD128" s="1051"/>
      <c r="BE128" s="1051"/>
      <c r="BF128" s="1051"/>
      <c r="BG128" s="1051"/>
      <c r="BH128" s="1051"/>
      <c r="BI128" s="1051"/>
      <c r="BJ128" s="1051"/>
      <c r="BK128" s="1051"/>
      <c r="BL128" s="1051"/>
      <c r="BM128" s="1051"/>
      <c r="BN128" s="1051"/>
      <c r="BO128" s="1051"/>
      <c r="BP128" s="1051"/>
      <c r="BQ128" s="1051"/>
      <c r="BR128" s="1051"/>
      <c r="BS128" s="1051"/>
      <c r="BT128" s="1051"/>
      <c r="BU128" s="1051"/>
      <c r="BV128" s="1051"/>
      <c r="BW128" s="1051"/>
      <c r="BX128" s="1051"/>
      <c r="BY128" s="1051"/>
      <c r="BZ128" s="1051"/>
      <c r="CA128" s="1051"/>
      <c r="CB128" s="1051"/>
      <c r="CC128" s="1052"/>
      <c r="CD128" s="142"/>
      <c r="CE128" s="142"/>
      <c r="CF128" s="142"/>
      <c r="CG128" s="142"/>
      <c r="CH128" s="142"/>
      <c r="CI128" s="142"/>
      <c r="CJ128" s="142"/>
      <c r="CK128" s="142"/>
      <c r="CL128" s="142"/>
      <c r="CM128" s="145"/>
    </row>
    <row r="129" spans="1:91" s="100" customFormat="1" ht="24.9" customHeight="1">
      <c r="A129" s="1094">
        <v>65</v>
      </c>
      <c r="B129" s="1095"/>
      <c r="C129" s="1064" t="str">
        <f>IF(ＺＥＨデベロッパー公開情報!C314="","",ＺＥＨデベロッパー公開情報!C314)</f>
        <v/>
      </c>
      <c r="D129" s="1065"/>
      <c r="E129" s="1065"/>
      <c r="F129" s="1065"/>
      <c r="G129" s="1065"/>
      <c r="H129" s="1065"/>
      <c r="I129" s="1065"/>
      <c r="J129" s="1065"/>
      <c r="K129" s="1065"/>
      <c r="L129" s="1065"/>
      <c r="M129" s="1065"/>
      <c r="N129" s="1065"/>
      <c r="O129" s="1065"/>
      <c r="P129" s="1065"/>
      <c r="Q129" s="1065"/>
      <c r="R129" s="1065"/>
      <c r="S129" s="1065"/>
      <c r="T129" s="1065"/>
      <c r="U129" s="1065"/>
      <c r="V129" s="1065"/>
      <c r="W129" s="1065"/>
      <c r="X129" s="1065"/>
      <c r="Y129" s="1065"/>
      <c r="Z129" s="1065"/>
      <c r="AA129" s="1065"/>
      <c r="AB129" s="1065"/>
      <c r="AC129" s="1065"/>
      <c r="AD129" s="1065"/>
      <c r="AE129" s="1065"/>
      <c r="AF129" s="1066" t="str">
        <f>IF(OR(ＺＥＨデベロッパー公開情報!Q314="",ＺＥＨデベロッパー公開情報!W314="",ＺＥＨデベロッパー公開情報!AC314=""),"",ＺＥＨデベロッパー公開情報!Q314&amp;"-"&amp;ＺＥＨデベロッパー公開情報!W314&amp;"-"&amp;ＺＥＨデベロッパー公開情報!AC314)</f>
        <v/>
      </c>
      <c r="AG129" s="1067"/>
      <c r="AH129" s="1067"/>
      <c r="AI129" s="1067"/>
      <c r="AJ129" s="1067"/>
      <c r="AK129" s="1067"/>
      <c r="AL129" s="1067"/>
      <c r="AM129" s="1067"/>
      <c r="AN129" s="1067"/>
      <c r="AO129" s="1067"/>
      <c r="AP129" s="1067"/>
      <c r="AQ129" s="1067"/>
      <c r="AR129" s="1068"/>
      <c r="AS129" s="1069" t="str">
        <f>IF(ＺＥＨデベロッパー公開情報!AH314="","",ＺＥＨデベロッパー公開情報!AH314)</f>
        <v/>
      </c>
      <c r="AT129" s="1069"/>
      <c r="AU129" s="1069"/>
      <c r="AV129" s="1069"/>
      <c r="AW129" s="1069"/>
      <c r="AX129" s="1069"/>
      <c r="AY129" s="1069"/>
      <c r="AZ129" s="1069"/>
      <c r="BA129" s="1069"/>
      <c r="BB129" s="1069"/>
      <c r="BC129" s="1069"/>
      <c r="BD129" s="1069"/>
      <c r="BE129" s="1069"/>
      <c r="BF129" s="1069"/>
      <c r="BG129" s="1069"/>
      <c r="BH129" s="1069"/>
      <c r="BI129" s="1069"/>
      <c r="BJ129" s="1069"/>
      <c r="BK129" s="1069"/>
      <c r="BL129" s="1069"/>
      <c r="BM129" s="1069"/>
      <c r="BN129" s="1069"/>
      <c r="BO129" s="1069"/>
      <c r="BP129" s="1069"/>
      <c r="BQ129" s="1069"/>
      <c r="BR129" s="1069"/>
      <c r="BS129" s="1069"/>
      <c r="BT129" s="1069"/>
      <c r="BU129" s="1069"/>
      <c r="BV129" s="1069"/>
      <c r="BW129" s="1069"/>
      <c r="BX129" s="1069"/>
      <c r="BY129" s="1069"/>
      <c r="BZ129" s="1069"/>
      <c r="CA129" s="1069"/>
      <c r="CB129" s="1069"/>
      <c r="CC129" s="1070"/>
      <c r="CD129" s="142"/>
      <c r="CE129" s="142"/>
      <c r="CF129" s="142"/>
      <c r="CG129" s="142"/>
      <c r="CH129" s="142"/>
      <c r="CI129" s="142"/>
      <c r="CJ129" s="142"/>
      <c r="CK129" s="142"/>
      <c r="CL129" s="142"/>
      <c r="CM129" s="145"/>
    </row>
    <row r="130" spans="1:91" ht="24.9" customHeight="1">
      <c r="A130" s="1096">
        <v>66</v>
      </c>
      <c r="B130" s="1097"/>
      <c r="C130" s="1045" t="str">
        <f>IF(ＺＥＨデベロッパー公開情報!C315="","",ＺＥＨデベロッパー公開情報!C315)</f>
        <v/>
      </c>
      <c r="D130" s="1046"/>
      <c r="E130" s="1046"/>
      <c r="F130" s="1046"/>
      <c r="G130" s="1046"/>
      <c r="H130" s="1046"/>
      <c r="I130" s="1046"/>
      <c r="J130" s="1046"/>
      <c r="K130" s="1046"/>
      <c r="L130" s="1046"/>
      <c r="M130" s="1046"/>
      <c r="N130" s="1046"/>
      <c r="O130" s="1046"/>
      <c r="P130" s="1046"/>
      <c r="Q130" s="1046"/>
      <c r="R130" s="1046"/>
      <c r="S130" s="1046"/>
      <c r="T130" s="1046"/>
      <c r="U130" s="1046"/>
      <c r="V130" s="1046"/>
      <c r="W130" s="1046"/>
      <c r="X130" s="1046"/>
      <c r="Y130" s="1046"/>
      <c r="Z130" s="1046"/>
      <c r="AA130" s="1046"/>
      <c r="AB130" s="1046"/>
      <c r="AC130" s="1046"/>
      <c r="AD130" s="1046"/>
      <c r="AE130" s="1046"/>
      <c r="AF130" s="1047" t="str">
        <f>IF(OR(ＺＥＨデベロッパー公開情報!Q315="",ＺＥＨデベロッパー公開情報!W315="",ＺＥＨデベロッパー公開情報!AC315=""),"",ＺＥＨデベロッパー公開情報!Q315&amp;"-"&amp;ＺＥＨデベロッパー公開情報!W315&amp;"-"&amp;ＺＥＨデベロッパー公開情報!AC315)</f>
        <v/>
      </c>
      <c r="AG130" s="1048"/>
      <c r="AH130" s="1048"/>
      <c r="AI130" s="1048"/>
      <c r="AJ130" s="1048"/>
      <c r="AK130" s="1048"/>
      <c r="AL130" s="1048"/>
      <c r="AM130" s="1048"/>
      <c r="AN130" s="1048"/>
      <c r="AO130" s="1048"/>
      <c r="AP130" s="1048"/>
      <c r="AQ130" s="1048"/>
      <c r="AR130" s="1049"/>
      <c r="AS130" s="1050" t="str">
        <f>IF(ＺＥＨデベロッパー公開情報!AH315="","",ＺＥＨデベロッパー公開情報!AH315)</f>
        <v/>
      </c>
      <c r="AT130" s="1051"/>
      <c r="AU130" s="1051"/>
      <c r="AV130" s="1051"/>
      <c r="AW130" s="1051"/>
      <c r="AX130" s="1051"/>
      <c r="AY130" s="1051"/>
      <c r="AZ130" s="1051"/>
      <c r="BA130" s="1051"/>
      <c r="BB130" s="1051"/>
      <c r="BC130" s="1051"/>
      <c r="BD130" s="1051"/>
      <c r="BE130" s="1051"/>
      <c r="BF130" s="1051"/>
      <c r="BG130" s="1051"/>
      <c r="BH130" s="1051"/>
      <c r="BI130" s="1051"/>
      <c r="BJ130" s="1051"/>
      <c r="BK130" s="1051"/>
      <c r="BL130" s="1051"/>
      <c r="BM130" s="1051"/>
      <c r="BN130" s="1051"/>
      <c r="BO130" s="1051"/>
      <c r="BP130" s="1051"/>
      <c r="BQ130" s="1051"/>
      <c r="BR130" s="1051"/>
      <c r="BS130" s="1051"/>
      <c r="BT130" s="1051"/>
      <c r="BU130" s="1051"/>
      <c r="BV130" s="1051"/>
      <c r="BW130" s="1051"/>
      <c r="BX130" s="1051"/>
      <c r="BY130" s="1051"/>
      <c r="BZ130" s="1051"/>
      <c r="CA130" s="1051"/>
      <c r="CB130" s="1051"/>
      <c r="CC130" s="1052"/>
    </row>
    <row r="131" spans="1:91" ht="24.9" customHeight="1">
      <c r="A131" s="1094">
        <v>67</v>
      </c>
      <c r="B131" s="1095"/>
      <c r="C131" s="1064" t="str">
        <f>IF(ＺＥＨデベロッパー公開情報!C316="","",ＺＥＨデベロッパー公開情報!C316)</f>
        <v/>
      </c>
      <c r="D131" s="1065"/>
      <c r="E131" s="1065"/>
      <c r="F131" s="1065"/>
      <c r="G131" s="1065"/>
      <c r="H131" s="1065"/>
      <c r="I131" s="1065"/>
      <c r="J131" s="1065"/>
      <c r="K131" s="1065"/>
      <c r="L131" s="1065"/>
      <c r="M131" s="1065"/>
      <c r="N131" s="1065"/>
      <c r="O131" s="1065"/>
      <c r="P131" s="1065"/>
      <c r="Q131" s="1065"/>
      <c r="R131" s="1065"/>
      <c r="S131" s="1065"/>
      <c r="T131" s="1065"/>
      <c r="U131" s="1065"/>
      <c r="V131" s="1065"/>
      <c r="W131" s="1065"/>
      <c r="X131" s="1065"/>
      <c r="Y131" s="1065"/>
      <c r="Z131" s="1065"/>
      <c r="AA131" s="1065"/>
      <c r="AB131" s="1065"/>
      <c r="AC131" s="1065"/>
      <c r="AD131" s="1065"/>
      <c r="AE131" s="1065"/>
      <c r="AF131" s="1066" t="str">
        <f>IF(OR(ＺＥＨデベロッパー公開情報!Q316="",ＺＥＨデベロッパー公開情報!W316="",ＺＥＨデベロッパー公開情報!AC316=""),"",ＺＥＨデベロッパー公開情報!Q316&amp;"-"&amp;ＺＥＨデベロッパー公開情報!W316&amp;"-"&amp;ＺＥＨデベロッパー公開情報!AC316)</f>
        <v/>
      </c>
      <c r="AG131" s="1067"/>
      <c r="AH131" s="1067"/>
      <c r="AI131" s="1067"/>
      <c r="AJ131" s="1067"/>
      <c r="AK131" s="1067"/>
      <c r="AL131" s="1067"/>
      <c r="AM131" s="1067"/>
      <c r="AN131" s="1067"/>
      <c r="AO131" s="1067"/>
      <c r="AP131" s="1067"/>
      <c r="AQ131" s="1067"/>
      <c r="AR131" s="1068"/>
      <c r="AS131" s="1069" t="str">
        <f>IF(ＺＥＨデベロッパー公開情報!AH316="","",ＺＥＨデベロッパー公開情報!AH316)</f>
        <v/>
      </c>
      <c r="AT131" s="1069"/>
      <c r="AU131" s="1069"/>
      <c r="AV131" s="1069"/>
      <c r="AW131" s="1069"/>
      <c r="AX131" s="1069"/>
      <c r="AY131" s="1069"/>
      <c r="AZ131" s="1069"/>
      <c r="BA131" s="1069"/>
      <c r="BB131" s="1069"/>
      <c r="BC131" s="1069"/>
      <c r="BD131" s="1069"/>
      <c r="BE131" s="1069"/>
      <c r="BF131" s="1069"/>
      <c r="BG131" s="1069"/>
      <c r="BH131" s="1069"/>
      <c r="BI131" s="1069"/>
      <c r="BJ131" s="1069"/>
      <c r="BK131" s="1069"/>
      <c r="BL131" s="1069"/>
      <c r="BM131" s="1069"/>
      <c r="BN131" s="1069"/>
      <c r="BO131" s="1069"/>
      <c r="BP131" s="1069"/>
      <c r="BQ131" s="1069"/>
      <c r="BR131" s="1069"/>
      <c r="BS131" s="1069"/>
      <c r="BT131" s="1069"/>
      <c r="BU131" s="1069"/>
      <c r="BV131" s="1069"/>
      <c r="BW131" s="1069"/>
      <c r="BX131" s="1069"/>
      <c r="BY131" s="1069"/>
      <c r="BZ131" s="1069"/>
      <c r="CA131" s="1069"/>
      <c r="CB131" s="1069"/>
      <c r="CC131" s="1070"/>
    </row>
    <row r="132" spans="1:91" ht="24.9" customHeight="1">
      <c r="A132" s="1096">
        <v>68</v>
      </c>
      <c r="B132" s="1097"/>
      <c r="C132" s="1045" t="str">
        <f>IF(ＺＥＨデベロッパー公開情報!C317="","",ＺＥＨデベロッパー公開情報!C317)</f>
        <v/>
      </c>
      <c r="D132" s="1046"/>
      <c r="E132" s="1046"/>
      <c r="F132" s="1046"/>
      <c r="G132" s="1046"/>
      <c r="H132" s="1046"/>
      <c r="I132" s="1046"/>
      <c r="J132" s="1046"/>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7" t="str">
        <f>IF(OR(ＺＥＨデベロッパー公開情報!Q317="",ＺＥＨデベロッパー公開情報!W317="",ＺＥＨデベロッパー公開情報!AC317=""),"",ＺＥＨデベロッパー公開情報!Q317&amp;"-"&amp;ＺＥＨデベロッパー公開情報!W317&amp;"-"&amp;ＺＥＨデベロッパー公開情報!AC317)</f>
        <v/>
      </c>
      <c r="AG132" s="1048"/>
      <c r="AH132" s="1048"/>
      <c r="AI132" s="1048"/>
      <c r="AJ132" s="1048"/>
      <c r="AK132" s="1048"/>
      <c r="AL132" s="1048"/>
      <c r="AM132" s="1048"/>
      <c r="AN132" s="1048"/>
      <c r="AO132" s="1048"/>
      <c r="AP132" s="1048"/>
      <c r="AQ132" s="1048"/>
      <c r="AR132" s="1049"/>
      <c r="AS132" s="1050" t="str">
        <f>IF(ＺＥＨデベロッパー公開情報!AH317="","",ＺＥＨデベロッパー公開情報!AH317)</f>
        <v/>
      </c>
      <c r="AT132" s="1051"/>
      <c r="AU132" s="1051"/>
      <c r="AV132" s="1051"/>
      <c r="AW132" s="1051"/>
      <c r="AX132" s="1051"/>
      <c r="AY132" s="1051"/>
      <c r="AZ132" s="1051"/>
      <c r="BA132" s="1051"/>
      <c r="BB132" s="1051"/>
      <c r="BC132" s="1051"/>
      <c r="BD132" s="1051"/>
      <c r="BE132" s="1051"/>
      <c r="BF132" s="1051"/>
      <c r="BG132" s="1051"/>
      <c r="BH132" s="1051"/>
      <c r="BI132" s="1051"/>
      <c r="BJ132" s="1051"/>
      <c r="BK132" s="1051"/>
      <c r="BL132" s="1051"/>
      <c r="BM132" s="1051"/>
      <c r="BN132" s="1051"/>
      <c r="BO132" s="1051"/>
      <c r="BP132" s="1051"/>
      <c r="BQ132" s="1051"/>
      <c r="BR132" s="1051"/>
      <c r="BS132" s="1051"/>
      <c r="BT132" s="1051"/>
      <c r="BU132" s="1051"/>
      <c r="BV132" s="1051"/>
      <c r="BW132" s="1051"/>
      <c r="BX132" s="1051"/>
      <c r="BY132" s="1051"/>
      <c r="BZ132" s="1051"/>
      <c r="CA132" s="1051"/>
      <c r="CB132" s="1051"/>
      <c r="CC132" s="1052"/>
    </row>
    <row r="133" spans="1:91" ht="24.9" customHeight="1">
      <c r="A133" s="1094">
        <v>69</v>
      </c>
      <c r="B133" s="1095"/>
      <c r="C133" s="1064" t="str">
        <f>IF(ＺＥＨデベロッパー公開情報!C318="","",ＺＥＨデベロッパー公開情報!C318)</f>
        <v/>
      </c>
      <c r="D133" s="1065"/>
      <c r="E133" s="1065"/>
      <c r="F133" s="1065"/>
      <c r="G133" s="1065"/>
      <c r="H133" s="1065"/>
      <c r="I133" s="1065"/>
      <c r="J133" s="1065"/>
      <c r="K133" s="1065"/>
      <c r="L133" s="1065"/>
      <c r="M133" s="1065"/>
      <c r="N133" s="1065"/>
      <c r="O133" s="1065"/>
      <c r="P133" s="1065"/>
      <c r="Q133" s="1065"/>
      <c r="R133" s="1065"/>
      <c r="S133" s="1065"/>
      <c r="T133" s="1065"/>
      <c r="U133" s="1065"/>
      <c r="V133" s="1065"/>
      <c r="W133" s="1065"/>
      <c r="X133" s="1065"/>
      <c r="Y133" s="1065"/>
      <c r="Z133" s="1065"/>
      <c r="AA133" s="1065"/>
      <c r="AB133" s="1065"/>
      <c r="AC133" s="1065"/>
      <c r="AD133" s="1065"/>
      <c r="AE133" s="1065"/>
      <c r="AF133" s="1066" t="str">
        <f>IF(OR(ＺＥＨデベロッパー公開情報!Q318="",ＺＥＨデベロッパー公開情報!W318="",ＺＥＨデベロッパー公開情報!AC318=""),"",ＺＥＨデベロッパー公開情報!Q318&amp;"-"&amp;ＺＥＨデベロッパー公開情報!W318&amp;"-"&amp;ＺＥＨデベロッパー公開情報!AC318)</f>
        <v/>
      </c>
      <c r="AG133" s="1067"/>
      <c r="AH133" s="1067"/>
      <c r="AI133" s="1067"/>
      <c r="AJ133" s="1067"/>
      <c r="AK133" s="1067"/>
      <c r="AL133" s="1067"/>
      <c r="AM133" s="1067"/>
      <c r="AN133" s="1067"/>
      <c r="AO133" s="1067"/>
      <c r="AP133" s="1067"/>
      <c r="AQ133" s="1067"/>
      <c r="AR133" s="1068"/>
      <c r="AS133" s="1069" t="str">
        <f>IF(ＺＥＨデベロッパー公開情報!AH318="","",ＺＥＨデベロッパー公開情報!AH318)</f>
        <v/>
      </c>
      <c r="AT133" s="1069"/>
      <c r="AU133" s="1069"/>
      <c r="AV133" s="1069"/>
      <c r="AW133" s="1069"/>
      <c r="AX133" s="1069"/>
      <c r="AY133" s="1069"/>
      <c r="AZ133" s="1069"/>
      <c r="BA133" s="1069"/>
      <c r="BB133" s="1069"/>
      <c r="BC133" s="1069"/>
      <c r="BD133" s="1069"/>
      <c r="BE133" s="1069"/>
      <c r="BF133" s="1069"/>
      <c r="BG133" s="1069"/>
      <c r="BH133" s="1069"/>
      <c r="BI133" s="1069"/>
      <c r="BJ133" s="1069"/>
      <c r="BK133" s="1069"/>
      <c r="BL133" s="1069"/>
      <c r="BM133" s="1069"/>
      <c r="BN133" s="1069"/>
      <c r="BO133" s="1069"/>
      <c r="BP133" s="1069"/>
      <c r="BQ133" s="1069"/>
      <c r="BR133" s="1069"/>
      <c r="BS133" s="1069"/>
      <c r="BT133" s="1069"/>
      <c r="BU133" s="1069"/>
      <c r="BV133" s="1069"/>
      <c r="BW133" s="1069"/>
      <c r="BX133" s="1069"/>
      <c r="BY133" s="1069"/>
      <c r="BZ133" s="1069"/>
      <c r="CA133" s="1069"/>
      <c r="CB133" s="1069"/>
      <c r="CC133" s="1070"/>
    </row>
    <row r="134" spans="1:91" ht="24.9" customHeight="1">
      <c r="A134" s="1096">
        <v>70</v>
      </c>
      <c r="B134" s="1097"/>
      <c r="C134" s="1045" t="str">
        <f>IF(ＺＥＨデベロッパー公開情報!C319="","",ＺＥＨデベロッパー公開情報!C319)</f>
        <v/>
      </c>
      <c r="D134" s="1046"/>
      <c r="E134" s="1046"/>
      <c r="F134" s="1046"/>
      <c r="G134" s="1046"/>
      <c r="H134" s="1046"/>
      <c r="I134" s="1046"/>
      <c r="J134" s="1046"/>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7" t="str">
        <f>IF(OR(ＺＥＨデベロッパー公開情報!Q319="",ＺＥＨデベロッパー公開情報!W319="",ＺＥＨデベロッパー公開情報!AC319=""),"",ＺＥＨデベロッパー公開情報!Q319&amp;"-"&amp;ＺＥＨデベロッパー公開情報!W319&amp;"-"&amp;ＺＥＨデベロッパー公開情報!AC319)</f>
        <v/>
      </c>
      <c r="AG134" s="1048"/>
      <c r="AH134" s="1048"/>
      <c r="AI134" s="1048"/>
      <c r="AJ134" s="1048"/>
      <c r="AK134" s="1048"/>
      <c r="AL134" s="1048"/>
      <c r="AM134" s="1048"/>
      <c r="AN134" s="1048"/>
      <c r="AO134" s="1048"/>
      <c r="AP134" s="1048"/>
      <c r="AQ134" s="1048"/>
      <c r="AR134" s="1049"/>
      <c r="AS134" s="1050" t="str">
        <f>IF(ＺＥＨデベロッパー公開情報!AH319="","",ＺＥＨデベロッパー公開情報!AH319)</f>
        <v/>
      </c>
      <c r="AT134" s="1051"/>
      <c r="AU134" s="1051"/>
      <c r="AV134" s="1051"/>
      <c r="AW134" s="1051"/>
      <c r="AX134" s="1051"/>
      <c r="AY134" s="1051"/>
      <c r="AZ134" s="1051"/>
      <c r="BA134" s="1051"/>
      <c r="BB134" s="1051"/>
      <c r="BC134" s="1051"/>
      <c r="BD134" s="1051"/>
      <c r="BE134" s="1051"/>
      <c r="BF134" s="1051"/>
      <c r="BG134" s="1051"/>
      <c r="BH134" s="1051"/>
      <c r="BI134" s="1051"/>
      <c r="BJ134" s="1051"/>
      <c r="BK134" s="1051"/>
      <c r="BL134" s="1051"/>
      <c r="BM134" s="1051"/>
      <c r="BN134" s="1051"/>
      <c r="BO134" s="1051"/>
      <c r="BP134" s="1051"/>
      <c r="BQ134" s="1051"/>
      <c r="BR134" s="1051"/>
      <c r="BS134" s="1051"/>
      <c r="BT134" s="1051"/>
      <c r="BU134" s="1051"/>
      <c r="BV134" s="1051"/>
      <c r="BW134" s="1051"/>
      <c r="BX134" s="1051"/>
      <c r="BY134" s="1051"/>
      <c r="BZ134" s="1051"/>
      <c r="CA134" s="1051"/>
      <c r="CB134" s="1051"/>
      <c r="CC134" s="1052"/>
    </row>
    <row r="135" spans="1:91" ht="24.9" customHeight="1">
      <c r="A135" s="1094">
        <v>71</v>
      </c>
      <c r="B135" s="1095"/>
      <c r="C135" s="1064" t="str">
        <f>IF(ＺＥＨデベロッパー公開情報!C320="","",ＺＥＨデベロッパー公開情報!C320)</f>
        <v/>
      </c>
      <c r="D135" s="1065"/>
      <c r="E135" s="1065"/>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5"/>
      <c r="AC135" s="1065"/>
      <c r="AD135" s="1065"/>
      <c r="AE135" s="1065"/>
      <c r="AF135" s="1066" t="str">
        <f>IF(OR(ＺＥＨデベロッパー公開情報!Q320="",ＺＥＨデベロッパー公開情報!W320="",ＺＥＨデベロッパー公開情報!AC320=""),"",ＺＥＨデベロッパー公開情報!Q320&amp;"-"&amp;ＺＥＨデベロッパー公開情報!W320&amp;"-"&amp;ＺＥＨデベロッパー公開情報!AC320)</f>
        <v/>
      </c>
      <c r="AG135" s="1067"/>
      <c r="AH135" s="1067"/>
      <c r="AI135" s="1067"/>
      <c r="AJ135" s="1067"/>
      <c r="AK135" s="1067"/>
      <c r="AL135" s="1067"/>
      <c r="AM135" s="1067"/>
      <c r="AN135" s="1067"/>
      <c r="AO135" s="1067"/>
      <c r="AP135" s="1067"/>
      <c r="AQ135" s="1067"/>
      <c r="AR135" s="1068"/>
      <c r="AS135" s="1069" t="str">
        <f>IF(ＺＥＨデベロッパー公開情報!AH320="","",ＺＥＨデベロッパー公開情報!AH320)</f>
        <v/>
      </c>
      <c r="AT135" s="1069"/>
      <c r="AU135" s="1069"/>
      <c r="AV135" s="1069"/>
      <c r="AW135" s="1069"/>
      <c r="AX135" s="1069"/>
      <c r="AY135" s="1069"/>
      <c r="AZ135" s="1069"/>
      <c r="BA135" s="1069"/>
      <c r="BB135" s="1069"/>
      <c r="BC135" s="1069"/>
      <c r="BD135" s="1069"/>
      <c r="BE135" s="1069"/>
      <c r="BF135" s="1069"/>
      <c r="BG135" s="1069"/>
      <c r="BH135" s="1069"/>
      <c r="BI135" s="1069"/>
      <c r="BJ135" s="1069"/>
      <c r="BK135" s="1069"/>
      <c r="BL135" s="1069"/>
      <c r="BM135" s="1069"/>
      <c r="BN135" s="1069"/>
      <c r="BO135" s="1069"/>
      <c r="BP135" s="1069"/>
      <c r="BQ135" s="1069"/>
      <c r="BR135" s="1069"/>
      <c r="BS135" s="1069"/>
      <c r="BT135" s="1069"/>
      <c r="BU135" s="1069"/>
      <c r="BV135" s="1069"/>
      <c r="BW135" s="1069"/>
      <c r="BX135" s="1069"/>
      <c r="BY135" s="1069"/>
      <c r="BZ135" s="1069"/>
      <c r="CA135" s="1069"/>
      <c r="CB135" s="1069"/>
      <c r="CC135" s="1070"/>
    </row>
    <row r="136" spans="1:91" ht="24.9" customHeight="1">
      <c r="A136" s="1096">
        <v>72</v>
      </c>
      <c r="B136" s="1097"/>
      <c r="C136" s="1045" t="str">
        <f>IF(ＺＥＨデベロッパー公開情報!C321="","",ＺＥＨデベロッパー公開情報!C321)</f>
        <v/>
      </c>
      <c r="D136" s="1046"/>
      <c r="E136" s="1046"/>
      <c r="F136" s="1046"/>
      <c r="G136" s="1046"/>
      <c r="H136" s="1046"/>
      <c r="I136" s="1046"/>
      <c r="J136" s="1046"/>
      <c r="K136" s="1046"/>
      <c r="L136" s="1046"/>
      <c r="M136" s="1046"/>
      <c r="N136" s="1046"/>
      <c r="O136" s="1046"/>
      <c r="P136" s="1046"/>
      <c r="Q136" s="1046"/>
      <c r="R136" s="1046"/>
      <c r="S136" s="1046"/>
      <c r="T136" s="1046"/>
      <c r="U136" s="1046"/>
      <c r="V136" s="1046"/>
      <c r="W136" s="1046"/>
      <c r="X136" s="1046"/>
      <c r="Y136" s="1046"/>
      <c r="Z136" s="1046"/>
      <c r="AA136" s="1046"/>
      <c r="AB136" s="1046"/>
      <c r="AC136" s="1046"/>
      <c r="AD136" s="1046"/>
      <c r="AE136" s="1046"/>
      <c r="AF136" s="1047" t="str">
        <f>IF(OR(ＺＥＨデベロッパー公開情報!Q321="",ＺＥＨデベロッパー公開情報!W321="",ＺＥＨデベロッパー公開情報!AC321=""),"",ＺＥＨデベロッパー公開情報!Q321&amp;"-"&amp;ＺＥＨデベロッパー公開情報!W321&amp;"-"&amp;ＺＥＨデベロッパー公開情報!AC321)</f>
        <v/>
      </c>
      <c r="AG136" s="1048"/>
      <c r="AH136" s="1048"/>
      <c r="AI136" s="1048"/>
      <c r="AJ136" s="1048"/>
      <c r="AK136" s="1048"/>
      <c r="AL136" s="1048"/>
      <c r="AM136" s="1048"/>
      <c r="AN136" s="1048"/>
      <c r="AO136" s="1048"/>
      <c r="AP136" s="1048"/>
      <c r="AQ136" s="1048"/>
      <c r="AR136" s="1049"/>
      <c r="AS136" s="1050" t="str">
        <f>IF(ＺＥＨデベロッパー公開情報!AH321="","",ＺＥＨデベロッパー公開情報!AH321)</f>
        <v/>
      </c>
      <c r="AT136" s="1051"/>
      <c r="AU136" s="1051"/>
      <c r="AV136" s="1051"/>
      <c r="AW136" s="1051"/>
      <c r="AX136" s="1051"/>
      <c r="AY136" s="1051"/>
      <c r="AZ136" s="1051"/>
      <c r="BA136" s="1051"/>
      <c r="BB136" s="1051"/>
      <c r="BC136" s="1051"/>
      <c r="BD136" s="1051"/>
      <c r="BE136" s="1051"/>
      <c r="BF136" s="1051"/>
      <c r="BG136" s="1051"/>
      <c r="BH136" s="1051"/>
      <c r="BI136" s="1051"/>
      <c r="BJ136" s="1051"/>
      <c r="BK136" s="1051"/>
      <c r="BL136" s="1051"/>
      <c r="BM136" s="1051"/>
      <c r="BN136" s="1051"/>
      <c r="BO136" s="1051"/>
      <c r="BP136" s="1051"/>
      <c r="BQ136" s="1051"/>
      <c r="BR136" s="1051"/>
      <c r="BS136" s="1051"/>
      <c r="BT136" s="1051"/>
      <c r="BU136" s="1051"/>
      <c r="BV136" s="1051"/>
      <c r="BW136" s="1051"/>
      <c r="BX136" s="1051"/>
      <c r="BY136" s="1051"/>
      <c r="BZ136" s="1051"/>
      <c r="CA136" s="1051"/>
      <c r="CB136" s="1051"/>
      <c r="CC136" s="1052"/>
    </row>
    <row r="137" spans="1:91" ht="24.9" customHeight="1">
      <c r="A137" s="1094">
        <v>73</v>
      </c>
      <c r="B137" s="1095"/>
      <c r="C137" s="1064" t="str">
        <f>IF(ＺＥＨデベロッパー公開情報!C322="","",ＺＥＨデベロッパー公開情報!C322)</f>
        <v/>
      </c>
      <c r="D137" s="1065"/>
      <c r="E137" s="1065"/>
      <c r="F137" s="1065"/>
      <c r="G137" s="1065"/>
      <c r="H137" s="1065"/>
      <c r="I137" s="1065"/>
      <c r="J137" s="1065"/>
      <c r="K137" s="1065"/>
      <c r="L137" s="1065"/>
      <c r="M137" s="1065"/>
      <c r="N137" s="1065"/>
      <c r="O137" s="1065"/>
      <c r="P137" s="1065"/>
      <c r="Q137" s="1065"/>
      <c r="R137" s="1065"/>
      <c r="S137" s="1065"/>
      <c r="T137" s="1065"/>
      <c r="U137" s="1065"/>
      <c r="V137" s="1065"/>
      <c r="W137" s="1065"/>
      <c r="X137" s="1065"/>
      <c r="Y137" s="1065"/>
      <c r="Z137" s="1065"/>
      <c r="AA137" s="1065"/>
      <c r="AB137" s="1065"/>
      <c r="AC137" s="1065"/>
      <c r="AD137" s="1065"/>
      <c r="AE137" s="1065"/>
      <c r="AF137" s="1066" t="str">
        <f>IF(OR(ＺＥＨデベロッパー公開情報!Q322="",ＺＥＨデベロッパー公開情報!W322="",ＺＥＨデベロッパー公開情報!AC322=""),"",ＺＥＨデベロッパー公開情報!Q322&amp;"-"&amp;ＺＥＨデベロッパー公開情報!W322&amp;"-"&amp;ＺＥＨデベロッパー公開情報!AC322)</f>
        <v/>
      </c>
      <c r="AG137" s="1067"/>
      <c r="AH137" s="1067"/>
      <c r="AI137" s="1067"/>
      <c r="AJ137" s="1067"/>
      <c r="AK137" s="1067"/>
      <c r="AL137" s="1067"/>
      <c r="AM137" s="1067"/>
      <c r="AN137" s="1067"/>
      <c r="AO137" s="1067"/>
      <c r="AP137" s="1067"/>
      <c r="AQ137" s="1067"/>
      <c r="AR137" s="1068"/>
      <c r="AS137" s="1069" t="str">
        <f>IF(ＺＥＨデベロッパー公開情報!AH322="","",ＺＥＨデベロッパー公開情報!AH322)</f>
        <v/>
      </c>
      <c r="AT137" s="1069"/>
      <c r="AU137" s="1069"/>
      <c r="AV137" s="1069"/>
      <c r="AW137" s="1069"/>
      <c r="AX137" s="1069"/>
      <c r="AY137" s="1069"/>
      <c r="AZ137" s="1069"/>
      <c r="BA137" s="1069"/>
      <c r="BB137" s="1069"/>
      <c r="BC137" s="1069"/>
      <c r="BD137" s="1069"/>
      <c r="BE137" s="1069"/>
      <c r="BF137" s="1069"/>
      <c r="BG137" s="1069"/>
      <c r="BH137" s="1069"/>
      <c r="BI137" s="1069"/>
      <c r="BJ137" s="1069"/>
      <c r="BK137" s="1069"/>
      <c r="BL137" s="1069"/>
      <c r="BM137" s="1069"/>
      <c r="BN137" s="1069"/>
      <c r="BO137" s="1069"/>
      <c r="BP137" s="1069"/>
      <c r="BQ137" s="1069"/>
      <c r="BR137" s="1069"/>
      <c r="BS137" s="1069"/>
      <c r="BT137" s="1069"/>
      <c r="BU137" s="1069"/>
      <c r="BV137" s="1069"/>
      <c r="BW137" s="1069"/>
      <c r="BX137" s="1069"/>
      <c r="BY137" s="1069"/>
      <c r="BZ137" s="1069"/>
      <c r="CA137" s="1069"/>
      <c r="CB137" s="1069"/>
      <c r="CC137" s="1070"/>
    </row>
    <row r="138" spans="1:91" ht="24.9" customHeight="1">
      <c r="A138" s="1096">
        <v>74</v>
      </c>
      <c r="B138" s="1097"/>
      <c r="C138" s="1045" t="str">
        <f>IF(ＺＥＨデベロッパー公開情報!C323="","",ＺＥＨデベロッパー公開情報!C323)</f>
        <v/>
      </c>
      <c r="D138" s="1046"/>
      <c r="E138" s="1046"/>
      <c r="F138" s="1046"/>
      <c r="G138" s="1046"/>
      <c r="H138" s="1046"/>
      <c r="I138" s="1046"/>
      <c r="J138" s="1046"/>
      <c r="K138" s="1046"/>
      <c r="L138" s="1046"/>
      <c r="M138" s="1046"/>
      <c r="N138" s="1046"/>
      <c r="O138" s="1046"/>
      <c r="P138" s="1046"/>
      <c r="Q138" s="1046"/>
      <c r="R138" s="1046"/>
      <c r="S138" s="1046"/>
      <c r="T138" s="1046"/>
      <c r="U138" s="1046"/>
      <c r="V138" s="1046"/>
      <c r="W138" s="1046"/>
      <c r="X138" s="1046"/>
      <c r="Y138" s="1046"/>
      <c r="Z138" s="1046"/>
      <c r="AA138" s="1046"/>
      <c r="AB138" s="1046"/>
      <c r="AC138" s="1046"/>
      <c r="AD138" s="1046"/>
      <c r="AE138" s="1046"/>
      <c r="AF138" s="1047" t="str">
        <f>IF(OR(ＺＥＨデベロッパー公開情報!Q323="",ＺＥＨデベロッパー公開情報!W323="",ＺＥＨデベロッパー公開情報!AC323=""),"",ＺＥＨデベロッパー公開情報!Q323&amp;"-"&amp;ＺＥＨデベロッパー公開情報!W323&amp;"-"&amp;ＺＥＨデベロッパー公開情報!AC323)</f>
        <v/>
      </c>
      <c r="AG138" s="1048"/>
      <c r="AH138" s="1048"/>
      <c r="AI138" s="1048"/>
      <c r="AJ138" s="1048"/>
      <c r="AK138" s="1048"/>
      <c r="AL138" s="1048"/>
      <c r="AM138" s="1048"/>
      <c r="AN138" s="1048"/>
      <c r="AO138" s="1048"/>
      <c r="AP138" s="1048"/>
      <c r="AQ138" s="1048"/>
      <c r="AR138" s="1049"/>
      <c r="AS138" s="1050" t="str">
        <f>IF(ＺＥＨデベロッパー公開情報!AH323="","",ＺＥＨデベロッパー公開情報!AH323)</f>
        <v/>
      </c>
      <c r="AT138" s="1051"/>
      <c r="AU138" s="1051"/>
      <c r="AV138" s="1051"/>
      <c r="AW138" s="1051"/>
      <c r="AX138" s="1051"/>
      <c r="AY138" s="1051"/>
      <c r="AZ138" s="1051"/>
      <c r="BA138" s="1051"/>
      <c r="BB138" s="1051"/>
      <c r="BC138" s="1051"/>
      <c r="BD138" s="1051"/>
      <c r="BE138" s="1051"/>
      <c r="BF138" s="1051"/>
      <c r="BG138" s="1051"/>
      <c r="BH138" s="1051"/>
      <c r="BI138" s="1051"/>
      <c r="BJ138" s="1051"/>
      <c r="BK138" s="1051"/>
      <c r="BL138" s="1051"/>
      <c r="BM138" s="1051"/>
      <c r="BN138" s="1051"/>
      <c r="BO138" s="1051"/>
      <c r="BP138" s="1051"/>
      <c r="BQ138" s="1051"/>
      <c r="BR138" s="1051"/>
      <c r="BS138" s="1051"/>
      <c r="BT138" s="1051"/>
      <c r="BU138" s="1051"/>
      <c r="BV138" s="1051"/>
      <c r="BW138" s="1051"/>
      <c r="BX138" s="1051"/>
      <c r="BY138" s="1051"/>
      <c r="BZ138" s="1051"/>
      <c r="CA138" s="1051"/>
      <c r="CB138" s="1051"/>
      <c r="CC138" s="1052"/>
    </row>
    <row r="139" spans="1:91" ht="24.9" customHeight="1">
      <c r="A139" s="1094">
        <v>75</v>
      </c>
      <c r="B139" s="1095"/>
      <c r="C139" s="1064" t="str">
        <f>IF(ＺＥＨデベロッパー公開情報!C324="","",ＺＥＨデベロッパー公開情報!C324)</f>
        <v/>
      </c>
      <c r="D139" s="1065"/>
      <c r="E139" s="1065"/>
      <c r="F139" s="1065"/>
      <c r="G139" s="1065"/>
      <c r="H139" s="1065"/>
      <c r="I139" s="1065"/>
      <c r="J139" s="1065"/>
      <c r="K139" s="1065"/>
      <c r="L139" s="1065"/>
      <c r="M139" s="1065"/>
      <c r="N139" s="1065"/>
      <c r="O139" s="1065"/>
      <c r="P139" s="1065"/>
      <c r="Q139" s="1065"/>
      <c r="R139" s="1065"/>
      <c r="S139" s="1065"/>
      <c r="T139" s="1065"/>
      <c r="U139" s="1065"/>
      <c r="V139" s="1065"/>
      <c r="W139" s="1065"/>
      <c r="X139" s="1065"/>
      <c r="Y139" s="1065"/>
      <c r="Z139" s="1065"/>
      <c r="AA139" s="1065"/>
      <c r="AB139" s="1065"/>
      <c r="AC139" s="1065"/>
      <c r="AD139" s="1065"/>
      <c r="AE139" s="1065"/>
      <c r="AF139" s="1066" t="str">
        <f>IF(OR(ＺＥＨデベロッパー公開情報!Q324="",ＺＥＨデベロッパー公開情報!W324="",ＺＥＨデベロッパー公開情報!AC324=""),"",ＺＥＨデベロッパー公開情報!Q324&amp;"-"&amp;ＺＥＨデベロッパー公開情報!W324&amp;"-"&amp;ＺＥＨデベロッパー公開情報!AC324)</f>
        <v/>
      </c>
      <c r="AG139" s="1067"/>
      <c r="AH139" s="1067"/>
      <c r="AI139" s="1067"/>
      <c r="AJ139" s="1067"/>
      <c r="AK139" s="1067"/>
      <c r="AL139" s="1067"/>
      <c r="AM139" s="1067"/>
      <c r="AN139" s="1067"/>
      <c r="AO139" s="1067"/>
      <c r="AP139" s="1067"/>
      <c r="AQ139" s="1067"/>
      <c r="AR139" s="1068"/>
      <c r="AS139" s="1069" t="str">
        <f>IF(ＺＥＨデベロッパー公開情報!AH324="","",ＺＥＨデベロッパー公開情報!AH324)</f>
        <v/>
      </c>
      <c r="AT139" s="1069"/>
      <c r="AU139" s="1069"/>
      <c r="AV139" s="1069"/>
      <c r="AW139" s="1069"/>
      <c r="AX139" s="1069"/>
      <c r="AY139" s="1069"/>
      <c r="AZ139" s="1069"/>
      <c r="BA139" s="1069"/>
      <c r="BB139" s="1069"/>
      <c r="BC139" s="1069"/>
      <c r="BD139" s="1069"/>
      <c r="BE139" s="1069"/>
      <c r="BF139" s="1069"/>
      <c r="BG139" s="1069"/>
      <c r="BH139" s="1069"/>
      <c r="BI139" s="1069"/>
      <c r="BJ139" s="1069"/>
      <c r="BK139" s="1069"/>
      <c r="BL139" s="1069"/>
      <c r="BM139" s="1069"/>
      <c r="BN139" s="1069"/>
      <c r="BO139" s="1069"/>
      <c r="BP139" s="1069"/>
      <c r="BQ139" s="1069"/>
      <c r="BR139" s="1069"/>
      <c r="BS139" s="1069"/>
      <c r="BT139" s="1069"/>
      <c r="BU139" s="1069"/>
      <c r="BV139" s="1069"/>
      <c r="BW139" s="1069"/>
      <c r="BX139" s="1069"/>
      <c r="BY139" s="1069"/>
      <c r="BZ139" s="1069"/>
      <c r="CA139" s="1069"/>
      <c r="CB139" s="1069"/>
      <c r="CC139" s="1070"/>
    </row>
    <row r="140" spans="1:91" ht="24.9" customHeight="1">
      <c r="A140" s="1096">
        <v>76</v>
      </c>
      <c r="B140" s="1097"/>
      <c r="C140" s="1045" t="str">
        <f>IF(ＺＥＨデベロッパー公開情報!C325="","",ＺＥＨデベロッパー公開情報!C325)</f>
        <v/>
      </c>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7" t="str">
        <f>IF(OR(ＺＥＨデベロッパー公開情報!Q325="",ＺＥＨデベロッパー公開情報!W325="",ＺＥＨデベロッパー公開情報!AC325=""),"",ＺＥＨデベロッパー公開情報!Q325&amp;"-"&amp;ＺＥＨデベロッパー公開情報!W325&amp;"-"&amp;ＺＥＨデベロッパー公開情報!AC325)</f>
        <v/>
      </c>
      <c r="AG140" s="1048"/>
      <c r="AH140" s="1048"/>
      <c r="AI140" s="1048"/>
      <c r="AJ140" s="1048"/>
      <c r="AK140" s="1048"/>
      <c r="AL140" s="1048"/>
      <c r="AM140" s="1048"/>
      <c r="AN140" s="1048"/>
      <c r="AO140" s="1048"/>
      <c r="AP140" s="1048"/>
      <c r="AQ140" s="1048"/>
      <c r="AR140" s="1049"/>
      <c r="AS140" s="1050" t="str">
        <f>IF(ＺＥＨデベロッパー公開情報!AH325="","",ＺＥＨデベロッパー公開情報!AH325)</f>
        <v/>
      </c>
      <c r="AT140" s="1051"/>
      <c r="AU140" s="1051"/>
      <c r="AV140" s="1051"/>
      <c r="AW140" s="1051"/>
      <c r="AX140" s="1051"/>
      <c r="AY140" s="1051"/>
      <c r="AZ140" s="1051"/>
      <c r="BA140" s="1051"/>
      <c r="BB140" s="1051"/>
      <c r="BC140" s="1051"/>
      <c r="BD140" s="1051"/>
      <c r="BE140" s="1051"/>
      <c r="BF140" s="1051"/>
      <c r="BG140" s="1051"/>
      <c r="BH140" s="1051"/>
      <c r="BI140" s="1051"/>
      <c r="BJ140" s="1051"/>
      <c r="BK140" s="1051"/>
      <c r="BL140" s="1051"/>
      <c r="BM140" s="1051"/>
      <c r="BN140" s="1051"/>
      <c r="BO140" s="1051"/>
      <c r="BP140" s="1051"/>
      <c r="BQ140" s="1051"/>
      <c r="BR140" s="1051"/>
      <c r="BS140" s="1051"/>
      <c r="BT140" s="1051"/>
      <c r="BU140" s="1051"/>
      <c r="BV140" s="1051"/>
      <c r="BW140" s="1051"/>
      <c r="BX140" s="1051"/>
      <c r="BY140" s="1051"/>
      <c r="BZ140" s="1051"/>
      <c r="CA140" s="1051"/>
      <c r="CB140" s="1051"/>
      <c r="CC140" s="1052"/>
    </row>
    <row r="141" spans="1:91" ht="24.9" customHeight="1">
      <c r="A141" s="1094">
        <v>77</v>
      </c>
      <c r="B141" s="1095"/>
      <c r="C141" s="1064" t="str">
        <f>IF(ＺＥＨデベロッパー公開情報!C326="","",ＺＥＨデベロッパー公開情報!C326)</f>
        <v/>
      </c>
      <c r="D141" s="1065"/>
      <c r="E141" s="1065"/>
      <c r="F141" s="1065"/>
      <c r="G141" s="1065"/>
      <c r="H141" s="1065"/>
      <c r="I141" s="1065"/>
      <c r="J141" s="1065"/>
      <c r="K141" s="1065"/>
      <c r="L141" s="1065"/>
      <c r="M141" s="1065"/>
      <c r="N141" s="1065"/>
      <c r="O141" s="1065"/>
      <c r="P141" s="1065"/>
      <c r="Q141" s="1065"/>
      <c r="R141" s="1065"/>
      <c r="S141" s="1065"/>
      <c r="T141" s="1065"/>
      <c r="U141" s="1065"/>
      <c r="V141" s="1065"/>
      <c r="W141" s="1065"/>
      <c r="X141" s="1065"/>
      <c r="Y141" s="1065"/>
      <c r="Z141" s="1065"/>
      <c r="AA141" s="1065"/>
      <c r="AB141" s="1065"/>
      <c r="AC141" s="1065"/>
      <c r="AD141" s="1065"/>
      <c r="AE141" s="1065"/>
      <c r="AF141" s="1066" t="str">
        <f>IF(OR(ＺＥＨデベロッパー公開情報!Q326="",ＺＥＨデベロッパー公開情報!W326="",ＺＥＨデベロッパー公開情報!AC326=""),"",ＺＥＨデベロッパー公開情報!Q326&amp;"-"&amp;ＺＥＨデベロッパー公開情報!W326&amp;"-"&amp;ＺＥＨデベロッパー公開情報!AC326)</f>
        <v/>
      </c>
      <c r="AG141" s="1067"/>
      <c r="AH141" s="1067"/>
      <c r="AI141" s="1067"/>
      <c r="AJ141" s="1067"/>
      <c r="AK141" s="1067"/>
      <c r="AL141" s="1067"/>
      <c r="AM141" s="1067"/>
      <c r="AN141" s="1067"/>
      <c r="AO141" s="1067"/>
      <c r="AP141" s="1067"/>
      <c r="AQ141" s="1067"/>
      <c r="AR141" s="1068"/>
      <c r="AS141" s="1069" t="str">
        <f>IF(ＺＥＨデベロッパー公開情報!AH326="","",ＺＥＨデベロッパー公開情報!AH326)</f>
        <v/>
      </c>
      <c r="AT141" s="1069"/>
      <c r="AU141" s="1069"/>
      <c r="AV141" s="1069"/>
      <c r="AW141" s="1069"/>
      <c r="AX141" s="1069"/>
      <c r="AY141" s="1069"/>
      <c r="AZ141" s="1069"/>
      <c r="BA141" s="1069"/>
      <c r="BB141" s="1069"/>
      <c r="BC141" s="1069"/>
      <c r="BD141" s="1069"/>
      <c r="BE141" s="1069"/>
      <c r="BF141" s="1069"/>
      <c r="BG141" s="1069"/>
      <c r="BH141" s="1069"/>
      <c r="BI141" s="1069"/>
      <c r="BJ141" s="1069"/>
      <c r="BK141" s="1069"/>
      <c r="BL141" s="1069"/>
      <c r="BM141" s="1069"/>
      <c r="BN141" s="1069"/>
      <c r="BO141" s="1069"/>
      <c r="BP141" s="1069"/>
      <c r="BQ141" s="1069"/>
      <c r="BR141" s="1069"/>
      <c r="BS141" s="1069"/>
      <c r="BT141" s="1069"/>
      <c r="BU141" s="1069"/>
      <c r="BV141" s="1069"/>
      <c r="BW141" s="1069"/>
      <c r="BX141" s="1069"/>
      <c r="BY141" s="1069"/>
      <c r="BZ141" s="1069"/>
      <c r="CA141" s="1069"/>
      <c r="CB141" s="1069"/>
      <c r="CC141" s="1070"/>
    </row>
    <row r="142" spans="1:91" ht="24.9" customHeight="1">
      <c r="A142" s="1096">
        <v>78</v>
      </c>
      <c r="B142" s="1097"/>
      <c r="C142" s="1045" t="str">
        <f>IF(ＺＥＨデベロッパー公開情報!C327="","",ＺＥＨデベロッパー公開情報!C327)</f>
        <v/>
      </c>
      <c r="D142" s="1046"/>
      <c r="E142" s="1046"/>
      <c r="F142" s="1046"/>
      <c r="G142" s="1046"/>
      <c r="H142" s="1046"/>
      <c r="I142" s="1046"/>
      <c r="J142" s="1046"/>
      <c r="K142" s="1046"/>
      <c r="L142" s="1046"/>
      <c r="M142" s="1046"/>
      <c r="N142" s="1046"/>
      <c r="O142" s="1046"/>
      <c r="P142" s="1046"/>
      <c r="Q142" s="1046"/>
      <c r="R142" s="1046"/>
      <c r="S142" s="1046"/>
      <c r="T142" s="1046"/>
      <c r="U142" s="1046"/>
      <c r="V142" s="1046"/>
      <c r="W142" s="1046"/>
      <c r="X142" s="1046"/>
      <c r="Y142" s="1046"/>
      <c r="Z142" s="1046"/>
      <c r="AA142" s="1046"/>
      <c r="AB142" s="1046"/>
      <c r="AC142" s="1046"/>
      <c r="AD142" s="1046"/>
      <c r="AE142" s="1046"/>
      <c r="AF142" s="1047" t="str">
        <f>IF(OR(ＺＥＨデベロッパー公開情報!Q327="",ＺＥＨデベロッパー公開情報!W327="",ＺＥＨデベロッパー公開情報!AC327=""),"",ＺＥＨデベロッパー公開情報!Q327&amp;"-"&amp;ＺＥＨデベロッパー公開情報!W327&amp;"-"&amp;ＺＥＨデベロッパー公開情報!AC327)</f>
        <v/>
      </c>
      <c r="AG142" s="1048"/>
      <c r="AH142" s="1048"/>
      <c r="AI142" s="1048"/>
      <c r="AJ142" s="1048"/>
      <c r="AK142" s="1048"/>
      <c r="AL142" s="1048"/>
      <c r="AM142" s="1048"/>
      <c r="AN142" s="1048"/>
      <c r="AO142" s="1048"/>
      <c r="AP142" s="1048"/>
      <c r="AQ142" s="1048"/>
      <c r="AR142" s="1049"/>
      <c r="AS142" s="1050" t="str">
        <f>IF(ＺＥＨデベロッパー公開情報!AH327="","",ＺＥＨデベロッパー公開情報!AH327)</f>
        <v/>
      </c>
      <c r="AT142" s="1051"/>
      <c r="AU142" s="1051"/>
      <c r="AV142" s="1051"/>
      <c r="AW142" s="1051"/>
      <c r="AX142" s="1051"/>
      <c r="AY142" s="1051"/>
      <c r="AZ142" s="1051"/>
      <c r="BA142" s="1051"/>
      <c r="BB142" s="1051"/>
      <c r="BC142" s="1051"/>
      <c r="BD142" s="1051"/>
      <c r="BE142" s="1051"/>
      <c r="BF142" s="1051"/>
      <c r="BG142" s="1051"/>
      <c r="BH142" s="1051"/>
      <c r="BI142" s="1051"/>
      <c r="BJ142" s="1051"/>
      <c r="BK142" s="1051"/>
      <c r="BL142" s="1051"/>
      <c r="BM142" s="1051"/>
      <c r="BN142" s="1051"/>
      <c r="BO142" s="1051"/>
      <c r="BP142" s="1051"/>
      <c r="BQ142" s="1051"/>
      <c r="BR142" s="1051"/>
      <c r="BS142" s="1051"/>
      <c r="BT142" s="1051"/>
      <c r="BU142" s="1051"/>
      <c r="BV142" s="1051"/>
      <c r="BW142" s="1051"/>
      <c r="BX142" s="1051"/>
      <c r="BY142" s="1051"/>
      <c r="BZ142" s="1051"/>
      <c r="CA142" s="1051"/>
      <c r="CB142" s="1051"/>
      <c r="CC142" s="1052"/>
    </row>
    <row r="143" spans="1:91" ht="24.9" customHeight="1">
      <c r="A143" s="1094">
        <v>79</v>
      </c>
      <c r="B143" s="1095"/>
      <c r="C143" s="1064" t="str">
        <f>IF(ＺＥＨデベロッパー公開情報!C328="","",ＺＥＨデベロッパー公開情報!C328)</f>
        <v/>
      </c>
      <c r="D143" s="1065"/>
      <c r="E143" s="1065"/>
      <c r="F143" s="1065"/>
      <c r="G143" s="1065"/>
      <c r="H143" s="1065"/>
      <c r="I143" s="1065"/>
      <c r="J143" s="1065"/>
      <c r="K143" s="1065"/>
      <c r="L143" s="1065"/>
      <c r="M143" s="1065"/>
      <c r="N143" s="1065"/>
      <c r="O143" s="1065"/>
      <c r="P143" s="1065"/>
      <c r="Q143" s="1065"/>
      <c r="R143" s="1065"/>
      <c r="S143" s="1065"/>
      <c r="T143" s="1065"/>
      <c r="U143" s="1065"/>
      <c r="V143" s="1065"/>
      <c r="W143" s="1065"/>
      <c r="X143" s="1065"/>
      <c r="Y143" s="1065"/>
      <c r="Z143" s="1065"/>
      <c r="AA143" s="1065"/>
      <c r="AB143" s="1065"/>
      <c r="AC143" s="1065"/>
      <c r="AD143" s="1065"/>
      <c r="AE143" s="1065"/>
      <c r="AF143" s="1066" t="str">
        <f>IF(OR(ＺＥＨデベロッパー公開情報!Q328="",ＺＥＨデベロッパー公開情報!W328="",ＺＥＨデベロッパー公開情報!AC328=""),"",ＺＥＨデベロッパー公開情報!Q328&amp;"-"&amp;ＺＥＨデベロッパー公開情報!W328&amp;"-"&amp;ＺＥＨデベロッパー公開情報!AC328)</f>
        <v/>
      </c>
      <c r="AG143" s="1067"/>
      <c r="AH143" s="1067"/>
      <c r="AI143" s="1067"/>
      <c r="AJ143" s="1067"/>
      <c r="AK143" s="1067"/>
      <c r="AL143" s="1067"/>
      <c r="AM143" s="1067"/>
      <c r="AN143" s="1067"/>
      <c r="AO143" s="1067"/>
      <c r="AP143" s="1067"/>
      <c r="AQ143" s="1067"/>
      <c r="AR143" s="1068"/>
      <c r="AS143" s="1069" t="str">
        <f>IF(ＺＥＨデベロッパー公開情報!AH328="","",ＺＥＨデベロッパー公開情報!AH328)</f>
        <v/>
      </c>
      <c r="AT143" s="1069"/>
      <c r="AU143" s="1069"/>
      <c r="AV143" s="1069"/>
      <c r="AW143" s="1069"/>
      <c r="AX143" s="1069"/>
      <c r="AY143" s="1069"/>
      <c r="AZ143" s="1069"/>
      <c r="BA143" s="1069"/>
      <c r="BB143" s="1069"/>
      <c r="BC143" s="1069"/>
      <c r="BD143" s="1069"/>
      <c r="BE143" s="1069"/>
      <c r="BF143" s="1069"/>
      <c r="BG143" s="1069"/>
      <c r="BH143" s="1069"/>
      <c r="BI143" s="1069"/>
      <c r="BJ143" s="1069"/>
      <c r="BK143" s="1069"/>
      <c r="BL143" s="1069"/>
      <c r="BM143" s="1069"/>
      <c r="BN143" s="1069"/>
      <c r="BO143" s="1069"/>
      <c r="BP143" s="1069"/>
      <c r="BQ143" s="1069"/>
      <c r="BR143" s="1069"/>
      <c r="BS143" s="1069"/>
      <c r="BT143" s="1069"/>
      <c r="BU143" s="1069"/>
      <c r="BV143" s="1069"/>
      <c r="BW143" s="1069"/>
      <c r="BX143" s="1069"/>
      <c r="BY143" s="1069"/>
      <c r="BZ143" s="1069"/>
      <c r="CA143" s="1069"/>
      <c r="CB143" s="1069"/>
      <c r="CC143" s="1070"/>
    </row>
    <row r="144" spans="1:91" ht="24.9" customHeight="1">
      <c r="A144" s="1096">
        <v>80</v>
      </c>
      <c r="B144" s="1097"/>
      <c r="C144" s="1045" t="str">
        <f>IF(ＺＥＨデベロッパー公開情報!C329="","",ＺＥＨデベロッパー公開情報!C329)</f>
        <v/>
      </c>
      <c r="D144" s="1046"/>
      <c r="E144" s="1046"/>
      <c r="F144" s="1046"/>
      <c r="G144" s="1046"/>
      <c r="H144" s="1046"/>
      <c r="I144" s="1046"/>
      <c r="J144" s="1046"/>
      <c r="K144" s="1046"/>
      <c r="L144" s="1046"/>
      <c r="M144" s="1046"/>
      <c r="N144" s="1046"/>
      <c r="O144" s="1046"/>
      <c r="P144" s="1046"/>
      <c r="Q144" s="1046"/>
      <c r="R144" s="1046"/>
      <c r="S144" s="1046"/>
      <c r="T144" s="1046"/>
      <c r="U144" s="1046"/>
      <c r="V144" s="1046"/>
      <c r="W144" s="1046"/>
      <c r="X144" s="1046"/>
      <c r="Y144" s="1046"/>
      <c r="Z144" s="1046"/>
      <c r="AA144" s="1046"/>
      <c r="AB144" s="1046"/>
      <c r="AC144" s="1046"/>
      <c r="AD144" s="1046"/>
      <c r="AE144" s="1046"/>
      <c r="AF144" s="1047" t="str">
        <f>IF(OR(ＺＥＨデベロッパー公開情報!Q329="",ＺＥＨデベロッパー公開情報!W329="",ＺＥＨデベロッパー公開情報!AC329=""),"",ＺＥＨデベロッパー公開情報!Q329&amp;"-"&amp;ＺＥＨデベロッパー公開情報!W329&amp;"-"&amp;ＺＥＨデベロッパー公開情報!AC329)</f>
        <v/>
      </c>
      <c r="AG144" s="1048"/>
      <c r="AH144" s="1048"/>
      <c r="AI144" s="1048"/>
      <c r="AJ144" s="1048"/>
      <c r="AK144" s="1048"/>
      <c r="AL144" s="1048"/>
      <c r="AM144" s="1048"/>
      <c r="AN144" s="1048"/>
      <c r="AO144" s="1048"/>
      <c r="AP144" s="1048"/>
      <c r="AQ144" s="1048"/>
      <c r="AR144" s="1049"/>
      <c r="AS144" s="1050" t="str">
        <f>IF(ＺＥＨデベロッパー公開情報!AH329="","",ＺＥＨデベロッパー公開情報!AH329)</f>
        <v/>
      </c>
      <c r="AT144" s="1051"/>
      <c r="AU144" s="1051"/>
      <c r="AV144" s="1051"/>
      <c r="AW144" s="1051"/>
      <c r="AX144" s="1051"/>
      <c r="AY144" s="1051"/>
      <c r="AZ144" s="1051"/>
      <c r="BA144" s="1051"/>
      <c r="BB144" s="1051"/>
      <c r="BC144" s="1051"/>
      <c r="BD144" s="1051"/>
      <c r="BE144" s="1051"/>
      <c r="BF144" s="1051"/>
      <c r="BG144" s="1051"/>
      <c r="BH144" s="1051"/>
      <c r="BI144" s="1051"/>
      <c r="BJ144" s="1051"/>
      <c r="BK144" s="1051"/>
      <c r="BL144" s="1051"/>
      <c r="BM144" s="1051"/>
      <c r="BN144" s="1051"/>
      <c r="BO144" s="1051"/>
      <c r="BP144" s="1051"/>
      <c r="BQ144" s="1051"/>
      <c r="BR144" s="1051"/>
      <c r="BS144" s="1051"/>
      <c r="BT144" s="1051"/>
      <c r="BU144" s="1051"/>
      <c r="BV144" s="1051"/>
      <c r="BW144" s="1051"/>
      <c r="BX144" s="1051"/>
      <c r="BY144" s="1051"/>
      <c r="BZ144" s="1051"/>
      <c r="CA144" s="1051"/>
      <c r="CB144" s="1051"/>
      <c r="CC144" s="1052"/>
    </row>
  </sheetData>
  <sheetProtection algorithmName="SHA-512" hashValue="vmOfdTPYiat9i+AOrLKt7O6avZSVT7kaTzg9NWOXrKFBRHT40pI9tLUna4CzthBvx6JpAzOW+SEaQC8FYYMogg==" saltValue="kjNJRF0e9awXAmZHqPJ99w==" spinCount="100000" sheet="1" objects="1" formatCells="0" formatColumns="0" formatRows="0" insertColumns="0" insertRows="0" insertHyperlinks="0" deleteColumns="0" deleteRows="0" selectLockedCells="1" sort="0" autoFilter="0" pivotTables="0"/>
  <dataConsolidate/>
  <mergeCells count="685">
    <mergeCell ref="A140:B140"/>
    <mergeCell ref="C140:AE140"/>
    <mergeCell ref="AF140:AR140"/>
    <mergeCell ref="AS140:CC140"/>
    <mergeCell ref="A141:B141"/>
    <mergeCell ref="C141:AE141"/>
    <mergeCell ref="AF141:AR141"/>
    <mergeCell ref="AS141:CC141"/>
    <mergeCell ref="A138:B138"/>
    <mergeCell ref="C138:AE138"/>
    <mergeCell ref="AF138:AR138"/>
    <mergeCell ref="AS138:CC138"/>
    <mergeCell ref="A139:B139"/>
    <mergeCell ref="C139:AE139"/>
    <mergeCell ref="AF139:AR139"/>
    <mergeCell ref="AS139:CC139"/>
    <mergeCell ref="A144:B144"/>
    <mergeCell ref="C144:AE144"/>
    <mergeCell ref="AF144:AR144"/>
    <mergeCell ref="AS144:CC144"/>
    <mergeCell ref="A142:B142"/>
    <mergeCell ref="C142:AE142"/>
    <mergeCell ref="AF142:AR142"/>
    <mergeCell ref="AS142:CC142"/>
    <mergeCell ref="A143:B143"/>
    <mergeCell ref="C143:AE143"/>
    <mergeCell ref="AF143:AR143"/>
    <mergeCell ref="AS143:CC143"/>
    <mergeCell ref="A136:B136"/>
    <mergeCell ref="C136:AE136"/>
    <mergeCell ref="AF136:AR136"/>
    <mergeCell ref="AS136:CC136"/>
    <mergeCell ref="A137:B137"/>
    <mergeCell ref="C137:AE137"/>
    <mergeCell ref="AF137:AR137"/>
    <mergeCell ref="AS137:CC137"/>
    <mergeCell ref="A134:B134"/>
    <mergeCell ref="C134:AE134"/>
    <mergeCell ref="AF134:AR134"/>
    <mergeCell ref="AS134:CC134"/>
    <mergeCell ref="A135:B135"/>
    <mergeCell ref="C135:AE135"/>
    <mergeCell ref="AF135:AR135"/>
    <mergeCell ref="AS135:CC135"/>
    <mergeCell ref="A132:B132"/>
    <mergeCell ref="C132:AE132"/>
    <mergeCell ref="AF132:AR132"/>
    <mergeCell ref="AS132:CC132"/>
    <mergeCell ref="A133:B133"/>
    <mergeCell ref="C133:AE133"/>
    <mergeCell ref="AF133:AR133"/>
    <mergeCell ref="AS133:CC133"/>
    <mergeCell ref="A130:B130"/>
    <mergeCell ref="C130:AE130"/>
    <mergeCell ref="AF130:AR130"/>
    <mergeCell ref="AS130:CC130"/>
    <mergeCell ref="A131:B131"/>
    <mergeCell ref="C131:AE131"/>
    <mergeCell ref="AF131:AR131"/>
    <mergeCell ref="AS131:CC131"/>
    <mergeCell ref="A128:B128"/>
    <mergeCell ref="C128:AE128"/>
    <mergeCell ref="AF128:AR128"/>
    <mergeCell ref="AS128:CC128"/>
    <mergeCell ref="A129:B129"/>
    <mergeCell ref="C129:AE129"/>
    <mergeCell ref="AF129:AR129"/>
    <mergeCell ref="AS129:CC129"/>
    <mergeCell ref="A126:B126"/>
    <mergeCell ref="C126:AE126"/>
    <mergeCell ref="AF126:AR126"/>
    <mergeCell ref="AS126:CC126"/>
    <mergeCell ref="A127:B127"/>
    <mergeCell ref="C127:AE127"/>
    <mergeCell ref="AF127:AR127"/>
    <mergeCell ref="AS127:CC127"/>
    <mergeCell ref="A124:B124"/>
    <mergeCell ref="C124:AE124"/>
    <mergeCell ref="AF124:AR124"/>
    <mergeCell ref="AS124:CC124"/>
    <mergeCell ref="A125:B125"/>
    <mergeCell ref="C125:AE125"/>
    <mergeCell ref="AF125:AR125"/>
    <mergeCell ref="AS125:CC125"/>
    <mergeCell ref="A120:B120"/>
    <mergeCell ref="C120:AE120"/>
    <mergeCell ref="AF120:AR120"/>
    <mergeCell ref="AS120:CC120"/>
    <mergeCell ref="BO121:BP121"/>
    <mergeCell ref="BQ121:BR121"/>
    <mergeCell ref="BS121:BT121"/>
    <mergeCell ref="BU121:BW121"/>
    <mergeCell ref="BX121:BY121"/>
    <mergeCell ref="BZ121:CA121"/>
    <mergeCell ref="A118:B118"/>
    <mergeCell ref="C118:AE118"/>
    <mergeCell ref="AF118:AR118"/>
    <mergeCell ref="AS118:CC118"/>
    <mergeCell ref="A119:B119"/>
    <mergeCell ref="C119:AE119"/>
    <mergeCell ref="AF119:AR119"/>
    <mergeCell ref="AS119:CC119"/>
    <mergeCell ref="A116:B116"/>
    <mergeCell ref="C116:AE116"/>
    <mergeCell ref="AF116:AR116"/>
    <mergeCell ref="AS116:CC116"/>
    <mergeCell ref="A117:B117"/>
    <mergeCell ref="C117:AE117"/>
    <mergeCell ref="AF117:AR117"/>
    <mergeCell ref="AS117:CC117"/>
    <mergeCell ref="A114:B114"/>
    <mergeCell ref="C114:AE114"/>
    <mergeCell ref="AF114:AR114"/>
    <mergeCell ref="AS114:CC114"/>
    <mergeCell ref="A115:B115"/>
    <mergeCell ref="C115:AE115"/>
    <mergeCell ref="AF115:AR115"/>
    <mergeCell ref="AS115:CC115"/>
    <mergeCell ref="A112:B112"/>
    <mergeCell ref="C112:AE112"/>
    <mergeCell ref="AF112:AR112"/>
    <mergeCell ref="AS112:CC112"/>
    <mergeCell ref="A113:B113"/>
    <mergeCell ref="C113:AE113"/>
    <mergeCell ref="AF113:AR113"/>
    <mergeCell ref="AS113:CC113"/>
    <mergeCell ref="A110:B110"/>
    <mergeCell ref="C110:AE110"/>
    <mergeCell ref="AF110:AR110"/>
    <mergeCell ref="AS110:CC110"/>
    <mergeCell ref="A111:B111"/>
    <mergeCell ref="C111:AE111"/>
    <mergeCell ref="AF111:AR111"/>
    <mergeCell ref="AS111:CC111"/>
    <mergeCell ref="A108:B108"/>
    <mergeCell ref="C108:AE108"/>
    <mergeCell ref="AF108:AR108"/>
    <mergeCell ref="AS108:CC108"/>
    <mergeCell ref="A109:B109"/>
    <mergeCell ref="C109:AE109"/>
    <mergeCell ref="AF109:AR109"/>
    <mergeCell ref="AS109:CC109"/>
    <mergeCell ref="A106:B106"/>
    <mergeCell ref="C106:AE106"/>
    <mergeCell ref="AF106:AR106"/>
    <mergeCell ref="AS106:CC106"/>
    <mergeCell ref="A107:B107"/>
    <mergeCell ref="C107:AE107"/>
    <mergeCell ref="AF107:AR107"/>
    <mergeCell ref="AS107:CC107"/>
    <mergeCell ref="A104:B104"/>
    <mergeCell ref="C104:AE104"/>
    <mergeCell ref="AF104:AR104"/>
    <mergeCell ref="AS104:CC104"/>
    <mergeCell ref="A105:B105"/>
    <mergeCell ref="C105:AE105"/>
    <mergeCell ref="AF105:AR105"/>
    <mergeCell ref="AS105:CC105"/>
    <mergeCell ref="A102:B102"/>
    <mergeCell ref="C102:AE102"/>
    <mergeCell ref="AF102:AR102"/>
    <mergeCell ref="AS102:CC102"/>
    <mergeCell ref="A103:B103"/>
    <mergeCell ref="C103:AE103"/>
    <mergeCell ref="AF103:AR103"/>
    <mergeCell ref="AS103:CC103"/>
    <mergeCell ref="A100:B100"/>
    <mergeCell ref="C100:AE100"/>
    <mergeCell ref="AF100:AR100"/>
    <mergeCell ref="AS100:CC100"/>
    <mergeCell ref="A101:B101"/>
    <mergeCell ref="C101:AE101"/>
    <mergeCell ref="AF101:AR101"/>
    <mergeCell ref="AS101:CC101"/>
    <mergeCell ref="A96:B96"/>
    <mergeCell ref="C96:AE96"/>
    <mergeCell ref="AF96:AR96"/>
    <mergeCell ref="AS96:CC96"/>
    <mergeCell ref="BO97:BP97"/>
    <mergeCell ref="BQ97:BR97"/>
    <mergeCell ref="BS97:BT97"/>
    <mergeCell ref="BU97:BW97"/>
    <mergeCell ref="BX97:BY97"/>
    <mergeCell ref="BZ97:CA97"/>
    <mergeCell ref="A94:B94"/>
    <mergeCell ref="C94:AE94"/>
    <mergeCell ref="AF94:AR94"/>
    <mergeCell ref="AS94:CC94"/>
    <mergeCell ref="A95:B95"/>
    <mergeCell ref="C95:AE95"/>
    <mergeCell ref="AF95:AR95"/>
    <mergeCell ref="AS95:CC95"/>
    <mergeCell ref="A92:B92"/>
    <mergeCell ref="C92:AE92"/>
    <mergeCell ref="AF92:AR92"/>
    <mergeCell ref="AS92:CC92"/>
    <mergeCell ref="A93:B93"/>
    <mergeCell ref="C93:AE93"/>
    <mergeCell ref="AF93:AR93"/>
    <mergeCell ref="AS93:CC93"/>
    <mergeCell ref="A90:B90"/>
    <mergeCell ref="C90:AE90"/>
    <mergeCell ref="AF90:AR90"/>
    <mergeCell ref="AS90:CC90"/>
    <mergeCell ref="A91:B91"/>
    <mergeCell ref="C91:AE91"/>
    <mergeCell ref="AF91:AR91"/>
    <mergeCell ref="AS91:CC91"/>
    <mergeCell ref="A88:B88"/>
    <mergeCell ref="C88:AE88"/>
    <mergeCell ref="AF88:AR88"/>
    <mergeCell ref="AS88:CC88"/>
    <mergeCell ref="A89:B89"/>
    <mergeCell ref="C89:AE89"/>
    <mergeCell ref="AF89:AR89"/>
    <mergeCell ref="AS89:CC89"/>
    <mergeCell ref="A86:B86"/>
    <mergeCell ref="C86:AE86"/>
    <mergeCell ref="AF86:AR86"/>
    <mergeCell ref="AS86:CC86"/>
    <mergeCell ref="A87:B87"/>
    <mergeCell ref="C87:AE87"/>
    <mergeCell ref="AF87:AR87"/>
    <mergeCell ref="AS87:CC87"/>
    <mergeCell ref="A84:B84"/>
    <mergeCell ref="C84:AE84"/>
    <mergeCell ref="AF84:AR84"/>
    <mergeCell ref="AS84:CC84"/>
    <mergeCell ref="A85:B85"/>
    <mergeCell ref="C85:AE85"/>
    <mergeCell ref="AF85:AR85"/>
    <mergeCell ref="AS85:CC85"/>
    <mergeCell ref="A82:B82"/>
    <mergeCell ref="C82:AE82"/>
    <mergeCell ref="AF82:AR82"/>
    <mergeCell ref="AS82:CC82"/>
    <mergeCell ref="A83:B83"/>
    <mergeCell ref="C83:AE83"/>
    <mergeCell ref="AF83:AR83"/>
    <mergeCell ref="AS83:CC83"/>
    <mergeCell ref="A80:B80"/>
    <mergeCell ref="C80:AE80"/>
    <mergeCell ref="AF80:AR80"/>
    <mergeCell ref="AS80:CC80"/>
    <mergeCell ref="A81:B81"/>
    <mergeCell ref="C81:AE81"/>
    <mergeCell ref="AF81:AR81"/>
    <mergeCell ref="AS81:CC81"/>
    <mergeCell ref="A79:B79"/>
    <mergeCell ref="C79:AE79"/>
    <mergeCell ref="AF79:AR79"/>
    <mergeCell ref="AS79:CC79"/>
    <mergeCell ref="A76:B76"/>
    <mergeCell ref="C76:AE76"/>
    <mergeCell ref="AF76:AR76"/>
    <mergeCell ref="AS76:CC76"/>
    <mergeCell ref="A77:B77"/>
    <mergeCell ref="C77:AE77"/>
    <mergeCell ref="AF77:AR77"/>
    <mergeCell ref="AS77:CC77"/>
    <mergeCell ref="A72:B72"/>
    <mergeCell ref="C72:AE72"/>
    <mergeCell ref="AF72:AR72"/>
    <mergeCell ref="AS72:CC72"/>
    <mergeCell ref="BO73:BP73"/>
    <mergeCell ref="A78:B78"/>
    <mergeCell ref="C78:AE78"/>
    <mergeCell ref="AF78:AR78"/>
    <mergeCell ref="AS78:CC78"/>
    <mergeCell ref="A70:B70"/>
    <mergeCell ref="C70:AE70"/>
    <mergeCell ref="AF70:AR70"/>
    <mergeCell ref="AS70:CC70"/>
    <mergeCell ref="A71:B71"/>
    <mergeCell ref="C71:AE71"/>
    <mergeCell ref="AF71:AR71"/>
    <mergeCell ref="AS71:CC71"/>
    <mergeCell ref="A68:B68"/>
    <mergeCell ref="C68:AE68"/>
    <mergeCell ref="AF68:AR68"/>
    <mergeCell ref="AS68:CC68"/>
    <mergeCell ref="A69:B69"/>
    <mergeCell ref="C69:AE69"/>
    <mergeCell ref="AF69:AR69"/>
    <mergeCell ref="AS69:CC69"/>
    <mergeCell ref="A66:B66"/>
    <mergeCell ref="C66:AE66"/>
    <mergeCell ref="AF66:AR66"/>
    <mergeCell ref="AS66:CC66"/>
    <mergeCell ref="A67:B67"/>
    <mergeCell ref="C67:AE67"/>
    <mergeCell ref="AF67:AR67"/>
    <mergeCell ref="AS67:CC67"/>
    <mergeCell ref="A64:B64"/>
    <mergeCell ref="C64:AE64"/>
    <mergeCell ref="AF64:AR64"/>
    <mergeCell ref="AS64:CC64"/>
    <mergeCell ref="A65:B65"/>
    <mergeCell ref="C65:AE65"/>
    <mergeCell ref="AF65:AR65"/>
    <mergeCell ref="AS65:CC65"/>
    <mergeCell ref="A62:B62"/>
    <mergeCell ref="C62:AE62"/>
    <mergeCell ref="AF62:AR62"/>
    <mergeCell ref="AS62:CC62"/>
    <mergeCell ref="A63:B63"/>
    <mergeCell ref="C63:AE63"/>
    <mergeCell ref="AF63:AR63"/>
    <mergeCell ref="AS63:CC63"/>
    <mergeCell ref="A60:B60"/>
    <mergeCell ref="C60:AE60"/>
    <mergeCell ref="AF60:AR60"/>
    <mergeCell ref="AS60:CC60"/>
    <mergeCell ref="A61:B61"/>
    <mergeCell ref="C61:AE61"/>
    <mergeCell ref="AF61:AR61"/>
    <mergeCell ref="AS61:CC61"/>
    <mergeCell ref="A58:B58"/>
    <mergeCell ref="C58:AE58"/>
    <mergeCell ref="AF58:AR58"/>
    <mergeCell ref="AS58:CC58"/>
    <mergeCell ref="A59:B59"/>
    <mergeCell ref="C59:AE59"/>
    <mergeCell ref="AF59:AR59"/>
    <mergeCell ref="AS59:CC59"/>
    <mergeCell ref="A56:B56"/>
    <mergeCell ref="C56:AE56"/>
    <mergeCell ref="AF56:AR56"/>
    <mergeCell ref="AS56:CC56"/>
    <mergeCell ref="A57:B57"/>
    <mergeCell ref="C57:AE57"/>
    <mergeCell ref="AF57:AR57"/>
    <mergeCell ref="AS57:CC57"/>
    <mergeCell ref="AS54:CC54"/>
    <mergeCell ref="A47:P47"/>
    <mergeCell ref="Q47:CC47"/>
    <mergeCell ref="A48:P48"/>
    <mergeCell ref="Q48:CC48"/>
    <mergeCell ref="A55:B55"/>
    <mergeCell ref="C55:AE55"/>
    <mergeCell ref="AF55:AR55"/>
    <mergeCell ref="AS55:CC55"/>
    <mergeCell ref="A52:B52"/>
    <mergeCell ref="C52:AE52"/>
    <mergeCell ref="AF52:AR52"/>
    <mergeCell ref="AS52:CC52"/>
    <mergeCell ref="A53:B53"/>
    <mergeCell ref="C53:AE53"/>
    <mergeCell ref="AF53:AR53"/>
    <mergeCell ref="AS53:CC53"/>
    <mergeCell ref="A49:P49"/>
    <mergeCell ref="Q49:CC49"/>
    <mergeCell ref="A42:B42"/>
    <mergeCell ref="C41:Z41"/>
    <mergeCell ref="AF42:AI42"/>
    <mergeCell ref="AJ42:AO42"/>
    <mergeCell ref="A41:B41"/>
    <mergeCell ref="AF41:AI41"/>
    <mergeCell ref="C42:Z42"/>
    <mergeCell ref="AA42:AE42"/>
    <mergeCell ref="A54:B54"/>
    <mergeCell ref="C54:AE54"/>
    <mergeCell ref="AF54:AR54"/>
    <mergeCell ref="BM42:BR42"/>
    <mergeCell ref="BO44:BP44"/>
    <mergeCell ref="BS42:CC42"/>
    <mergeCell ref="BM43:BX43"/>
    <mergeCell ref="AS41:AV41"/>
    <mergeCell ref="AW41:AZ41"/>
    <mergeCell ref="BG41:BL41"/>
    <mergeCell ref="BM41:BR41"/>
    <mergeCell ref="BS41:CC41"/>
    <mergeCell ref="BY43:BZ43"/>
    <mergeCell ref="AA39:AE39"/>
    <mergeCell ref="AA40:AE40"/>
    <mergeCell ref="AP42:AR42"/>
    <mergeCell ref="AS42:AV42"/>
    <mergeCell ref="AW42:AZ42"/>
    <mergeCell ref="BG40:BL40"/>
    <mergeCell ref="AS40:AV40"/>
    <mergeCell ref="AW40:AZ40"/>
    <mergeCell ref="AA41:AE41"/>
    <mergeCell ref="AJ41:AO41"/>
    <mergeCell ref="AP41:AR41"/>
    <mergeCell ref="AP40:AR40"/>
    <mergeCell ref="A40:B40"/>
    <mergeCell ref="AF40:AI40"/>
    <mergeCell ref="AJ40:AO40"/>
    <mergeCell ref="AS39:AV39"/>
    <mergeCell ref="AW38:AZ38"/>
    <mergeCell ref="BG38:BL38"/>
    <mergeCell ref="BM38:BR38"/>
    <mergeCell ref="C38:Z38"/>
    <mergeCell ref="AA38:AE38"/>
    <mergeCell ref="BM40:BR40"/>
    <mergeCell ref="A38:B38"/>
    <mergeCell ref="AF38:AI38"/>
    <mergeCell ref="AJ38:AO38"/>
    <mergeCell ref="AP38:AR38"/>
    <mergeCell ref="AS38:AV38"/>
    <mergeCell ref="A39:B39"/>
    <mergeCell ref="AF39:AI39"/>
    <mergeCell ref="AJ39:AO39"/>
    <mergeCell ref="AP39:AR39"/>
    <mergeCell ref="AW39:AZ39"/>
    <mergeCell ref="BG39:BL39"/>
    <mergeCell ref="BM39:BR39"/>
    <mergeCell ref="C39:Z39"/>
    <mergeCell ref="C40:Z40"/>
    <mergeCell ref="AW33:AZ33"/>
    <mergeCell ref="BG33:BL33"/>
    <mergeCell ref="BM33:BR33"/>
    <mergeCell ref="BM34:BX34"/>
    <mergeCell ref="AW36:AZ37"/>
    <mergeCell ref="BG36:BR36"/>
    <mergeCell ref="BS36:CC37"/>
    <mergeCell ref="BG37:BL37"/>
    <mergeCell ref="BM37:BR37"/>
    <mergeCell ref="BA33:BF33"/>
    <mergeCell ref="BA36:BF37"/>
    <mergeCell ref="BY34:BZ34"/>
    <mergeCell ref="A36:B37"/>
    <mergeCell ref="AF36:AI37"/>
    <mergeCell ref="AJ36:AO37"/>
    <mergeCell ref="AP36:AR37"/>
    <mergeCell ref="AS36:AV37"/>
    <mergeCell ref="A33:B33"/>
    <mergeCell ref="AF33:AI33"/>
    <mergeCell ref="AJ33:AO33"/>
    <mergeCell ref="AP33:AR33"/>
    <mergeCell ref="AS33:AV33"/>
    <mergeCell ref="C33:Z33"/>
    <mergeCell ref="AA33:AE33"/>
    <mergeCell ref="C36:Z37"/>
    <mergeCell ref="AA36:AE37"/>
    <mergeCell ref="A32:B32"/>
    <mergeCell ref="AF32:AI32"/>
    <mergeCell ref="AJ32:AO32"/>
    <mergeCell ref="AP32:AR32"/>
    <mergeCell ref="AS32:AV32"/>
    <mergeCell ref="AW32:AZ32"/>
    <mergeCell ref="BG32:BL32"/>
    <mergeCell ref="BM32:BR32"/>
    <mergeCell ref="C32:Z32"/>
    <mergeCell ref="AA32:AE32"/>
    <mergeCell ref="BA32:BF32"/>
    <mergeCell ref="A31:B31"/>
    <mergeCell ref="AF31:AI31"/>
    <mergeCell ref="AJ31:AO31"/>
    <mergeCell ref="AP31:AR31"/>
    <mergeCell ref="AS31:AV31"/>
    <mergeCell ref="AW31:AZ31"/>
    <mergeCell ref="BG31:BL31"/>
    <mergeCell ref="BM31:BR31"/>
    <mergeCell ref="C31:Z31"/>
    <mergeCell ref="AA31:AE31"/>
    <mergeCell ref="BA31:BF31"/>
    <mergeCell ref="AW29:AZ29"/>
    <mergeCell ref="BG29:BL29"/>
    <mergeCell ref="BM29:BR29"/>
    <mergeCell ref="A30:B30"/>
    <mergeCell ref="AF30:AI30"/>
    <mergeCell ref="AJ30:AO30"/>
    <mergeCell ref="AP30:AR30"/>
    <mergeCell ref="AS30:AV30"/>
    <mergeCell ref="AW30:AZ30"/>
    <mergeCell ref="A29:B29"/>
    <mergeCell ref="AF29:AI29"/>
    <mergeCell ref="AJ29:AO29"/>
    <mergeCell ref="AP29:AR29"/>
    <mergeCell ref="AS29:AV29"/>
    <mergeCell ref="BG30:BL30"/>
    <mergeCell ref="BM30:BR30"/>
    <mergeCell ref="C29:Z29"/>
    <mergeCell ref="AA29:AE29"/>
    <mergeCell ref="C30:Z30"/>
    <mergeCell ref="AA30:AE30"/>
    <mergeCell ref="BA29:BF29"/>
    <mergeCell ref="BA30:BF30"/>
    <mergeCell ref="AS27:AV28"/>
    <mergeCell ref="AW27:AZ28"/>
    <mergeCell ref="BS27:BX28"/>
    <mergeCell ref="BY27:CC28"/>
    <mergeCell ref="BG28:BL28"/>
    <mergeCell ref="BM28:BR28"/>
    <mergeCell ref="U24:W24"/>
    <mergeCell ref="X24:Z24"/>
    <mergeCell ref="AF27:AI28"/>
    <mergeCell ref="AJ27:AO28"/>
    <mergeCell ref="BG27:BR27"/>
    <mergeCell ref="BA27:BF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A21:E21"/>
    <mergeCell ref="F21:H21"/>
    <mergeCell ref="I21:K21"/>
    <mergeCell ref="L21:N21"/>
    <mergeCell ref="O21:Q21"/>
    <mergeCell ref="R21:T21"/>
    <mergeCell ref="U21:W21"/>
    <mergeCell ref="A20:E20"/>
    <mergeCell ref="F20:H20"/>
    <mergeCell ref="I20:K20"/>
    <mergeCell ref="L20:N20"/>
    <mergeCell ref="O20:Q20"/>
    <mergeCell ref="R20:T20"/>
    <mergeCell ref="A19:E19"/>
    <mergeCell ref="F19:H19"/>
    <mergeCell ref="I19:K19"/>
    <mergeCell ref="L19:N19"/>
    <mergeCell ref="O19:Q19"/>
    <mergeCell ref="R19:T19"/>
    <mergeCell ref="U19:W19"/>
    <mergeCell ref="X19:Z19"/>
    <mergeCell ref="A14:E14"/>
    <mergeCell ref="F14:Z14"/>
    <mergeCell ref="A15:E15"/>
    <mergeCell ref="F15:H15"/>
    <mergeCell ref="I15:K15"/>
    <mergeCell ref="L15:N15"/>
    <mergeCell ref="O15:Q15"/>
    <mergeCell ref="L16:N16"/>
    <mergeCell ref="O16:Q16"/>
    <mergeCell ref="R16:T16"/>
    <mergeCell ref="BQ1:CC1"/>
    <mergeCell ref="F18:H18"/>
    <mergeCell ref="I18:K18"/>
    <mergeCell ref="L18:N18"/>
    <mergeCell ref="O18:Q18"/>
    <mergeCell ref="R18:T18"/>
    <mergeCell ref="U18:W18"/>
    <mergeCell ref="X18:Z18"/>
    <mergeCell ref="AA14:AM14"/>
    <mergeCell ref="BO1:BP1"/>
    <mergeCell ref="A3:D3"/>
    <mergeCell ref="P3:BJ3"/>
    <mergeCell ref="A5:D5"/>
    <mergeCell ref="E5:AM5"/>
    <mergeCell ref="A6:D6"/>
    <mergeCell ref="E6:AM6"/>
    <mergeCell ref="AO6:CC24"/>
    <mergeCell ref="A9:J11"/>
    <mergeCell ref="L9:U11"/>
    <mergeCell ref="X17:Z17"/>
    <mergeCell ref="F17:H17"/>
    <mergeCell ref="I17:K17"/>
    <mergeCell ref="L17:N17"/>
    <mergeCell ref="O17:Q17"/>
    <mergeCell ref="R17:T17"/>
    <mergeCell ref="U17:W17"/>
    <mergeCell ref="A17:E17"/>
    <mergeCell ref="A18:E18"/>
    <mergeCell ref="R15:T15"/>
    <mergeCell ref="U15:W15"/>
    <mergeCell ref="X15:Z15"/>
    <mergeCell ref="A16:E16"/>
    <mergeCell ref="F16:H16"/>
    <mergeCell ref="I16:K16"/>
    <mergeCell ref="CU15:CW15"/>
    <mergeCell ref="CU17:CW17"/>
    <mergeCell ref="CU18:CW18"/>
    <mergeCell ref="CU19:CW19"/>
    <mergeCell ref="CU20:CW20"/>
    <mergeCell ref="CU21:CW21"/>
    <mergeCell ref="CU22:CW22"/>
    <mergeCell ref="CU23:CW23"/>
    <mergeCell ref="U16:W16"/>
    <mergeCell ref="X16:Z16"/>
    <mergeCell ref="AA16:AM16"/>
    <mergeCell ref="AA17:AM17"/>
    <mergeCell ref="U20:W20"/>
    <mergeCell ref="X20:Z20"/>
    <mergeCell ref="AA20:AM20"/>
    <mergeCell ref="X21:Z21"/>
    <mergeCell ref="AA21:AM21"/>
    <mergeCell ref="AA18:AM18"/>
    <mergeCell ref="AA19:AM19"/>
    <mergeCell ref="CU24:CW24"/>
    <mergeCell ref="CX16:CZ16"/>
    <mergeCell ref="CX17:CZ17"/>
    <mergeCell ref="CX18:CZ18"/>
    <mergeCell ref="CX19:CZ19"/>
    <mergeCell ref="CX20:CZ20"/>
    <mergeCell ref="CX21:CZ21"/>
    <mergeCell ref="CX22:CZ22"/>
    <mergeCell ref="CX23:CZ23"/>
    <mergeCell ref="CX24:CZ24"/>
    <mergeCell ref="CU16:CW16"/>
    <mergeCell ref="CX15:CZ15"/>
    <mergeCell ref="DA15:DC15"/>
    <mergeCell ref="DA16:DC16"/>
    <mergeCell ref="DA17:DC17"/>
    <mergeCell ref="DA18:DC18"/>
    <mergeCell ref="DA19:DC19"/>
    <mergeCell ref="DA20:DC20"/>
    <mergeCell ref="DA21:DC21"/>
    <mergeCell ref="DA22:DC22"/>
    <mergeCell ref="DD15:DF15"/>
    <mergeCell ref="DD16:DF16"/>
    <mergeCell ref="DD17:DF17"/>
    <mergeCell ref="DD18:DF18"/>
    <mergeCell ref="DD19:DF19"/>
    <mergeCell ref="DD20:DF20"/>
    <mergeCell ref="DD21:DF21"/>
    <mergeCell ref="DD22:DF22"/>
    <mergeCell ref="DD23:DF23"/>
    <mergeCell ref="DG17:DI17"/>
    <mergeCell ref="DG18:DI18"/>
    <mergeCell ref="DG19:DI19"/>
    <mergeCell ref="DG20:DI20"/>
    <mergeCell ref="DG21:DI21"/>
    <mergeCell ref="DG22:DI22"/>
    <mergeCell ref="DG23:DI23"/>
    <mergeCell ref="DA23:DC23"/>
    <mergeCell ref="DA24:DC24"/>
    <mergeCell ref="DD24:DF24"/>
    <mergeCell ref="DG24:DI24"/>
    <mergeCell ref="DM24:DO24"/>
    <mergeCell ref="DM15:DO15"/>
    <mergeCell ref="DM16:DO16"/>
    <mergeCell ref="DM17:DO17"/>
    <mergeCell ref="DM18:DO18"/>
    <mergeCell ref="DM19:DO19"/>
    <mergeCell ref="DM20:DO20"/>
    <mergeCell ref="DM21:DO21"/>
    <mergeCell ref="DM22:DO22"/>
    <mergeCell ref="DM23:DO23"/>
    <mergeCell ref="DJ15:DL15"/>
    <mergeCell ref="DJ16:DL16"/>
    <mergeCell ref="DJ17:DL17"/>
    <mergeCell ref="DJ18:DL18"/>
    <mergeCell ref="DJ19:DL19"/>
    <mergeCell ref="DJ20:DL20"/>
    <mergeCell ref="DJ21:DL21"/>
    <mergeCell ref="DJ22:DL22"/>
    <mergeCell ref="DJ23:DL23"/>
    <mergeCell ref="DJ24:DL24"/>
    <mergeCell ref="DG15:DI15"/>
    <mergeCell ref="DG16:DI16"/>
    <mergeCell ref="BQ44:CC44"/>
    <mergeCell ref="BQ75:CC75"/>
    <mergeCell ref="BA38:BF38"/>
    <mergeCell ref="BA39:BF39"/>
    <mergeCell ref="BA40:BF40"/>
    <mergeCell ref="BA41:BF41"/>
    <mergeCell ref="BA42:BF42"/>
    <mergeCell ref="BS29:BX29"/>
    <mergeCell ref="BS30:BX30"/>
    <mergeCell ref="BS31:BX31"/>
    <mergeCell ref="BS32:BX32"/>
    <mergeCell ref="BS33:BX33"/>
    <mergeCell ref="BY29:CC29"/>
    <mergeCell ref="BY30:CC30"/>
    <mergeCell ref="BY31:CC31"/>
    <mergeCell ref="BY32:CC32"/>
    <mergeCell ref="BY33:CC33"/>
    <mergeCell ref="BS38:CC38"/>
    <mergeCell ref="BS39:CC39"/>
    <mergeCell ref="BS40:CC40"/>
    <mergeCell ref="BG42:BL42"/>
  </mergeCells>
  <phoneticPr fontId="1"/>
  <conditionalFormatting sqref="A15:E24">
    <cfRule type="expression" dxfId="25" priority="22">
      <formula>$CT15=TRUE</formula>
    </cfRule>
  </conditionalFormatting>
  <conditionalFormatting sqref="A15:H15">
    <cfRule type="expression" dxfId="24" priority="19">
      <formula>$CS$14=TRUE</formula>
    </cfRule>
  </conditionalFormatting>
  <conditionalFormatting sqref="A24:H24">
    <cfRule type="expression" dxfId="23" priority="10">
      <formula>$CS$14=TRUE</formula>
    </cfRule>
  </conditionalFormatting>
  <conditionalFormatting sqref="A9:J11">
    <cfRule type="expression" dxfId="22" priority="21">
      <formula>$CS$9=TRUE</formula>
    </cfRule>
  </conditionalFormatting>
  <conditionalFormatting sqref="A18:Q18">
    <cfRule type="expression" dxfId="21" priority="16">
      <formula>$CS$14=TRUE</formula>
    </cfRule>
  </conditionalFormatting>
  <conditionalFormatting sqref="A22:Q22">
    <cfRule type="expression" dxfId="20" priority="12">
      <formula>$CS$14=TRUE</formula>
    </cfRule>
  </conditionalFormatting>
  <conditionalFormatting sqref="A19:T19">
    <cfRule type="expression" dxfId="19" priority="15">
      <formula>$CS$14=TRUE</formula>
    </cfRule>
  </conditionalFormatting>
  <conditionalFormatting sqref="A21:T21">
    <cfRule type="expression" dxfId="18" priority="13">
      <formula>$CS$14=TRUE</formula>
    </cfRule>
  </conditionalFormatting>
  <conditionalFormatting sqref="A16:W16">
    <cfRule type="expression" dxfId="17" priority="18">
      <formula>$CS$14=TRUE</formula>
    </cfRule>
  </conditionalFormatting>
  <conditionalFormatting sqref="A17:Z17">
    <cfRule type="expression" dxfId="16" priority="17">
      <formula>$CS$14=TRUE</formula>
    </cfRule>
  </conditionalFormatting>
  <conditionalFormatting sqref="A20:Z20">
    <cfRule type="expression" dxfId="15" priority="14">
      <formula>$CS$14=TRUE</formula>
    </cfRule>
  </conditionalFormatting>
  <conditionalFormatting sqref="A23:Z23">
    <cfRule type="expression" dxfId="14" priority="11">
      <formula>$CS$14=TRUE</formula>
    </cfRule>
  </conditionalFormatting>
  <conditionalFormatting sqref="A13:AM24">
    <cfRule type="expression" dxfId="13" priority="9">
      <formula>AND($CS$9=TRUE,$CT$9=FALSE)</formula>
    </cfRule>
  </conditionalFormatting>
  <conditionalFormatting sqref="A75:BP75 A76:CC96">
    <cfRule type="expression" dxfId="12" priority="4">
      <formula>AND($CS$9=TRUE,$CT$9=FALSE)</formula>
    </cfRule>
  </conditionalFormatting>
  <conditionalFormatting sqref="A46:CC72">
    <cfRule type="expression" dxfId="11" priority="8">
      <formula>AND($CS$9=TRUE,$CT$9=FALSE)</formula>
    </cfRule>
  </conditionalFormatting>
  <conditionalFormatting sqref="A99:CC120">
    <cfRule type="expression" dxfId="10" priority="3">
      <formula>AND($CS$9=TRUE,$CT$9=FALSE)</formula>
    </cfRule>
  </conditionalFormatting>
  <conditionalFormatting sqref="A123:CC144">
    <cfRule type="expression" dxfId="9" priority="2">
      <formula>AND($CS$9=TRUE,$CT$9=FALSE)</formula>
    </cfRule>
  </conditionalFormatting>
  <conditionalFormatting sqref="F15:Z24">
    <cfRule type="expression" dxfId="8" priority="23">
      <formula>CU15=TRUE</formula>
    </cfRule>
  </conditionalFormatting>
  <conditionalFormatting sqref="L9:U11">
    <cfRule type="expression" dxfId="7" priority="20">
      <formula>$CT$9=TRUE</formula>
    </cfRule>
  </conditionalFormatting>
  <conditionalFormatting sqref="W9:AM9">
    <cfRule type="expression" dxfId="6" priority="7">
      <formula>$X$9&lt;&gt;""</formula>
    </cfRule>
  </conditionalFormatting>
  <conditionalFormatting sqref="W10:AM10">
    <cfRule type="expression" dxfId="5" priority="6">
      <formula>$X$10&lt;&gt;""</formula>
    </cfRule>
  </conditionalFormatting>
  <conditionalFormatting sqref="W11:AM11">
    <cfRule type="expression" dxfId="4" priority="5">
      <formula>$X$11&lt;&gt;""</formula>
    </cfRule>
  </conditionalFormatting>
  <conditionalFormatting sqref="AO6:CC24">
    <cfRule type="containsBlanks" dxfId="3" priority="24">
      <formula>LEN(TRIM(AO6))=0</formula>
    </cfRule>
  </conditionalFormatting>
  <printOptions horizontalCentered="1" verticalCentered="1"/>
  <pageMargins left="3.937007874015748E-2" right="3.937007874015748E-2" top="0.15748031496062992" bottom="0.15748031496062992" header="0.11811023622047245" footer="0.11811023622047245"/>
  <pageSetup paperSize="9" scale="89" fitToHeight="0" orientation="landscape" r:id="rId1"/>
  <rowBreaks count="1" manualBreakCount="1">
    <brk id="43" max="81" man="1"/>
  </rowBreaks>
  <colBreaks count="1" manualBreakCount="1">
    <brk id="95" min="2"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C77E-AB4B-4CEE-95F5-0812D0F6B0E1}">
  <dimension ref="A1:Q92"/>
  <sheetViews>
    <sheetView topLeftCell="A93" workbookViewId="0">
      <selection activeCell="B1" sqref="A1:XFD92"/>
    </sheetView>
  </sheetViews>
  <sheetFormatPr defaultRowHeight="9.6"/>
  <cols>
    <col min="1" max="16384" width="8.88671875" style="1103"/>
  </cols>
  <sheetData>
    <row r="1" spans="1:17" ht="16.2" hidden="1" customHeight="1">
      <c r="A1" s="1099" t="s">
        <v>129</v>
      </c>
      <c r="B1" s="1099" t="s">
        <v>21</v>
      </c>
      <c r="C1" s="1099"/>
      <c r="D1" s="1099" t="s">
        <v>607</v>
      </c>
      <c r="E1" s="1099" t="s">
        <v>33</v>
      </c>
      <c r="F1" s="1099" t="s">
        <v>22</v>
      </c>
      <c r="G1" s="1099" t="s">
        <v>23</v>
      </c>
      <c r="H1" s="1099" t="s">
        <v>340</v>
      </c>
      <c r="I1" s="1099" t="s">
        <v>715</v>
      </c>
      <c r="J1" s="1100" t="s">
        <v>745</v>
      </c>
      <c r="K1" s="1099" t="s">
        <v>24</v>
      </c>
      <c r="L1" s="1099"/>
      <c r="M1" s="1099" t="s">
        <v>624</v>
      </c>
      <c r="N1" s="1101" t="s">
        <v>713</v>
      </c>
      <c r="O1" s="1102" t="s">
        <v>771</v>
      </c>
      <c r="P1" s="1102" t="s">
        <v>772</v>
      </c>
      <c r="Q1" s="1102" t="s">
        <v>773</v>
      </c>
    </row>
    <row r="2" spans="1:17" ht="16.2" hidden="1" customHeight="1">
      <c r="A2" s="1099"/>
      <c r="B2" s="1104" t="s">
        <v>629</v>
      </c>
      <c r="C2" s="1104" t="s">
        <v>630</v>
      </c>
      <c r="D2" s="1099"/>
      <c r="E2" s="1099"/>
      <c r="F2" s="1099"/>
      <c r="G2" s="1099"/>
      <c r="H2" s="1099"/>
      <c r="I2" s="1099"/>
      <c r="J2" s="1099"/>
      <c r="K2" s="1105" t="s">
        <v>25</v>
      </c>
      <c r="L2" s="1105" t="s">
        <v>26</v>
      </c>
      <c r="M2" s="1099"/>
      <c r="N2" s="1101"/>
      <c r="O2" s="1102"/>
      <c r="P2" s="1102"/>
      <c r="Q2" s="1102"/>
    </row>
    <row r="3" spans="1:17" hidden="1">
      <c r="A3" s="1106">
        <v>1</v>
      </c>
      <c r="B3" s="1107">
        <f>ＺＥＨデベロッパー公開情報!H54</f>
        <v>0</v>
      </c>
      <c r="C3" s="1107">
        <f>ＺＥＨデベロッパー公開情報!H55</f>
        <v>0</v>
      </c>
      <c r="D3" s="1108" t="str">
        <f>IF(ＺＥＨデベロッパー公開情報!AD54="--選択--","",ＺＥＨデベロッパー公開情報!AD54)</f>
        <v/>
      </c>
      <c r="E3" s="1109" t="str">
        <f>IF(ＺＥＨデベロッパー公開情報!AI54="--選択--","",ＺＥＨデベロッパー公開情報!AI54)</f>
        <v/>
      </c>
      <c r="F3" s="1108">
        <f>ＺＥＨデベロッパー公開情報!AN54</f>
        <v>0</v>
      </c>
      <c r="G3" s="1109">
        <f>ＺＥＨデベロッパー公開情報!AT54</f>
        <v>0</v>
      </c>
      <c r="H3" s="1110" t="str">
        <f>IF(ＺＥＨデベロッパー公開情報!AX54="","",ＺＥＨデベロッパー公開情報!AX54)</f>
        <v/>
      </c>
      <c r="I3" s="1111" t="str">
        <f>IF(ＺＥＨデベロッパー公開情報!BB54="","",ＺＥＨデベロッパー公開情報!BB54)</f>
        <v/>
      </c>
      <c r="J3" s="1112">
        <f>ＺＥＨデベロッパー公開情報!BF54</f>
        <v>0</v>
      </c>
      <c r="K3" s="1113">
        <f>ＺＥＨデベロッパー公開情報!BL54</f>
        <v>0</v>
      </c>
      <c r="L3" s="1113">
        <f>ＺＥＨデベロッパー公開情報!BR54</f>
        <v>0</v>
      </c>
      <c r="M3" s="1114" t="str">
        <f>ＺＥＨデベロッパー公開情報!BX54</f>
        <v/>
      </c>
      <c r="N3" s="1114" t="str">
        <f>IF(ＺＥＨデベロッパー公開情報!CF54="--選択--","",ＺＥＨデベロッパー公開情報!CF54)</f>
        <v/>
      </c>
      <c r="O3" s="1115" t="s">
        <v>774</v>
      </c>
      <c r="P3" s="1116">
        <f>ＺＥＨデベロッパー実績報告書!$F$49</f>
        <v>0</v>
      </c>
      <c r="Q3" s="1116">
        <f>ＺＥＨデベロッパー実績報告書!$F$47</f>
        <v>0</v>
      </c>
    </row>
    <row r="4" spans="1:17" hidden="1">
      <c r="A4" s="1106">
        <v>2</v>
      </c>
      <c r="B4" s="1107">
        <f>ＺＥＨデベロッパー公開情報!H56</f>
        <v>0</v>
      </c>
      <c r="C4" s="1107">
        <f>ＺＥＨデベロッパー公開情報!H57</f>
        <v>0</v>
      </c>
      <c r="D4" s="1108" t="str">
        <f>IF(ＺＥＨデベロッパー公開情報!AD56="--選択--","",ＺＥＨデベロッパー公開情報!AD56)</f>
        <v/>
      </c>
      <c r="E4" s="1109" t="str">
        <f>IF(ＺＥＨデベロッパー公開情報!AI56="--選択--","",ＺＥＨデベロッパー公開情報!AI56)</f>
        <v/>
      </c>
      <c r="F4" s="1108">
        <f>ＺＥＨデベロッパー公開情報!AN56</f>
        <v>0</v>
      </c>
      <c r="G4" s="1109">
        <f>ＺＥＨデベロッパー公開情報!AT56</f>
        <v>0</v>
      </c>
      <c r="H4" s="1110" t="str">
        <f>IF(ＺＥＨデベロッパー公開情報!AX56="","",ＺＥＨデベロッパー公開情報!AX56)</f>
        <v/>
      </c>
      <c r="I4" s="1111" t="str">
        <f>IF(ＺＥＨデベロッパー公開情報!BB56="","",ＺＥＨデベロッパー公開情報!BB56)</f>
        <v/>
      </c>
      <c r="J4" s="1112">
        <f>ＺＥＨデベロッパー公開情報!BF56</f>
        <v>0</v>
      </c>
      <c r="K4" s="1113">
        <f>ＺＥＨデベロッパー公開情報!BL56</f>
        <v>0</v>
      </c>
      <c r="L4" s="1113">
        <f>ＺＥＨデベロッパー公開情報!BR56</f>
        <v>0</v>
      </c>
      <c r="M4" s="1114" t="str">
        <f>ＺＥＨデベロッパー公開情報!BX56</f>
        <v/>
      </c>
      <c r="N4" s="1114" t="str">
        <f>IF(ＺＥＨデベロッパー公開情報!CF56="--選択--","",ＺＥＨデベロッパー公開情報!CF56)</f>
        <v/>
      </c>
      <c r="O4" s="1115" t="s">
        <v>774</v>
      </c>
      <c r="P4" s="1116">
        <f>ＺＥＨデベロッパー実績報告書!$F$49</f>
        <v>0</v>
      </c>
      <c r="Q4" s="1116">
        <f>ＺＥＨデベロッパー実績報告書!$F$47</f>
        <v>0</v>
      </c>
    </row>
    <row r="5" spans="1:17" ht="9" hidden="1" customHeight="1">
      <c r="A5" s="1106">
        <v>3</v>
      </c>
      <c r="B5" s="1107">
        <f>ＺＥＨデベロッパー公開情報!H58</f>
        <v>0</v>
      </c>
      <c r="C5" s="1107">
        <f>ＺＥＨデベロッパー公開情報!H59</f>
        <v>0</v>
      </c>
      <c r="D5" s="1108" t="str">
        <f>IF(ＺＥＨデベロッパー公開情報!AD58="--選択--","",ＺＥＨデベロッパー公開情報!AD58)</f>
        <v/>
      </c>
      <c r="E5" s="1109" t="str">
        <f>IF(ＺＥＨデベロッパー公開情報!AI58="--選択--","",ＺＥＨデベロッパー公開情報!AI58)</f>
        <v/>
      </c>
      <c r="F5" s="1108">
        <f>ＺＥＨデベロッパー公開情報!AN58</f>
        <v>0</v>
      </c>
      <c r="G5" s="1109">
        <f>ＺＥＨデベロッパー公開情報!AT58</f>
        <v>0</v>
      </c>
      <c r="H5" s="1110" t="str">
        <f>IF(ＺＥＨデベロッパー公開情報!AX58="","",ＺＥＨデベロッパー公開情報!AX58)</f>
        <v/>
      </c>
      <c r="I5" s="1111" t="str">
        <f>IF(ＺＥＨデベロッパー公開情報!BB58="","",ＺＥＨデベロッパー公開情報!BB58)</f>
        <v/>
      </c>
      <c r="J5" s="1112">
        <f>ＺＥＨデベロッパー公開情報!BF58</f>
        <v>0</v>
      </c>
      <c r="K5" s="1113">
        <f>ＺＥＨデベロッパー公開情報!BL58</f>
        <v>0</v>
      </c>
      <c r="L5" s="1113">
        <f>ＺＥＨデベロッパー公開情報!BR58</f>
        <v>0</v>
      </c>
      <c r="M5" s="1114" t="str">
        <f>ＺＥＨデベロッパー公開情報!BX58</f>
        <v/>
      </c>
      <c r="N5" s="1114" t="str">
        <f>IF(ＺＥＨデベロッパー公開情報!CF58="--選択--","",ＺＥＨデベロッパー公開情報!CF58)</f>
        <v/>
      </c>
      <c r="O5" s="1115" t="s">
        <v>774</v>
      </c>
      <c r="P5" s="1116">
        <f>ＺＥＨデベロッパー実績報告書!$F$49</f>
        <v>0</v>
      </c>
      <c r="Q5" s="1116">
        <f>ＺＥＨデベロッパー実績報告書!$F$47</f>
        <v>0</v>
      </c>
    </row>
    <row r="6" spans="1:17" ht="8.4" hidden="1" customHeight="1">
      <c r="A6" s="1106">
        <v>4</v>
      </c>
      <c r="B6" s="1107">
        <f>ＺＥＨデベロッパー公開情報!H60</f>
        <v>0</v>
      </c>
      <c r="C6" s="1107">
        <f>ＺＥＨデベロッパー公開情報!H61</f>
        <v>0</v>
      </c>
      <c r="D6" s="1108" t="str">
        <f>IF(ＺＥＨデベロッパー公開情報!AD60="--選択--","",ＺＥＨデベロッパー公開情報!AD60)</f>
        <v/>
      </c>
      <c r="E6" s="1109" t="str">
        <f>IF(ＺＥＨデベロッパー公開情報!AI60="--選択--","",ＺＥＨデベロッパー公開情報!AI60)</f>
        <v/>
      </c>
      <c r="F6" s="1108">
        <f>ＺＥＨデベロッパー公開情報!AN60</f>
        <v>0</v>
      </c>
      <c r="G6" s="1109">
        <f>ＺＥＨデベロッパー公開情報!AT60</f>
        <v>0</v>
      </c>
      <c r="H6" s="1110" t="str">
        <f>IF(ＺＥＨデベロッパー公開情報!AX60="","",ＺＥＨデベロッパー公開情報!AX60)</f>
        <v/>
      </c>
      <c r="I6" s="1111" t="str">
        <f>IF(ＺＥＨデベロッパー公開情報!BB60="","",ＺＥＨデベロッパー公開情報!BB60)</f>
        <v/>
      </c>
      <c r="J6" s="1112">
        <f>ＺＥＨデベロッパー公開情報!BF60</f>
        <v>0</v>
      </c>
      <c r="K6" s="1113">
        <f>ＺＥＨデベロッパー公開情報!BL60</f>
        <v>0</v>
      </c>
      <c r="L6" s="1113">
        <f>ＺＥＨデベロッパー公開情報!BR60</f>
        <v>0</v>
      </c>
      <c r="M6" s="1114" t="str">
        <f>ＺＥＨデベロッパー公開情報!BX60</f>
        <v/>
      </c>
      <c r="N6" s="1114" t="str">
        <f>IF(ＺＥＨデベロッパー公開情報!CF60="--選択--","",ＺＥＨデベロッパー公開情報!CF60)</f>
        <v/>
      </c>
      <c r="O6" s="1115" t="s">
        <v>774</v>
      </c>
      <c r="P6" s="1116">
        <f>ＺＥＨデベロッパー実績報告書!$F$49</f>
        <v>0</v>
      </c>
      <c r="Q6" s="1116">
        <f>ＺＥＨデベロッパー実績報告書!$F$47</f>
        <v>0</v>
      </c>
    </row>
    <row r="7" spans="1:17" hidden="1">
      <c r="A7" s="1106">
        <v>5</v>
      </c>
      <c r="B7" s="1107">
        <f>ＺＥＨデベロッパー公開情報!H62</f>
        <v>0</v>
      </c>
      <c r="C7" s="1107">
        <f>ＺＥＨデベロッパー公開情報!H63</f>
        <v>0</v>
      </c>
      <c r="D7" s="1108" t="str">
        <f>IF(ＺＥＨデベロッパー公開情報!AD62="--選択--","",ＺＥＨデベロッパー公開情報!AD62)</f>
        <v/>
      </c>
      <c r="E7" s="1109" t="str">
        <f>IF(ＺＥＨデベロッパー公開情報!AI62="--選択--","",ＺＥＨデベロッパー公開情報!AI62)</f>
        <v/>
      </c>
      <c r="F7" s="1108">
        <f>ＺＥＨデベロッパー公開情報!AN62</f>
        <v>0</v>
      </c>
      <c r="G7" s="1109">
        <f>ＺＥＨデベロッパー公開情報!AT62</f>
        <v>0</v>
      </c>
      <c r="H7" s="1110" t="str">
        <f>IF(ＺＥＨデベロッパー公開情報!AX62="","",ＺＥＨデベロッパー公開情報!AX62)</f>
        <v/>
      </c>
      <c r="I7" s="1111" t="str">
        <f>IF(ＺＥＨデベロッパー公開情報!BB62="","",ＺＥＨデベロッパー公開情報!BB62)</f>
        <v/>
      </c>
      <c r="J7" s="1112">
        <f>ＺＥＨデベロッパー公開情報!BF62</f>
        <v>0</v>
      </c>
      <c r="K7" s="1113">
        <f>ＺＥＨデベロッパー公開情報!BL62</f>
        <v>0</v>
      </c>
      <c r="L7" s="1113">
        <f>ＺＥＨデベロッパー公開情報!BR62</f>
        <v>0</v>
      </c>
      <c r="M7" s="1114" t="str">
        <f>ＺＥＨデベロッパー公開情報!BX62</f>
        <v/>
      </c>
      <c r="N7" s="1114" t="str">
        <f>IF(ＺＥＨデベロッパー公開情報!CF62="--選択--","",ＺＥＨデベロッパー公開情報!CF62)</f>
        <v/>
      </c>
      <c r="O7" s="1115" t="s">
        <v>774</v>
      </c>
      <c r="P7" s="1116">
        <f>ＺＥＨデベロッパー実績報告書!$F$49</f>
        <v>0</v>
      </c>
      <c r="Q7" s="1116">
        <f>ＺＥＨデベロッパー実績報告書!$F$47</f>
        <v>0</v>
      </c>
    </row>
    <row r="8" spans="1:17" hidden="1">
      <c r="A8" s="1106">
        <v>6</v>
      </c>
      <c r="B8" s="1107">
        <f>ＺＥＨデベロッパー公開情報!H64</f>
        <v>0</v>
      </c>
      <c r="C8" s="1107">
        <f>ＺＥＨデベロッパー公開情報!H65</f>
        <v>0</v>
      </c>
      <c r="D8" s="1108" t="str">
        <f>IF(ＺＥＨデベロッパー公開情報!AD64="--選択--","",ＺＥＨデベロッパー公開情報!AD64)</f>
        <v/>
      </c>
      <c r="E8" s="1109" t="str">
        <f>IF(ＺＥＨデベロッパー公開情報!AI64="--選択--","",ＺＥＨデベロッパー公開情報!AI64)</f>
        <v/>
      </c>
      <c r="F8" s="1108">
        <f>ＺＥＨデベロッパー公開情報!AN64</f>
        <v>0</v>
      </c>
      <c r="G8" s="1109">
        <f>ＺＥＨデベロッパー公開情報!AT64</f>
        <v>0</v>
      </c>
      <c r="H8" s="1110" t="str">
        <f>IF(ＺＥＨデベロッパー公開情報!AX64="","",ＺＥＨデベロッパー公開情報!AX64)</f>
        <v/>
      </c>
      <c r="I8" s="1111" t="str">
        <f>IF(ＺＥＨデベロッパー公開情報!BB64="","",ＺＥＨデベロッパー公開情報!BB64)</f>
        <v/>
      </c>
      <c r="J8" s="1112">
        <f>ＺＥＨデベロッパー公開情報!BF64</f>
        <v>0</v>
      </c>
      <c r="K8" s="1113">
        <f>ＺＥＨデベロッパー公開情報!BL64</f>
        <v>0</v>
      </c>
      <c r="L8" s="1113">
        <f>ＺＥＨデベロッパー公開情報!BR64</f>
        <v>0</v>
      </c>
      <c r="M8" s="1114" t="str">
        <f>ＺＥＨデベロッパー公開情報!BX64</f>
        <v/>
      </c>
      <c r="N8" s="1114" t="str">
        <f>IF(ＺＥＨデベロッパー公開情報!CF64="--選択--","",ＺＥＨデベロッパー公開情報!CF64)</f>
        <v/>
      </c>
      <c r="O8" s="1115" t="s">
        <v>774</v>
      </c>
      <c r="P8" s="1116">
        <f>ＺＥＨデベロッパー実績報告書!$F$49</f>
        <v>0</v>
      </c>
      <c r="Q8" s="1116">
        <f>ＺＥＨデベロッパー実績報告書!$F$47</f>
        <v>0</v>
      </c>
    </row>
    <row r="9" spans="1:17" hidden="1">
      <c r="A9" s="1106">
        <v>7</v>
      </c>
      <c r="B9" s="1107">
        <f>ＺＥＨデベロッパー公開情報!H66</f>
        <v>0</v>
      </c>
      <c r="C9" s="1107">
        <f>ＺＥＨデベロッパー公開情報!H67</f>
        <v>0</v>
      </c>
      <c r="D9" s="1108" t="str">
        <f>IF(ＺＥＨデベロッパー公開情報!AD66="--選択--","",ＺＥＨデベロッパー公開情報!AD66)</f>
        <v/>
      </c>
      <c r="E9" s="1109" t="str">
        <f>IF(ＺＥＨデベロッパー公開情報!AI66="--選択--","",ＺＥＨデベロッパー公開情報!AI66)</f>
        <v/>
      </c>
      <c r="F9" s="1108">
        <f>ＺＥＨデベロッパー公開情報!AN66</f>
        <v>0</v>
      </c>
      <c r="G9" s="1109">
        <f>ＺＥＨデベロッパー公開情報!AT66</f>
        <v>0</v>
      </c>
      <c r="H9" s="1110" t="str">
        <f>IF(ＺＥＨデベロッパー公開情報!AX66="","",ＺＥＨデベロッパー公開情報!AX66)</f>
        <v/>
      </c>
      <c r="I9" s="1111" t="str">
        <f>IF(ＺＥＨデベロッパー公開情報!BB66="","",ＺＥＨデベロッパー公開情報!BB66)</f>
        <v/>
      </c>
      <c r="J9" s="1112">
        <f>ＺＥＨデベロッパー公開情報!BF66</f>
        <v>0</v>
      </c>
      <c r="K9" s="1113">
        <f>ＺＥＨデベロッパー公開情報!BL66</f>
        <v>0</v>
      </c>
      <c r="L9" s="1113">
        <f>ＺＥＨデベロッパー公開情報!BR66</f>
        <v>0</v>
      </c>
      <c r="M9" s="1114" t="str">
        <f>ＺＥＨデベロッパー公開情報!BX66</f>
        <v/>
      </c>
      <c r="N9" s="1114" t="str">
        <f>IF(ＺＥＨデベロッパー公開情報!CF66="--選択--","",ＺＥＨデベロッパー公開情報!CF66)</f>
        <v/>
      </c>
      <c r="O9" s="1115" t="s">
        <v>774</v>
      </c>
      <c r="P9" s="1116">
        <f>ＺＥＨデベロッパー実績報告書!$F$49</f>
        <v>0</v>
      </c>
      <c r="Q9" s="1116">
        <f>ＺＥＨデベロッパー実績報告書!$F$47</f>
        <v>0</v>
      </c>
    </row>
    <row r="10" spans="1:17" hidden="1">
      <c r="A10" s="1106">
        <v>8</v>
      </c>
      <c r="B10" s="1107">
        <f>ＺＥＨデベロッパー公開情報!H68</f>
        <v>0</v>
      </c>
      <c r="C10" s="1107">
        <f>ＺＥＨデベロッパー公開情報!H69</f>
        <v>0</v>
      </c>
      <c r="D10" s="1108" t="str">
        <f>IF(ＺＥＨデベロッパー公開情報!AD68="--選択--","",ＺＥＨデベロッパー公開情報!AD68)</f>
        <v/>
      </c>
      <c r="E10" s="1109" t="str">
        <f>IF(ＺＥＨデベロッパー公開情報!AI68="--選択--","",ＺＥＨデベロッパー公開情報!AI68)</f>
        <v/>
      </c>
      <c r="F10" s="1108">
        <f>ＺＥＨデベロッパー公開情報!AN68</f>
        <v>0</v>
      </c>
      <c r="G10" s="1109">
        <f>ＺＥＨデベロッパー公開情報!AT68</f>
        <v>0</v>
      </c>
      <c r="H10" s="1110" t="str">
        <f>IF(ＺＥＨデベロッパー公開情報!AX68="","",ＺＥＨデベロッパー公開情報!AX68)</f>
        <v/>
      </c>
      <c r="I10" s="1111" t="str">
        <f>IF(ＺＥＨデベロッパー公開情報!BB68="","",ＺＥＨデベロッパー公開情報!BB68)</f>
        <v/>
      </c>
      <c r="J10" s="1112">
        <f>ＺＥＨデベロッパー公開情報!BF68</f>
        <v>0</v>
      </c>
      <c r="K10" s="1113">
        <f>ＺＥＨデベロッパー公開情報!BL68</f>
        <v>0</v>
      </c>
      <c r="L10" s="1113">
        <f>ＺＥＨデベロッパー公開情報!BR68</f>
        <v>0</v>
      </c>
      <c r="M10" s="1114" t="str">
        <f>ＺＥＨデベロッパー公開情報!BX68</f>
        <v/>
      </c>
      <c r="N10" s="1114" t="str">
        <f>IF(ＺＥＨデベロッパー公開情報!CF68="--選択--","",ＺＥＨデベロッパー公開情報!CF68)</f>
        <v/>
      </c>
      <c r="O10" s="1115" t="s">
        <v>774</v>
      </c>
      <c r="P10" s="1116">
        <f>ＺＥＨデベロッパー実績報告書!$F$49</f>
        <v>0</v>
      </c>
      <c r="Q10" s="1116">
        <f>ＺＥＨデベロッパー実績報告書!$F$47</f>
        <v>0</v>
      </c>
    </row>
    <row r="11" spans="1:17" hidden="1">
      <c r="A11" s="1106">
        <v>9</v>
      </c>
      <c r="B11" s="1107">
        <f>ＺＥＨデベロッパー公開情報!H70</f>
        <v>0</v>
      </c>
      <c r="C11" s="1107">
        <f>ＺＥＨデベロッパー公開情報!H71</f>
        <v>0</v>
      </c>
      <c r="D11" s="1108" t="str">
        <f>IF(ＺＥＨデベロッパー公開情報!AD70="--選択--","",ＺＥＨデベロッパー公開情報!AD70)</f>
        <v/>
      </c>
      <c r="E11" s="1109" t="str">
        <f>IF(ＺＥＨデベロッパー公開情報!AI70="--選択--","",ＺＥＨデベロッパー公開情報!AI70)</f>
        <v/>
      </c>
      <c r="F11" s="1108">
        <f>ＺＥＨデベロッパー公開情報!AN70</f>
        <v>0</v>
      </c>
      <c r="G11" s="1109">
        <f>ＺＥＨデベロッパー公開情報!AT70</f>
        <v>0</v>
      </c>
      <c r="H11" s="1110" t="str">
        <f>IF(ＺＥＨデベロッパー公開情報!AX70="","",ＺＥＨデベロッパー公開情報!AX70)</f>
        <v/>
      </c>
      <c r="I11" s="1111" t="str">
        <f>IF(ＺＥＨデベロッパー公開情報!BB70="","",ＺＥＨデベロッパー公開情報!BB70)</f>
        <v/>
      </c>
      <c r="J11" s="1112">
        <f>ＺＥＨデベロッパー公開情報!BF70</f>
        <v>0</v>
      </c>
      <c r="K11" s="1113">
        <f>ＺＥＨデベロッパー公開情報!BL70</f>
        <v>0</v>
      </c>
      <c r="L11" s="1113">
        <f>ＺＥＨデベロッパー公開情報!BR70</f>
        <v>0</v>
      </c>
      <c r="M11" s="1114" t="str">
        <f>ＺＥＨデベロッパー公開情報!BX70</f>
        <v/>
      </c>
      <c r="N11" s="1114" t="str">
        <f>IF(ＺＥＨデベロッパー公開情報!CF70="--選択--","",ＺＥＨデベロッパー公開情報!CF70)</f>
        <v/>
      </c>
      <c r="O11" s="1115" t="s">
        <v>774</v>
      </c>
      <c r="P11" s="1116">
        <f>ＺＥＨデベロッパー実績報告書!$F$49</f>
        <v>0</v>
      </c>
      <c r="Q11" s="1116">
        <f>ＺＥＨデベロッパー実績報告書!$F$47</f>
        <v>0</v>
      </c>
    </row>
    <row r="12" spans="1:17" hidden="1">
      <c r="A12" s="1106">
        <v>10</v>
      </c>
      <c r="B12" s="1107">
        <f>ＺＥＨデベロッパー公開情報!H72</f>
        <v>0</v>
      </c>
      <c r="C12" s="1107">
        <f>ＺＥＨデベロッパー公開情報!H73</f>
        <v>0</v>
      </c>
      <c r="D12" s="1108" t="str">
        <f>IF(ＺＥＨデベロッパー公開情報!AD72="--選択--","",ＺＥＨデベロッパー公開情報!AD72)</f>
        <v/>
      </c>
      <c r="E12" s="1109" t="str">
        <f>IF(ＺＥＨデベロッパー公開情報!AI72="--選択--","",ＺＥＨデベロッパー公開情報!AI72)</f>
        <v/>
      </c>
      <c r="F12" s="1108">
        <f>ＺＥＨデベロッパー公開情報!AN72</f>
        <v>0</v>
      </c>
      <c r="G12" s="1109">
        <f>ＺＥＨデベロッパー公開情報!AT72</f>
        <v>0</v>
      </c>
      <c r="H12" s="1110" t="str">
        <f>IF(ＺＥＨデベロッパー公開情報!AX72="","",ＺＥＨデベロッパー公開情報!AX72)</f>
        <v/>
      </c>
      <c r="I12" s="1111" t="str">
        <f>IF(ＺＥＨデベロッパー公開情報!BB72="","",ＺＥＨデベロッパー公開情報!BB72)</f>
        <v/>
      </c>
      <c r="J12" s="1112">
        <f>ＺＥＨデベロッパー公開情報!BF72</f>
        <v>0</v>
      </c>
      <c r="K12" s="1113">
        <f>ＺＥＨデベロッパー公開情報!BL72</f>
        <v>0</v>
      </c>
      <c r="L12" s="1113">
        <f>ＺＥＨデベロッパー公開情報!BR72</f>
        <v>0</v>
      </c>
      <c r="M12" s="1114" t="str">
        <f>ＺＥＨデベロッパー公開情報!BX72</f>
        <v/>
      </c>
      <c r="N12" s="1114" t="str">
        <f>IF(ＺＥＨデベロッパー公開情報!CF72="--選択--","",ＺＥＨデベロッパー公開情報!CF72)</f>
        <v/>
      </c>
      <c r="O12" s="1115" t="s">
        <v>774</v>
      </c>
      <c r="P12" s="1116">
        <f>ＺＥＨデベロッパー実績報告書!$F$49</f>
        <v>0</v>
      </c>
      <c r="Q12" s="1116">
        <f>ＺＥＨデベロッパー実績報告書!$F$47</f>
        <v>0</v>
      </c>
    </row>
    <row r="13" spans="1:17" hidden="1">
      <c r="A13" s="1106">
        <v>11</v>
      </c>
      <c r="B13" s="1107">
        <f>ＺＥＨデベロッパー公開情報!H78</f>
        <v>0</v>
      </c>
      <c r="C13" s="1107">
        <f>ＺＥＨデベロッパー公開情報!H79</f>
        <v>0</v>
      </c>
      <c r="D13" s="1108" t="str">
        <f>IF(ＺＥＨデベロッパー公開情報!AD78="--選択--","",ＺＥＨデベロッパー公開情報!AD78)</f>
        <v/>
      </c>
      <c r="E13" s="1109" t="str">
        <f>IF(ＺＥＨデベロッパー公開情報!AI78="--選択--","",ＺＥＨデベロッパー公開情報!AI78)</f>
        <v/>
      </c>
      <c r="F13" s="1108">
        <f>ＺＥＨデベロッパー公開情報!AN78</f>
        <v>0</v>
      </c>
      <c r="G13" s="1109">
        <f>ＺＥＨデベロッパー公開情報!AT78</f>
        <v>0</v>
      </c>
      <c r="H13" s="1110" t="str">
        <f>IF(ＺＥＨデベロッパー公開情報!AX78="","",ＺＥＨデベロッパー公開情報!AX78)</f>
        <v/>
      </c>
      <c r="I13" s="1111" t="str">
        <f>IF(ＺＥＨデベロッパー公開情報!BB78="","",ＺＥＨデベロッパー公開情報!BB78)</f>
        <v/>
      </c>
      <c r="J13" s="1112">
        <f>ＺＥＨデベロッパー公開情報!BF78</f>
        <v>0</v>
      </c>
      <c r="K13" s="1113">
        <f>ＺＥＨデベロッパー公開情報!BL78</f>
        <v>0</v>
      </c>
      <c r="L13" s="1113">
        <f>ＺＥＨデベロッパー公開情報!BR78</f>
        <v>0</v>
      </c>
      <c r="M13" s="1114" t="str">
        <f>ＺＥＨデベロッパー公開情報!BX78</f>
        <v/>
      </c>
      <c r="N13" s="1114" t="str">
        <f>IF(ＺＥＨデベロッパー公開情報!CF78="--選択--","",ＺＥＨデベロッパー公開情報!CF78)</f>
        <v/>
      </c>
      <c r="O13" s="1115" t="s">
        <v>774</v>
      </c>
      <c r="P13" s="1116">
        <f>ＺＥＨデベロッパー実績報告書!$F$49</f>
        <v>0</v>
      </c>
      <c r="Q13" s="1116">
        <f>ＺＥＨデベロッパー実績報告書!$F$47</f>
        <v>0</v>
      </c>
    </row>
    <row r="14" spans="1:17" hidden="1">
      <c r="A14" s="1106">
        <v>12</v>
      </c>
      <c r="B14" s="1107">
        <f>ＺＥＨデベロッパー公開情報!H80</f>
        <v>0</v>
      </c>
      <c r="C14" s="1107">
        <f>ＺＥＨデベロッパー公開情報!H81</f>
        <v>0</v>
      </c>
      <c r="D14" s="1108" t="str">
        <f>IF(ＺＥＨデベロッパー公開情報!AD80="--選択--","",ＺＥＨデベロッパー公開情報!AD80)</f>
        <v/>
      </c>
      <c r="E14" s="1109" t="str">
        <f>IF(ＺＥＨデベロッパー公開情報!AI80="--選択--","",ＺＥＨデベロッパー公開情報!AI80)</f>
        <v/>
      </c>
      <c r="F14" s="1108">
        <f>ＺＥＨデベロッパー公開情報!AN80</f>
        <v>0</v>
      </c>
      <c r="G14" s="1109">
        <f>ＺＥＨデベロッパー公開情報!AT80</f>
        <v>0</v>
      </c>
      <c r="H14" s="1110" t="str">
        <f>IF(ＺＥＨデベロッパー公開情報!AX80="","",ＺＥＨデベロッパー公開情報!AX80)</f>
        <v/>
      </c>
      <c r="I14" s="1111" t="str">
        <f>IF(ＺＥＨデベロッパー公開情報!BB80="","",ＺＥＨデベロッパー公開情報!BB80)</f>
        <v/>
      </c>
      <c r="J14" s="1112">
        <f>ＺＥＨデベロッパー公開情報!BF80</f>
        <v>0</v>
      </c>
      <c r="K14" s="1113">
        <f>ＺＥＨデベロッパー公開情報!BL80</f>
        <v>0</v>
      </c>
      <c r="L14" s="1113">
        <f>ＺＥＨデベロッパー公開情報!BR80</f>
        <v>0</v>
      </c>
      <c r="M14" s="1114" t="str">
        <f>ＺＥＨデベロッパー公開情報!BX80</f>
        <v/>
      </c>
      <c r="N14" s="1114" t="str">
        <f>IF(ＺＥＨデベロッパー公開情報!CF80="--選択--","",ＺＥＨデベロッパー公開情報!CF80)</f>
        <v/>
      </c>
      <c r="O14" s="1115" t="s">
        <v>774</v>
      </c>
      <c r="P14" s="1116">
        <f>ＺＥＨデベロッパー実績報告書!$F$49</f>
        <v>0</v>
      </c>
      <c r="Q14" s="1116">
        <f>ＺＥＨデベロッパー実績報告書!$F$47</f>
        <v>0</v>
      </c>
    </row>
    <row r="15" spans="1:17" ht="9" hidden="1" customHeight="1">
      <c r="A15" s="1106">
        <v>13</v>
      </c>
      <c r="B15" s="1107">
        <f>ＺＥＨデベロッパー公開情報!H82</f>
        <v>0</v>
      </c>
      <c r="C15" s="1107">
        <f>ＺＥＨデベロッパー公開情報!H83</f>
        <v>0</v>
      </c>
      <c r="D15" s="1108" t="str">
        <f>IF(ＺＥＨデベロッパー公開情報!AD82="--選択--","",ＺＥＨデベロッパー公開情報!AD82)</f>
        <v/>
      </c>
      <c r="E15" s="1109" t="str">
        <f>IF(ＺＥＨデベロッパー公開情報!AI82="--選択--","",ＺＥＨデベロッパー公開情報!AI82)</f>
        <v/>
      </c>
      <c r="F15" s="1108">
        <f>ＺＥＨデベロッパー公開情報!AN82</f>
        <v>0</v>
      </c>
      <c r="G15" s="1109">
        <f>ＺＥＨデベロッパー公開情報!AT82</f>
        <v>0</v>
      </c>
      <c r="H15" s="1110" t="str">
        <f>IF(ＺＥＨデベロッパー公開情報!AX82="","",ＺＥＨデベロッパー公開情報!AX82)</f>
        <v/>
      </c>
      <c r="I15" s="1111" t="str">
        <f>IF(ＺＥＨデベロッパー公開情報!BB82="","",ＺＥＨデベロッパー公開情報!BB82)</f>
        <v/>
      </c>
      <c r="J15" s="1112">
        <f>ＺＥＨデベロッパー公開情報!BF82</f>
        <v>0</v>
      </c>
      <c r="K15" s="1113">
        <f>ＺＥＨデベロッパー公開情報!BL82</f>
        <v>0</v>
      </c>
      <c r="L15" s="1113">
        <f>ＺＥＨデベロッパー公開情報!BR82</f>
        <v>0</v>
      </c>
      <c r="M15" s="1114" t="str">
        <f>ＺＥＨデベロッパー公開情報!BX82</f>
        <v/>
      </c>
      <c r="N15" s="1114" t="str">
        <f>IF(ＺＥＨデベロッパー公開情報!CF82="--選択--","",ＺＥＨデベロッパー公開情報!CF82)</f>
        <v/>
      </c>
      <c r="O15" s="1115" t="s">
        <v>774</v>
      </c>
      <c r="P15" s="1116">
        <f>ＺＥＨデベロッパー実績報告書!$F$49</f>
        <v>0</v>
      </c>
      <c r="Q15" s="1116">
        <f>ＺＥＨデベロッパー実績報告書!$F$47</f>
        <v>0</v>
      </c>
    </row>
    <row r="16" spans="1:17" ht="9" hidden="1" customHeight="1">
      <c r="A16" s="1106">
        <v>14</v>
      </c>
      <c r="B16" s="1107">
        <f>ＺＥＨデベロッパー公開情報!H84</f>
        <v>0</v>
      </c>
      <c r="C16" s="1107">
        <f>ＺＥＨデベロッパー公開情報!H85</f>
        <v>0</v>
      </c>
      <c r="D16" s="1108" t="str">
        <f>IF(ＺＥＨデベロッパー公開情報!AD84="--選択--","",ＺＥＨデベロッパー公開情報!AD84)</f>
        <v/>
      </c>
      <c r="E16" s="1109" t="str">
        <f>IF(ＺＥＨデベロッパー公開情報!AI84="--選択--","",ＺＥＨデベロッパー公開情報!AI84)</f>
        <v/>
      </c>
      <c r="F16" s="1108">
        <f>ＺＥＨデベロッパー公開情報!AN84</f>
        <v>0</v>
      </c>
      <c r="G16" s="1109">
        <f>ＺＥＨデベロッパー公開情報!AT84</f>
        <v>0</v>
      </c>
      <c r="H16" s="1110" t="str">
        <f>IF(ＺＥＨデベロッパー公開情報!AX84="","",ＺＥＨデベロッパー公開情報!AX84)</f>
        <v/>
      </c>
      <c r="I16" s="1111" t="str">
        <f>IF(ＺＥＨデベロッパー公開情報!BB84="","",ＺＥＨデベロッパー公開情報!BB84)</f>
        <v/>
      </c>
      <c r="J16" s="1112">
        <f>ＺＥＨデベロッパー公開情報!BF84</f>
        <v>0</v>
      </c>
      <c r="K16" s="1113">
        <f>ＺＥＨデベロッパー公開情報!BL84</f>
        <v>0</v>
      </c>
      <c r="L16" s="1113">
        <f>ＺＥＨデベロッパー公開情報!BR84</f>
        <v>0</v>
      </c>
      <c r="M16" s="1114" t="str">
        <f>ＺＥＨデベロッパー公開情報!BX84</f>
        <v/>
      </c>
      <c r="N16" s="1114" t="str">
        <f>IF(ＺＥＨデベロッパー公開情報!CF84="--選択--","",ＺＥＨデベロッパー公開情報!CF84)</f>
        <v/>
      </c>
      <c r="O16" s="1115" t="s">
        <v>774</v>
      </c>
      <c r="P16" s="1116">
        <f>ＺＥＨデベロッパー実績報告書!$F$49</f>
        <v>0</v>
      </c>
      <c r="Q16" s="1116">
        <f>ＺＥＨデベロッパー実績報告書!$F$47</f>
        <v>0</v>
      </c>
    </row>
    <row r="17" spans="1:17" hidden="1">
      <c r="A17" s="1106">
        <v>15</v>
      </c>
      <c r="B17" s="1107">
        <f>ＺＥＨデベロッパー公開情報!H86</f>
        <v>0</v>
      </c>
      <c r="C17" s="1107">
        <f>ＺＥＨデベロッパー公開情報!H87</f>
        <v>0</v>
      </c>
      <c r="D17" s="1108" t="str">
        <f>IF(ＺＥＨデベロッパー公開情報!AD86="--選択--","",ＺＥＨデベロッパー公開情報!AD86)</f>
        <v/>
      </c>
      <c r="E17" s="1109" t="str">
        <f>IF(ＺＥＨデベロッパー公開情報!AI86="--選択--","",ＺＥＨデベロッパー公開情報!AI86)</f>
        <v/>
      </c>
      <c r="F17" s="1108">
        <f>ＺＥＨデベロッパー公開情報!AN86</f>
        <v>0</v>
      </c>
      <c r="G17" s="1109">
        <f>ＺＥＨデベロッパー公開情報!AT86</f>
        <v>0</v>
      </c>
      <c r="H17" s="1110" t="str">
        <f>IF(ＺＥＨデベロッパー公開情報!AX86="","",ＺＥＨデベロッパー公開情報!AX86)</f>
        <v/>
      </c>
      <c r="I17" s="1111" t="str">
        <f>IF(ＺＥＨデベロッパー公開情報!BB86="","",ＺＥＨデベロッパー公開情報!BB86)</f>
        <v/>
      </c>
      <c r="J17" s="1112">
        <f>ＺＥＨデベロッパー公開情報!BF86</f>
        <v>0</v>
      </c>
      <c r="K17" s="1113">
        <f>ＺＥＨデベロッパー公開情報!BL86</f>
        <v>0</v>
      </c>
      <c r="L17" s="1113">
        <f>ＺＥＨデベロッパー公開情報!BR86</f>
        <v>0</v>
      </c>
      <c r="M17" s="1114" t="str">
        <f>ＺＥＨデベロッパー公開情報!BX86</f>
        <v/>
      </c>
      <c r="N17" s="1114" t="str">
        <f>IF(ＺＥＨデベロッパー公開情報!CF86="--選択--","",ＺＥＨデベロッパー公開情報!CF86)</f>
        <v/>
      </c>
      <c r="O17" s="1115" t="s">
        <v>774</v>
      </c>
      <c r="P17" s="1116">
        <f>ＺＥＨデベロッパー実績報告書!$F$49</f>
        <v>0</v>
      </c>
      <c r="Q17" s="1116">
        <f>ＺＥＨデベロッパー実績報告書!$F$47</f>
        <v>0</v>
      </c>
    </row>
    <row r="18" spans="1:17" hidden="1">
      <c r="A18" s="1106">
        <v>16</v>
      </c>
      <c r="B18" s="1107">
        <f>ＺＥＨデベロッパー公開情報!H88</f>
        <v>0</v>
      </c>
      <c r="C18" s="1107">
        <f>ＺＥＨデベロッパー公開情報!H89</f>
        <v>0</v>
      </c>
      <c r="D18" s="1108" t="str">
        <f>IF(ＺＥＨデベロッパー公開情報!AD88="--選択--","",ＺＥＨデベロッパー公開情報!AD88)</f>
        <v/>
      </c>
      <c r="E18" s="1109" t="str">
        <f>IF(ＺＥＨデベロッパー公開情報!AI88="--選択--","",ＺＥＨデベロッパー公開情報!AI88)</f>
        <v/>
      </c>
      <c r="F18" s="1108">
        <f>ＺＥＨデベロッパー公開情報!AN88</f>
        <v>0</v>
      </c>
      <c r="G18" s="1109">
        <f>ＺＥＨデベロッパー公開情報!AT88</f>
        <v>0</v>
      </c>
      <c r="H18" s="1110" t="str">
        <f>IF(ＺＥＨデベロッパー公開情報!AX88="","",ＺＥＨデベロッパー公開情報!AX88)</f>
        <v/>
      </c>
      <c r="I18" s="1111" t="str">
        <f>IF(ＺＥＨデベロッパー公開情報!BB88="","",ＺＥＨデベロッパー公開情報!BB88)</f>
        <v/>
      </c>
      <c r="J18" s="1112">
        <f>ＺＥＨデベロッパー公開情報!BF88</f>
        <v>0</v>
      </c>
      <c r="K18" s="1113">
        <f>ＺＥＨデベロッパー公開情報!BL88</f>
        <v>0</v>
      </c>
      <c r="L18" s="1113">
        <f>ＺＥＨデベロッパー公開情報!BR88</f>
        <v>0</v>
      </c>
      <c r="M18" s="1114" t="str">
        <f>ＺＥＨデベロッパー公開情報!BX88</f>
        <v/>
      </c>
      <c r="N18" s="1114" t="str">
        <f>IF(ＺＥＨデベロッパー公開情報!CF88="--選択--","",ＺＥＨデベロッパー公開情報!CF88)</f>
        <v/>
      </c>
      <c r="O18" s="1115" t="s">
        <v>774</v>
      </c>
      <c r="P18" s="1116">
        <f>ＺＥＨデベロッパー実績報告書!$F$49</f>
        <v>0</v>
      </c>
      <c r="Q18" s="1116">
        <f>ＺＥＨデベロッパー実績報告書!$F$47</f>
        <v>0</v>
      </c>
    </row>
    <row r="19" spans="1:17" hidden="1">
      <c r="A19" s="1106">
        <v>17</v>
      </c>
      <c r="B19" s="1107">
        <f>ＺＥＨデベロッパー公開情報!H90</f>
        <v>0</v>
      </c>
      <c r="C19" s="1107">
        <f>ＺＥＨデベロッパー公開情報!H91</f>
        <v>0</v>
      </c>
      <c r="D19" s="1108" t="str">
        <f>IF(ＺＥＨデベロッパー公開情報!AD90="--選択--","",ＺＥＨデベロッパー公開情報!AD90)</f>
        <v/>
      </c>
      <c r="E19" s="1109" t="str">
        <f>IF(ＺＥＨデベロッパー公開情報!AI90="--選択--","",ＺＥＨデベロッパー公開情報!AI90)</f>
        <v/>
      </c>
      <c r="F19" s="1108">
        <f>ＺＥＨデベロッパー公開情報!AN90</f>
        <v>0</v>
      </c>
      <c r="G19" s="1109">
        <f>ＺＥＨデベロッパー公開情報!AT90</f>
        <v>0</v>
      </c>
      <c r="H19" s="1110" t="str">
        <f>IF(ＺＥＨデベロッパー公開情報!AX90="","",ＺＥＨデベロッパー公開情報!AX90)</f>
        <v/>
      </c>
      <c r="I19" s="1111" t="str">
        <f>IF(ＺＥＨデベロッパー公開情報!BB90="","",ＺＥＨデベロッパー公開情報!BB90)</f>
        <v/>
      </c>
      <c r="J19" s="1112">
        <f>ＺＥＨデベロッパー公開情報!BF90</f>
        <v>0</v>
      </c>
      <c r="K19" s="1113">
        <f>ＺＥＨデベロッパー公開情報!BL90</f>
        <v>0</v>
      </c>
      <c r="L19" s="1113">
        <f>ＺＥＨデベロッパー公開情報!BR90</f>
        <v>0</v>
      </c>
      <c r="M19" s="1114" t="str">
        <f>ＺＥＨデベロッパー公開情報!BX90</f>
        <v/>
      </c>
      <c r="N19" s="1114" t="str">
        <f>IF(ＺＥＨデベロッパー公開情報!CF90="--選択--","",ＺＥＨデベロッパー公開情報!CF90)</f>
        <v/>
      </c>
      <c r="O19" s="1115" t="s">
        <v>774</v>
      </c>
      <c r="P19" s="1116">
        <f>ＺＥＨデベロッパー実績報告書!$F$49</f>
        <v>0</v>
      </c>
      <c r="Q19" s="1116">
        <f>ＺＥＨデベロッパー実績報告書!$F$47</f>
        <v>0</v>
      </c>
    </row>
    <row r="20" spans="1:17" hidden="1">
      <c r="A20" s="1106">
        <v>18</v>
      </c>
      <c r="B20" s="1107">
        <f>ＺＥＨデベロッパー公開情報!H92</f>
        <v>0</v>
      </c>
      <c r="C20" s="1107">
        <f>ＺＥＨデベロッパー公開情報!H93</f>
        <v>0</v>
      </c>
      <c r="D20" s="1108" t="str">
        <f>IF(ＺＥＨデベロッパー公開情報!AD92="--選択--","",ＺＥＨデベロッパー公開情報!AD92)</f>
        <v/>
      </c>
      <c r="E20" s="1109" t="str">
        <f>IF(ＺＥＨデベロッパー公開情報!AI92="--選択--","",ＺＥＨデベロッパー公開情報!AI92)</f>
        <v/>
      </c>
      <c r="F20" s="1108">
        <f>ＺＥＨデベロッパー公開情報!AN92</f>
        <v>0</v>
      </c>
      <c r="G20" s="1109">
        <f>ＺＥＨデベロッパー公開情報!AT92</f>
        <v>0</v>
      </c>
      <c r="H20" s="1110" t="str">
        <f>IF(ＺＥＨデベロッパー公開情報!AX92="","",ＺＥＨデベロッパー公開情報!AX92)</f>
        <v/>
      </c>
      <c r="I20" s="1111" t="str">
        <f>IF(ＺＥＨデベロッパー公開情報!BB92="","",ＺＥＨデベロッパー公開情報!BB92)</f>
        <v/>
      </c>
      <c r="J20" s="1112">
        <f>ＺＥＨデベロッパー公開情報!BF92</f>
        <v>0</v>
      </c>
      <c r="K20" s="1113">
        <f>ＺＥＨデベロッパー公開情報!BL92</f>
        <v>0</v>
      </c>
      <c r="L20" s="1113">
        <f>ＺＥＨデベロッパー公開情報!BR92</f>
        <v>0</v>
      </c>
      <c r="M20" s="1114" t="str">
        <f>ＺＥＨデベロッパー公開情報!BX92</f>
        <v/>
      </c>
      <c r="N20" s="1114" t="str">
        <f>IF(ＺＥＨデベロッパー公開情報!CF92="--選択--","",ＺＥＨデベロッパー公開情報!CF92)</f>
        <v/>
      </c>
      <c r="O20" s="1115" t="s">
        <v>774</v>
      </c>
      <c r="P20" s="1116">
        <f>ＺＥＨデベロッパー実績報告書!$F$49</f>
        <v>0</v>
      </c>
      <c r="Q20" s="1116">
        <f>ＺＥＨデベロッパー実績報告書!$F$47</f>
        <v>0</v>
      </c>
    </row>
    <row r="21" spans="1:17" hidden="1">
      <c r="A21" s="1106">
        <v>19</v>
      </c>
      <c r="B21" s="1107">
        <f>ＺＥＨデベロッパー公開情報!H94</f>
        <v>0</v>
      </c>
      <c r="C21" s="1107">
        <f>ＺＥＨデベロッパー公開情報!H95</f>
        <v>0</v>
      </c>
      <c r="D21" s="1108" t="str">
        <f>IF(ＺＥＨデベロッパー公開情報!AD94="--選択--","",ＺＥＨデベロッパー公開情報!AD94)</f>
        <v/>
      </c>
      <c r="E21" s="1109" t="str">
        <f>IF(ＺＥＨデベロッパー公開情報!AI94="--選択--","",ＺＥＨデベロッパー公開情報!AI94)</f>
        <v/>
      </c>
      <c r="F21" s="1108">
        <f>ＺＥＨデベロッパー公開情報!AN94</f>
        <v>0</v>
      </c>
      <c r="G21" s="1109">
        <f>ＺＥＨデベロッパー公開情報!AT94</f>
        <v>0</v>
      </c>
      <c r="H21" s="1110" t="str">
        <f>IF(ＺＥＨデベロッパー公開情報!AX94="","",ＺＥＨデベロッパー公開情報!AX94)</f>
        <v/>
      </c>
      <c r="I21" s="1111" t="str">
        <f>IF(ＺＥＨデベロッパー公開情報!BB94="","",ＺＥＨデベロッパー公開情報!BB94)</f>
        <v/>
      </c>
      <c r="J21" s="1112">
        <f>ＺＥＨデベロッパー公開情報!BF94</f>
        <v>0</v>
      </c>
      <c r="K21" s="1113">
        <f>ＺＥＨデベロッパー公開情報!BL94</f>
        <v>0</v>
      </c>
      <c r="L21" s="1113">
        <f>ＺＥＨデベロッパー公開情報!BR94</f>
        <v>0</v>
      </c>
      <c r="M21" s="1114" t="str">
        <f>ＺＥＨデベロッパー公開情報!BX94</f>
        <v/>
      </c>
      <c r="N21" s="1114" t="str">
        <f>IF(ＺＥＨデベロッパー公開情報!CF94="--選択--","",ＺＥＨデベロッパー公開情報!CF94)</f>
        <v/>
      </c>
      <c r="O21" s="1115" t="s">
        <v>774</v>
      </c>
      <c r="P21" s="1116">
        <f>ＺＥＨデベロッパー実績報告書!$F$49</f>
        <v>0</v>
      </c>
      <c r="Q21" s="1116">
        <f>ＺＥＨデベロッパー実績報告書!$F$47</f>
        <v>0</v>
      </c>
    </row>
    <row r="22" spans="1:17" hidden="1">
      <c r="A22" s="1106">
        <v>20</v>
      </c>
      <c r="B22" s="1107">
        <f>ＺＥＨデベロッパー公開情報!H96</f>
        <v>0</v>
      </c>
      <c r="C22" s="1107">
        <f>ＺＥＨデベロッパー公開情報!H97</f>
        <v>0</v>
      </c>
      <c r="D22" s="1108" t="str">
        <f>IF(ＺＥＨデベロッパー公開情報!AD96="--選択--","",ＺＥＨデベロッパー公開情報!AD96)</f>
        <v/>
      </c>
      <c r="E22" s="1109" t="str">
        <f>IF(ＺＥＨデベロッパー公開情報!AI96="--選択--","",ＺＥＨデベロッパー公開情報!AI96)</f>
        <v/>
      </c>
      <c r="F22" s="1108">
        <f>ＺＥＨデベロッパー公開情報!AN96</f>
        <v>0</v>
      </c>
      <c r="G22" s="1109">
        <f>ＺＥＨデベロッパー公開情報!AT96</f>
        <v>0</v>
      </c>
      <c r="H22" s="1110" t="str">
        <f>IF(ＺＥＨデベロッパー公開情報!AX96="","",ＺＥＨデベロッパー公開情報!AX96)</f>
        <v/>
      </c>
      <c r="I22" s="1111" t="str">
        <f>IF(ＺＥＨデベロッパー公開情報!BB96="","",ＺＥＨデベロッパー公開情報!BB96)</f>
        <v/>
      </c>
      <c r="J22" s="1112">
        <f>ＺＥＨデベロッパー公開情報!BF96</f>
        <v>0</v>
      </c>
      <c r="K22" s="1113">
        <f>ＺＥＨデベロッパー公開情報!BL96</f>
        <v>0</v>
      </c>
      <c r="L22" s="1113">
        <f>ＺＥＨデベロッパー公開情報!BR96</f>
        <v>0</v>
      </c>
      <c r="M22" s="1114" t="str">
        <f>ＺＥＨデベロッパー公開情報!BX96</f>
        <v/>
      </c>
      <c r="N22" s="1114" t="str">
        <f>IF(ＺＥＨデベロッパー公開情報!CF96="--選択--","",ＺＥＨデベロッパー公開情報!CF96)</f>
        <v/>
      </c>
      <c r="O22" s="1115" t="s">
        <v>774</v>
      </c>
      <c r="P22" s="1116">
        <f>ＺＥＨデベロッパー実績報告書!$F$49</f>
        <v>0</v>
      </c>
      <c r="Q22" s="1116">
        <f>ＺＥＨデベロッパー実績報告書!$F$47</f>
        <v>0</v>
      </c>
    </row>
    <row r="23" spans="1:17" hidden="1">
      <c r="A23" s="1106">
        <v>21</v>
      </c>
      <c r="B23" s="1107">
        <f>ＺＥＨデベロッパー公開情報!H98</f>
        <v>0</v>
      </c>
      <c r="C23" s="1107">
        <f>ＺＥＨデベロッパー公開情報!H99</f>
        <v>0</v>
      </c>
      <c r="D23" s="1108" t="str">
        <f>IF(ＺＥＨデベロッパー公開情報!AD98="--選択--","",ＺＥＨデベロッパー公開情報!AD98)</f>
        <v/>
      </c>
      <c r="E23" s="1109" t="str">
        <f>IF(ＺＥＨデベロッパー公開情報!AI98="--選択--","",ＺＥＨデベロッパー公開情報!AI98)</f>
        <v/>
      </c>
      <c r="F23" s="1108">
        <f>ＺＥＨデベロッパー公開情報!AN98</f>
        <v>0</v>
      </c>
      <c r="G23" s="1109">
        <f>ＺＥＨデベロッパー公開情報!AT98</f>
        <v>0</v>
      </c>
      <c r="H23" s="1110" t="str">
        <f>IF(ＺＥＨデベロッパー公開情報!AX98="","",ＺＥＨデベロッパー公開情報!AX98)</f>
        <v/>
      </c>
      <c r="I23" s="1111" t="str">
        <f>IF(ＺＥＨデベロッパー公開情報!BB98="","",ＺＥＨデベロッパー公開情報!BB98)</f>
        <v/>
      </c>
      <c r="J23" s="1112">
        <f>ＺＥＨデベロッパー公開情報!BF98</f>
        <v>0</v>
      </c>
      <c r="K23" s="1113">
        <f>ＺＥＨデベロッパー公開情報!BL98</f>
        <v>0</v>
      </c>
      <c r="L23" s="1113">
        <f>ＺＥＨデベロッパー公開情報!BR98</f>
        <v>0</v>
      </c>
      <c r="M23" s="1114" t="str">
        <f>ＺＥＨデベロッパー公開情報!BX98</f>
        <v/>
      </c>
      <c r="N23" s="1114" t="str">
        <f>IF(ＺＥＨデベロッパー公開情報!CF98="--選択--","",ＺＥＨデベロッパー公開情報!CF98)</f>
        <v/>
      </c>
      <c r="O23" s="1115" t="s">
        <v>774</v>
      </c>
      <c r="P23" s="1116">
        <f>ＺＥＨデベロッパー実績報告書!$F$49</f>
        <v>0</v>
      </c>
      <c r="Q23" s="1116">
        <f>ＺＥＨデベロッパー実績報告書!$F$47</f>
        <v>0</v>
      </c>
    </row>
    <row r="24" spans="1:17" hidden="1">
      <c r="A24" s="1106">
        <v>22</v>
      </c>
      <c r="B24" s="1107">
        <f>ＺＥＨデベロッパー公開情報!H100</f>
        <v>0</v>
      </c>
      <c r="C24" s="1107">
        <f>ＺＥＨデベロッパー公開情報!H101</f>
        <v>0</v>
      </c>
      <c r="D24" s="1108" t="str">
        <f>IF(ＺＥＨデベロッパー公開情報!AD100="--選択--","",ＺＥＨデベロッパー公開情報!AD100)</f>
        <v/>
      </c>
      <c r="E24" s="1109" t="str">
        <f>IF(ＺＥＨデベロッパー公開情報!AI100="--選択--","",ＺＥＨデベロッパー公開情報!AI100)</f>
        <v/>
      </c>
      <c r="F24" s="1108">
        <f>ＺＥＨデベロッパー公開情報!AN100</f>
        <v>0</v>
      </c>
      <c r="G24" s="1109">
        <f>ＺＥＨデベロッパー公開情報!AT100</f>
        <v>0</v>
      </c>
      <c r="H24" s="1110" t="str">
        <f>IF(ＺＥＨデベロッパー公開情報!AX100="","",ＺＥＨデベロッパー公開情報!AX100)</f>
        <v/>
      </c>
      <c r="I24" s="1111" t="str">
        <f>IF(ＺＥＨデベロッパー公開情報!BB100="","",ＺＥＨデベロッパー公開情報!BB100)</f>
        <v/>
      </c>
      <c r="J24" s="1112">
        <f>ＺＥＨデベロッパー公開情報!BF100</f>
        <v>0</v>
      </c>
      <c r="K24" s="1113">
        <f>ＺＥＨデベロッパー公開情報!BL100</f>
        <v>0</v>
      </c>
      <c r="L24" s="1113">
        <f>ＺＥＨデベロッパー公開情報!BR100</f>
        <v>0</v>
      </c>
      <c r="M24" s="1114" t="str">
        <f>ＺＥＨデベロッパー公開情報!BX100</f>
        <v/>
      </c>
      <c r="N24" s="1114" t="str">
        <f>IF(ＺＥＨデベロッパー公開情報!CF100="--選択--","",ＺＥＨデベロッパー公開情報!CF100)</f>
        <v/>
      </c>
      <c r="O24" s="1115" t="s">
        <v>774</v>
      </c>
      <c r="P24" s="1116">
        <f>ＺＥＨデベロッパー実績報告書!$F$49</f>
        <v>0</v>
      </c>
      <c r="Q24" s="1116">
        <f>ＺＥＨデベロッパー実績報告書!$F$47</f>
        <v>0</v>
      </c>
    </row>
    <row r="25" spans="1:17" hidden="1">
      <c r="A25" s="1106">
        <v>23</v>
      </c>
      <c r="B25" s="1107">
        <f>ＺＥＨデベロッパー公開情報!H102</f>
        <v>0</v>
      </c>
      <c r="C25" s="1107">
        <f>ＺＥＨデベロッパー公開情報!H103</f>
        <v>0</v>
      </c>
      <c r="D25" s="1108" t="str">
        <f>IF(ＺＥＨデベロッパー公開情報!AD102="--選択--","",ＺＥＨデベロッパー公開情報!AD102)</f>
        <v/>
      </c>
      <c r="E25" s="1109" t="str">
        <f>IF(ＺＥＨデベロッパー公開情報!AI102="--選択--","",ＺＥＨデベロッパー公開情報!AI102)</f>
        <v/>
      </c>
      <c r="F25" s="1108">
        <f>ＺＥＨデベロッパー公開情報!AN102</f>
        <v>0</v>
      </c>
      <c r="G25" s="1109">
        <f>ＺＥＨデベロッパー公開情報!AT102</f>
        <v>0</v>
      </c>
      <c r="H25" s="1110" t="str">
        <f>IF(ＺＥＨデベロッパー公開情報!AX102="","",ＺＥＨデベロッパー公開情報!AX102)</f>
        <v/>
      </c>
      <c r="I25" s="1111" t="str">
        <f>IF(ＺＥＨデベロッパー公開情報!BB102="","",ＺＥＨデベロッパー公開情報!BB102)</f>
        <v/>
      </c>
      <c r="J25" s="1112">
        <f>ＺＥＨデベロッパー公開情報!BF102</f>
        <v>0</v>
      </c>
      <c r="K25" s="1113">
        <f>ＺＥＨデベロッパー公開情報!BL102</f>
        <v>0</v>
      </c>
      <c r="L25" s="1113">
        <f>ＺＥＨデベロッパー公開情報!BR102</f>
        <v>0</v>
      </c>
      <c r="M25" s="1114" t="str">
        <f>ＺＥＨデベロッパー公開情報!BX102</f>
        <v/>
      </c>
      <c r="N25" s="1114" t="str">
        <f>IF(ＺＥＨデベロッパー公開情報!CF102="--選択--","",ＺＥＨデベロッパー公開情報!CF102)</f>
        <v/>
      </c>
      <c r="O25" s="1115" t="s">
        <v>774</v>
      </c>
      <c r="P25" s="1116">
        <f>ＺＥＨデベロッパー実績報告書!$F$49</f>
        <v>0</v>
      </c>
      <c r="Q25" s="1116">
        <f>ＺＥＨデベロッパー実績報告書!$F$47</f>
        <v>0</v>
      </c>
    </row>
    <row r="26" spans="1:17" hidden="1">
      <c r="A26" s="1106">
        <v>24</v>
      </c>
      <c r="B26" s="1107">
        <f>ＺＥＨデベロッパー公開情報!H104</f>
        <v>0</v>
      </c>
      <c r="C26" s="1107">
        <f>ＺＥＨデベロッパー公開情報!H105</f>
        <v>0</v>
      </c>
      <c r="D26" s="1108" t="str">
        <f>IF(ＺＥＨデベロッパー公開情報!AD104="--選択--","",ＺＥＨデベロッパー公開情報!AD104)</f>
        <v/>
      </c>
      <c r="E26" s="1109" t="str">
        <f>IF(ＺＥＨデベロッパー公開情報!AI104="--選択--","",ＺＥＨデベロッパー公開情報!AI104)</f>
        <v/>
      </c>
      <c r="F26" s="1108">
        <f>ＺＥＨデベロッパー公開情報!AN104</f>
        <v>0</v>
      </c>
      <c r="G26" s="1109">
        <f>ＺＥＨデベロッパー公開情報!AT104</f>
        <v>0</v>
      </c>
      <c r="H26" s="1110" t="str">
        <f>IF(ＺＥＨデベロッパー公開情報!AX104="","",ＺＥＨデベロッパー公開情報!AX104)</f>
        <v/>
      </c>
      <c r="I26" s="1111" t="str">
        <f>IF(ＺＥＨデベロッパー公開情報!BB104="","",ＺＥＨデベロッパー公開情報!BB104)</f>
        <v/>
      </c>
      <c r="J26" s="1112">
        <f>ＺＥＨデベロッパー公開情報!BF104</f>
        <v>0</v>
      </c>
      <c r="K26" s="1113">
        <f>ＺＥＨデベロッパー公開情報!BL104</f>
        <v>0</v>
      </c>
      <c r="L26" s="1113">
        <f>ＺＥＨデベロッパー公開情報!BR104</f>
        <v>0</v>
      </c>
      <c r="M26" s="1114" t="str">
        <f>ＺＥＨデベロッパー公開情報!BX104</f>
        <v/>
      </c>
      <c r="N26" s="1114" t="str">
        <f>IF(ＺＥＨデベロッパー公開情報!CF104="--選択--","",ＺＥＨデベロッパー公開情報!CF104)</f>
        <v/>
      </c>
      <c r="O26" s="1115" t="s">
        <v>774</v>
      </c>
      <c r="P26" s="1116">
        <f>ＺＥＨデベロッパー実績報告書!$F$49</f>
        <v>0</v>
      </c>
      <c r="Q26" s="1116">
        <f>ＺＥＨデベロッパー実績報告書!$F$47</f>
        <v>0</v>
      </c>
    </row>
    <row r="27" spans="1:17" hidden="1">
      <c r="A27" s="1106">
        <v>25</v>
      </c>
      <c r="B27" s="1107">
        <f>ＺＥＨデベロッパー公開情報!H106</f>
        <v>0</v>
      </c>
      <c r="C27" s="1107">
        <f>ＺＥＨデベロッパー公開情報!H107</f>
        <v>0</v>
      </c>
      <c r="D27" s="1108" t="str">
        <f>IF(ＺＥＨデベロッパー公開情報!AD106="--選択--","",ＺＥＨデベロッパー公開情報!AD106)</f>
        <v/>
      </c>
      <c r="E27" s="1109" t="str">
        <f>IF(ＺＥＨデベロッパー公開情報!AI106="--選択--","",ＺＥＨデベロッパー公開情報!AI106)</f>
        <v/>
      </c>
      <c r="F27" s="1108">
        <f>ＺＥＨデベロッパー公開情報!AN106</f>
        <v>0</v>
      </c>
      <c r="G27" s="1109">
        <f>ＺＥＨデベロッパー公開情報!AT106</f>
        <v>0</v>
      </c>
      <c r="H27" s="1110" t="str">
        <f>IF(ＺＥＨデベロッパー公開情報!AX106="","",ＺＥＨデベロッパー公開情報!AX106)</f>
        <v/>
      </c>
      <c r="I27" s="1111" t="str">
        <f>IF(ＺＥＨデベロッパー公開情報!BB106="","",ＺＥＨデベロッパー公開情報!BB106)</f>
        <v/>
      </c>
      <c r="J27" s="1112">
        <f>ＺＥＨデベロッパー公開情報!BF106</f>
        <v>0</v>
      </c>
      <c r="K27" s="1113">
        <f>ＺＥＨデベロッパー公開情報!BL106</f>
        <v>0</v>
      </c>
      <c r="L27" s="1113">
        <f>ＺＥＨデベロッパー公開情報!BR106</f>
        <v>0</v>
      </c>
      <c r="M27" s="1114" t="str">
        <f>ＺＥＨデベロッパー公開情報!BX106</f>
        <v/>
      </c>
      <c r="N27" s="1114" t="str">
        <f>IF(ＺＥＨデベロッパー公開情報!CF106="--選択--","",ＺＥＨデベロッパー公開情報!CF106)</f>
        <v/>
      </c>
      <c r="O27" s="1115" t="s">
        <v>774</v>
      </c>
      <c r="P27" s="1116">
        <f>ＺＥＨデベロッパー実績報告書!$F$49</f>
        <v>0</v>
      </c>
      <c r="Q27" s="1116">
        <f>ＺＥＨデベロッパー実績報告書!$F$47</f>
        <v>0</v>
      </c>
    </row>
    <row r="28" spans="1:17" hidden="1">
      <c r="A28" s="1106">
        <v>26</v>
      </c>
      <c r="B28" s="1107">
        <f>ＺＥＨデベロッパー公開情報!H108</f>
        <v>0</v>
      </c>
      <c r="C28" s="1107">
        <f>ＺＥＨデベロッパー公開情報!H109</f>
        <v>0</v>
      </c>
      <c r="D28" s="1108" t="str">
        <f>IF(ＺＥＨデベロッパー公開情報!AD108="--選択--","",ＺＥＨデベロッパー公開情報!AD108)</f>
        <v/>
      </c>
      <c r="E28" s="1109" t="str">
        <f>IF(ＺＥＨデベロッパー公開情報!AI108="--選択--","",ＺＥＨデベロッパー公開情報!AI108)</f>
        <v/>
      </c>
      <c r="F28" s="1108">
        <f>ＺＥＨデベロッパー公開情報!AN108</f>
        <v>0</v>
      </c>
      <c r="G28" s="1109">
        <f>ＺＥＨデベロッパー公開情報!AT108</f>
        <v>0</v>
      </c>
      <c r="H28" s="1110" t="str">
        <f>IF(ＺＥＨデベロッパー公開情報!AX108="","",ＺＥＨデベロッパー公開情報!AX108)</f>
        <v/>
      </c>
      <c r="I28" s="1111" t="str">
        <f>IF(ＺＥＨデベロッパー公開情報!BB108="","",ＺＥＨデベロッパー公開情報!BB108)</f>
        <v/>
      </c>
      <c r="J28" s="1112">
        <f>ＺＥＨデベロッパー公開情報!BF108</f>
        <v>0</v>
      </c>
      <c r="K28" s="1113">
        <f>ＺＥＨデベロッパー公開情報!BL108</f>
        <v>0</v>
      </c>
      <c r="L28" s="1113">
        <f>ＺＥＨデベロッパー公開情報!BR108</f>
        <v>0</v>
      </c>
      <c r="M28" s="1114" t="str">
        <f>ＺＥＨデベロッパー公開情報!BX108</f>
        <v/>
      </c>
      <c r="N28" s="1114" t="str">
        <f>IF(ＺＥＨデベロッパー公開情報!CF108="--選択--","",ＺＥＨデベロッパー公開情報!CF108)</f>
        <v/>
      </c>
      <c r="O28" s="1115" t="s">
        <v>774</v>
      </c>
      <c r="P28" s="1116">
        <f>ＺＥＨデベロッパー実績報告書!$F$49</f>
        <v>0</v>
      </c>
      <c r="Q28" s="1116">
        <f>ＺＥＨデベロッパー実績報告書!$F$47</f>
        <v>0</v>
      </c>
    </row>
    <row r="29" spans="1:17" hidden="1">
      <c r="A29" s="1106">
        <v>27</v>
      </c>
      <c r="B29" s="1107">
        <f>ＺＥＨデベロッパー公開情報!H110</f>
        <v>0</v>
      </c>
      <c r="C29" s="1107">
        <f>ＺＥＨデベロッパー公開情報!H111</f>
        <v>0</v>
      </c>
      <c r="D29" s="1108" t="str">
        <f>IF(ＺＥＨデベロッパー公開情報!AD110="--選択--","",ＺＥＨデベロッパー公開情報!AD110)</f>
        <v/>
      </c>
      <c r="E29" s="1109" t="str">
        <f>IF(ＺＥＨデベロッパー公開情報!AI110="--選択--","",ＺＥＨデベロッパー公開情報!AI110)</f>
        <v/>
      </c>
      <c r="F29" s="1108">
        <f>ＺＥＨデベロッパー公開情報!AN110</f>
        <v>0</v>
      </c>
      <c r="G29" s="1109">
        <f>ＺＥＨデベロッパー公開情報!AT110</f>
        <v>0</v>
      </c>
      <c r="H29" s="1110" t="str">
        <f>IF(ＺＥＨデベロッパー公開情報!AX110="","",ＺＥＨデベロッパー公開情報!AX110)</f>
        <v/>
      </c>
      <c r="I29" s="1111" t="str">
        <f>IF(ＺＥＨデベロッパー公開情報!BB110="","",ＺＥＨデベロッパー公開情報!BB110)</f>
        <v/>
      </c>
      <c r="J29" s="1112">
        <f>ＺＥＨデベロッパー公開情報!BF110</f>
        <v>0</v>
      </c>
      <c r="K29" s="1113">
        <f>ＺＥＨデベロッパー公開情報!BL110</f>
        <v>0</v>
      </c>
      <c r="L29" s="1113">
        <f>ＺＥＨデベロッパー公開情報!BR110</f>
        <v>0</v>
      </c>
      <c r="M29" s="1114" t="str">
        <f>ＺＥＨデベロッパー公開情報!BX110</f>
        <v/>
      </c>
      <c r="N29" s="1114" t="str">
        <f>IF(ＺＥＨデベロッパー公開情報!CF110="--選択--","",ＺＥＨデベロッパー公開情報!CF110)</f>
        <v/>
      </c>
      <c r="O29" s="1115" t="s">
        <v>774</v>
      </c>
      <c r="P29" s="1116">
        <f>ＺＥＨデベロッパー実績報告書!$F$49</f>
        <v>0</v>
      </c>
      <c r="Q29" s="1116">
        <f>ＺＥＨデベロッパー実績報告書!$F$47</f>
        <v>0</v>
      </c>
    </row>
    <row r="30" spans="1:17" hidden="1">
      <c r="A30" s="1106">
        <v>28</v>
      </c>
      <c r="B30" s="1107">
        <f>ＺＥＨデベロッパー公開情報!H112</f>
        <v>0</v>
      </c>
      <c r="C30" s="1107">
        <f>ＺＥＨデベロッパー公開情報!H113</f>
        <v>0</v>
      </c>
      <c r="D30" s="1108" t="str">
        <f>IF(ＺＥＨデベロッパー公開情報!AD112="--選択--","",ＺＥＨデベロッパー公開情報!AD112)</f>
        <v/>
      </c>
      <c r="E30" s="1109" t="str">
        <f>IF(ＺＥＨデベロッパー公開情報!AI112="--選択--","",ＺＥＨデベロッパー公開情報!AI112)</f>
        <v/>
      </c>
      <c r="F30" s="1108">
        <f>ＺＥＨデベロッパー公開情報!AN112</f>
        <v>0</v>
      </c>
      <c r="G30" s="1109">
        <f>ＺＥＨデベロッパー公開情報!AT112</f>
        <v>0</v>
      </c>
      <c r="H30" s="1110" t="str">
        <f>IF(ＺＥＨデベロッパー公開情報!AX112="","",ＺＥＨデベロッパー公開情報!AX112)</f>
        <v/>
      </c>
      <c r="I30" s="1111" t="str">
        <f>IF(ＺＥＨデベロッパー公開情報!BB112="","",ＺＥＨデベロッパー公開情報!BB112)</f>
        <v/>
      </c>
      <c r="J30" s="1112">
        <f>ＺＥＨデベロッパー公開情報!BF112</f>
        <v>0</v>
      </c>
      <c r="K30" s="1113">
        <f>ＺＥＨデベロッパー公開情報!BL112</f>
        <v>0</v>
      </c>
      <c r="L30" s="1113">
        <f>ＺＥＨデベロッパー公開情報!BR112</f>
        <v>0</v>
      </c>
      <c r="M30" s="1114" t="str">
        <f>ＺＥＨデベロッパー公開情報!BX112</f>
        <v/>
      </c>
      <c r="N30" s="1114" t="str">
        <f>IF(ＺＥＨデベロッパー公開情報!CF112="--選択--","",ＺＥＨデベロッパー公開情報!CF112)</f>
        <v/>
      </c>
      <c r="O30" s="1115" t="s">
        <v>774</v>
      </c>
      <c r="P30" s="1116">
        <f>ＺＥＨデベロッパー実績報告書!$F$49</f>
        <v>0</v>
      </c>
      <c r="Q30" s="1116">
        <f>ＺＥＨデベロッパー実績報告書!$F$47</f>
        <v>0</v>
      </c>
    </row>
    <row r="31" spans="1:17" hidden="1">
      <c r="A31" s="1106">
        <v>29</v>
      </c>
      <c r="B31" s="1107">
        <f>ＺＥＨデベロッパー公開情報!H114</f>
        <v>0</v>
      </c>
      <c r="C31" s="1107">
        <f>ＺＥＨデベロッパー公開情報!H115</f>
        <v>0</v>
      </c>
      <c r="D31" s="1108" t="str">
        <f>IF(ＺＥＨデベロッパー公開情報!AD114="--選択--","",ＺＥＨデベロッパー公開情報!AD114)</f>
        <v/>
      </c>
      <c r="E31" s="1109" t="str">
        <f>IF(ＺＥＨデベロッパー公開情報!AI114="--選択--","",ＺＥＨデベロッパー公開情報!AI114)</f>
        <v/>
      </c>
      <c r="F31" s="1108">
        <f>ＺＥＨデベロッパー公開情報!AN114</f>
        <v>0</v>
      </c>
      <c r="G31" s="1109">
        <f>ＺＥＨデベロッパー公開情報!AT114</f>
        <v>0</v>
      </c>
      <c r="H31" s="1110" t="str">
        <f>IF(ＺＥＨデベロッパー公開情報!AX114="","",ＺＥＨデベロッパー公開情報!AX114)</f>
        <v/>
      </c>
      <c r="I31" s="1111" t="str">
        <f>IF(ＺＥＨデベロッパー公開情報!BB114="","",ＺＥＨデベロッパー公開情報!BB114)</f>
        <v/>
      </c>
      <c r="J31" s="1112">
        <f>ＺＥＨデベロッパー公開情報!BF114</f>
        <v>0</v>
      </c>
      <c r="K31" s="1113">
        <f>ＺＥＨデベロッパー公開情報!BL114</f>
        <v>0</v>
      </c>
      <c r="L31" s="1113">
        <f>ＺＥＨデベロッパー公開情報!BR114</f>
        <v>0</v>
      </c>
      <c r="M31" s="1114" t="str">
        <f>ＺＥＨデベロッパー公開情報!BX114</f>
        <v/>
      </c>
      <c r="N31" s="1114" t="str">
        <f>IF(ＺＥＨデベロッパー公開情報!CF114="--選択--","",ＺＥＨデベロッパー公開情報!CF114)</f>
        <v/>
      </c>
      <c r="O31" s="1115" t="s">
        <v>774</v>
      </c>
      <c r="P31" s="1116">
        <f>ＺＥＨデベロッパー実績報告書!$F$49</f>
        <v>0</v>
      </c>
      <c r="Q31" s="1116">
        <f>ＺＥＨデベロッパー実績報告書!$F$47</f>
        <v>0</v>
      </c>
    </row>
    <row r="32" spans="1:17" hidden="1">
      <c r="A32" s="1106">
        <v>30</v>
      </c>
      <c r="B32" s="1107">
        <f>ＺＥＨデベロッパー公開情報!H116</f>
        <v>0</v>
      </c>
      <c r="C32" s="1107">
        <f>ＺＥＨデベロッパー公開情報!H117</f>
        <v>0</v>
      </c>
      <c r="D32" s="1108" t="str">
        <f>IF(ＺＥＨデベロッパー公開情報!AD116="--選択--","",ＺＥＨデベロッパー公開情報!AD116)</f>
        <v/>
      </c>
      <c r="E32" s="1109" t="str">
        <f>IF(ＺＥＨデベロッパー公開情報!AI116="--選択--","",ＺＥＨデベロッパー公開情報!AI116)</f>
        <v/>
      </c>
      <c r="F32" s="1108">
        <f>ＺＥＨデベロッパー公開情報!AN116</f>
        <v>0</v>
      </c>
      <c r="G32" s="1109">
        <f>ＺＥＨデベロッパー公開情報!AT116</f>
        <v>0</v>
      </c>
      <c r="H32" s="1110" t="str">
        <f>IF(ＺＥＨデベロッパー公開情報!AX116="","",ＺＥＨデベロッパー公開情報!AX116)</f>
        <v/>
      </c>
      <c r="I32" s="1111" t="str">
        <f>IF(ＺＥＨデベロッパー公開情報!BB116="","",ＺＥＨデベロッパー公開情報!BB116)</f>
        <v/>
      </c>
      <c r="J32" s="1112">
        <f>ＺＥＨデベロッパー公開情報!BF116</f>
        <v>0</v>
      </c>
      <c r="K32" s="1113">
        <f>ＺＥＨデベロッパー公開情報!BL116</f>
        <v>0</v>
      </c>
      <c r="L32" s="1113">
        <f>ＺＥＨデベロッパー公開情報!BR116</f>
        <v>0</v>
      </c>
      <c r="M32" s="1114" t="str">
        <f>ＺＥＨデベロッパー公開情報!BX116</f>
        <v/>
      </c>
      <c r="N32" s="1114" t="str">
        <f>IF(ＺＥＨデベロッパー公開情報!CF116="--選択--","",ＺＥＨデベロッパー公開情報!CF116)</f>
        <v/>
      </c>
      <c r="O32" s="1115" t="s">
        <v>774</v>
      </c>
      <c r="P32" s="1116">
        <f>ＺＥＨデベロッパー実績報告書!$F$49</f>
        <v>0</v>
      </c>
      <c r="Q32" s="1116">
        <f>ＺＥＨデベロッパー実績報告書!$F$47</f>
        <v>0</v>
      </c>
    </row>
    <row r="33" spans="1:17" ht="10.8" hidden="1" customHeight="1">
      <c r="A33" s="1106">
        <v>31</v>
      </c>
      <c r="B33" s="1107">
        <f>ＺＥＨデベロッパー公開情報!H118</f>
        <v>0</v>
      </c>
      <c r="C33" s="1107">
        <f>ＺＥＨデベロッパー公開情報!H119</f>
        <v>0</v>
      </c>
      <c r="D33" s="1108" t="str">
        <f>IF(ＺＥＨデベロッパー公開情報!AD118="--選択--","",ＺＥＨデベロッパー公開情報!AD118)</f>
        <v/>
      </c>
      <c r="E33" s="1109" t="str">
        <f>IF(ＺＥＨデベロッパー公開情報!AI118="--選択--","",ＺＥＨデベロッパー公開情報!AI118)</f>
        <v/>
      </c>
      <c r="F33" s="1108">
        <f>ＺＥＨデベロッパー公開情報!AN118</f>
        <v>0</v>
      </c>
      <c r="G33" s="1109">
        <f>ＺＥＨデベロッパー公開情報!AT118</f>
        <v>0</v>
      </c>
      <c r="H33" s="1110" t="str">
        <f>IF(ＺＥＨデベロッパー公開情報!AX118="","",ＺＥＨデベロッパー公開情報!AX118)</f>
        <v/>
      </c>
      <c r="I33" s="1111" t="str">
        <f>IF(ＺＥＨデベロッパー公開情報!BB118="","",ＺＥＨデベロッパー公開情報!BB118)</f>
        <v/>
      </c>
      <c r="J33" s="1112">
        <f>ＺＥＨデベロッパー公開情報!BF118</f>
        <v>0</v>
      </c>
      <c r="K33" s="1113">
        <f>ＺＥＨデベロッパー公開情報!BL118</f>
        <v>0</v>
      </c>
      <c r="L33" s="1113">
        <f>ＺＥＨデベロッパー公開情報!BR118</f>
        <v>0</v>
      </c>
      <c r="M33" s="1114" t="str">
        <f>ＺＥＨデベロッパー公開情報!BX118</f>
        <v/>
      </c>
      <c r="N33" s="1114" t="str">
        <f>IF(ＺＥＨデベロッパー公開情報!CF118="--選択--","",ＺＥＨデベロッパー公開情報!CF118)</f>
        <v/>
      </c>
      <c r="O33" s="1115" t="s">
        <v>774</v>
      </c>
      <c r="P33" s="1116">
        <f>ＺＥＨデベロッパー実績報告書!$F$49</f>
        <v>0</v>
      </c>
      <c r="Q33" s="1116">
        <f>ＺＥＨデベロッパー実績報告書!$F$47</f>
        <v>0</v>
      </c>
    </row>
    <row r="34" spans="1:17" hidden="1">
      <c r="A34" s="1106">
        <v>32</v>
      </c>
      <c r="B34" s="1107">
        <f>ＺＥＨデベロッパー公開情報!H120</f>
        <v>0</v>
      </c>
      <c r="C34" s="1107">
        <f>ＺＥＨデベロッパー公開情報!H121</f>
        <v>0</v>
      </c>
      <c r="D34" s="1108" t="str">
        <f>IF(ＺＥＨデベロッパー公開情報!AD120="--選択--","",ＺＥＨデベロッパー公開情報!AD120)</f>
        <v/>
      </c>
      <c r="E34" s="1109" t="str">
        <f>IF(ＺＥＨデベロッパー公開情報!AI120="--選択--","",ＺＥＨデベロッパー公開情報!AI120)</f>
        <v/>
      </c>
      <c r="F34" s="1108">
        <f>ＺＥＨデベロッパー公開情報!AN120</f>
        <v>0</v>
      </c>
      <c r="G34" s="1109">
        <f>ＺＥＨデベロッパー公開情報!AT120</f>
        <v>0</v>
      </c>
      <c r="H34" s="1110" t="str">
        <f>IF(ＺＥＨデベロッパー公開情報!AX120="","",ＺＥＨデベロッパー公開情報!AX120)</f>
        <v/>
      </c>
      <c r="I34" s="1111" t="str">
        <f>IF(ＺＥＨデベロッパー公開情報!BB120="","",ＺＥＨデベロッパー公開情報!BB120)</f>
        <v/>
      </c>
      <c r="J34" s="1112">
        <f>ＺＥＨデベロッパー公開情報!BF120</f>
        <v>0</v>
      </c>
      <c r="K34" s="1113">
        <f>ＺＥＨデベロッパー公開情報!BL120</f>
        <v>0</v>
      </c>
      <c r="L34" s="1113">
        <f>ＺＥＨデベロッパー公開情報!BR120</f>
        <v>0</v>
      </c>
      <c r="M34" s="1114" t="str">
        <f>ＺＥＨデベロッパー公開情報!BX120</f>
        <v/>
      </c>
      <c r="N34" s="1114" t="str">
        <f>IF(ＺＥＨデベロッパー公開情報!CF120="--選択--","",ＺＥＨデベロッパー公開情報!CF120)</f>
        <v/>
      </c>
      <c r="O34" s="1115" t="s">
        <v>774</v>
      </c>
      <c r="P34" s="1116">
        <f>ＺＥＨデベロッパー実績報告書!$F$49</f>
        <v>0</v>
      </c>
      <c r="Q34" s="1116">
        <f>ＺＥＨデベロッパー実績報告書!$F$47</f>
        <v>0</v>
      </c>
    </row>
    <row r="35" spans="1:17" hidden="1">
      <c r="A35" s="1106">
        <v>33</v>
      </c>
      <c r="B35" s="1107">
        <f>ＺＥＨデベロッパー公開情報!H122</f>
        <v>0</v>
      </c>
      <c r="C35" s="1107">
        <f>ＺＥＨデベロッパー公開情報!H123</f>
        <v>0</v>
      </c>
      <c r="D35" s="1108" t="str">
        <f>IF(ＺＥＨデベロッパー公開情報!AD122="--選択--","",ＺＥＨデベロッパー公開情報!AD122)</f>
        <v/>
      </c>
      <c r="E35" s="1109" t="str">
        <f>IF(ＺＥＨデベロッパー公開情報!AI122="--選択--","",ＺＥＨデベロッパー公開情報!AI122)</f>
        <v/>
      </c>
      <c r="F35" s="1108">
        <f>ＺＥＨデベロッパー公開情報!AN122</f>
        <v>0</v>
      </c>
      <c r="G35" s="1109">
        <f>ＺＥＨデベロッパー公開情報!AT122</f>
        <v>0</v>
      </c>
      <c r="H35" s="1110" t="str">
        <f>IF(ＺＥＨデベロッパー公開情報!AX122="","",ＺＥＨデベロッパー公開情報!AX122)</f>
        <v/>
      </c>
      <c r="I35" s="1111" t="str">
        <f>IF(ＺＥＨデベロッパー公開情報!BB122="","",ＺＥＨデベロッパー公開情報!BB122)</f>
        <v/>
      </c>
      <c r="J35" s="1112">
        <f>ＺＥＨデベロッパー公開情報!BF122</f>
        <v>0</v>
      </c>
      <c r="K35" s="1113">
        <f>ＺＥＨデベロッパー公開情報!BL122</f>
        <v>0</v>
      </c>
      <c r="L35" s="1113">
        <f>ＺＥＨデベロッパー公開情報!BR122</f>
        <v>0</v>
      </c>
      <c r="M35" s="1114" t="str">
        <f>ＺＥＨデベロッパー公開情報!BX122</f>
        <v/>
      </c>
      <c r="N35" s="1114" t="str">
        <f>IF(ＺＥＨデベロッパー公開情報!CF122="--選択--","",ＺＥＨデベロッパー公開情報!CF122)</f>
        <v/>
      </c>
      <c r="O35" s="1115" t="s">
        <v>774</v>
      </c>
      <c r="P35" s="1116">
        <f>ＺＥＨデベロッパー実績報告書!$F$49</f>
        <v>0</v>
      </c>
      <c r="Q35" s="1116">
        <f>ＺＥＨデベロッパー実績報告書!$F$47</f>
        <v>0</v>
      </c>
    </row>
    <row r="36" spans="1:17" hidden="1">
      <c r="A36" s="1106">
        <v>34</v>
      </c>
      <c r="B36" s="1107">
        <f>ＺＥＨデベロッパー公開情報!H124</f>
        <v>0</v>
      </c>
      <c r="C36" s="1107">
        <f>ＺＥＨデベロッパー公開情報!H125</f>
        <v>0</v>
      </c>
      <c r="D36" s="1108" t="str">
        <f>IF(ＺＥＨデベロッパー公開情報!AD124="--選択--","",ＺＥＨデベロッパー公開情報!AD124)</f>
        <v/>
      </c>
      <c r="E36" s="1109" t="str">
        <f>IF(ＺＥＨデベロッパー公開情報!AI124="--選択--","",ＺＥＨデベロッパー公開情報!AI124)</f>
        <v/>
      </c>
      <c r="F36" s="1108">
        <f>ＺＥＨデベロッパー公開情報!AN124</f>
        <v>0</v>
      </c>
      <c r="G36" s="1109">
        <f>ＺＥＨデベロッパー公開情報!AT124</f>
        <v>0</v>
      </c>
      <c r="H36" s="1110" t="str">
        <f>IF(ＺＥＨデベロッパー公開情報!AX124="","",ＺＥＨデベロッパー公開情報!AX124)</f>
        <v/>
      </c>
      <c r="I36" s="1111" t="str">
        <f>IF(ＺＥＨデベロッパー公開情報!BB124="","",ＺＥＨデベロッパー公開情報!BB124)</f>
        <v/>
      </c>
      <c r="J36" s="1112">
        <f>ＺＥＨデベロッパー公開情報!BF124</f>
        <v>0</v>
      </c>
      <c r="K36" s="1113">
        <f>ＺＥＨデベロッパー公開情報!BL124</f>
        <v>0</v>
      </c>
      <c r="L36" s="1113">
        <f>ＺＥＨデベロッパー公開情報!BR124</f>
        <v>0</v>
      </c>
      <c r="M36" s="1114" t="str">
        <f>ＺＥＨデベロッパー公開情報!BX124</f>
        <v/>
      </c>
      <c r="N36" s="1114" t="str">
        <f>IF(ＺＥＨデベロッパー公開情報!CF124="--選択--","",ＺＥＨデベロッパー公開情報!CF124)</f>
        <v/>
      </c>
      <c r="O36" s="1115" t="s">
        <v>774</v>
      </c>
      <c r="P36" s="1116">
        <f>ＺＥＨデベロッパー実績報告書!$F$49</f>
        <v>0</v>
      </c>
      <c r="Q36" s="1116">
        <f>ＺＥＨデベロッパー実績報告書!$F$47</f>
        <v>0</v>
      </c>
    </row>
    <row r="37" spans="1:17" ht="9" hidden="1" customHeight="1">
      <c r="A37" s="1106">
        <v>35</v>
      </c>
      <c r="B37" s="1107">
        <f>ＺＥＨデベロッパー公開情報!H126</f>
        <v>0</v>
      </c>
      <c r="C37" s="1107">
        <f>ＺＥＨデベロッパー公開情報!H127</f>
        <v>0</v>
      </c>
      <c r="D37" s="1108" t="str">
        <f>IF(ＺＥＨデベロッパー公開情報!AD126="--選択--","",ＺＥＨデベロッパー公開情報!AD126)</f>
        <v/>
      </c>
      <c r="E37" s="1109" t="str">
        <f>IF(ＺＥＨデベロッパー公開情報!AI126="--選択--","",ＺＥＨデベロッパー公開情報!AI126)</f>
        <v/>
      </c>
      <c r="F37" s="1108">
        <f>ＺＥＨデベロッパー公開情報!AN126</f>
        <v>0</v>
      </c>
      <c r="G37" s="1109">
        <f>ＺＥＨデベロッパー公開情報!AT126</f>
        <v>0</v>
      </c>
      <c r="H37" s="1110" t="str">
        <f>IF(ＺＥＨデベロッパー公開情報!AX126="","",ＺＥＨデベロッパー公開情報!AX126)</f>
        <v/>
      </c>
      <c r="I37" s="1111" t="str">
        <f>IF(ＺＥＨデベロッパー公開情報!BB126="","",ＺＥＨデベロッパー公開情報!BB126)</f>
        <v/>
      </c>
      <c r="J37" s="1112">
        <f>ＺＥＨデベロッパー公開情報!BF126</f>
        <v>0</v>
      </c>
      <c r="K37" s="1113">
        <f>ＺＥＨデベロッパー公開情報!BL126</f>
        <v>0</v>
      </c>
      <c r="L37" s="1113">
        <f>ＺＥＨデベロッパー公開情報!BR126</f>
        <v>0</v>
      </c>
      <c r="M37" s="1114" t="str">
        <f>ＺＥＨデベロッパー公開情報!BX126</f>
        <v/>
      </c>
      <c r="N37" s="1114" t="str">
        <f>IF(ＺＥＨデベロッパー公開情報!CF126="--選択--","",ＺＥＨデベロッパー公開情報!CF126)</f>
        <v/>
      </c>
      <c r="O37" s="1115" t="s">
        <v>774</v>
      </c>
      <c r="P37" s="1116">
        <f>ＺＥＨデベロッパー実績報告書!$F$49</f>
        <v>0</v>
      </c>
      <c r="Q37" s="1116">
        <f>ＺＥＨデベロッパー実績報告書!$F$47</f>
        <v>0</v>
      </c>
    </row>
    <row r="38" spans="1:17" hidden="1">
      <c r="A38" s="1106">
        <v>36</v>
      </c>
      <c r="B38" s="1107">
        <f>ＺＥＨデベロッパー公開情報!H128</f>
        <v>0</v>
      </c>
      <c r="C38" s="1107">
        <f>ＺＥＨデベロッパー公開情報!H129</f>
        <v>0</v>
      </c>
      <c r="D38" s="1108" t="str">
        <f>IF(ＺＥＨデベロッパー公開情報!AD128="--選択--","",ＺＥＨデベロッパー公開情報!AD128)</f>
        <v/>
      </c>
      <c r="E38" s="1109" t="str">
        <f>IF(ＺＥＨデベロッパー公開情報!AI128="--選択--","",ＺＥＨデベロッパー公開情報!AI128)</f>
        <v/>
      </c>
      <c r="F38" s="1108">
        <f>ＺＥＨデベロッパー公開情報!AN128</f>
        <v>0</v>
      </c>
      <c r="G38" s="1109">
        <f>ＺＥＨデベロッパー公開情報!AT128</f>
        <v>0</v>
      </c>
      <c r="H38" s="1110" t="str">
        <f>IF(ＺＥＨデベロッパー公開情報!AX128="","",ＺＥＨデベロッパー公開情報!AX128)</f>
        <v/>
      </c>
      <c r="I38" s="1111" t="str">
        <f>IF(ＺＥＨデベロッパー公開情報!BB128="","",ＺＥＨデベロッパー公開情報!BB128)</f>
        <v/>
      </c>
      <c r="J38" s="1112">
        <f>ＺＥＨデベロッパー公開情報!BF128</f>
        <v>0</v>
      </c>
      <c r="K38" s="1113">
        <f>ＺＥＨデベロッパー公開情報!BL128</f>
        <v>0</v>
      </c>
      <c r="L38" s="1113">
        <f>ＺＥＨデベロッパー公開情報!BR128</f>
        <v>0</v>
      </c>
      <c r="M38" s="1114" t="str">
        <f>ＺＥＨデベロッパー公開情報!BX128</f>
        <v/>
      </c>
      <c r="N38" s="1114" t="str">
        <f>IF(ＺＥＨデベロッパー公開情報!CF128="--選択--","",ＺＥＨデベロッパー公開情報!CF128)</f>
        <v/>
      </c>
      <c r="O38" s="1115" t="s">
        <v>774</v>
      </c>
      <c r="P38" s="1116">
        <f>ＺＥＨデベロッパー実績報告書!$F$49</f>
        <v>0</v>
      </c>
      <c r="Q38" s="1116">
        <f>ＺＥＨデベロッパー実績報告書!$F$47</f>
        <v>0</v>
      </c>
    </row>
    <row r="39" spans="1:17" hidden="1">
      <c r="A39" s="1106">
        <v>37</v>
      </c>
      <c r="B39" s="1107">
        <f>ＺＥＨデベロッパー公開情報!H130</f>
        <v>0</v>
      </c>
      <c r="C39" s="1107">
        <f>ＺＥＨデベロッパー公開情報!H131</f>
        <v>0</v>
      </c>
      <c r="D39" s="1108" t="str">
        <f>IF(ＺＥＨデベロッパー公開情報!AD130="--選択--","",ＺＥＨデベロッパー公開情報!AD130)</f>
        <v/>
      </c>
      <c r="E39" s="1109" t="str">
        <f>IF(ＺＥＨデベロッパー公開情報!AI130="--選択--","",ＺＥＨデベロッパー公開情報!AI130)</f>
        <v/>
      </c>
      <c r="F39" s="1108">
        <f>ＺＥＨデベロッパー公開情報!AN130</f>
        <v>0</v>
      </c>
      <c r="G39" s="1109">
        <f>ＺＥＨデベロッパー公開情報!AT130</f>
        <v>0</v>
      </c>
      <c r="H39" s="1110" t="str">
        <f>IF(ＺＥＨデベロッパー公開情報!AX130="","",ＺＥＨデベロッパー公開情報!AX130)</f>
        <v/>
      </c>
      <c r="I39" s="1111" t="str">
        <f>IF(ＺＥＨデベロッパー公開情報!BB130="","",ＺＥＨデベロッパー公開情報!BB130)</f>
        <v/>
      </c>
      <c r="J39" s="1112">
        <f>ＺＥＨデベロッパー公開情報!BF130</f>
        <v>0</v>
      </c>
      <c r="K39" s="1113">
        <f>ＺＥＨデベロッパー公開情報!BL130</f>
        <v>0</v>
      </c>
      <c r="L39" s="1113">
        <f>ＺＥＨデベロッパー公開情報!BR130</f>
        <v>0</v>
      </c>
      <c r="M39" s="1114" t="str">
        <f>ＺＥＨデベロッパー公開情報!BX130</f>
        <v/>
      </c>
      <c r="N39" s="1114" t="str">
        <f>IF(ＺＥＨデベロッパー公開情報!CF130="--選択--","",ＺＥＨデベロッパー公開情報!CF130)</f>
        <v/>
      </c>
      <c r="O39" s="1115" t="s">
        <v>774</v>
      </c>
      <c r="P39" s="1116">
        <f>ＺＥＨデベロッパー実績報告書!$F$49</f>
        <v>0</v>
      </c>
      <c r="Q39" s="1116">
        <f>ＺＥＨデベロッパー実績報告書!$F$47</f>
        <v>0</v>
      </c>
    </row>
    <row r="40" spans="1:17" ht="10.199999999999999" hidden="1" customHeight="1">
      <c r="A40" s="1106">
        <v>38</v>
      </c>
      <c r="B40" s="1107">
        <f>ＺＥＨデベロッパー公開情報!H132</f>
        <v>0</v>
      </c>
      <c r="C40" s="1107">
        <f>ＺＥＨデベロッパー公開情報!H133</f>
        <v>0</v>
      </c>
      <c r="D40" s="1108" t="str">
        <f>IF(ＺＥＨデベロッパー公開情報!AD132="--選択--","",ＺＥＨデベロッパー公開情報!AD132)</f>
        <v/>
      </c>
      <c r="E40" s="1109" t="str">
        <f>IF(ＺＥＨデベロッパー公開情報!AI132="--選択--","",ＺＥＨデベロッパー公開情報!AI132)</f>
        <v/>
      </c>
      <c r="F40" s="1108">
        <f>ＺＥＨデベロッパー公開情報!AN132</f>
        <v>0</v>
      </c>
      <c r="G40" s="1109">
        <f>ＺＥＨデベロッパー公開情報!AT132</f>
        <v>0</v>
      </c>
      <c r="H40" s="1110" t="str">
        <f>IF(ＺＥＨデベロッパー公開情報!AX132="","",ＺＥＨデベロッパー公開情報!AX132)</f>
        <v/>
      </c>
      <c r="I40" s="1111" t="str">
        <f>IF(ＺＥＨデベロッパー公開情報!BB132="","",ＺＥＨデベロッパー公開情報!BB132)</f>
        <v/>
      </c>
      <c r="J40" s="1112">
        <f>ＺＥＨデベロッパー公開情報!BF132</f>
        <v>0</v>
      </c>
      <c r="K40" s="1113">
        <f>ＺＥＨデベロッパー公開情報!BL132</f>
        <v>0</v>
      </c>
      <c r="L40" s="1113">
        <f>ＺＥＨデベロッパー公開情報!BR132</f>
        <v>0</v>
      </c>
      <c r="M40" s="1114" t="str">
        <f>ＺＥＨデベロッパー公開情報!BX132</f>
        <v/>
      </c>
      <c r="N40" s="1114" t="str">
        <f>IF(ＺＥＨデベロッパー公開情報!CF132="--選択--","",ＺＥＨデベロッパー公開情報!CF132)</f>
        <v/>
      </c>
      <c r="O40" s="1115" t="s">
        <v>774</v>
      </c>
      <c r="P40" s="1116">
        <f>ＺＥＨデベロッパー実績報告書!$F$49</f>
        <v>0</v>
      </c>
      <c r="Q40" s="1116">
        <f>ＺＥＨデベロッパー実績報告書!$F$47</f>
        <v>0</v>
      </c>
    </row>
    <row r="41" spans="1:17" hidden="1">
      <c r="A41" s="1106">
        <v>39</v>
      </c>
      <c r="B41" s="1107">
        <f>ＺＥＨデベロッパー公開情報!H134</f>
        <v>0</v>
      </c>
      <c r="C41" s="1107">
        <f>ＺＥＨデベロッパー公開情報!H135</f>
        <v>0</v>
      </c>
      <c r="D41" s="1108" t="str">
        <f>IF(ＺＥＨデベロッパー公開情報!AD134="--選択--","",ＺＥＨデベロッパー公開情報!AD134)</f>
        <v/>
      </c>
      <c r="E41" s="1109" t="str">
        <f>IF(ＺＥＨデベロッパー公開情報!AI134="--選択--","",ＺＥＨデベロッパー公開情報!AI134)</f>
        <v/>
      </c>
      <c r="F41" s="1108">
        <f>ＺＥＨデベロッパー公開情報!AN134</f>
        <v>0</v>
      </c>
      <c r="G41" s="1109">
        <f>ＺＥＨデベロッパー公開情報!AT134</f>
        <v>0</v>
      </c>
      <c r="H41" s="1110" t="str">
        <f>IF(ＺＥＨデベロッパー公開情報!AX134="","",ＺＥＨデベロッパー公開情報!AX134)</f>
        <v/>
      </c>
      <c r="I41" s="1111" t="str">
        <f>IF(ＺＥＨデベロッパー公開情報!BB134="","",ＺＥＨデベロッパー公開情報!BB134)</f>
        <v/>
      </c>
      <c r="J41" s="1112">
        <f>ＺＥＨデベロッパー公開情報!BF134</f>
        <v>0</v>
      </c>
      <c r="K41" s="1113">
        <f>ＺＥＨデベロッパー公開情報!BL134</f>
        <v>0</v>
      </c>
      <c r="L41" s="1113">
        <f>ＺＥＨデベロッパー公開情報!BR134</f>
        <v>0</v>
      </c>
      <c r="M41" s="1114" t="str">
        <f>ＺＥＨデベロッパー公開情報!BX134</f>
        <v/>
      </c>
      <c r="N41" s="1114" t="str">
        <f>IF(ＺＥＨデベロッパー公開情報!CF134="--選択--","",ＺＥＨデベロッパー公開情報!CF134)</f>
        <v/>
      </c>
      <c r="O41" s="1115" t="s">
        <v>774</v>
      </c>
      <c r="P41" s="1116">
        <f>ＺＥＨデベロッパー実績報告書!$F$49</f>
        <v>0</v>
      </c>
      <c r="Q41" s="1116">
        <f>ＺＥＨデベロッパー実績報告書!$F$47</f>
        <v>0</v>
      </c>
    </row>
    <row r="42" spans="1:17" hidden="1">
      <c r="A42" s="1106">
        <v>40</v>
      </c>
      <c r="B42" s="1107">
        <f>ＺＥＨデベロッパー公開情報!H136</f>
        <v>0</v>
      </c>
      <c r="C42" s="1107">
        <f>ＺＥＨデベロッパー公開情報!H137</f>
        <v>0</v>
      </c>
      <c r="D42" s="1108" t="str">
        <f>IF(ＺＥＨデベロッパー公開情報!AD136="--選択--","",ＺＥＨデベロッパー公開情報!AD136)</f>
        <v/>
      </c>
      <c r="E42" s="1109" t="str">
        <f>IF(ＺＥＨデベロッパー公開情報!AI136="--選択--","",ＺＥＨデベロッパー公開情報!AI136)</f>
        <v/>
      </c>
      <c r="F42" s="1108">
        <f>ＺＥＨデベロッパー公開情報!AN136</f>
        <v>0</v>
      </c>
      <c r="G42" s="1109">
        <f>ＺＥＨデベロッパー公開情報!AT136</f>
        <v>0</v>
      </c>
      <c r="H42" s="1110" t="str">
        <f>IF(ＺＥＨデベロッパー公開情報!AX136="","",ＺＥＨデベロッパー公開情報!AX136)</f>
        <v/>
      </c>
      <c r="I42" s="1111" t="str">
        <f>IF(ＺＥＨデベロッパー公開情報!BB136="","",ＺＥＨデベロッパー公開情報!BB136)</f>
        <v/>
      </c>
      <c r="J42" s="1112">
        <f>ＺＥＨデベロッパー公開情報!BF136</f>
        <v>0</v>
      </c>
      <c r="K42" s="1113">
        <f>ＺＥＨデベロッパー公開情報!BL136</f>
        <v>0</v>
      </c>
      <c r="L42" s="1113">
        <f>ＺＥＨデベロッパー公開情報!BR136</f>
        <v>0</v>
      </c>
      <c r="M42" s="1114" t="str">
        <f>ＺＥＨデベロッパー公開情報!BX136</f>
        <v/>
      </c>
      <c r="N42" s="1114" t="str">
        <f>IF(ＺＥＨデベロッパー公開情報!CF136="--選択--","",ＺＥＨデベロッパー公開情報!CF136)</f>
        <v/>
      </c>
      <c r="O42" s="1115" t="s">
        <v>774</v>
      </c>
      <c r="P42" s="1116">
        <f>ＺＥＨデベロッパー実績報告書!$F$49</f>
        <v>0</v>
      </c>
      <c r="Q42" s="1116">
        <f>ＺＥＨデベロッパー実績報告書!$F$47</f>
        <v>0</v>
      </c>
    </row>
    <row r="43" spans="1:17" hidden="1">
      <c r="A43" s="1117">
        <v>1</v>
      </c>
      <c r="B43" s="1118">
        <f>ＺＥＨデベロッパー公開情報!C148</f>
        <v>0</v>
      </c>
      <c r="C43" s="1118" t="s">
        <v>327</v>
      </c>
      <c r="D43" s="1119" t="str">
        <f>IF(ＺＥＨデベロッパー公開情報!AD148="--選択--","",ＺＥＨデベロッパー公開情報!AD148)</f>
        <v/>
      </c>
      <c r="E43" s="1120" t="str">
        <f>IF(ＺＥＨデベロッパー公開情報!AI148="--選択--","",ＺＥＨデベロッパー公開情報!AI148)</f>
        <v/>
      </c>
      <c r="F43" s="1119">
        <f>ＺＥＨデベロッパー公開情報!AN148</f>
        <v>0</v>
      </c>
      <c r="G43" s="1120">
        <f>ＺＥＨデベロッパー公開情報!AT148</f>
        <v>0</v>
      </c>
      <c r="H43" s="1121" t="str">
        <f>IF(ＺＥＨデベロッパー公開情報!AX148="","",ＺＥＨデベロッパー公開情報!AX148)</f>
        <v/>
      </c>
      <c r="I43" s="1122" t="str">
        <f>IF(ＺＥＨデベロッパー公開情報!BB148="","",ＺＥＨデベロッパー公開情報!BB148)</f>
        <v/>
      </c>
      <c r="J43" s="1123">
        <f>ＺＥＨデベロッパー公開情報!BF148</f>
        <v>0</v>
      </c>
      <c r="K43" s="1124">
        <f>ＺＥＨデベロッパー公開情報!BL148</f>
        <v>0</v>
      </c>
      <c r="L43" s="1124">
        <f>ＺＥＨデベロッパー公開情報!BR148</f>
        <v>0</v>
      </c>
      <c r="M43" s="1125" t="str">
        <f>ＺＥＨデベロッパー公開情報!BX148</f>
        <v/>
      </c>
      <c r="N43" s="1126" t="s">
        <v>775</v>
      </c>
      <c r="O43" s="1126" t="s">
        <v>776</v>
      </c>
      <c r="P43" s="1127">
        <f>ＺＥＨデベロッパー実績報告書!$F$49</f>
        <v>0</v>
      </c>
      <c r="Q43" s="1127">
        <f>ＺＥＨデベロッパー実績報告書!$F$47</f>
        <v>0</v>
      </c>
    </row>
    <row r="44" spans="1:17" hidden="1">
      <c r="A44" s="1117">
        <v>2</v>
      </c>
      <c r="B44" s="1118">
        <f>ＺＥＨデベロッパー公開情報!C149</f>
        <v>0</v>
      </c>
      <c r="C44" s="1118" t="s">
        <v>327</v>
      </c>
      <c r="D44" s="1119" t="str">
        <f>IF(ＺＥＨデベロッパー公開情報!AD149="--選択--","",ＺＥＨデベロッパー公開情報!AD149)</f>
        <v/>
      </c>
      <c r="E44" s="1120" t="str">
        <f>IF(ＺＥＨデベロッパー公開情報!AI149="--選択--","",ＺＥＨデベロッパー公開情報!AI149)</f>
        <v/>
      </c>
      <c r="F44" s="1119">
        <f>ＺＥＨデベロッパー公開情報!AN149</f>
        <v>0</v>
      </c>
      <c r="G44" s="1120">
        <f>ＺＥＨデベロッパー公開情報!AT149</f>
        <v>0</v>
      </c>
      <c r="H44" s="1121" t="str">
        <f>IF(ＺＥＨデベロッパー公開情報!AX149="","",ＺＥＨデベロッパー公開情報!AX149)</f>
        <v/>
      </c>
      <c r="I44" s="1122" t="str">
        <f>IF(ＺＥＨデベロッパー公開情報!BB149="","",ＺＥＨデベロッパー公開情報!BB149)</f>
        <v/>
      </c>
      <c r="J44" s="1123">
        <f>ＺＥＨデベロッパー公開情報!BF149</f>
        <v>0</v>
      </c>
      <c r="K44" s="1124">
        <f>ＺＥＨデベロッパー公開情報!BL149</f>
        <v>0</v>
      </c>
      <c r="L44" s="1124">
        <f>ＺＥＨデベロッパー公開情報!BR149</f>
        <v>0</v>
      </c>
      <c r="M44" s="1125" t="str">
        <f>ＺＥＨデベロッパー公開情報!BX149</f>
        <v/>
      </c>
      <c r="N44" s="1126" t="s">
        <v>775</v>
      </c>
      <c r="O44" s="1126" t="s">
        <v>776</v>
      </c>
      <c r="P44" s="1127">
        <f>ＺＥＨデベロッパー実績報告書!$F$49</f>
        <v>0</v>
      </c>
      <c r="Q44" s="1127">
        <f>ＺＥＨデベロッパー実績報告書!$F$47</f>
        <v>0</v>
      </c>
    </row>
    <row r="45" spans="1:17" hidden="1">
      <c r="A45" s="1117">
        <v>3</v>
      </c>
      <c r="B45" s="1118">
        <f>ＺＥＨデベロッパー公開情報!C150</f>
        <v>0</v>
      </c>
      <c r="C45" s="1118" t="s">
        <v>327</v>
      </c>
      <c r="D45" s="1119" t="str">
        <f>IF(ＺＥＨデベロッパー公開情報!AD150="--選択--","",ＺＥＨデベロッパー公開情報!AD150)</f>
        <v/>
      </c>
      <c r="E45" s="1120" t="str">
        <f>IF(ＺＥＨデベロッパー公開情報!AI150="--選択--","",ＺＥＨデベロッパー公開情報!AI150)</f>
        <v/>
      </c>
      <c r="F45" s="1119">
        <f>ＺＥＨデベロッパー公開情報!AN150</f>
        <v>0</v>
      </c>
      <c r="G45" s="1120">
        <f>ＺＥＨデベロッパー公開情報!AT150</f>
        <v>0</v>
      </c>
      <c r="H45" s="1121" t="str">
        <f>IF(ＺＥＨデベロッパー公開情報!AX150="","",ＺＥＨデベロッパー公開情報!AX150)</f>
        <v/>
      </c>
      <c r="I45" s="1122" t="str">
        <f>IF(ＺＥＨデベロッパー公開情報!BB150="","",ＺＥＨデベロッパー公開情報!BB150)</f>
        <v/>
      </c>
      <c r="J45" s="1123">
        <f>ＺＥＨデベロッパー公開情報!BF150</f>
        <v>0</v>
      </c>
      <c r="K45" s="1124">
        <f>ＺＥＨデベロッパー公開情報!BL150</f>
        <v>0</v>
      </c>
      <c r="L45" s="1124">
        <f>ＺＥＨデベロッパー公開情報!BR150</f>
        <v>0</v>
      </c>
      <c r="M45" s="1125" t="str">
        <f>ＺＥＨデベロッパー公開情報!BX150</f>
        <v/>
      </c>
      <c r="N45" s="1126" t="s">
        <v>775</v>
      </c>
      <c r="O45" s="1126" t="s">
        <v>776</v>
      </c>
      <c r="P45" s="1127">
        <f>ＺＥＨデベロッパー実績報告書!$F$49</f>
        <v>0</v>
      </c>
      <c r="Q45" s="1127">
        <f>ＺＥＨデベロッパー実績報告書!$F$47</f>
        <v>0</v>
      </c>
    </row>
    <row r="46" spans="1:17" hidden="1">
      <c r="A46" s="1117">
        <v>4</v>
      </c>
      <c r="B46" s="1118">
        <f>ＺＥＨデベロッパー公開情報!C151</f>
        <v>0</v>
      </c>
      <c r="C46" s="1118" t="s">
        <v>327</v>
      </c>
      <c r="D46" s="1119" t="str">
        <f>IF(ＺＥＨデベロッパー公開情報!AD151="--選択--","",ＺＥＨデベロッパー公開情報!AD151)</f>
        <v/>
      </c>
      <c r="E46" s="1120" t="str">
        <f>IF(ＺＥＨデベロッパー公開情報!AI151="--選択--","",ＺＥＨデベロッパー公開情報!AI151)</f>
        <v/>
      </c>
      <c r="F46" s="1119">
        <f>ＺＥＨデベロッパー公開情報!AN151</f>
        <v>0</v>
      </c>
      <c r="G46" s="1120">
        <f>ＺＥＨデベロッパー公開情報!AT151</f>
        <v>0</v>
      </c>
      <c r="H46" s="1121" t="str">
        <f>IF(ＺＥＨデベロッパー公開情報!AX151="","",ＺＥＨデベロッパー公開情報!AX151)</f>
        <v/>
      </c>
      <c r="I46" s="1122" t="str">
        <f>IF(ＺＥＨデベロッパー公開情報!BB151="","",ＺＥＨデベロッパー公開情報!BB151)</f>
        <v/>
      </c>
      <c r="J46" s="1123">
        <f>ＺＥＨデベロッパー公開情報!BF151</f>
        <v>0</v>
      </c>
      <c r="K46" s="1124">
        <f>ＺＥＨデベロッパー公開情報!BL151</f>
        <v>0</v>
      </c>
      <c r="L46" s="1124">
        <f>ＺＥＨデベロッパー公開情報!BR151</f>
        <v>0</v>
      </c>
      <c r="M46" s="1125" t="str">
        <f>ＺＥＨデベロッパー公開情報!BX151</f>
        <v/>
      </c>
      <c r="N46" s="1126" t="s">
        <v>775</v>
      </c>
      <c r="O46" s="1126" t="s">
        <v>776</v>
      </c>
      <c r="P46" s="1127">
        <f>ＺＥＨデベロッパー実績報告書!$F$49</f>
        <v>0</v>
      </c>
      <c r="Q46" s="1127">
        <f>ＺＥＨデベロッパー実績報告書!$F$47</f>
        <v>0</v>
      </c>
    </row>
    <row r="47" spans="1:17" hidden="1">
      <c r="A47" s="1117">
        <v>5</v>
      </c>
      <c r="B47" s="1118">
        <f>ＺＥＨデベロッパー公開情報!C152</f>
        <v>0</v>
      </c>
      <c r="C47" s="1118" t="s">
        <v>327</v>
      </c>
      <c r="D47" s="1119" t="str">
        <f>IF(ＺＥＨデベロッパー公開情報!AD152="--選択--","",ＺＥＨデベロッパー公開情報!AD152)</f>
        <v/>
      </c>
      <c r="E47" s="1120" t="str">
        <f>IF(ＺＥＨデベロッパー公開情報!AI152="--選択--","",ＺＥＨデベロッパー公開情報!AI152)</f>
        <v/>
      </c>
      <c r="F47" s="1119">
        <f>ＺＥＨデベロッパー公開情報!AN152</f>
        <v>0</v>
      </c>
      <c r="G47" s="1120">
        <f>ＺＥＨデベロッパー公開情報!AT152</f>
        <v>0</v>
      </c>
      <c r="H47" s="1121" t="str">
        <f>IF(ＺＥＨデベロッパー公開情報!AX152="","",ＺＥＨデベロッパー公開情報!AX152)</f>
        <v/>
      </c>
      <c r="I47" s="1122" t="str">
        <f>IF(ＺＥＨデベロッパー公開情報!BB152="","",ＺＥＨデベロッパー公開情報!BB152)</f>
        <v/>
      </c>
      <c r="J47" s="1123">
        <f>ＺＥＨデベロッパー公開情報!BF152</f>
        <v>0</v>
      </c>
      <c r="K47" s="1124">
        <f>ＺＥＨデベロッパー公開情報!BL152</f>
        <v>0</v>
      </c>
      <c r="L47" s="1124">
        <f>ＺＥＨデベロッパー公開情報!BR152</f>
        <v>0</v>
      </c>
      <c r="M47" s="1125" t="str">
        <f>ＺＥＨデベロッパー公開情報!BX152</f>
        <v/>
      </c>
      <c r="N47" s="1126" t="s">
        <v>775</v>
      </c>
      <c r="O47" s="1126" t="s">
        <v>776</v>
      </c>
      <c r="P47" s="1127">
        <f>ＺＥＨデベロッパー実績報告書!$F$49</f>
        <v>0</v>
      </c>
      <c r="Q47" s="1127">
        <f>ＺＥＨデベロッパー実績報告書!$F$47</f>
        <v>0</v>
      </c>
    </row>
    <row r="48" spans="1:17" hidden="1">
      <c r="A48" s="1117">
        <v>6</v>
      </c>
      <c r="B48" s="1118">
        <f>ＺＥＨデベロッパー公開情報!C153</f>
        <v>0</v>
      </c>
      <c r="C48" s="1118" t="s">
        <v>327</v>
      </c>
      <c r="D48" s="1119" t="str">
        <f>IF(ＺＥＨデベロッパー公開情報!AD153="--選択--","",ＺＥＨデベロッパー公開情報!AD153)</f>
        <v/>
      </c>
      <c r="E48" s="1120" t="str">
        <f>IF(ＺＥＨデベロッパー公開情報!AI153="--選択--","",ＺＥＨデベロッパー公開情報!AI153)</f>
        <v/>
      </c>
      <c r="F48" s="1119">
        <f>ＺＥＨデベロッパー公開情報!AN153</f>
        <v>0</v>
      </c>
      <c r="G48" s="1120">
        <f>ＺＥＨデベロッパー公開情報!AT153</f>
        <v>0</v>
      </c>
      <c r="H48" s="1121" t="str">
        <f>IF(ＺＥＨデベロッパー公開情報!AX153="","",ＺＥＨデベロッパー公開情報!AX153)</f>
        <v/>
      </c>
      <c r="I48" s="1122" t="str">
        <f>IF(ＺＥＨデベロッパー公開情報!BB153="","",ＺＥＨデベロッパー公開情報!BB153)</f>
        <v/>
      </c>
      <c r="J48" s="1123">
        <f>ＺＥＨデベロッパー公開情報!BF153</f>
        <v>0</v>
      </c>
      <c r="K48" s="1124">
        <f>ＺＥＨデベロッパー公開情報!BL153</f>
        <v>0</v>
      </c>
      <c r="L48" s="1124">
        <f>ＺＥＨデベロッパー公開情報!BR153</f>
        <v>0</v>
      </c>
      <c r="M48" s="1125" t="str">
        <f>ＺＥＨデベロッパー公開情報!BX153</f>
        <v/>
      </c>
      <c r="N48" s="1126" t="s">
        <v>775</v>
      </c>
      <c r="O48" s="1126" t="s">
        <v>776</v>
      </c>
      <c r="P48" s="1127">
        <f>ＺＥＨデベロッパー実績報告書!$F$49</f>
        <v>0</v>
      </c>
      <c r="Q48" s="1127">
        <f>ＺＥＨデベロッパー実績報告書!$F$47</f>
        <v>0</v>
      </c>
    </row>
    <row r="49" spans="1:17" hidden="1">
      <c r="A49" s="1117">
        <v>7</v>
      </c>
      <c r="B49" s="1118">
        <f>ＺＥＨデベロッパー公開情報!C154</f>
        <v>0</v>
      </c>
      <c r="C49" s="1118" t="s">
        <v>327</v>
      </c>
      <c r="D49" s="1119" t="str">
        <f>IF(ＺＥＨデベロッパー公開情報!AD154="--選択--","",ＺＥＨデベロッパー公開情報!AD154)</f>
        <v/>
      </c>
      <c r="E49" s="1120" t="str">
        <f>IF(ＺＥＨデベロッパー公開情報!AI154="--選択--","",ＺＥＨデベロッパー公開情報!AI154)</f>
        <v/>
      </c>
      <c r="F49" s="1119">
        <f>ＺＥＨデベロッパー公開情報!AN154</f>
        <v>0</v>
      </c>
      <c r="G49" s="1120">
        <f>ＺＥＨデベロッパー公開情報!AT154</f>
        <v>0</v>
      </c>
      <c r="H49" s="1121" t="str">
        <f>IF(ＺＥＨデベロッパー公開情報!AX154="","",ＺＥＨデベロッパー公開情報!AX154)</f>
        <v/>
      </c>
      <c r="I49" s="1122" t="str">
        <f>IF(ＺＥＨデベロッパー公開情報!BB154="","",ＺＥＨデベロッパー公開情報!BB154)</f>
        <v/>
      </c>
      <c r="J49" s="1123">
        <f>ＺＥＨデベロッパー公開情報!BF154</f>
        <v>0</v>
      </c>
      <c r="K49" s="1124">
        <f>ＺＥＨデベロッパー公開情報!BL154</f>
        <v>0</v>
      </c>
      <c r="L49" s="1124">
        <f>ＺＥＨデベロッパー公開情報!BR154</f>
        <v>0</v>
      </c>
      <c r="M49" s="1125" t="str">
        <f>ＺＥＨデベロッパー公開情報!BX154</f>
        <v/>
      </c>
      <c r="N49" s="1126" t="s">
        <v>775</v>
      </c>
      <c r="O49" s="1126" t="s">
        <v>776</v>
      </c>
      <c r="P49" s="1127">
        <f>ＺＥＨデベロッパー実績報告書!$F$49</f>
        <v>0</v>
      </c>
      <c r="Q49" s="1127">
        <f>ＺＥＨデベロッパー実績報告書!$F$47</f>
        <v>0</v>
      </c>
    </row>
    <row r="50" spans="1:17" hidden="1">
      <c r="A50" s="1117">
        <v>8</v>
      </c>
      <c r="B50" s="1118">
        <f>ＺＥＨデベロッパー公開情報!C155</f>
        <v>0</v>
      </c>
      <c r="C50" s="1118" t="s">
        <v>327</v>
      </c>
      <c r="D50" s="1119" t="str">
        <f>IF(ＺＥＨデベロッパー公開情報!AD155="--選択--","",ＺＥＨデベロッパー公開情報!AD155)</f>
        <v/>
      </c>
      <c r="E50" s="1120" t="str">
        <f>IF(ＺＥＨデベロッパー公開情報!AI155="--選択--","",ＺＥＨデベロッパー公開情報!AI155)</f>
        <v/>
      </c>
      <c r="F50" s="1119">
        <f>ＺＥＨデベロッパー公開情報!AN155</f>
        <v>0</v>
      </c>
      <c r="G50" s="1120">
        <f>ＺＥＨデベロッパー公開情報!AT155</f>
        <v>0</v>
      </c>
      <c r="H50" s="1121" t="str">
        <f>IF(ＺＥＨデベロッパー公開情報!AX155="","",ＺＥＨデベロッパー公開情報!AX155)</f>
        <v/>
      </c>
      <c r="I50" s="1122" t="str">
        <f>IF(ＺＥＨデベロッパー公開情報!BB155="","",ＺＥＨデベロッパー公開情報!BB155)</f>
        <v/>
      </c>
      <c r="J50" s="1123">
        <f>ＺＥＨデベロッパー公開情報!BF155</f>
        <v>0</v>
      </c>
      <c r="K50" s="1124">
        <f>ＺＥＨデベロッパー公開情報!BL155</f>
        <v>0</v>
      </c>
      <c r="L50" s="1124">
        <f>ＺＥＨデベロッパー公開情報!BR155</f>
        <v>0</v>
      </c>
      <c r="M50" s="1125" t="str">
        <f>ＺＥＨデベロッパー公開情報!BX155</f>
        <v/>
      </c>
      <c r="N50" s="1126" t="s">
        <v>775</v>
      </c>
      <c r="O50" s="1126" t="s">
        <v>776</v>
      </c>
      <c r="P50" s="1127">
        <f>ＺＥＨデベロッパー実績報告書!$F$49</f>
        <v>0</v>
      </c>
      <c r="Q50" s="1127">
        <f>ＺＥＨデベロッパー実績報告書!$F$47</f>
        <v>0</v>
      </c>
    </row>
    <row r="51" spans="1:17" hidden="1">
      <c r="A51" s="1117">
        <v>9</v>
      </c>
      <c r="B51" s="1118">
        <f>ＺＥＨデベロッパー公開情報!C156</f>
        <v>0</v>
      </c>
      <c r="C51" s="1118" t="s">
        <v>327</v>
      </c>
      <c r="D51" s="1119" t="str">
        <f>IF(ＺＥＨデベロッパー公開情報!AD156="--選択--","",ＺＥＨデベロッパー公開情報!AD156)</f>
        <v/>
      </c>
      <c r="E51" s="1120" t="str">
        <f>IF(ＺＥＨデベロッパー公開情報!AI156="--選択--","",ＺＥＨデベロッパー公開情報!AI156)</f>
        <v/>
      </c>
      <c r="F51" s="1119">
        <f>ＺＥＨデベロッパー公開情報!AN156</f>
        <v>0</v>
      </c>
      <c r="G51" s="1120">
        <f>ＺＥＨデベロッパー公開情報!AT156</f>
        <v>0</v>
      </c>
      <c r="H51" s="1121" t="str">
        <f>IF(ＺＥＨデベロッパー公開情報!AX156="","",ＺＥＨデベロッパー公開情報!AX156)</f>
        <v/>
      </c>
      <c r="I51" s="1122" t="str">
        <f>IF(ＺＥＨデベロッパー公開情報!BB156="","",ＺＥＨデベロッパー公開情報!BB156)</f>
        <v/>
      </c>
      <c r="J51" s="1123">
        <f>ＺＥＨデベロッパー公開情報!BF156</f>
        <v>0</v>
      </c>
      <c r="K51" s="1124">
        <f>ＺＥＨデベロッパー公開情報!BL156</f>
        <v>0</v>
      </c>
      <c r="L51" s="1124">
        <f>ＺＥＨデベロッパー公開情報!BR156</f>
        <v>0</v>
      </c>
      <c r="M51" s="1125" t="str">
        <f>ＺＥＨデベロッパー公開情報!BX156</f>
        <v/>
      </c>
      <c r="N51" s="1126" t="s">
        <v>775</v>
      </c>
      <c r="O51" s="1126" t="s">
        <v>776</v>
      </c>
      <c r="P51" s="1127">
        <f>ＺＥＨデベロッパー実績報告書!$F$49</f>
        <v>0</v>
      </c>
      <c r="Q51" s="1127">
        <f>ＺＥＨデベロッパー実績報告書!$F$47</f>
        <v>0</v>
      </c>
    </row>
    <row r="52" spans="1:17" hidden="1">
      <c r="A52" s="1117">
        <v>10</v>
      </c>
      <c r="B52" s="1118">
        <f>ＺＥＨデベロッパー公開情報!C157</f>
        <v>0</v>
      </c>
      <c r="C52" s="1118" t="s">
        <v>327</v>
      </c>
      <c r="D52" s="1119" t="str">
        <f>IF(ＺＥＨデベロッパー公開情報!AD157="--選択--","",ＺＥＨデベロッパー公開情報!AD157)</f>
        <v/>
      </c>
      <c r="E52" s="1120" t="str">
        <f>IF(ＺＥＨデベロッパー公開情報!AI157="--選択--","",ＺＥＨデベロッパー公開情報!AI157)</f>
        <v/>
      </c>
      <c r="F52" s="1119">
        <f>ＺＥＨデベロッパー公開情報!AN157</f>
        <v>0</v>
      </c>
      <c r="G52" s="1120">
        <f>ＺＥＨデベロッパー公開情報!AT157</f>
        <v>0</v>
      </c>
      <c r="H52" s="1121" t="str">
        <f>IF(ＺＥＨデベロッパー公開情報!AX157="","",ＺＥＨデベロッパー公開情報!AX157)</f>
        <v/>
      </c>
      <c r="I52" s="1122" t="str">
        <f>IF(ＺＥＨデベロッパー公開情報!BB157="","",ＺＥＨデベロッパー公開情報!BB157)</f>
        <v/>
      </c>
      <c r="J52" s="1123">
        <f>ＺＥＨデベロッパー公開情報!BF157</f>
        <v>0</v>
      </c>
      <c r="K52" s="1124">
        <f>ＺＥＨデベロッパー公開情報!BL157</f>
        <v>0</v>
      </c>
      <c r="L52" s="1124">
        <f>ＺＥＨデベロッパー公開情報!BR157</f>
        <v>0</v>
      </c>
      <c r="M52" s="1125" t="str">
        <f>ＺＥＨデベロッパー公開情報!BX157</f>
        <v/>
      </c>
      <c r="N52" s="1126" t="s">
        <v>775</v>
      </c>
      <c r="O52" s="1126" t="s">
        <v>776</v>
      </c>
      <c r="P52" s="1127">
        <f>ＺＥＨデベロッパー実績報告書!$F$49</f>
        <v>0</v>
      </c>
      <c r="Q52" s="1127">
        <f>ＺＥＨデベロッパー実績報告書!$F$47</f>
        <v>0</v>
      </c>
    </row>
    <row r="53" spans="1:17" hidden="1">
      <c r="A53" s="1117">
        <v>11</v>
      </c>
      <c r="B53" s="1118">
        <f>ＺＥＨデベロッパー公開情報!C158</f>
        <v>0</v>
      </c>
      <c r="C53" s="1118" t="s">
        <v>327</v>
      </c>
      <c r="D53" s="1119" t="str">
        <f>IF(ＺＥＨデベロッパー公開情報!AD158="--選択--","",ＺＥＨデベロッパー公開情報!AD158)</f>
        <v/>
      </c>
      <c r="E53" s="1120" t="str">
        <f>IF(ＺＥＨデベロッパー公開情報!AI158="--選択--","",ＺＥＨデベロッパー公開情報!AI158)</f>
        <v/>
      </c>
      <c r="F53" s="1119">
        <f>ＺＥＨデベロッパー公開情報!AN158</f>
        <v>0</v>
      </c>
      <c r="G53" s="1120">
        <f>ＺＥＨデベロッパー公開情報!AT158</f>
        <v>0</v>
      </c>
      <c r="H53" s="1121" t="str">
        <f>IF(ＺＥＨデベロッパー公開情報!AX158="","",ＺＥＨデベロッパー公開情報!AX158)</f>
        <v/>
      </c>
      <c r="I53" s="1122" t="str">
        <f>IF(ＺＥＨデベロッパー公開情報!BB158="","",ＺＥＨデベロッパー公開情報!BB158)</f>
        <v/>
      </c>
      <c r="J53" s="1123">
        <f>ＺＥＨデベロッパー公開情報!BF158</f>
        <v>0</v>
      </c>
      <c r="K53" s="1124">
        <f>ＺＥＨデベロッパー公開情報!BL158</f>
        <v>0</v>
      </c>
      <c r="L53" s="1124">
        <f>ＺＥＨデベロッパー公開情報!BR158</f>
        <v>0</v>
      </c>
      <c r="M53" s="1125" t="str">
        <f>ＺＥＨデベロッパー公開情報!BX158</f>
        <v/>
      </c>
      <c r="N53" s="1126" t="s">
        <v>775</v>
      </c>
      <c r="O53" s="1126" t="s">
        <v>776</v>
      </c>
      <c r="P53" s="1127">
        <f>ＺＥＨデベロッパー実績報告書!$F$49</f>
        <v>0</v>
      </c>
      <c r="Q53" s="1127">
        <f>ＺＥＨデベロッパー実績報告書!$F$47</f>
        <v>0</v>
      </c>
    </row>
    <row r="54" spans="1:17" hidden="1">
      <c r="A54" s="1117">
        <v>12</v>
      </c>
      <c r="B54" s="1118">
        <f>ＺＥＨデベロッパー公開情報!C159</f>
        <v>0</v>
      </c>
      <c r="C54" s="1118" t="s">
        <v>327</v>
      </c>
      <c r="D54" s="1119" t="str">
        <f>IF(ＺＥＨデベロッパー公開情報!AD159="--選択--","",ＺＥＨデベロッパー公開情報!AD159)</f>
        <v/>
      </c>
      <c r="E54" s="1120" t="str">
        <f>IF(ＺＥＨデベロッパー公開情報!AI159="--選択--","",ＺＥＨデベロッパー公開情報!AI159)</f>
        <v/>
      </c>
      <c r="F54" s="1119">
        <f>ＺＥＨデベロッパー公開情報!AN159</f>
        <v>0</v>
      </c>
      <c r="G54" s="1120">
        <f>ＺＥＨデベロッパー公開情報!AT159</f>
        <v>0</v>
      </c>
      <c r="H54" s="1121" t="str">
        <f>IF(ＺＥＨデベロッパー公開情報!AX159="","",ＺＥＨデベロッパー公開情報!AX159)</f>
        <v/>
      </c>
      <c r="I54" s="1122" t="str">
        <f>IF(ＺＥＨデベロッパー公開情報!BB159="","",ＺＥＨデベロッパー公開情報!BB159)</f>
        <v/>
      </c>
      <c r="J54" s="1123">
        <f>ＺＥＨデベロッパー公開情報!BF159</f>
        <v>0</v>
      </c>
      <c r="K54" s="1124">
        <f>ＺＥＨデベロッパー公開情報!BL159</f>
        <v>0</v>
      </c>
      <c r="L54" s="1124">
        <f>ＺＥＨデベロッパー公開情報!BR159</f>
        <v>0</v>
      </c>
      <c r="M54" s="1125" t="str">
        <f>ＺＥＨデベロッパー公開情報!BX159</f>
        <v/>
      </c>
      <c r="N54" s="1126" t="s">
        <v>775</v>
      </c>
      <c r="O54" s="1126" t="s">
        <v>776</v>
      </c>
      <c r="P54" s="1127">
        <f>ＺＥＨデベロッパー実績報告書!$F$49</f>
        <v>0</v>
      </c>
      <c r="Q54" s="1127">
        <f>ＺＥＨデベロッパー実績報告書!$F$47</f>
        <v>0</v>
      </c>
    </row>
    <row r="55" spans="1:17" hidden="1">
      <c r="A55" s="1117">
        <v>13</v>
      </c>
      <c r="B55" s="1118">
        <f>ＺＥＨデベロッパー公開情報!C160</f>
        <v>0</v>
      </c>
      <c r="C55" s="1118" t="s">
        <v>327</v>
      </c>
      <c r="D55" s="1119" t="str">
        <f>IF(ＺＥＨデベロッパー公開情報!AD160="--選択--","",ＺＥＨデベロッパー公開情報!AD160)</f>
        <v/>
      </c>
      <c r="E55" s="1120" t="str">
        <f>IF(ＺＥＨデベロッパー公開情報!AI160="--選択--","",ＺＥＨデベロッパー公開情報!AI160)</f>
        <v/>
      </c>
      <c r="F55" s="1119">
        <f>ＺＥＨデベロッパー公開情報!AN160</f>
        <v>0</v>
      </c>
      <c r="G55" s="1120">
        <f>ＺＥＨデベロッパー公開情報!AT160</f>
        <v>0</v>
      </c>
      <c r="H55" s="1121" t="str">
        <f>IF(ＺＥＨデベロッパー公開情報!AX160="","",ＺＥＨデベロッパー公開情報!AX160)</f>
        <v/>
      </c>
      <c r="I55" s="1122" t="str">
        <f>IF(ＺＥＨデベロッパー公開情報!BB160="","",ＺＥＨデベロッパー公開情報!BB160)</f>
        <v/>
      </c>
      <c r="J55" s="1123">
        <f>ＺＥＨデベロッパー公開情報!BF160</f>
        <v>0</v>
      </c>
      <c r="K55" s="1124">
        <f>ＺＥＨデベロッパー公開情報!BL160</f>
        <v>0</v>
      </c>
      <c r="L55" s="1124">
        <f>ＺＥＨデベロッパー公開情報!BR160</f>
        <v>0</v>
      </c>
      <c r="M55" s="1125" t="str">
        <f>ＺＥＨデベロッパー公開情報!BX160</f>
        <v/>
      </c>
      <c r="N55" s="1126" t="s">
        <v>775</v>
      </c>
      <c r="O55" s="1126" t="s">
        <v>776</v>
      </c>
      <c r="P55" s="1127">
        <f>ＺＥＨデベロッパー実績報告書!$F$49</f>
        <v>0</v>
      </c>
      <c r="Q55" s="1127">
        <f>ＺＥＨデベロッパー実績報告書!$F$47</f>
        <v>0</v>
      </c>
    </row>
    <row r="56" spans="1:17" hidden="1">
      <c r="A56" s="1117">
        <v>14</v>
      </c>
      <c r="B56" s="1118">
        <f>ＺＥＨデベロッパー公開情報!C161</f>
        <v>0</v>
      </c>
      <c r="C56" s="1118" t="s">
        <v>327</v>
      </c>
      <c r="D56" s="1119" t="str">
        <f>IF(ＺＥＨデベロッパー公開情報!AD161="--選択--","",ＺＥＨデベロッパー公開情報!AD161)</f>
        <v/>
      </c>
      <c r="E56" s="1120" t="str">
        <f>IF(ＺＥＨデベロッパー公開情報!AI161="--選択--","",ＺＥＨデベロッパー公開情報!AI161)</f>
        <v/>
      </c>
      <c r="F56" s="1119">
        <f>ＺＥＨデベロッパー公開情報!AN161</f>
        <v>0</v>
      </c>
      <c r="G56" s="1120">
        <f>ＺＥＨデベロッパー公開情報!AT161</f>
        <v>0</v>
      </c>
      <c r="H56" s="1121" t="str">
        <f>IF(ＺＥＨデベロッパー公開情報!AX161="","",ＺＥＨデベロッパー公開情報!AX161)</f>
        <v/>
      </c>
      <c r="I56" s="1122" t="str">
        <f>IF(ＺＥＨデベロッパー公開情報!BB161="","",ＺＥＨデベロッパー公開情報!BB161)</f>
        <v/>
      </c>
      <c r="J56" s="1123">
        <f>ＺＥＨデベロッパー公開情報!BF161</f>
        <v>0</v>
      </c>
      <c r="K56" s="1124">
        <f>ＺＥＨデベロッパー公開情報!BL161</f>
        <v>0</v>
      </c>
      <c r="L56" s="1124">
        <f>ＺＥＨデベロッパー公開情報!BR161</f>
        <v>0</v>
      </c>
      <c r="M56" s="1125" t="str">
        <f>ＺＥＨデベロッパー公開情報!BX161</f>
        <v/>
      </c>
      <c r="N56" s="1126" t="s">
        <v>775</v>
      </c>
      <c r="O56" s="1126" t="s">
        <v>776</v>
      </c>
      <c r="P56" s="1127">
        <f>ＺＥＨデベロッパー実績報告書!$F$49</f>
        <v>0</v>
      </c>
      <c r="Q56" s="1127">
        <f>ＺＥＨデベロッパー実績報告書!$F$47</f>
        <v>0</v>
      </c>
    </row>
    <row r="57" spans="1:17" hidden="1">
      <c r="A57" s="1117">
        <v>15</v>
      </c>
      <c r="B57" s="1118">
        <f>ＺＥＨデベロッパー公開情報!C162</f>
        <v>0</v>
      </c>
      <c r="C57" s="1118" t="s">
        <v>327</v>
      </c>
      <c r="D57" s="1119" t="str">
        <f>IF(ＺＥＨデベロッパー公開情報!AD162="--選択--","",ＺＥＨデベロッパー公開情報!AD162)</f>
        <v/>
      </c>
      <c r="E57" s="1120" t="str">
        <f>IF(ＺＥＨデベロッパー公開情報!AI162="--選択--","",ＺＥＨデベロッパー公開情報!AI162)</f>
        <v/>
      </c>
      <c r="F57" s="1119">
        <f>ＺＥＨデベロッパー公開情報!AN162</f>
        <v>0</v>
      </c>
      <c r="G57" s="1120">
        <f>ＺＥＨデベロッパー公開情報!AT162</f>
        <v>0</v>
      </c>
      <c r="H57" s="1121" t="str">
        <f>IF(ＺＥＨデベロッパー公開情報!AX162="","",ＺＥＨデベロッパー公開情報!AX162)</f>
        <v/>
      </c>
      <c r="I57" s="1122" t="str">
        <f>IF(ＺＥＨデベロッパー公開情報!BB162="","",ＺＥＨデベロッパー公開情報!BB162)</f>
        <v/>
      </c>
      <c r="J57" s="1123">
        <f>ＺＥＨデベロッパー公開情報!BF162</f>
        <v>0</v>
      </c>
      <c r="K57" s="1124">
        <f>ＺＥＨデベロッパー公開情報!BL162</f>
        <v>0</v>
      </c>
      <c r="L57" s="1124">
        <f>ＺＥＨデベロッパー公開情報!BR162</f>
        <v>0</v>
      </c>
      <c r="M57" s="1125" t="str">
        <f>ＺＥＨデベロッパー公開情報!BX162</f>
        <v/>
      </c>
      <c r="N57" s="1126" t="s">
        <v>775</v>
      </c>
      <c r="O57" s="1126" t="s">
        <v>776</v>
      </c>
      <c r="P57" s="1127">
        <f>ＺＥＨデベロッパー実績報告書!$F$49</f>
        <v>0</v>
      </c>
      <c r="Q57" s="1127">
        <f>ＺＥＨデベロッパー実績報告書!$F$47</f>
        <v>0</v>
      </c>
    </row>
    <row r="58" spans="1:17" hidden="1">
      <c r="A58" s="1117">
        <v>16</v>
      </c>
      <c r="B58" s="1118">
        <f>ＺＥＨデベロッパー公開情報!C163</f>
        <v>0</v>
      </c>
      <c r="C58" s="1118" t="s">
        <v>327</v>
      </c>
      <c r="D58" s="1119" t="str">
        <f>IF(ＺＥＨデベロッパー公開情報!AD163="--選択--","",ＺＥＨデベロッパー公開情報!AD163)</f>
        <v/>
      </c>
      <c r="E58" s="1120" t="str">
        <f>IF(ＺＥＨデベロッパー公開情報!AI163="--選択--","",ＺＥＨデベロッパー公開情報!AI163)</f>
        <v/>
      </c>
      <c r="F58" s="1119">
        <f>ＺＥＨデベロッパー公開情報!AN163</f>
        <v>0</v>
      </c>
      <c r="G58" s="1120">
        <f>ＺＥＨデベロッパー公開情報!AT163</f>
        <v>0</v>
      </c>
      <c r="H58" s="1121" t="str">
        <f>IF(ＺＥＨデベロッパー公開情報!AX163="","",ＺＥＨデベロッパー公開情報!AX163)</f>
        <v/>
      </c>
      <c r="I58" s="1122" t="str">
        <f>IF(ＺＥＨデベロッパー公開情報!BB163="","",ＺＥＨデベロッパー公開情報!BB163)</f>
        <v/>
      </c>
      <c r="J58" s="1123">
        <f>ＺＥＨデベロッパー公開情報!BF163</f>
        <v>0</v>
      </c>
      <c r="K58" s="1124">
        <f>ＺＥＨデベロッパー公開情報!BL163</f>
        <v>0</v>
      </c>
      <c r="L58" s="1124">
        <f>ＺＥＨデベロッパー公開情報!BR163</f>
        <v>0</v>
      </c>
      <c r="M58" s="1125" t="str">
        <f>ＺＥＨデベロッパー公開情報!BX163</f>
        <v/>
      </c>
      <c r="N58" s="1126" t="s">
        <v>775</v>
      </c>
      <c r="O58" s="1126" t="s">
        <v>776</v>
      </c>
      <c r="P58" s="1127">
        <f>ＺＥＨデベロッパー実績報告書!$F$49</f>
        <v>0</v>
      </c>
      <c r="Q58" s="1127">
        <f>ＺＥＨデベロッパー実績報告書!$F$47</f>
        <v>0</v>
      </c>
    </row>
    <row r="59" spans="1:17" hidden="1">
      <c r="A59" s="1117">
        <v>17</v>
      </c>
      <c r="B59" s="1118">
        <f>ＺＥＨデベロッパー公開情報!C164</f>
        <v>0</v>
      </c>
      <c r="C59" s="1118" t="s">
        <v>327</v>
      </c>
      <c r="D59" s="1119" t="str">
        <f>IF(ＺＥＨデベロッパー公開情報!AD164="--選択--","",ＺＥＨデベロッパー公開情報!AD164)</f>
        <v/>
      </c>
      <c r="E59" s="1120" t="str">
        <f>IF(ＺＥＨデベロッパー公開情報!AI164="--選択--","",ＺＥＨデベロッパー公開情報!AI164)</f>
        <v/>
      </c>
      <c r="F59" s="1119">
        <f>ＺＥＨデベロッパー公開情報!AN164</f>
        <v>0</v>
      </c>
      <c r="G59" s="1120">
        <f>ＺＥＨデベロッパー公開情報!AT164</f>
        <v>0</v>
      </c>
      <c r="H59" s="1121" t="str">
        <f>IF(ＺＥＨデベロッパー公開情報!AX164="","",ＺＥＨデベロッパー公開情報!AX164)</f>
        <v/>
      </c>
      <c r="I59" s="1122" t="str">
        <f>IF(ＺＥＨデベロッパー公開情報!BB164="","",ＺＥＨデベロッパー公開情報!BB164)</f>
        <v/>
      </c>
      <c r="J59" s="1123">
        <f>ＺＥＨデベロッパー公開情報!BF164</f>
        <v>0</v>
      </c>
      <c r="K59" s="1124">
        <f>ＺＥＨデベロッパー公開情報!BL164</f>
        <v>0</v>
      </c>
      <c r="L59" s="1124">
        <f>ＺＥＨデベロッパー公開情報!BR164</f>
        <v>0</v>
      </c>
      <c r="M59" s="1125" t="str">
        <f>ＺＥＨデベロッパー公開情報!BX164</f>
        <v/>
      </c>
      <c r="N59" s="1126" t="s">
        <v>775</v>
      </c>
      <c r="O59" s="1126" t="s">
        <v>776</v>
      </c>
      <c r="P59" s="1127">
        <f>ＺＥＨデベロッパー実績報告書!$F$49</f>
        <v>0</v>
      </c>
      <c r="Q59" s="1127">
        <f>ＺＥＨデベロッパー実績報告書!$F$47</f>
        <v>0</v>
      </c>
    </row>
    <row r="60" spans="1:17" hidden="1">
      <c r="A60" s="1117">
        <v>18</v>
      </c>
      <c r="B60" s="1118">
        <f>ＺＥＨデベロッパー公開情報!C165</f>
        <v>0</v>
      </c>
      <c r="C60" s="1118" t="s">
        <v>327</v>
      </c>
      <c r="D60" s="1119" t="str">
        <f>IF(ＺＥＨデベロッパー公開情報!AD165="--選択--","",ＺＥＨデベロッパー公開情報!AD165)</f>
        <v/>
      </c>
      <c r="E60" s="1120" t="str">
        <f>IF(ＺＥＨデベロッパー公開情報!AI165="--選択--","",ＺＥＨデベロッパー公開情報!AI165)</f>
        <v/>
      </c>
      <c r="F60" s="1119">
        <f>ＺＥＨデベロッパー公開情報!AN165</f>
        <v>0</v>
      </c>
      <c r="G60" s="1120">
        <f>ＺＥＨデベロッパー公開情報!AT165</f>
        <v>0</v>
      </c>
      <c r="H60" s="1121" t="str">
        <f>IF(ＺＥＨデベロッパー公開情報!AX165="","",ＺＥＨデベロッパー公開情報!AX165)</f>
        <v/>
      </c>
      <c r="I60" s="1122" t="str">
        <f>IF(ＺＥＨデベロッパー公開情報!BB165="","",ＺＥＨデベロッパー公開情報!BB165)</f>
        <v/>
      </c>
      <c r="J60" s="1123">
        <f>ＺＥＨデベロッパー公開情報!BF165</f>
        <v>0</v>
      </c>
      <c r="K60" s="1124">
        <f>ＺＥＨデベロッパー公開情報!BL165</f>
        <v>0</v>
      </c>
      <c r="L60" s="1124">
        <f>ＺＥＨデベロッパー公開情報!BR165</f>
        <v>0</v>
      </c>
      <c r="M60" s="1125" t="str">
        <f>ＺＥＨデベロッパー公開情報!BX165</f>
        <v/>
      </c>
      <c r="N60" s="1126" t="s">
        <v>775</v>
      </c>
      <c r="O60" s="1126" t="s">
        <v>776</v>
      </c>
      <c r="P60" s="1127">
        <f>ＺＥＨデベロッパー実績報告書!$F$49</f>
        <v>0</v>
      </c>
      <c r="Q60" s="1127">
        <f>ＺＥＨデベロッパー実績報告書!$F$47</f>
        <v>0</v>
      </c>
    </row>
    <row r="61" spans="1:17" hidden="1">
      <c r="A61" s="1117">
        <v>19</v>
      </c>
      <c r="B61" s="1118">
        <f>ＺＥＨデベロッパー公開情報!C166</f>
        <v>0</v>
      </c>
      <c r="C61" s="1118" t="s">
        <v>327</v>
      </c>
      <c r="D61" s="1119" t="str">
        <f>IF(ＺＥＨデベロッパー公開情報!AD166="--選択--","",ＺＥＨデベロッパー公開情報!AD166)</f>
        <v/>
      </c>
      <c r="E61" s="1120" t="str">
        <f>IF(ＺＥＨデベロッパー公開情報!AI166="--選択--","",ＺＥＨデベロッパー公開情報!AI166)</f>
        <v/>
      </c>
      <c r="F61" s="1119">
        <f>ＺＥＨデベロッパー公開情報!AN166</f>
        <v>0</v>
      </c>
      <c r="G61" s="1120">
        <f>ＺＥＨデベロッパー公開情報!AT166</f>
        <v>0</v>
      </c>
      <c r="H61" s="1121" t="str">
        <f>IF(ＺＥＨデベロッパー公開情報!AX166="","",ＺＥＨデベロッパー公開情報!AX166)</f>
        <v/>
      </c>
      <c r="I61" s="1122" t="str">
        <f>IF(ＺＥＨデベロッパー公開情報!BB166="","",ＺＥＨデベロッパー公開情報!BB166)</f>
        <v/>
      </c>
      <c r="J61" s="1123">
        <f>ＺＥＨデベロッパー公開情報!BF166</f>
        <v>0</v>
      </c>
      <c r="K61" s="1124">
        <f>ＺＥＨデベロッパー公開情報!BL166</f>
        <v>0</v>
      </c>
      <c r="L61" s="1124">
        <f>ＺＥＨデベロッパー公開情報!BR166</f>
        <v>0</v>
      </c>
      <c r="M61" s="1125" t="str">
        <f>ＺＥＨデベロッパー公開情報!BX166</f>
        <v/>
      </c>
      <c r="N61" s="1126" t="s">
        <v>775</v>
      </c>
      <c r="O61" s="1126" t="s">
        <v>776</v>
      </c>
      <c r="P61" s="1127">
        <f>ＺＥＨデベロッパー実績報告書!$F$49</f>
        <v>0</v>
      </c>
      <c r="Q61" s="1127">
        <f>ＺＥＨデベロッパー実績報告書!$F$47</f>
        <v>0</v>
      </c>
    </row>
    <row r="62" spans="1:17" hidden="1">
      <c r="A62" s="1117">
        <v>20</v>
      </c>
      <c r="B62" s="1118">
        <f>ＺＥＨデベロッパー公開情報!C167</f>
        <v>0</v>
      </c>
      <c r="C62" s="1118" t="s">
        <v>327</v>
      </c>
      <c r="D62" s="1119" t="str">
        <f>IF(ＺＥＨデベロッパー公開情報!AD167="--選択--","",ＺＥＨデベロッパー公開情報!AD167)</f>
        <v/>
      </c>
      <c r="E62" s="1120" t="str">
        <f>IF(ＺＥＨデベロッパー公開情報!AI167="--選択--","",ＺＥＨデベロッパー公開情報!AI167)</f>
        <v/>
      </c>
      <c r="F62" s="1119">
        <f>ＺＥＨデベロッパー公開情報!AN167</f>
        <v>0</v>
      </c>
      <c r="G62" s="1120">
        <f>ＺＥＨデベロッパー公開情報!AT167</f>
        <v>0</v>
      </c>
      <c r="H62" s="1121" t="str">
        <f>IF(ＺＥＨデベロッパー公開情報!AX167="","",ＺＥＨデベロッパー公開情報!AX167)</f>
        <v/>
      </c>
      <c r="I62" s="1122" t="str">
        <f>IF(ＺＥＨデベロッパー公開情報!BB167="","",ＺＥＨデベロッパー公開情報!BB167)</f>
        <v/>
      </c>
      <c r="J62" s="1123">
        <f>ＺＥＨデベロッパー公開情報!BF167</f>
        <v>0</v>
      </c>
      <c r="K62" s="1124">
        <f>ＺＥＨデベロッパー公開情報!BL167</f>
        <v>0</v>
      </c>
      <c r="L62" s="1124">
        <f>ＺＥＨデベロッパー公開情報!BR167</f>
        <v>0</v>
      </c>
      <c r="M62" s="1125" t="str">
        <f>ＺＥＨデベロッパー公開情報!BX167</f>
        <v/>
      </c>
      <c r="N62" s="1126" t="s">
        <v>775</v>
      </c>
      <c r="O62" s="1126" t="s">
        <v>776</v>
      </c>
      <c r="P62" s="1127">
        <f>ＺＥＨデベロッパー実績報告書!$F$49</f>
        <v>0</v>
      </c>
      <c r="Q62" s="1127">
        <f>ＺＥＨデベロッパー実績報告書!$F$47</f>
        <v>0</v>
      </c>
    </row>
    <row r="63" spans="1:17" hidden="1">
      <c r="A63" s="1117">
        <v>21</v>
      </c>
      <c r="B63" s="1118">
        <f>ＺＥＨデベロッパー公開情報!C168</f>
        <v>0</v>
      </c>
      <c r="C63" s="1118" t="s">
        <v>327</v>
      </c>
      <c r="D63" s="1119" t="str">
        <f>IF(ＺＥＨデベロッパー公開情報!AD168="--選択--","",ＺＥＨデベロッパー公開情報!AD168)</f>
        <v/>
      </c>
      <c r="E63" s="1120" t="str">
        <f>IF(ＺＥＨデベロッパー公開情報!AI168="--選択--","",ＺＥＨデベロッパー公開情報!AI168)</f>
        <v/>
      </c>
      <c r="F63" s="1119">
        <f>ＺＥＨデベロッパー公開情報!AN168</f>
        <v>0</v>
      </c>
      <c r="G63" s="1120">
        <f>ＺＥＨデベロッパー公開情報!AT168</f>
        <v>0</v>
      </c>
      <c r="H63" s="1121" t="str">
        <f>IF(ＺＥＨデベロッパー公開情報!AX168="","",ＺＥＨデベロッパー公開情報!AX168)</f>
        <v/>
      </c>
      <c r="I63" s="1122" t="str">
        <f>IF(ＺＥＨデベロッパー公開情報!BB168="","",ＺＥＨデベロッパー公開情報!BB168)</f>
        <v/>
      </c>
      <c r="J63" s="1123">
        <f>ＺＥＨデベロッパー公開情報!BF168</f>
        <v>0</v>
      </c>
      <c r="K63" s="1124">
        <f>ＺＥＨデベロッパー公開情報!BL168</f>
        <v>0</v>
      </c>
      <c r="L63" s="1124">
        <f>ＺＥＨデベロッパー公開情報!BR168</f>
        <v>0</v>
      </c>
      <c r="M63" s="1125" t="str">
        <f>ＺＥＨデベロッパー公開情報!BX168</f>
        <v/>
      </c>
      <c r="N63" s="1126" t="s">
        <v>775</v>
      </c>
      <c r="O63" s="1126" t="s">
        <v>776</v>
      </c>
      <c r="P63" s="1127">
        <f>ＺＥＨデベロッパー実績報告書!$F$49</f>
        <v>0</v>
      </c>
      <c r="Q63" s="1127">
        <f>ＺＥＨデベロッパー実績報告書!$F$47</f>
        <v>0</v>
      </c>
    </row>
    <row r="64" spans="1:17" hidden="1">
      <c r="A64" s="1117">
        <v>22</v>
      </c>
      <c r="B64" s="1118">
        <f>ＺＥＨデベロッパー公開情報!C169</f>
        <v>0</v>
      </c>
      <c r="C64" s="1118" t="s">
        <v>327</v>
      </c>
      <c r="D64" s="1119" t="str">
        <f>IF(ＺＥＨデベロッパー公開情報!AD169="--選択--","",ＺＥＨデベロッパー公開情報!AD169)</f>
        <v/>
      </c>
      <c r="E64" s="1120" t="str">
        <f>IF(ＺＥＨデベロッパー公開情報!AI169="--選択--","",ＺＥＨデベロッパー公開情報!AI169)</f>
        <v/>
      </c>
      <c r="F64" s="1119">
        <f>ＺＥＨデベロッパー公開情報!AN169</f>
        <v>0</v>
      </c>
      <c r="G64" s="1120">
        <f>ＺＥＨデベロッパー公開情報!AT169</f>
        <v>0</v>
      </c>
      <c r="H64" s="1121" t="str">
        <f>IF(ＺＥＨデベロッパー公開情報!AX169="","",ＺＥＨデベロッパー公開情報!AX169)</f>
        <v/>
      </c>
      <c r="I64" s="1122" t="str">
        <f>IF(ＺＥＨデベロッパー公開情報!BB169="","",ＺＥＨデベロッパー公開情報!BB169)</f>
        <v/>
      </c>
      <c r="J64" s="1123">
        <f>ＺＥＨデベロッパー公開情報!BF169</f>
        <v>0</v>
      </c>
      <c r="K64" s="1124">
        <f>ＺＥＨデベロッパー公開情報!BL169</f>
        <v>0</v>
      </c>
      <c r="L64" s="1124">
        <f>ＺＥＨデベロッパー公開情報!BR169</f>
        <v>0</v>
      </c>
      <c r="M64" s="1125" t="str">
        <f>ＺＥＨデベロッパー公開情報!BX169</f>
        <v/>
      </c>
      <c r="N64" s="1126" t="s">
        <v>775</v>
      </c>
      <c r="O64" s="1126" t="s">
        <v>776</v>
      </c>
      <c r="P64" s="1127">
        <f>ＺＥＨデベロッパー実績報告書!$F$49</f>
        <v>0</v>
      </c>
      <c r="Q64" s="1127">
        <f>ＺＥＨデベロッパー実績報告書!$F$47</f>
        <v>0</v>
      </c>
    </row>
    <row r="65" spans="1:17" hidden="1">
      <c r="A65" s="1117">
        <v>23</v>
      </c>
      <c r="B65" s="1118">
        <f>ＺＥＨデベロッパー公開情報!C170</f>
        <v>0</v>
      </c>
      <c r="C65" s="1118" t="s">
        <v>327</v>
      </c>
      <c r="D65" s="1119" t="str">
        <f>IF(ＺＥＨデベロッパー公開情報!AD170="--選択--","",ＺＥＨデベロッパー公開情報!AD170)</f>
        <v/>
      </c>
      <c r="E65" s="1120" t="str">
        <f>IF(ＺＥＨデベロッパー公開情報!AI170="--選択--","",ＺＥＨデベロッパー公開情報!AI170)</f>
        <v/>
      </c>
      <c r="F65" s="1119">
        <f>ＺＥＨデベロッパー公開情報!AN170</f>
        <v>0</v>
      </c>
      <c r="G65" s="1120">
        <f>ＺＥＨデベロッパー公開情報!AT170</f>
        <v>0</v>
      </c>
      <c r="H65" s="1121" t="str">
        <f>IF(ＺＥＨデベロッパー公開情報!AX170="","",ＺＥＨデベロッパー公開情報!AX170)</f>
        <v/>
      </c>
      <c r="I65" s="1122" t="str">
        <f>IF(ＺＥＨデベロッパー公開情報!BB170="","",ＺＥＨデベロッパー公開情報!BB170)</f>
        <v/>
      </c>
      <c r="J65" s="1123">
        <f>ＺＥＨデベロッパー公開情報!BF170</f>
        <v>0</v>
      </c>
      <c r="K65" s="1124">
        <f>ＺＥＨデベロッパー公開情報!BL170</f>
        <v>0</v>
      </c>
      <c r="L65" s="1124">
        <f>ＺＥＨデベロッパー公開情報!BR170</f>
        <v>0</v>
      </c>
      <c r="M65" s="1125" t="str">
        <f>ＺＥＨデベロッパー公開情報!BX170</f>
        <v/>
      </c>
      <c r="N65" s="1126" t="s">
        <v>775</v>
      </c>
      <c r="O65" s="1126" t="s">
        <v>776</v>
      </c>
      <c r="P65" s="1127">
        <f>ＺＥＨデベロッパー実績報告書!$F$49</f>
        <v>0</v>
      </c>
      <c r="Q65" s="1127">
        <f>ＺＥＨデベロッパー実績報告書!$F$47</f>
        <v>0</v>
      </c>
    </row>
    <row r="66" spans="1:17" hidden="1">
      <c r="A66" s="1117">
        <v>24</v>
      </c>
      <c r="B66" s="1118">
        <f>ＺＥＨデベロッパー公開情報!C171</f>
        <v>0</v>
      </c>
      <c r="C66" s="1118" t="s">
        <v>327</v>
      </c>
      <c r="D66" s="1119" t="str">
        <f>IF(ＺＥＨデベロッパー公開情報!AD171="--選択--","",ＺＥＨデベロッパー公開情報!AD171)</f>
        <v/>
      </c>
      <c r="E66" s="1120" t="str">
        <f>IF(ＺＥＨデベロッパー公開情報!AI171="--選択--","",ＺＥＨデベロッパー公開情報!AI171)</f>
        <v/>
      </c>
      <c r="F66" s="1119">
        <f>ＺＥＨデベロッパー公開情報!AN171</f>
        <v>0</v>
      </c>
      <c r="G66" s="1120">
        <f>ＺＥＨデベロッパー公開情報!AT171</f>
        <v>0</v>
      </c>
      <c r="H66" s="1121" t="str">
        <f>IF(ＺＥＨデベロッパー公開情報!AX171="","",ＺＥＨデベロッパー公開情報!AX171)</f>
        <v/>
      </c>
      <c r="I66" s="1122" t="str">
        <f>IF(ＺＥＨデベロッパー公開情報!BB171="","",ＺＥＨデベロッパー公開情報!BB171)</f>
        <v/>
      </c>
      <c r="J66" s="1123">
        <f>ＺＥＨデベロッパー公開情報!BF171</f>
        <v>0</v>
      </c>
      <c r="K66" s="1124">
        <f>ＺＥＨデベロッパー公開情報!BL171</f>
        <v>0</v>
      </c>
      <c r="L66" s="1124">
        <f>ＺＥＨデベロッパー公開情報!BR171</f>
        <v>0</v>
      </c>
      <c r="M66" s="1125" t="str">
        <f>ＺＥＨデベロッパー公開情報!BX171</f>
        <v/>
      </c>
      <c r="N66" s="1126" t="s">
        <v>775</v>
      </c>
      <c r="O66" s="1126" t="s">
        <v>776</v>
      </c>
      <c r="P66" s="1127">
        <f>ＺＥＨデベロッパー実績報告書!$F$49</f>
        <v>0</v>
      </c>
      <c r="Q66" s="1127">
        <f>ＺＥＨデベロッパー実績報告書!$F$47</f>
        <v>0</v>
      </c>
    </row>
    <row r="67" spans="1:17" hidden="1">
      <c r="A67" s="1117">
        <v>25</v>
      </c>
      <c r="B67" s="1118">
        <f>ＺＥＨデベロッパー公開情報!C172</f>
        <v>0</v>
      </c>
      <c r="C67" s="1118" t="s">
        <v>327</v>
      </c>
      <c r="D67" s="1119" t="str">
        <f>IF(ＺＥＨデベロッパー公開情報!AD172="--選択--","",ＺＥＨデベロッパー公開情報!AD172)</f>
        <v/>
      </c>
      <c r="E67" s="1120" t="str">
        <f>IF(ＺＥＨデベロッパー公開情報!AI172="--選択--","",ＺＥＨデベロッパー公開情報!AI172)</f>
        <v/>
      </c>
      <c r="F67" s="1119">
        <f>ＺＥＨデベロッパー公開情報!AN172</f>
        <v>0</v>
      </c>
      <c r="G67" s="1120">
        <f>ＺＥＨデベロッパー公開情報!AT172</f>
        <v>0</v>
      </c>
      <c r="H67" s="1121" t="str">
        <f>IF(ＺＥＨデベロッパー公開情報!AX172="","",ＺＥＨデベロッパー公開情報!AX172)</f>
        <v/>
      </c>
      <c r="I67" s="1122" t="str">
        <f>IF(ＺＥＨデベロッパー公開情報!BB172="","",ＺＥＨデベロッパー公開情報!BB172)</f>
        <v/>
      </c>
      <c r="J67" s="1123">
        <f>ＺＥＨデベロッパー公開情報!BF172</f>
        <v>0</v>
      </c>
      <c r="K67" s="1124">
        <f>ＺＥＨデベロッパー公開情報!BL172</f>
        <v>0</v>
      </c>
      <c r="L67" s="1124">
        <f>ＺＥＨデベロッパー公開情報!BR172</f>
        <v>0</v>
      </c>
      <c r="M67" s="1125" t="str">
        <f>ＺＥＨデベロッパー公開情報!BX172</f>
        <v/>
      </c>
      <c r="N67" s="1126" t="s">
        <v>775</v>
      </c>
      <c r="O67" s="1126" t="s">
        <v>776</v>
      </c>
      <c r="P67" s="1127">
        <f>ＺＥＨデベロッパー実績報告書!$F$49</f>
        <v>0</v>
      </c>
      <c r="Q67" s="1127">
        <f>ＺＥＨデベロッパー実績報告書!$F$47</f>
        <v>0</v>
      </c>
    </row>
    <row r="68" spans="1:17" hidden="1">
      <c r="A68" s="1117">
        <v>26</v>
      </c>
      <c r="B68" s="1118">
        <f>ＺＥＨデベロッパー公開情報!C173</f>
        <v>0</v>
      </c>
      <c r="C68" s="1118" t="s">
        <v>327</v>
      </c>
      <c r="D68" s="1119" t="str">
        <f>IF(ＺＥＨデベロッパー公開情報!AD173="--選択--","",ＺＥＨデベロッパー公開情報!AD173)</f>
        <v/>
      </c>
      <c r="E68" s="1120" t="str">
        <f>IF(ＺＥＨデベロッパー公開情報!AI173="--選択--","",ＺＥＨデベロッパー公開情報!AI173)</f>
        <v/>
      </c>
      <c r="F68" s="1119">
        <f>ＺＥＨデベロッパー公開情報!AN173</f>
        <v>0</v>
      </c>
      <c r="G68" s="1120">
        <f>ＺＥＨデベロッパー公開情報!AT173</f>
        <v>0</v>
      </c>
      <c r="H68" s="1121" t="str">
        <f>IF(ＺＥＨデベロッパー公開情報!AX173="","",ＺＥＨデベロッパー公開情報!AX173)</f>
        <v/>
      </c>
      <c r="I68" s="1122" t="str">
        <f>IF(ＺＥＨデベロッパー公開情報!BB173="","",ＺＥＨデベロッパー公開情報!BB173)</f>
        <v/>
      </c>
      <c r="J68" s="1123">
        <f>ＺＥＨデベロッパー公開情報!BF173</f>
        <v>0</v>
      </c>
      <c r="K68" s="1124">
        <f>ＺＥＨデベロッパー公開情報!BL173</f>
        <v>0</v>
      </c>
      <c r="L68" s="1124">
        <f>ＺＥＨデベロッパー公開情報!BR173</f>
        <v>0</v>
      </c>
      <c r="M68" s="1125" t="str">
        <f>ＺＥＨデベロッパー公開情報!BX173</f>
        <v/>
      </c>
      <c r="N68" s="1126" t="s">
        <v>775</v>
      </c>
      <c r="O68" s="1126" t="s">
        <v>776</v>
      </c>
      <c r="P68" s="1127">
        <f>ＺＥＨデベロッパー実績報告書!$F$49</f>
        <v>0</v>
      </c>
      <c r="Q68" s="1127">
        <f>ＺＥＨデベロッパー実績報告書!$F$47</f>
        <v>0</v>
      </c>
    </row>
    <row r="69" spans="1:17" hidden="1">
      <c r="A69" s="1117">
        <v>27</v>
      </c>
      <c r="B69" s="1118">
        <f>ＺＥＨデベロッパー公開情報!C174</f>
        <v>0</v>
      </c>
      <c r="C69" s="1118" t="s">
        <v>327</v>
      </c>
      <c r="D69" s="1119" t="str">
        <f>IF(ＺＥＨデベロッパー公開情報!AD174="--選択--","",ＺＥＨデベロッパー公開情報!AD174)</f>
        <v/>
      </c>
      <c r="E69" s="1120" t="str">
        <f>IF(ＺＥＨデベロッパー公開情報!AI174="--選択--","",ＺＥＨデベロッパー公開情報!AI174)</f>
        <v/>
      </c>
      <c r="F69" s="1119">
        <f>ＺＥＨデベロッパー公開情報!AN174</f>
        <v>0</v>
      </c>
      <c r="G69" s="1120">
        <f>ＺＥＨデベロッパー公開情報!AT174</f>
        <v>0</v>
      </c>
      <c r="H69" s="1121" t="str">
        <f>IF(ＺＥＨデベロッパー公開情報!AX174="","",ＺＥＨデベロッパー公開情報!AX174)</f>
        <v/>
      </c>
      <c r="I69" s="1122" t="str">
        <f>IF(ＺＥＨデベロッパー公開情報!BB174="","",ＺＥＨデベロッパー公開情報!BB174)</f>
        <v/>
      </c>
      <c r="J69" s="1123">
        <f>ＺＥＨデベロッパー公開情報!BF174</f>
        <v>0</v>
      </c>
      <c r="K69" s="1124">
        <f>ＺＥＨデベロッパー公開情報!BL174</f>
        <v>0</v>
      </c>
      <c r="L69" s="1124">
        <f>ＺＥＨデベロッパー公開情報!BR174</f>
        <v>0</v>
      </c>
      <c r="M69" s="1125" t="str">
        <f>ＺＥＨデベロッパー公開情報!BX174</f>
        <v/>
      </c>
      <c r="N69" s="1126" t="s">
        <v>775</v>
      </c>
      <c r="O69" s="1126" t="s">
        <v>776</v>
      </c>
      <c r="P69" s="1127">
        <f>ＺＥＨデベロッパー実績報告書!$F$49</f>
        <v>0</v>
      </c>
      <c r="Q69" s="1127">
        <f>ＺＥＨデベロッパー実績報告書!$F$47</f>
        <v>0</v>
      </c>
    </row>
    <row r="70" spans="1:17" hidden="1">
      <c r="A70" s="1117">
        <v>28</v>
      </c>
      <c r="B70" s="1118">
        <f>ＺＥＨデベロッパー公開情報!C175</f>
        <v>0</v>
      </c>
      <c r="C70" s="1118" t="s">
        <v>327</v>
      </c>
      <c r="D70" s="1119" t="str">
        <f>IF(ＺＥＨデベロッパー公開情報!AD175="--選択--","",ＺＥＨデベロッパー公開情報!AD175)</f>
        <v/>
      </c>
      <c r="E70" s="1120" t="str">
        <f>IF(ＺＥＨデベロッパー公開情報!AI175="--選択--","",ＺＥＨデベロッパー公開情報!AI175)</f>
        <v/>
      </c>
      <c r="F70" s="1119">
        <f>ＺＥＨデベロッパー公開情報!AN175</f>
        <v>0</v>
      </c>
      <c r="G70" s="1120">
        <f>ＺＥＨデベロッパー公開情報!AT175</f>
        <v>0</v>
      </c>
      <c r="H70" s="1121" t="str">
        <f>IF(ＺＥＨデベロッパー公開情報!AX175="","",ＺＥＨデベロッパー公開情報!AX175)</f>
        <v/>
      </c>
      <c r="I70" s="1122" t="str">
        <f>IF(ＺＥＨデベロッパー公開情報!BB175="","",ＺＥＨデベロッパー公開情報!BB175)</f>
        <v/>
      </c>
      <c r="J70" s="1123">
        <f>ＺＥＨデベロッパー公開情報!BF175</f>
        <v>0</v>
      </c>
      <c r="K70" s="1124">
        <f>ＺＥＨデベロッパー公開情報!BL175</f>
        <v>0</v>
      </c>
      <c r="L70" s="1124">
        <f>ＺＥＨデベロッパー公開情報!BR175</f>
        <v>0</v>
      </c>
      <c r="M70" s="1125" t="str">
        <f>ＺＥＨデベロッパー公開情報!BX175</f>
        <v/>
      </c>
      <c r="N70" s="1126" t="s">
        <v>775</v>
      </c>
      <c r="O70" s="1126" t="s">
        <v>776</v>
      </c>
      <c r="P70" s="1127">
        <f>ＺＥＨデベロッパー実績報告書!$F$49</f>
        <v>0</v>
      </c>
      <c r="Q70" s="1127">
        <f>ＺＥＨデベロッパー実績報告書!$F$47</f>
        <v>0</v>
      </c>
    </row>
    <row r="71" spans="1:17" hidden="1">
      <c r="A71" s="1117">
        <v>29</v>
      </c>
      <c r="B71" s="1118">
        <f>ＺＥＨデベロッパー公開情報!C176</f>
        <v>0</v>
      </c>
      <c r="C71" s="1118" t="s">
        <v>327</v>
      </c>
      <c r="D71" s="1119" t="str">
        <f>IF(ＺＥＨデベロッパー公開情報!AD176="--選択--","",ＺＥＨデベロッパー公開情報!AD176)</f>
        <v/>
      </c>
      <c r="E71" s="1120" t="str">
        <f>IF(ＺＥＨデベロッパー公開情報!AI176="--選択--","",ＺＥＨデベロッパー公開情報!AI176)</f>
        <v/>
      </c>
      <c r="F71" s="1119">
        <f>ＺＥＨデベロッパー公開情報!AN176</f>
        <v>0</v>
      </c>
      <c r="G71" s="1120">
        <f>ＺＥＨデベロッパー公開情報!AT176</f>
        <v>0</v>
      </c>
      <c r="H71" s="1121" t="str">
        <f>IF(ＺＥＨデベロッパー公開情報!AX176="","",ＺＥＨデベロッパー公開情報!AX176)</f>
        <v/>
      </c>
      <c r="I71" s="1122" t="str">
        <f>IF(ＺＥＨデベロッパー公開情報!BB176="","",ＺＥＨデベロッパー公開情報!BB176)</f>
        <v/>
      </c>
      <c r="J71" s="1123">
        <f>ＺＥＨデベロッパー公開情報!BF176</f>
        <v>0</v>
      </c>
      <c r="K71" s="1124">
        <f>ＺＥＨデベロッパー公開情報!BL176</f>
        <v>0</v>
      </c>
      <c r="L71" s="1124">
        <f>ＺＥＨデベロッパー公開情報!BR176</f>
        <v>0</v>
      </c>
      <c r="M71" s="1125" t="str">
        <f>ＺＥＨデベロッパー公開情報!BX176</f>
        <v/>
      </c>
      <c r="N71" s="1126" t="s">
        <v>775</v>
      </c>
      <c r="O71" s="1126" t="s">
        <v>776</v>
      </c>
      <c r="P71" s="1127">
        <f>ＺＥＨデベロッパー実績報告書!$F$49</f>
        <v>0</v>
      </c>
      <c r="Q71" s="1127">
        <f>ＺＥＨデベロッパー実績報告書!$F$47</f>
        <v>0</v>
      </c>
    </row>
    <row r="72" spans="1:17" hidden="1">
      <c r="A72" s="1117">
        <v>30</v>
      </c>
      <c r="B72" s="1118">
        <f>ＺＥＨデベロッパー公開情報!C177</f>
        <v>0</v>
      </c>
      <c r="C72" s="1118" t="s">
        <v>327</v>
      </c>
      <c r="D72" s="1119" t="str">
        <f>IF(ＺＥＨデベロッパー公開情報!AD177="--選択--","",ＺＥＨデベロッパー公開情報!AD177)</f>
        <v/>
      </c>
      <c r="E72" s="1120" t="str">
        <f>IF(ＺＥＨデベロッパー公開情報!AI177="--選択--","",ＺＥＨデベロッパー公開情報!AI177)</f>
        <v/>
      </c>
      <c r="F72" s="1119">
        <f>ＺＥＨデベロッパー公開情報!AN177</f>
        <v>0</v>
      </c>
      <c r="G72" s="1120">
        <f>ＺＥＨデベロッパー公開情報!AT177</f>
        <v>0</v>
      </c>
      <c r="H72" s="1121" t="str">
        <f>IF(ＺＥＨデベロッパー公開情報!AX177="","",ＺＥＨデベロッパー公開情報!AX177)</f>
        <v/>
      </c>
      <c r="I72" s="1122" t="str">
        <f>IF(ＺＥＨデベロッパー公開情報!BB177="","",ＺＥＨデベロッパー公開情報!BB177)</f>
        <v/>
      </c>
      <c r="J72" s="1123">
        <f>ＺＥＨデベロッパー公開情報!BF177</f>
        <v>0</v>
      </c>
      <c r="K72" s="1124">
        <f>ＺＥＨデベロッパー公開情報!BL177</f>
        <v>0</v>
      </c>
      <c r="L72" s="1124">
        <f>ＺＥＨデベロッパー公開情報!BR177</f>
        <v>0</v>
      </c>
      <c r="M72" s="1125" t="str">
        <f>ＺＥＨデベロッパー公開情報!BX177</f>
        <v/>
      </c>
      <c r="N72" s="1126" t="s">
        <v>775</v>
      </c>
      <c r="O72" s="1126" t="s">
        <v>776</v>
      </c>
      <c r="P72" s="1127">
        <f>ＺＥＨデベロッパー実績報告書!$F$49</f>
        <v>0</v>
      </c>
      <c r="Q72" s="1127">
        <f>ＺＥＨデベロッパー実績報告書!$F$47</f>
        <v>0</v>
      </c>
    </row>
    <row r="73" spans="1:17" hidden="1">
      <c r="A73" s="1117">
        <v>31</v>
      </c>
      <c r="B73" s="1118">
        <f>ＺＥＨデベロッパー公開情報!C178</f>
        <v>0</v>
      </c>
      <c r="C73" s="1118" t="s">
        <v>327</v>
      </c>
      <c r="D73" s="1119" t="str">
        <f>IF(ＺＥＨデベロッパー公開情報!AD178="--選択--","",ＺＥＨデベロッパー公開情報!AD178)</f>
        <v/>
      </c>
      <c r="E73" s="1120" t="str">
        <f>IF(ＺＥＨデベロッパー公開情報!AI178="--選択--","",ＺＥＨデベロッパー公開情報!AI178)</f>
        <v/>
      </c>
      <c r="F73" s="1119">
        <f>ＺＥＨデベロッパー公開情報!AN178</f>
        <v>0</v>
      </c>
      <c r="G73" s="1120">
        <f>ＺＥＨデベロッパー公開情報!AT178</f>
        <v>0</v>
      </c>
      <c r="H73" s="1121" t="str">
        <f>IF(ＺＥＨデベロッパー公開情報!AX178="","",ＺＥＨデベロッパー公開情報!AX178)</f>
        <v/>
      </c>
      <c r="I73" s="1122" t="str">
        <f>IF(ＺＥＨデベロッパー公開情報!BB178="","",ＺＥＨデベロッパー公開情報!BB178)</f>
        <v/>
      </c>
      <c r="J73" s="1123">
        <f>ＺＥＨデベロッパー公開情報!BF178</f>
        <v>0</v>
      </c>
      <c r="K73" s="1124">
        <f>ＺＥＨデベロッパー公開情報!BL178</f>
        <v>0</v>
      </c>
      <c r="L73" s="1124">
        <f>ＺＥＨデベロッパー公開情報!BR178</f>
        <v>0</v>
      </c>
      <c r="M73" s="1125" t="str">
        <f>ＺＥＨデベロッパー公開情報!BX178</f>
        <v/>
      </c>
      <c r="N73" s="1126" t="s">
        <v>775</v>
      </c>
      <c r="O73" s="1126" t="s">
        <v>776</v>
      </c>
      <c r="P73" s="1127">
        <f>ＺＥＨデベロッパー実績報告書!$F$49</f>
        <v>0</v>
      </c>
      <c r="Q73" s="1127">
        <f>ＺＥＨデベロッパー実績報告書!$F$47</f>
        <v>0</v>
      </c>
    </row>
    <row r="74" spans="1:17" hidden="1">
      <c r="A74" s="1117">
        <v>32</v>
      </c>
      <c r="B74" s="1118">
        <f>ＺＥＨデベロッパー公開情報!C179</f>
        <v>0</v>
      </c>
      <c r="C74" s="1118" t="s">
        <v>327</v>
      </c>
      <c r="D74" s="1119" t="str">
        <f>IF(ＺＥＨデベロッパー公開情報!AD179="--選択--","",ＺＥＨデベロッパー公開情報!AD179)</f>
        <v/>
      </c>
      <c r="E74" s="1120" t="str">
        <f>IF(ＺＥＨデベロッパー公開情報!AI179="--選択--","",ＺＥＨデベロッパー公開情報!AI179)</f>
        <v/>
      </c>
      <c r="F74" s="1119">
        <f>ＺＥＨデベロッパー公開情報!AN179</f>
        <v>0</v>
      </c>
      <c r="G74" s="1120">
        <f>ＺＥＨデベロッパー公開情報!AT179</f>
        <v>0</v>
      </c>
      <c r="H74" s="1121" t="str">
        <f>IF(ＺＥＨデベロッパー公開情報!AX179="","",ＺＥＨデベロッパー公開情報!AX179)</f>
        <v/>
      </c>
      <c r="I74" s="1122" t="str">
        <f>IF(ＺＥＨデベロッパー公開情報!BB179="","",ＺＥＨデベロッパー公開情報!BB179)</f>
        <v/>
      </c>
      <c r="J74" s="1123">
        <f>ＺＥＨデベロッパー公開情報!BF179</f>
        <v>0</v>
      </c>
      <c r="K74" s="1124">
        <f>ＺＥＨデベロッパー公開情報!BL179</f>
        <v>0</v>
      </c>
      <c r="L74" s="1124">
        <f>ＺＥＨデベロッパー公開情報!BR179</f>
        <v>0</v>
      </c>
      <c r="M74" s="1125" t="str">
        <f>ＺＥＨデベロッパー公開情報!BX179</f>
        <v/>
      </c>
      <c r="N74" s="1126" t="s">
        <v>775</v>
      </c>
      <c r="O74" s="1126" t="s">
        <v>776</v>
      </c>
      <c r="P74" s="1127">
        <f>ＺＥＨデベロッパー実績報告書!$F$49</f>
        <v>0</v>
      </c>
      <c r="Q74" s="1127">
        <f>ＺＥＨデベロッパー実績報告書!$F$47</f>
        <v>0</v>
      </c>
    </row>
    <row r="75" spans="1:17" hidden="1">
      <c r="A75" s="1117">
        <v>33</v>
      </c>
      <c r="B75" s="1118">
        <f>ＺＥＨデベロッパー公開情報!C180</f>
        <v>0</v>
      </c>
      <c r="C75" s="1118" t="s">
        <v>327</v>
      </c>
      <c r="D75" s="1119" t="str">
        <f>IF(ＺＥＨデベロッパー公開情報!AD180="--選択--","",ＺＥＨデベロッパー公開情報!AD180)</f>
        <v/>
      </c>
      <c r="E75" s="1120" t="str">
        <f>IF(ＺＥＨデベロッパー公開情報!AI180="--選択--","",ＺＥＨデベロッパー公開情報!AI180)</f>
        <v/>
      </c>
      <c r="F75" s="1119">
        <f>ＺＥＨデベロッパー公開情報!AN180</f>
        <v>0</v>
      </c>
      <c r="G75" s="1120">
        <f>ＺＥＨデベロッパー公開情報!AT180</f>
        <v>0</v>
      </c>
      <c r="H75" s="1121" t="str">
        <f>IF(ＺＥＨデベロッパー公開情報!AX180="","",ＺＥＨデベロッパー公開情報!AX180)</f>
        <v/>
      </c>
      <c r="I75" s="1122" t="str">
        <f>IF(ＺＥＨデベロッパー公開情報!BB180="","",ＺＥＨデベロッパー公開情報!BB180)</f>
        <v/>
      </c>
      <c r="J75" s="1123">
        <f>ＺＥＨデベロッパー公開情報!BF180</f>
        <v>0</v>
      </c>
      <c r="K75" s="1124">
        <f>ＺＥＨデベロッパー公開情報!BL180</f>
        <v>0</v>
      </c>
      <c r="L75" s="1124">
        <f>ＺＥＨデベロッパー公開情報!BR180</f>
        <v>0</v>
      </c>
      <c r="M75" s="1125" t="str">
        <f>ＺＥＨデベロッパー公開情報!BX180</f>
        <v/>
      </c>
      <c r="N75" s="1126" t="s">
        <v>775</v>
      </c>
      <c r="O75" s="1126" t="s">
        <v>776</v>
      </c>
      <c r="P75" s="1127">
        <f>ＺＥＨデベロッパー実績報告書!$F$49</f>
        <v>0</v>
      </c>
      <c r="Q75" s="1127">
        <f>ＺＥＨデベロッパー実績報告書!$F$47</f>
        <v>0</v>
      </c>
    </row>
    <row r="76" spans="1:17" hidden="1">
      <c r="A76" s="1117">
        <v>34</v>
      </c>
      <c r="B76" s="1118">
        <f>ＺＥＨデベロッパー公開情報!C181</f>
        <v>0</v>
      </c>
      <c r="C76" s="1118" t="s">
        <v>327</v>
      </c>
      <c r="D76" s="1119" t="str">
        <f>IF(ＺＥＨデベロッパー公開情報!AD181="--選択--","",ＺＥＨデベロッパー公開情報!AD181)</f>
        <v/>
      </c>
      <c r="E76" s="1120" t="str">
        <f>IF(ＺＥＨデベロッパー公開情報!AI181="--選択--","",ＺＥＨデベロッパー公開情報!AI181)</f>
        <v/>
      </c>
      <c r="F76" s="1119">
        <f>ＺＥＨデベロッパー公開情報!AN181</f>
        <v>0</v>
      </c>
      <c r="G76" s="1120">
        <f>ＺＥＨデベロッパー公開情報!AT181</f>
        <v>0</v>
      </c>
      <c r="H76" s="1121" t="str">
        <f>IF(ＺＥＨデベロッパー公開情報!AX181="","",ＺＥＨデベロッパー公開情報!AX181)</f>
        <v/>
      </c>
      <c r="I76" s="1122" t="str">
        <f>IF(ＺＥＨデベロッパー公開情報!BB181="","",ＺＥＨデベロッパー公開情報!BB181)</f>
        <v/>
      </c>
      <c r="J76" s="1123">
        <f>ＺＥＨデベロッパー公開情報!BF181</f>
        <v>0</v>
      </c>
      <c r="K76" s="1124">
        <f>ＺＥＨデベロッパー公開情報!BL181</f>
        <v>0</v>
      </c>
      <c r="L76" s="1124">
        <f>ＺＥＨデベロッパー公開情報!BR181</f>
        <v>0</v>
      </c>
      <c r="M76" s="1125" t="str">
        <f>ＺＥＨデベロッパー公開情報!BX181</f>
        <v/>
      </c>
      <c r="N76" s="1126" t="s">
        <v>775</v>
      </c>
      <c r="O76" s="1126" t="s">
        <v>776</v>
      </c>
      <c r="P76" s="1127">
        <f>ＺＥＨデベロッパー実績報告書!$F$49</f>
        <v>0</v>
      </c>
      <c r="Q76" s="1127">
        <f>ＺＥＨデベロッパー実績報告書!$F$47</f>
        <v>0</v>
      </c>
    </row>
    <row r="77" spans="1:17" hidden="1">
      <c r="A77" s="1117">
        <v>35</v>
      </c>
      <c r="B77" s="1118">
        <f>ＺＥＨデベロッパー公開情報!C182</f>
        <v>0</v>
      </c>
      <c r="C77" s="1118" t="s">
        <v>327</v>
      </c>
      <c r="D77" s="1119" t="str">
        <f>IF(ＺＥＨデベロッパー公開情報!AD182="--選択--","",ＺＥＨデベロッパー公開情報!AD182)</f>
        <v/>
      </c>
      <c r="E77" s="1120" t="str">
        <f>IF(ＺＥＨデベロッパー公開情報!AI182="--選択--","",ＺＥＨデベロッパー公開情報!AI182)</f>
        <v/>
      </c>
      <c r="F77" s="1119">
        <f>ＺＥＨデベロッパー公開情報!AN182</f>
        <v>0</v>
      </c>
      <c r="G77" s="1120">
        <f>ＺＥＨデベロッパー公開情報!AT182</f>
        <v>0</v>
      </c>
      <c r="H77" s="1121" t="str">
        <f>IF(ＺＥＨデベロッパー公開情報!AX182="","",ＺＥＨデベロッパー公開情報!AX182)</f>
        <v/>
      </c>
      <c r="I77" s="1122" t="str">
        <f>IF(ＺＥＨデベロッパー公開情報!BB182="","",ＺＥＨデベロッパー公開情報!BB182)</f>
        <v/>
      </c>
      <c r="J77" s="1123">
        <f>ＺＥＨデベロッパー公開情報!BF182</f>
        <v>0</v>
      </c>
      <c r="K77" s="1124">
        <f>ＺＥＨデベロッパー公開情報!BL182</f>
        <v>0</v>
      </c>
      <c r="L77" s="1124">
        <f>ＺＥＨデベロッパー公開情報!BR182</f>
        <v>0</v>
      </c>
      <c r="M77" s="1125" t="str">
        <f>ＺＥＨデベロッパー公開情報!BX182</f>
        <v/>
      </c>
      <c r="N77" s="1126" t="s">
        <v>775</v>
      </c>
      <c r="O77" s="1126" t="s">
        <v>776</v>
      </c>
      <c r="P77" s="1127">
        <f>ＺＥＨデベロッパー実績報告書!$F$49</f>
        <v>0</v>
      </c>
      <c r="Q77" s="1127">
        <f>ＺＥＨデベロッパー実績報告書!$F$47</f>
        <v>0</v>
      </c>
    </row>
    <row r="78" spans="1:17" hidden="1">
      <c r="A78" s="1117">
        <v>36</v>
      </c>
      <c r="B78" s="1118">
        <f>ＺＥＨデベロッパー公開情報!C183</f>
        <v>0</v>
      </c>
      <c r="C78" s="1118" t="s">
        <v>327</v>
      </c>
      <c r="D78" s="1119" t="str">
        <f>IF(ＺＥＨデベロッパー公開情報!AD183="--選択--","",ＺＥＨデベロッパー公開情報!AD183)</f>
        <v/>
      </c>
      <c r="E78" s="1120" t="str">
        <f>IF(ＺＥＨデベロッパー公開情報!AI183="--選択--","",ＺＥＨデベロッパー公開情報!AI183)</f>
        <v/>
      </c>
      <c r="F78" s="1119">
        <f>ＺＥＨデベロッパー公開情報!AN183</f>
        <v>0</v>
      </c>
      <c r="G78" s="1120">
        <f>ＺＥＨデベロッパー公開情報!AT183</f>
        <v>0</v>
      </c>
      <c r="H78" s="1121" t="str">
        <f>IF(ＺＥＨデベロッパー公開情報!AX183="","",ＺＥＨデベロッパー公開情報!AX183)</f>
        <v/>
      </c>
      <c r="I78" s="1122" t="str">
        <f>IF(ＺＥＨデベロッパー公開情報!BB183="","",ＺＥＨデベロッパー公開情報!BB183)</f>
        <v/>
      </c>
      <c r="J78" s="1123">
        <f>ＺＥＨデベロッパー公開情報!BF183</f>
        <v>0</v>
      </c>
      <c r="K78" s="1124">
        <f>ＺＥＨデベロッパー公開情報!BL183</f>
        <v>0</v>
      </c>
      <c r="L78" s="1124">
        <f>ＺＥＨデベロッパー公開情報!BR183</f>
        <v>0</v>
      </c>
      <c r="M78" s="1125" t="str">
        <f>ＺＥＨデベロッパー公開情報!BX183</f>
        <v/>
      </c>
      <c r="N78" s="1126" t="s">
        <v>775</v>
      </c>
      <c r="O78" s="1126" t="s">
        <v>776</v>
      </c>
      <c r="P78" s="1127">
        <f>ＺＥＨデベロッパー実績報告書!$F$49</f>
        <v>0</v>
      </c>
      <c r="Q78" s="1127">
        <f>ＺＥＨデベロッパー実績報告書!$F$47</f>
        <v>0</v>
      </c>
    </row>
    <row r="79" spans="1:17" hidden="1">
      <c r="A79" s="1117">
        <v>37</v>
      </c>
      <c r="B79" s="1118">
        <f>ＺＥＨデベロッパー公開情報!C184</f>
        <v>0</v>
      </c>
      <c r="C79" s="1118" t="s">
        <v>327</v>
      </c>
      <c r="D79" s="1119" t="str">
        <f>IF(ＺＥＨデベロッパー公開情報!AD184="--選択--","",ＺＥＨデベロッパー公開情報!AD184)</f>
        <v/>
      </c>
      <c r="E79" s="1120" t="str">
        <f>IF(ＺＥＨデベロッパー公開情報!AI184="--選択--","",ＺＥＨデベロッパー公開情報!AI184)</f>
        <v/>
      </c>
      <c r="F79" s="1119">
        <f>ＺＥＨデベロッパー公開情報!AN184</f>
        <v>0</v>
      </c>
      <c r="G79" s="1120">
        <f>ＺＥＨデベロッパー公開情報!AT184</f>
        <v>0</v>
      </c>
      <c r="H79" s="1121" t="str">
        <f>IF(ＺＥＨデベロッパー公開情報!AX184="","",ＺＥＨデベロッパー公開情報!AX184)</f>
        <v/>
      </c>
      <c r="I79" s="1122" t="str">
        <f>IF(ＺＥＨデベロッパー公開情報!BB184="","",ＺＥＨデベロッパー公開情報!BB184)</f>
        <v/>
      </c>
      <c r="J79" s="1123">
        <f>ＺＥＨデベロッパー公開情報!BF184</f>
        <v>0</v>
      </c>
      <c r="K79" s="1124">
        <f>ＺＥＨデベロッパー公開情報!BL184</f>
        <v>0</v>
      </c>
      <c r="L79" s="1124">
        <f>ＺＥＨデベロッパー公開情報!BR184</f>
        <v>0</v>
      </c>
      <c r="M79" s="1125" t="str">
        <f>ＺＥＨデベロッパー公開情報!BX184</f>
        <v/>
      </c>
      <c r="N79" s="1126" t="s">
        <v>775</v>
      </c>
      <c r="O79" s="1126" t="s">
        <v>776</v>
      </c>
      <c r="P79" s="1127">
        <f>ＺＥＨデベロッパー実績報告書!$F$49</f>
        <v>0</v>
      </c>
      <c r="Q79" s="1127">
        <f>ＺＥＨデベロッパー実績報告書!$F$47</f>
        <v>0</v>
      </c>
    </row>
    <row r="80" spans="1:17" hidden="1">
      <c r="A80" s="1117">
        <v>38</v>
      </c>
      <c r="B80" s="1118">
        <f>ＺＥＨデベロッパー公開情報!C185</f>
        <v>0</v>
      </c>
      <c r="C80" s="1118" t="s">
        <v>327</v>
      </c>
      <c r="D80" s="1119" t="str">
        <f>IF(ＺＥＨデベロッパー公開情報!AD185="--選択--","",ＺＥＨデベロッパー公開情報!AD185)</f>
        <v/>
      </c>
      <c r="E80" s="1120" t="str">
        <f>IF(ＺＥＨデベロッパー公開情報!AI185="--選択--","",ＺＥＨデベロッパー公開情報!AI185)</f>
        <v/>
      </c>
      <c r="F80" s="1119">
        <f>ＺＥＨデベロッパー公開情報!AN185</f>
        <v>0</v>
      </c>
      <c r="G80" s="1120">
        <f>ＺＥＨデベロッパー公開情報!AT185</f>
        <v>0</v>
      </c>
      <c r="H80" s="1121" t="str">
        <f>IF(ＺＥＨデベロッパー公開情報!AX185="","",ＺＥＨデベロッパー公開情報!AX185)</f>
        <v/>
      </c>
      <c r="I80" s="1122" t="str">
        <f>IF(ＺＥＨデベロッパー公開情報!BB185="","",ＺＥＨデベロッパー公開情報!BB185)</f>
        <v/>
      </c>
      <c r="J80" s="1123">
        <f>ＺＥＨデベロッパー公開情報!BF185</f>
        <v>0</v>
      </c>
      <c r="K80" s="1124">
        <f>ＺＥＨデベロッパー公開情報!BL185</f>
        <v>0</v>
      </c>
      <c r="L80" s="1124">
        <f>ＺＥＨデベロッパー公開情報!BR185</f>
        <v>0</v>
      </c>
      <c r="M80" s="1125" t="str">
        <f>ＺＥＨデベロッパー公開情報!BX185</f>
        <v/>
      </c>
      <c r="N80" s="1126" t="s">
        <v>775</v>
      </c>
      <c r="O80" s="1126" t="s">
        <v>776</v>
      </c>
      <c r="P80" s="1127">
        <f>ＺＥＨデベロッパー実績報告書!$F$49</f>
        <v>0</v>
      </c>
      <c r="Q80" s="1127">
        <f>ＺＥＨデベロッパー実績報告書!$F$47</f>
        <v>0</v>
      </c>
    </row>
    <row r="81" spans="1:17" hidden="1">
      <c r="A81" s="1117">
        <v>39</v>
      </c>
      <c r="B81" s="1118">
        <f>ＺＥＨデベロッパー公開情報!C186</f>
        <v>0</v>
      </c>
      <c r="C81" s="1118" t="s">
        <v>327</v>
      </c>
      <c r="D81" s="1119" t="str">
        <f>IF(ＺＥＨデベロッパー公開情報!AD186="--選択--","",ＺＥＨデベロッパー公開情報!AD186)</f>
        <v/>
      </c>
      <c r="E81" s="1120" t="str">
        <f>IF(ＺＥＨデベロッパー公開情報!AI186="--選択--","",ＺＥＨデベロッパー公開情報!AI186)</f>
        <v/>
      </c>
      <c r="F81" s="1119">
        <f>ＺＥＨデベロッパー公開情報!AN186</f>
        <v>0</v>
      </c>
      <c r="G81" s="1120">
        <f>ＺＥＨデベロッパー公開情報!AT186</f>
        <v>0</v>
      </c>
      <c r="H81" s="1121" t="str">
        <f>IF(ＺＥＨデベロッパー公開情報!AX186="","",ＺＥＨデベロッパー公開情報!AX186)</f>
        <v/>
      </c>
      <c r="I81" s="1122" t="str">
        <f>IF(ＺＥＨデベロッパー公開情報!BB186="","",ＺＥＨデベロッパー公開情報!BB186)</f>
        <v/>
      </c>
      <c r="J81" s="1123">
        <f>ＺＥＨデベロッパー公開情報!BF186</f>
        <v>0</v>
      </c>
      <c r="K81" s="1124">
        <f>ＺＥＨデベロッパー公開情報!BL186</f>
        <v>0</v>
      </c>
      <c r="L81" s="1124">
        <f>ＺＥＨデベロッパー公開情報!BR186</f>
        <v>0</v>
      </c>
      <c r="M81" s="1125" t="str">
        <f>ＺＥＨデベロッパー公開情報!BX186</f>
        <v/>
      </c>
      <c r="N81" s="1126" t="s">
        <v>775</v>
      </c>
      <c r="O81" s="1126" t="s">
        <v>776</v>
      </c>
      <c r="P81" s="1127">
        <f>ＺＥＨデベロッパー実績報告書!$F$49</f>
        <v>0</v>
      </c>
      <c r="Q81" s="1127">
        <f>ＺＥＨデベロッパー実績報告書!$F$47</f>
        <v>0</v>
      </c>
    </row>
    <row r="82" spans="1:17" hidden="1">
      <c r="A82" s="1117">
        <v>40</v>
      </c>
      <c r="B82" s="1118">
        <f>ＺＥＨデベロッパー公開情報!C187</f>
        <v>0</v>
      </c>
      <c r="C82" s="1118" t="s">
        <v>327</v>
      </c>
      <c r="D82" s="1119" t="str">
        <f>IF(ＺＥＨデベロッパー公開情報!AD187="--選択--","",ＺＥＨデベロッパー公開情報!AD187)</f>
        <v/>
      </c>
      <c r="E82" s="1120" t="str">
        <f>IF(ＺＥＨデベロッパー公開情報!AI187="--選択--","",ＺＥＨデベロッパー公開情報!AI187)</f>
        <v/>
      </c>
      <c r="F82" s="1119">
        <f>ＺＥＨデベロッパー公開情報!AN187</f>
        <v>0</v>
      </c>
      <c r="G82" s="1120">
        <f>ＺＥＨデベロッパー公開情報!AT187</f>
        <v>0</v>
      </c>
      <c r="H82" s="1121" t="str">
        <f>IF(ＺＥＨデベロッパー公開情報!AX187="","",ＺＥＨデベロッパー公開情報!AX187)</f>
        <v/>
      </c>
      <c r="I82" s="1122" t="str">
        <f>IF(ＺＥＨデベロッパー公開情報!BB187="","",ＺＥＨデベロッパー公開情報!BB187)</f>
        <v/>
      </c>
      <c r="J82" s="1123">
        <f>ＺＥＨデベロッパー公開情報!BF187</f>
        <v>0</v>
      </c>
      <c r="K82" s="1124">
        <f>ＺＥＨデベロッパー公開情報!BL187</f>
        <v>0</v>
      </c>
      <c r="L82" s="1124">
        <f>ＺＥＨデベロッパー公開情報!BR187</f>
        <v>0</v>
      </c>
      <c r="M82" s="1125" t="str">
        <f>ＺＥＨデベロッパー公開情報!BX187</f>
        <v/>
      </c>
      <c r="N82" s="1126" t="s">
        <v>775</v>
      </c>
      <c r="O82" s="1126" t="s">
        <v>776</v>
      </c>
      <c r="P82" s="1127">
        <f>ＺＥＨデベロッパー実績報告書!$F$49</f>
        <v>0</v>
      </c>
      <c r="Q82" s="1127">
        <f>ＺＥＨデベロッパー実績報告書!$F$47</f>
        <v>0</v>
      </c>
    </row>
    <row r="83" spans="1:17" hidden="1">
      <c r="A83" s="1117">
        <v>41</v>
      </c>
      <c r="B83" s="1118">
        <f>ＺＥＨデベロッパー公開情報!C188</f>
        <v>0</v>
      </c>
      <c r="C83" s="1118" t="s">
        <v>327</v>
      </c>
      <c r="D83" s="1119" t="str">
        <f>IF(ＺＥＨデベロッパー公開情報!AD188="--選択--","",ＺＥＨデベロッパー公開情報!AD188)</f>
        <v/>
      </c>
      <c r="E83" s="1120" t="str">
        <f>IF(ＺＥＨデベロッパー公開情報!AI188="--選択--","",ＺＥＨデベロッパー公開情報!AI188)</f>
        <v/>
      </c>
      <c r="F83" s="1119">
        <f>ＺＥＨデベロッパー公開情報!AN188</f>
        <v>0</v>
      </c>
      <c r="G83" s="1120">
        <f>ＺＥＨデベロッパー公開情報!AT188</f>
        <v>0</v>
      </c>
      <c r="H83" s="1121" t="str">
        <f>IF(ＺＥＨデベロッパー公開情報!AX188="","",ＺＥＨデベロッパー公開情報!AX188)</f>
        <v/>
      </c>
      <c r="I83" s="1122" t="str">
        <f>IF(ＺＥＨデベロッパー公開情報!BB188="","",ＺＥＨデベロッパー公開情報!BB188)</f>
        <v/>
      </c>
      <c r="J83" s="1123">
        <f>ＺＥＨデベロッパー公開情報!BF188</f>
        <v>0</v>
      </c>
      <c r="K83" s="1124">
        <f>ＺＥＨデベロッパー公開情報!BL188</f>
        <v>0</v>
      </c>
      <c r="L83" s="1124">
        <f>ＺＥＨデベロッパー公開情報!BR188</f>
        <v>0</v>
      </c>
      <c r="M83" s="1125" t="str">
        <f>ＺＥＨデベロッパー公開情報!BX188</f>
        <v/>
      </c>
      <c r="N83" s="1126" t="s">
        <v>775</v>
      </c>
      <c r="O83" s="1126" t="s">
        <v>776</v>
      </c>
      <c r="P83" s="1127">
        <f>ＺＥＨデベロッパー実績報告書!$F$49</f>
        <v>0</v>
      </c>
      <c r="Q83" s="1127">
        <f>ＺＥＨデベロッパー実績報告書!$F$47</f>
        <v>0</v>
      </c>
    </row>
    <row r="84" spans="1:17" hidden="1">
      <c r="A84" s="1117">
        <v>42</v>
      </c>
      <c r="B84" s="1118">
        <f>ＺＥＨデベロッパー公開情報!C189</f>
        <v>0</v>
      </c>
      <c r="C84" s="1118" t="s">
        <v>327</v>
      </c>
      <c r="D84" s="1119" t="str">
        <f>IF(ＺＥＨデベロッパー公開情報!AD189="--選択--","",ＺＥＨデベロッパー公開情報!AD189)</f>
        <v/>
      </c>
      <c r="E84" s="1120" t="str">
        <f>IF(ＺＥＨデベロッパー公開情報!AI189="--選択--","",ＺＥＨデベロッパー公開情報!AI189)</f>
        <v/>
      </c>
      <c r="F84" s="1119">
        <f>ＺＥＨデベロッパー公開情報!AN189</f>
        <v>0</v>
      </c>
      <c r="G84" s="1120">
        <f>ＺＥＨデベロッパー公開情報!AT189</f>
        <v>0</v>
      </c>
      <c r="H84" s="1121" t="str">
        <f>IF(ＺＥＨデベロッパー公開情報!AX189="","",ＺＥＨデベロッパー公開情報!AX189)</f>
        <v/>
      </c>
      <c r="I84" s="1122" t="str">
        <f>IF(ＺＥＨデベロッパー公開情報!BB189="","",ＺＥＨデベロッパー公開情報!BB189)</f>
        <v/>
      </c>
      <c r="J84" s="1123">
        <f>ＺＥＨデベロッパー公開情報!BF189</f>
        <v>0</v>
      </c>
      <c r="K84" s="1124">
        <f>ＺＥＨデベロッパー公開情報!BL189</f>
        <v>0</v>
      </c>
      <c r="L84" s="1124">
        <f>ＺＥＨデベロッパー公開情報!BR189</f>
        <v>0</v>
      </c>
      <c r="M84" s="1125" t="str">
        <f>ＺＥＨデベロッパー公開情報!BX189</f>
        <v/>
      </c>
      <c r="N84" s="1126" t="s">
        <v>775</v>
      </c>
      <c r="O84" s="1126" t="s">
        <v>776</v>
      </c>
      <c r="P84" s="1127">
        <f>ＺＥＨデベロッパー実績報告書!$F$49</f>
        <v>0</v>
      </c>
      <c r="Q84" s="1127">
        <f>ＺＥＨデベロッパー実績報告書!$F$47</f>
        <v>0</v>
      </c>
    </row>
    <row r="85" spans="1:17" hidden="1">
      <c r="A85" s="1117">
        <v>43</v>
      </c>
      <c r="B85" s="1118">
        <f>ＺＥＨデベロッパー公開情報!C190</f>
        <v>0</v>
      </c>
      <c r="C85" s="1118" t="s">
        <v>327</v>
      </c>
      <c r="D85" s="1119" t="str">
        <f>IF(ＺＥＨデベロッパー公開情報!AD190="--選択--","",ＺＥＨデベロッパー公開情報!AD190)</f>
        <v/>
      </c>
      <c r="E85" s="1120" t="str">
        <f>IF(ＺＥＨデベロッパー公開情報!AI190="--選択--","",ＺＥＨデベロッパー公開情報!AI190)</f>
        <v/>
      </c>
      <c r="F85" s="1119">
        <f>ＺＥＨデベロッパー公開情報!AN190</f>
        <v>0</v>
      </c>
      <c r="G85" s="1120">
        <f>ＺＥＨデベロッパー公開情報!AT190</f>
        <v>0</v>
      </c>
      <c r="H85" s="1121" t="str">
        <f>IF(ＺＥＨデベロッパー公開情報!AX190="","",ＺＥＨデベロッパー公開情報!AX190)</f>
        <v/>
      </c>
      <c r="I85" s="1122" t="str">
        <f>IF(ＺＥＨデベロッパー公開情報!BB190="","",ＺＥＨデベロッパー公開情報!BB190)</f>
        <v/>
      </c>
      <c r="J85" s="1123">
        <f>ＺＥＨデベロッパー公開情報!BF190</f>
        <v>0</v>
      </c>
      <c r="K85" s="1124">
        <f>ＺＥＨデベロッパー公開情報!BL190</f>
        <v>0</v>
      </c>
      <c r="L85" s="1124">
        <f>ＺＥＨデベロッパー公開情報!BR190</f>
        <v>0</v>
      </c>
      <c r="M85" s="1125" t="str">
        <f>ＺＥＨデベロッパー公開情報!BX190</f>
        <v/>
      </c>
      <c r="N85" s="1126" t="s">
        <v>775</v>
      </c>
      <c r="O85" s="1126" t="s">
        <v>776</v>
      </c>
      <c r="P85" s="1127">
        <f>ＺＥＨデベロッパー実績報告書!$F$49</f>
        <v>0</v>
      </c>
      <c r="Q85" s="1127">
        <f>ＺＥＨデベロッパー実績報告書!$F$47</f>
        <v>0</v>
      </c>
    </row>
    <row r="86" spans="1:17" hidden="1">
      <c r="A86" s="1117">
        <v>44</v>
      </c>
      <c r="B86" s="1118">
        <f>ＺＥＨデベロッパー公開情報!C191</f>
        <v>0</v>
      </c>
      <c r="C86" s="1118" t="s">
        <v>327</v>
      </c>
      <c r="D86" s="1119" t="str">
        <f>IF(ＺＥＨデベロッパー公開情報!AD191="--選択--","",ＺＥＨデベロッパー公開情報!AD191)</f>
        <v/>
      </c>
      <c r="E86" s="1120" t="str">
        <f>IF(ＺＥＨデベロッパー公開情報!AI191="--選択--","",ＺＥＨデベロッパー公開情報!AI191)</f>
        <v/>
      </c>
      <c r="F86" s="1119">
        <f>ＺＥＨデベロッパー公開情報!AN191</f>
        <v>0</v>
      </c>
      <c r="G86" s="1120">
        <f>ＺＥＨデベロッパー公開情報!AT191</f>
        <v>0</v>
      </c>
      <c r="H86" s="1121" t="str">
        <f>IF(ＺＥＨデベロッパー公開情報!AX191="","",ＺＥＨデベロッパー公開情報!AX191)</f>
        <v/>
      </c>
      <c r="I86" s="1122" t="str">
        <f>IF(ＺＥＨデベロッパー公開情報!BB191="","",ＺＥＨデベロッパー公開情報!BB191)</f>
        <v/>
      </c>
      <c r="J86" s="1123">
        <f>ＺＥＨデベロッパー公開情報!BF191</f>
        <v>0</v>
      </c>
      <c r="K86" s="1124">
        <f>ＺＥＨデベロッパー公開情報!BL191</f>
        <v>0</v>
      </c>
      <c r="L86" s="1124">
        <f>ＺＥＨデベロッパー公開情報!BR191</f>
        <v>0</v>
      </c>
      <c r="M86" s="1125" t="str">
        <f>ＺＥＨデベロッパー公開情報!BX191</f>
        <v/>
      </c>
      <c r="N86" s="1126" t="s">
        <v>775</v>
      </c>
      <c r="O86" s="1126" t="s">
        <v>776</v>
      </c>
      <c r="P86" s="1127">
        <f>ＺＥＨデベロッパー実績報告書!$F$49</f>
        <v>0</v>
      </c>
      <c r="Q86" s="1127">
        <f>ＺＥＨデベロッパー実績報告書!$F$47</f>
        <v>0</v>
      </c>
    </row>
    <row r="87" spans="1:17" hidden="1">
      <c r="A87" s="1117">
        <v>45</v>
      </c>
      <c r="B87" s="1118">
        <f>ＺＥＨデベロッパー公開情報!C192</f>
        <v>0</v>
      </c>
      <c r="C87" s="1118" t="s">
        <v>327</v>
      </c>
      <c r="D87" s="1119" t="str">
        <f>IF(ＺＥＨデベロッパー公開情報!AD192="--選択--","",ＺＥＨデベロッパー公開情報!AD192)</f>
        <v/>
      </c>
      <c r="E87" s="1120" t="str">
        <f>IF(ＺＥＨデベロッパー公開情報!AI192="--選択--","",ＺＥＨデベロッパー公開情報!AI192)</f>
        <v/>
      </c>
      <c r="F87" s="1119">
        <f>ＺＥＨデベロッパー公開情報!AN192</f>
        <v>0</v>
      </c>
      <c r="G87" s="1120">
        <f>ＺＥＨデベロッパー公開情報!AT192</f>
        <v>0</v>
      </c>
      <c r="H87" s="1121" t="str">
        <f>IF(ＺＥＨデベロッパー公開情報!AX192="","",ＺＥＨデベロッパー公開情報!AX192)</f>
        <v/>
      </c>
      <c r="I87" s="1122" t="str">
        <f>IF(ＺＥＨデベロッパー公開情報!BB192="","",ＺＥＨデベロッパー公開情報!BB192)</f>
        <v/>
      </c>
      <c r="J87" s="1123">
        <f>ＺＥＨデベロッパー公開情報!BF192</f>
        <v>0</v>
      </c>
      <c r="K87" s="1124">
        <f>ＺＥＨデベロッパー公開情報!BL192</f>
        <v>0</v>
      </c>
      <c r="L87" s="1124">
        <f>ＺＥＨデベロッパー公開情報!BR192</f>
        <v>0</v>
      </c>
      <c r="M87" s="1125" t="str">
        <f>ＺＥＨデベロッパー公開情報!BX192</f>
        <v/>
      </c>
      <c r="N87" s="1126" t="s">
        <v>775</v>
      </c>
      <c r="O87" s="1126" t="s">
        <v>776</v>
      </c>
      <c r="P87" s="1127">
        <f>ＺＥＨデベロッパー実績報告書!$F$49</f>
        <v>0</v>
      </c>
      <c r="Q87" s="1127">
        <f>ＺＥＨデベロッパー実績報告書!$F$47</f>
        <v>0</v>
      </c>
    </row>
    <row r="88" spans="1:17" hidden="1">
      <c r="A88" s="1117">
        <v>46</v>
      </c>
      <c r="B88" s="1118">
        <f>ＺＥＨデベロッパー公開情報!C193</f>
        <v>0</v>
      </c>
      <c r="C88" s="1118" t="s">
        <v>327</v>
      </c>
      <c r="D88" s="1119" t="str">
        <f>IF(ＺＥＨデベロッパー公開情報!AD193="--選択--","",ＺＥＨデベロッパー公開情報!AD193)</f>
        <v/>
      </c>
      <c r="E88" s="1120" t="str">
        <f>IF(ＺＥＨデベロッパー公開情報!AI193="--選択--","",ＺＥＨデベロッパー公開情報!AI193)</f>
        <v/>
      </c>
      <c r="F88" s="1119">
        <f>ＺＥＨデベロッパー公開情報!AN193</f>
        <v>0</v>
      </c>
      <c r="G88" s="1120">
        <f>ＺＥＨデベロッパー公開情報!AT193</f>
        <v>0</v>
      </c>
      <c r="H88" s="1121" t="str">
        <f>IF(ＺＥＨデベロッパー公開情報!AX193="","",ＺＥＨデベロッパー公開情報!AX193)</f>
        <v/>
      </c>
      <c r="I88" s="1122" t="str">
        <f>IF(ＺＥＨデベロッパー公開情報!BB193="","",ＺＥＨデベロッパー公開情報!BB193)</f>
        <v/>
      </c>
      <c r="J88" s="1123">
        <f>ＺＥＨデベロッパー公開情報!BF193</f>
        <v>0</v>
      </c>
      <c r="K88" s="1124">
        <f>ＺＥＨデベロッパー公開情報!BL193</f>
        <v>0</v>
      </c>
      <c r="L88" s="1124">
        <f>ＺＥＨデベロッパー公開情報!BR193</f>
        <v>0</v>
      </c>
      <c r="M88" s="1125" t="str">
        <f>ＺＥＨデベロッパー公開情報!BX193</f>
        <v/>
      </c>
      <c r="N88" s="1126" t="s">
        <v>775</v>
      </c>
      <c r="O88" s="1126" t="s">
        <v>776</v>
      </c>
      <c r="P88" s="1127">
        <f>ＺＥＨデベロッパー実績報告書!$F$49</f>
        <v>0</v>
      </c>
      <c r="Q88" s="1127">
        <f>ＺＥＨデベロッパー実績報告書!$F$47</f>
        <v>0</v>
      </c>
    </row>
    <row r="89" spans="1:17" hidden="1">
      <c r="A89" s="1117">
        <v>47</v>
      </c>
      <c r="B89" s="1118">
        <f>ＺＥＨデベロッパー公開情報!C194</f>
        <v>0</v>
      </c>
      <c r="C89" s="1118" t="s">
        <v>327</v>
      </c>
      <c r="D89" s="1119" t="str">
        <f>IF(ＺＥＨデベロッパー公開情報!AD194="--選択--","",ＺＥＨデベロッパー公開情報!AD194)</f>
        <v/>
      </c>
      <c r="E89" s="1120" t="str">
        <f>IF(ＺＥＨデベロッパー公開情報!AI194="--選択--","",ＺＥＨデベロッパー公開情報!AI194)</f>
        <v/>
      </c>
      <c r="F89" s="1119">
        <f>ＺＥＨデベロッパー公開情報!AN194</f>
        <v>0</v>
      </c>
      <c r="G89" s="1120">
        <f>ＺＥＨデベロッパー公開情報!AT194</f>
        <v>0</v>
      </c>
      <c r="H89" s="1121" t="str">
        <f>IF(ＺＥＨデベロッパー公開情報!AX194="","",ＺＥＨデベロッパー公開情報!AX194)</f>
        <v/>
      </c>
      <c r="I89" s="1122" t="str">
        <f>IF(ＺＥＨデベロッパー公開情報!BB194="","",ＺＥＨデベロッパー公開情報!BB194)</f>
        <v/>
      </c>
      <c r="J89" s="1123">
        <f>ＺＥＨデベロッパー公開情報!BF194</f>
        <v>0</v>
      </c>
      <c r="K89" s="1124">
        <f>ＺＥＨデベロッパー公開情報!BL194</f>
        <v>0</v>
      </c>
      <c r="L89" s="1124">
        <f>ＺＥＨデベロッパー公開情報!BR194</f>
        <v>0</v>
      </c>
      <c r="M89" s="1125" t="str">
        <f>ＺＥＨデベロッパー公開情報!BX194</f>
        <v/>
      </c>
      <c r="N89" s="1126" t="s">
        <v>775</v>
      </c>
      <c r="O89" s="1126" t="s">
        <v>776</v>
      </c>
      <c r="P89" s="1127">
        <f>ＺＥＨデベロッパー実績報告書!$F$49</f>
        <v>0</v>
      </c>
      <c r="Q89" s="1127">
        <f>ＺＥＨデベロッパー実績報告書!$F$47</f>
        <v>0</v>
      </c>
    </row>
    <row r="90" spans="1:17" hidden="1">
      <c r="A90" s="1117">
        <v>48</v>
      </c>
      <c r="B90" s="1118">
        <f>ＺＥＨデベロッパー公開情報!C195</f>
        <v>0</v>
      </c>
      <c r="C90" s="1118" t="s">
        <v>327</v>
      </c>
      <c r="D90" s="1119" t="str">
        <f>IF(ＺＥＨデベロッパー公開情報!AD195="--選択--","",ＺＥＨデベロッパー公開情報!AD195)</f>
        <v/>
      </c>
      <c r="E90" s="1120" t="str">
        <f>IF(ＺＥＨデベロッパー公開情報!AI195="--選択--","",ＺＥＨデベロッパー公開情報!AI195)</f>
        <v/>
      </c>
      <c r="F90" s="1119">
        <f>ＺＥＨデベロッパー公開情報!AN195</f>
        <v>0</v>
      </c>
      <c r="G90" s="1120">
        <f>ＺＥＨデベロッパー公開情報!AT195</f>
        <v>0</v>
      </c>
      <c r="H90" s="1121" t="str">
        <f>IF(ＺＥＨデベロッパー公開情報!AX195="","",ＺＥＨデベロッパー公開情報!AX195)</f>
        <v/>
      </c>
      <c r="I90" s="1122" t="str">
        <f>IF(ＺＥＨデベロッパー公開情報!BB195="","",ＺＥＨデベロッパー公開情報!BB195)</f>
        <v/>
      </c>
      <c r="J90" s="1123">
        <f>ＺＥＨデベロッパー公開情報!BF195</f>
        <v>0</v>
      </c>
      <c r="K90" s="1124">
        <f>ＺＥＨデベロッパー公開情報!BL195</f>
        <v>0</v>
      </c>
      <c r="L90" s="1124">
        <f>ＺＥＨデベロッパー公開情報!BR195</f>
        <v>0</v>
      </c>
      <c r="M90" s="1125" t="str">
        <f>ＺＥＨデベロッパー公開情報!BX195</f>
        <v/>
      </c>
      <c r="N90" s="1126" t="s">
        <v>775</v>
      </c>
      <c r="O90" s="1126" t="s">
        <v>776</v>
      </c>
      <c r="P90" s="1127">
        <f>ＺＥＨデベロッパー実績報告書!$F$49</f>
        <v>0</v>
      </c>
      <c r="Q90" s="1127">
        <f>ＺＥＨデベロッパー実績報告書!$F$47</f>
        <v>0</v>
      </c>
    </row>
    <row r="91" spans="1:17" hidden="1">
      <c r="A91" s="1117">
        <v>49</v>
      </c>
      <c r="B91" s="1118">
        <f>ＺＥＨデベロッパー公開情報!C196</f>
        <v>0</v>
      </c>
      <c r="C91" s="1118" t="s">
        <v>327</v>
      </c>
      <c r="D91" s="1119" t="str">
        <f>IF(ＺＥＨデベロッパー公開情報!AD196="--選択--","",ＺＥＨデベロッパー公開情報!AD196)</f>
        <v/>
      </c>
      <c r="E91" s="1120" t="str">
        <f>IF(ＺＥＨデベロッパー公開情報!AI196="--選択--","",ＺＥＨデベロッパー公開情報!AI196)</f>
        <v/>
      </c>
      <c r="F91" s="1119">
        <f>ＺＥＨデベロッパー公開情報!AN196</f>
        <v>0</v>
      </c>
      <c r="G91" s="1120">
        <f>ＺＥＨデベロッパー公開情報!AT196</f>
        <v>0</v>
      </c>
      <c r="H91" s="1121" t="str">
        <f>IF(ＺＥＨデベロッパー公開情報!AX196="","",ＺＥＨデベロッパー公開情報!AX196)</f>
        <v/>
      </c>
      <c r="I91" s="1122" t="str">
        <f>IF(ＺＥＨデベロッパー公開情報!BB196="","",ＺＥＨデベロッパー公開情報!BB196)</f>
        <v/>
      </c>
      <c r="J91" s="1123">
        <f>ＺＥＨデベロッパー公開情報!BF196</f>
        <v>0</v>
      </c>
      <c r="K91" s="1124">
        <f>ＺＥＨデベロッパー公開情報!BL196</f>
        <v>0</v>
      </c>
      <c r="L91" s="1124">
        <f>ＺＥＨデベロッパー公開情報!BR196</f>
        <v>0</v>
      </c>
      <c r="M91" s="1125" t="str">
        <f>ＺＥＨデベロッパー公開情報!BX196</f>
        <v/>
      </c>
      <c r="N91" s="1126" t="s">
        <v>775</v>
      </c>
      <c r="O91" s="1126" t="s">
        <v>776</v>
      </c>
      <c r="P91" s="1127">
        <f>ＺＥＨデベロッパー実績報告書!$F$49</f>
        <v>0</v>
      </c>
      <c r="Q91" s="1127">
        <f>ＺＥＨデベロッパー実績報告書!$F$47</f>
        <v>0</v>
      </c>
    </row>
    <row r="92" spans="1:17" hidden="1">
      <c r="A92" s="1117">
        <v>50</v>
      </c>
      <c r="B92" s="1118">
        <f>ＺＥＨデベロッパー公開情報!C197</f>
        <v>0</v>
      </c>
      <c r="C92" s="1118" t="s">
        <v>327</v>
      </c>
      <c r="D92" s="1119" t="str">
        <f>IF(ＺＥＨデベロッパー公開情報!AD197="--選択--","",ＺＥＨデベロッパー公開情報!AD197)</f>
        <v/>
      </c>
      <c r="E92" s="1120" t="str">
        <f>IF(ＺＥＨデベロッパー公開情報!AI197="--選択--","",ＺＥＨデベロッパー公開情報!AI197)</f>
        <v/>
      </c>
      <c r="F92" s="1119">
        <f>ＺＥＨデベロッパー公開情報!AN197</f>
        <v>0</v>
      </c>
      <c r="G92" s="1120">
        <f>ＺＥＨデベロッパー公開情報!AT197</f>
        <v>0</v>
      </c>
      <c r="H92" s="1121" t="str">
        <f>IF(ＺＥＨデベロッパー公開情報!AX197="","",ＺＥＨデベロッパー公開情報!AX197)</f>
        <v/>
      </c>
      <c r="I92" s="1122" t="str">
        <f>IF(ＺＥＨデベロッパー公開情報!BB197="","",ＺＥＨデベロッパー公開情報!BB197)</f>
        <v/>
      </c>
      <c r="J92" s="1123">
        <f>ＺＥＨデベロッパー公開情報!BF197</f>
        <v>0</v>
      </c>
      <c r="K92" s="1124">
        <f>ＺＥＨデベロッパー公開情報!BL197</f>
        <v>0</v>
      </c>
      <c r="L92" s="1124">
        <f>ＺＥＨデベロッパー公開情報!BR197</f>
        <v>0</v>
      </c>
      <c r="M92" s="1125" t="str">
        <f>ＺＥＨデベロッパー公開情報!BX197</f>
        <v/>
      </c>
      <c r="N92" s="1126" t="s">
        <v>775</v>
      </c>
      <c r="O92" s="1126" t="s">
        <v>776</v>
      </c>
      <c r="P92" s="1127">
        <f>ＺＥＨデベロッパー実績報告書!$F$49</f>
        <v>0</v>
      </c>
      <c r="Q92" s="1127">
        <f>ＺＥＨデベロッパー実績報告書!$F$47</f>
        <v>0</v>
      </c>
    </row>
  </sheetData>
  <sheetProtection algorithmName="SHA-512" hashValue="tFfn2WNPSj3ObTFyaZaOp3VLqeWWmNWGaWYSy1HDR3Pl9W56JqeltZ3mCaelnos3JZRCc8Sb485fIVZKiEFEDQ==" saltValue="WaMjHezcJ+8B691xXlEMpA==" spinCount="100000" sheet="1" objects="1" scenarios="1"/>
  <mergeCells count="15">
    <mergeCell ref="O1:O2"/>
    <mergeCell ref="P1:P2"/>
    <mergeCell ref="Q1:Q2"/>
    <mergeCell ref="H1:H2"/>
    <mergeCell ref="I1:I2"/>
    <mergeCell ref="J1:J2"/>
    <mergeCell ref="K1:L1"/>
    <mergeCell ref="M1:M2"/>
    <mergeCell ref="N1:N2"/>
    <mergeCell ref="A1:A2"/>
    <mergeCell ref="B1:C1"/>
    <mergeCell ref="D1:D2"/>
    <mergeCell ref="E1:E2"/>
    <mergeCell ref="F1:F2"/>
    <mergeCell ref="G1:G2"/>
  </mergeCells>
  <phoneticPr fontId="1"/>
  <conditionalFormatting sqref="B2:B4 B6 B8 B10 B12 C3:C12 B14:C14 B16:C16 B18:C18 B20:C20 B22:C22 B24:C24 B26:C26 B28:C28 B30:C30 B32:C32 B34:C34 B36:C36 B38:C38 B40:C40 B42:C42">
    <cfRule type="expression" dxfId="0" priority="3">
      <formula>AND($B2="",AND($D2&lt;&gt;"--選択--",$D2&lt;&gt;""))</formula>
    </cfRule>
  </conditionalFormatting>
  <conditionalFormatting sqref="C2">
    <cfRule type="expression" dxfId="2" priority="2">
      <formula>AND($B2="",AND($D2&lt;&gt;"--選択--",$D2&lt;&gt;""))</formula>
    </cfRule>
  </conditionalFormatting>
  <conditionalFormatting sqref="B43:C92">
    <cfRule type="expression" dxfId="1" priority="1">
      <formula>AND($B43="",AND($D43&lt;&gt;"--選択--",$D43&lt;&gt;""))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2"/>
  <sheetViews>
    <sheetView workbookViewId="0">
      <pane xSplit="1" topLeftCell="L1" activePane="topRight" state="frozen"/>
      <selection activeCell="AO6" sqref="AO6:BV24"/>
      <selection pane="topRight" activeCell="AB25" sqref="AB25"/>
    </sheetView>
  </sheetViews>
  <sheetFormatPr defaultColWidth="9" defaultRowHeight="13.2"/>
  <cols>
    <col min="1" max="1" width="23.77734375" style="9" hidden="1" customWidth="1"/>
    <col min="2" max="2" width="7.77734375" style="9" hidden="1" customWidth="1"/>
    <col min="3" max="3" width="8.33203125" style="9" hidden="1" customWidth="1"/>
    <col min="4" max="4" width="17.44140625" style="9" hidden="1" customWidth="1"/>
    <col min="5" max="5" width="8.33203125" style="9" hidden="1" customWidth="1"/>
    <col min="6" max="6" width="24.77734375" style="9" hidden="1" customWidth="1"/>
    <col min="7" max="7" width="18" style="9" hidden="1" customWidth="1"/>
    <col min="8" max="8" width="19.77734375" style="9" hidden="1" customWidth="1"/>
    <col min="9" max="9" width="18.77734375" style="9" hidden="1" customWidth="1"/>
    <col min="10" max="10" width="23.77734375" style="9" hidden="1" customWidth="1"/>
    <col min="11" max="11" width="33.109375" style="9" hidden="1" customWidth="1"/>
    <col min="12" max="12" width="15.109375" style="9" hidden="1" customWidth="1"/>
    <col min="13" max="13" width="21.77734375" style="9" hidden="1" customWidth="1"/>
    <col min="14" max="14" width="20.33203125" style="9" hidden="1" customWidth="1"/>
    <col min="15" max="15" width="20" style="9" hidden="1" customWidth="1"/>
    <col min="16" max="16" width="18.109375" style="9" hidden="1" customWidth="1"/>
    <col min="17" max="17" width="20.44140625" style="9" hidden="1" customWidth="1"/>
    <col min="18" max="18" width="22.44140625" style="9" hidden="1" customWidth="1"/>
    <col min="19" max="19" width="23.77734375" style="9" hidden="1" customWidth="1"/>
    <col min="20" max="20" width="21.6640625" style="9" hidden="1" customWidth="1"/>
    <col min="21" max="21" width="11.21875" style="8" hidden="1" customWidth="1"/>
    <col min="22" max="16384" width="9" style="8"/>
  </cols>
  <sheetData>
    <row r="1" spans="1:21">
      <c r="A1" s="28" t="s">
        <v>16</v>
      </c>
      <c r="B1" s="29" t="s">
        <v>283</v>
      </c>
      <c r="C1" s="29" t="s">
        <v>284</v>
      </c>
      <c r="D1" s="29" t="s">
        <v>285</v>
      </c>
      <c r="E1" s="29" t="s">
        <v>286</v>
      </c>
      <c r="F1" s="29" t="s">
        <v>287</v>
      </c>
      <c r="G1" s="29" t="s">
        <v>288</v>
      </c>
      <c r="H1" s="29" t="s">
        <v>289</v>
      </c>
      <c r="I1" s="29" t="s">
        <v>290</v>
      </c>
      <c r="J1" s="29" t="s">
        <v>291</v>
      </c>
      <c r="K1" s="29" t="s">
        <v>292</v>
      </c>
      <c r="L1" s="29" t="s">
        <v>293</v>
      </c>
      <c r="M1" s="29" t="s">
        <v>294</v>
      </c>
      <c r="N1" s="29" t="s">
        <v>295</v>
      </c>
      <c r="O1" s="29" t="s">
        <v>296</v>
      </c>
      <c r="P1" s="29" t="s">
        <v>337</v>
      </c>
      <c r="Q1" s="29" t="s">
        <v>297</v>
      </c>
      <c r="R1" s="29" t="s">
        <v>298</v>
      </c>
      <c r="S1" s="29" t="s">
        <v>299</v>
      </c>
      <c r="T1" s="29" t="s">
        <v>300</v>
      </c>
      <c r="U1" s="29" t="s">
        <v>301</v>
      </c>
    </row>
    <row r="2" spans="1:21">
      <c r="A2" s="30" t="s">
        <v>326</v>
      </c>
      <c r="B2" s="30" t="s">
        <v>326</v>
      </c>
      <c r="C2" s="30" t="s">
        <v>326</v>
      </c>
      <c r="D2" s="30" t="s">
        <v>326</v>
      </c>
      <c r="E2" s="30" t="s">
        <v>326</v>
      </c>
      <c r="F2" s="30" t="s">
        <v>326</v>
      </c>
      <c r="G2" s="30" t="s">
        <v>326</v>
      </c>
      <c r="H2" s="30" t="s">
        <v>326</v>
      </c>
      <c r="I2" s="30" t="s">
        <v>326</v>
      </c>
      <c r="J2" s="30" t="s">
        <v>326</v>
      </c>
      <c r="K2" s="30" t="s">
        <v>326</v>
      </c>
      <c r="L2" s="30" t="s">
        <v>326</v>
      </c>
      <c r="M2" s="30" t="s">
        <v>326</v>
      </c>
      <c r="N2" s="30" t="s">
        <v>326</v>
      </c>
      <c r="O2" s="30" t="s">
        <v>326</v>
      </c>
      <c r="P2" s="30" t="s">
        <v>326</v>
      </c>
      <c r="Q2" s="30" t="s">
        <v>326</v>
      </c>
      <c r="R2" s="30" t="s">
        <v>326</v>
      </c>
      <c r="S2" s="30" t="s">
        <v>326</v>
      </c>
      <c r="T2" s="30" t="s">
        <v>326</v>
      </c>
      <c r="U2" s="30" t="s">
        <v>326</v>
      </c>
    </row>
    <row r="3" spans="1:21">
      <c r="A3" s="31" t="s">
        <v>85</v>
      </c>
      <c r="B3" s="31" t="s">
        <v>119</v>
      </c>
      <c r="C3" s="31" t="s">
        <v>86</v>
      </c>
      <c r="D3" s="31" t="s">
        <v>285</v>
      </c>
      <c r="E3" s="31" t="s">
        <v>96</v>
      </c>
      <c r="F3" s="31" t="s">
        <v>588</v>
      </c>
      <c r="G3" s="31" t="s">
        <v>302</v>
      </c>
      <c r="H3" s="31" t="s">
        <v>583</v>
      </c>
      <c r="I3" s="32" t="s">
        <v>576</v>
      </c>
      <c r="J3" s="32" t="s">
        <v>564</v>
      </c>
      <c r="K3" s="31" t="s">
        <v>558</v>
      </c>
      <c r="L3" s="31" t="s">
        <v>303</v>
      </c>
      <c r="M3" s="31" t="s">
        <v>333</v>
      </c>
      <c r="N3" s="31" t="s">
        <v>120</v>
      </c>
      <c r="O3" s="31" t="s">
        <v>123</v>
      </c>
      <c r="P3" s="31" t="s">
        <v>304</v>
      </c>
      <c r="Q3" s="31" t="s">
        <v>305</v>
      </c>
      <c r="R3" s="31" t="s">
        <v>306</v>
      </c>
      <c r="S3" s="31" t="s">
        <v>555</v>
      </c>
      <c r="T3" s="32" t="s">
        <v>182</v>
      </c>
      <c r="U3" s="32" t="s">
        <v>184</v>
      </c>
    </row>
    <row r="4" spans="1:21">
      <c r="A4" s="31" t="s">
        <v>86</v>
      </c>
      <c r="B4" s="31" t="s">
        <v>94</v>
      </c>
      <c r="C4" s="31" t="s">
        <v>95</v>
      </c>
      <c r="D4" s="31"/>
      <c r="E4" s="31" t="s">
        <v>97</v>
      </c>
      <c r="F4" s="31" t="s">
        <v>589</v>
      </c>
      <c r="G4" s="31" t="s">
        <v>307</v>
      </c>
      <c r="H4" s="31" t="s">
        <v>584</v>
      </c>
      <c r="I4" s="32" t="s">
        <v>577</v>
      </c>
      <c r="J4" s="32" t="s">
        <v>565</v>
      </c>
      <c r="K4" s="31" t="s">
        <v>559</v>
      </c>
      <c r="L4" s="31" t="s">
        <v>308</v>
      </c>
      <c r="M4" s="31" t="s">
        <v>335</v>
      </c>
      <c r="N4" s="31" t="s">
        <v>121</v>
      </c>
      <c r="O4" s="31" t="s">
        <v>124</v>
      </c>
      <c r="P4" s="31" t="s">
        <v>126</v>
      </c>
      <c r="Q4" s="31" t="s">
        <v>309</v>
      </c>
      <c r="R4" s="31" t="s">
        <v>310</v>
      </c>
      <c r="S4" s="31" t="s">
        <v>556</v>
      </c>
      <c r="T4" s="31" t="s">
        <v>183</v>
      </c>
      <c r="U4" s="33"/>
    </row>
    <row r="5" spans="1:21">
      <c r="A5" s="31" t="s">
        <v>87</v>
      </c>
      <c r="B5" s="31"/>
      <c r="C5" s="31"/>
      <c r="D5" s="31"/>
      <c r="E5" s="31" t="s">
        <v>98</v>
      </c>
      <c r="F5" s="31" t="s">
        <v>590</v>
      </c>
      <c r="G5" s="31" t="s">
        <v>311</v>
      </c>
      <c r="H5" s="31" t="s">
        <v>585</v>
      </c>
      <c r="I5" s="32" t="s">
        <v>578</v>
      </c>
      <c r="J5" s="32" t="s">
        <v>566</v>
      </c>
      <c r="K5" s="31" t="s">
        <v>560</v>
      </c>
      <c r="L5" s="31" t="s">
        <v>312</v>
      </c>
      <c r="M5" s="31" t="s">
        <v>334</v>
      </c>
      <c r="N5" s="31" t="s">
        <v>122</v>
      </c>
      <c r="O5" s="31" t="s">
        <v>125</v>
      </c>
      <c r="P5" s="31"/>
      <c r="Q5" s="31" t="s">
        <v>313</v>
      </c>
      <c r="R5" s="31"/>
      <c r="S5" s="31" t="s">
        <v>557</v>
      </c>
      <c r="T5" s="31"/>
      <c r="U5" s="33"/>
    </row>
    <row r="6" spans="1:21">
      <c r="A6" s="31" t="s">
        <v>88</v>
      </c>
      <c r="B6" s="31"/>
      <c r="C6" s="31"/>
      <c r="D6" s="31"/>
      <c r="E6" s="31"/>
      <c r="F6" s="31" t="s">
        <v>591</v>
      </c>
      <c r="G6" s="31" t="s">
        <v>314</v>
      </c>
      <c r="H6" s="31" t="s">
        <v>586</v>
      </c>
      <c r="I6" s="32" t="s">
        <v>579</v>
      </c>
      <c r="J6" s="32" t="s">
        <v>567</v>
      </c>
      <c r="K6" s="31" t="s">
        <v>561</v>
      </c>
      <c r="L6" s="31"/>
      <c r="M6" s="31" t="s">
        <v>336</v>
      </c>
      <c r="N6" s="31"/>
      <c r="O6" s="31"/>
      <c r="P6" s="31"/>
      <c r="Q6" s="31"/>
      <c r="R6" s="31"/>
      <c r="S6" s="31" t="s">
        <v>176</v>
      </c>
      <c r="T6" s="31"/>
      <c r="U6" s="33"/>
    </row>
    <row r="7" spans="1:21">
      <c r="A7" s="31" t="s">
        <v>89</v>
      </c>
      <c r="B7" s="31"/>
      <c r="C7" s="31"/>
      <c r="D7" s="31"/>
      <c r="E7" s="31"/>
      <c r="F7" s="31" t="s">
        <v>592</v>
      </c>
      <c r="G7" s="31"/>
      <c r="H7" s="31" t="s">
        <v>587</v>
      </c>
      <c r="I7" s="32" t="s">
        <v>580</v>
      </c>
      <c r="J7" s="32" t="s">
        <v>568</v>
      </c>
      <c r="K7" s="31" t="s">
        <v>562</v>
      </c>
      <c r="L7" s="31"/>
      <c r="M7" s="31"/>
      <c r="N7" s="31"/>
      <c r="O7" s="31"/>
      <c r="P7" s="31"/>
      <c r="Q7" s="31"/>
      <c r="R7" s="31"/>
      <c r="S7" s="31" t="s">
        <v>177</v>
      </c>
      <c r="T7" s="31"/>
      <c r="U7" s="33"/>
    </row>
    <row r="8" spans="1:21">
      <c r="A8" s="31" t="s">
        <v>90</v>
      </c>
      <c r="B8" s="31"/>
      <c r="C8" s="31"/>
      <c r="D8" s="31"/>
      <c r="E8" s="31"/>
      <c r="F8" s="31" t="s">
        <v>593</v>
      </c>
      <c r="G8" s="31"/>
      <c r="H8" s="31"/>
      <c r="I8" s="32" t="s">
        <v>581</v>
      </c>
      <c r="J8" s="32" t="s">
        <v>569</v>
      </c>
      <c r="K8" s="31" t="s">
        <v>563</v>
      </c>
      <c r="L8" s="31"/>
      <c r="M8" s="31"/>
      <c r="N8" s="31"/>
      <c r="O8" s="31"/>
      <c r="P8" s="31"/>
      <c r="Q8" s="31"/>
      <c r="R8" s="31"/>
      <c r="S8" s="31" t="s">
        <v>178</v>
      </c>
      <c r="T8" s="31"/>
      <c r="U8" s="33"/>
    </row>
    <row r="9" spans="1:21">
      <c r="A9" s="31" t="s">
        <v>91</v>
      </c>
      <c r="B9" s="31"/>
      <c r="C9" s="31"/>
      <c r="D9" s="31"/>
      <c r="E9" s="31"/>
      <c r="F9" s="31" t="s">
        <v>594</v>
      </c>
      <c r="G9" s="31"/>
      <c r="H9" s="31"/>
      <c r="I9" s="32" t="s">
        <v>582</v>
      </c>
      <c r="J9" s="32" t="s">
        <v>570</v>
      </c>
      <c r="K9" s="31"/>
      <c r="L9" s="31"/>
      <c r="M9" s="31"/>
      <c r="N9" s="31"/>
      <c r="O9" s="31"/>
      <c r="P9" s="31"/>
      <c r="Q9" s="31"/>
      <c r="R9" s="31"/>
      <c r="S9" s="31" t="s">
        <v>179</v>
      </c>
      <c r="T9" s="31"/>
      <c r="U9" s="33"/>
    </row>
    <row r="10" spans="1:21">
      <c r="A10" s="31" t="s">
        <v>290</v>
      </c>
      <c r="B10" s="31"/>
      <c r="C10" s="31"/>
      <c r="D10" s="31"/>
      <c r="E10" s="31"/>
      <c r="F10" s="31" t="s">
        <v>595</v>
      </c>
      <c r="G10" s="31"/>
      <c r="H10" s="31"/>
      <c r="I10" s="32" t="s">
        <v>118</v>
      </c>
      <c r="J10" s="32" t="s">
        <v>571</v>
      </c>
      <c r="K10" s="31"/>
      <c r="L10" s="31"/>
      <c r="M10" s="31"/>
      <c r="N10" s="31"/>
      <c r="O10" s="31"/>
      <c r="P10" s="31"/>
      <c r="Q10" s="31"/>
      <c r="R10" s="31"/>
      <c r="S10" s="31" t="s">
        <v>180</v>
      </c>
      <c r="T10" s="31"/>
      <c r="U10" s="33"/>
    </row>
    <row r="11" spans="1:21">
      <c r="A11" s="31" t="s">
        <v>92</v>
      </c>
      <c r="B11" s="31"/>
      <c r="C11" s="31"/>
      <c r="D11" s="31"/>
      <c r="E11" s="31"/>
      <c r="F11" s="31" t="s">
        <v>596</v>
      </c>
      <c r="G11" s="31"/>
      <c r="H11" s="31"/>
      <c r="I11" s="31"/>
      <c r="J11" s="32" t="s">
        <v>572</v>
      </c>
      <c r="K11" s="31"/>
      <c r="L11" s="31"/>
      <c r="M11" s="31"/>
      <c r="N11" s="31"/>
      <c r="O11" s="31"/>
      <c r="P11" s="31"/>
      <c r="Q11" s="31"/>
      <c r="R11" s="31"/>
      <c r="S11" s="31" t="s">
        <v>181</v>
      </c>
      <c r="T11" s="31"/>
      <c r="U11" s="33"/>
    </row>
    <row r="12" spans="1:21">
      <c r="A12" s="31" t="s">
        <v>93</v>
      </c>
      <c r="B12" s="31"/>
      <c r="C12" s="31"/>
      <c r="D12" s="31"/>
      <c r="E12" s="31"/>
      <c r="F12" s="31" t="s">
        <v>597</v>
      </c>
      <c r="G12" s="31"/>
      <c r="H12" s="31"/>
      <c r="I12" s="31"/>
      <c r="J12" s="32" t="s">
        <v>573</v>
      </c>
      <c r="K12" s="31"/>
      <c r="L12" s="31"/>
      <c r="M12" s="31"/>
      <c r="N12" s="31"/>
      <c r="O12" s="31"/>
      <c r="P12" s="31"/>
      <c r="Q12" s="31"/>
      <c r="R12" s="31"/>
      <c r="S12" s="31"/>
      <c r="T12" s="31"/>
      <c r="U12" s="33"/>
    </row>
    <row r="13" spans="1:21">
      <c r="A13" s="31" t="s">
        <v>99</v>
      </c>
      <c r="B13" s="31"/>
      <c r="C13" s="31"/>
      <c r="D13" s="31"/>
      <c r="E13" s="31"/>
      <c r="F13" s="31" t="s">
        <v>598</v>
      </c>
      <c r="G13" s="31"/>
      <c r="H13" s="31"/>
      <c r="I13" s="31"/>
      <c r="J13" s="32" t="s">
        <v>574</v>
      </c>
      <c r="K13" s="31"/>
      <c r="L13" s="31"/>
      <c r="M13" s="31"/>
      <c r="N13" s="31"/>
      <c r="O13" s="31"/>
      <c r="P13" s="31"/>
      <c r="Q13" s="31"/>
      <c r="R13" s="31"/>
      <c r="S13" s="31"/>
      <c r="T13" s="31"/>
      <c r="U13" s="33"/>
    </row>
    <row r="14" spans="1:21">
      <c r="A14" s="31" t="s">
        <v>294</v>
      </c>
      <c r="B14" s="31"/>
      <c r="C14" s="31"/>
      <c r="D14" s="31"/>
      <c r="E14" s="31"/>
      <c r="F14" s="31" t="s">
        <v>599</v>
      </c>
      <c r="G14" s="31"/>
      <c r="H14" s="31"/>
      <c r="I14" s="31"/>
      <c r="J14" s="32" t="s">
        <v>575</v>
      </c>
      <c r="K14" s="31"/>
      <c r="L14" s="31"/>
      <c r="M14" s="31"/>
      <c r="N14" s="31"/>
      <c r="O14" s="31"/>
      <c r="P14" s="31"/>
      <c r="Q14" s="31"/>
      <c r="R14" s="31"/>
      <c r="S14" s="31"/>
      <c r="T14" s="31"/>
      <c r="U14" s="33"/>
    </row>
    <row r="15" spans="1:21">
      <c r="A15" s="31" t="s">
        <v>100</v>
      </c>
      <c r="B15" s="31"/>
      <c r="C15" s="31"/>
      <c r="D15" s="31"/>
      <c r="E15" s="31"/>
      <c r="F15" s="31" t="s">
        <v>600</v>
      </c>
      <c r="G15" s="31"/>
      <c r="H15" s="31"/>
      <c r="I15" s="31"/>
      <c r="J15" s="31"/>
      <c r="K15" s="31"/>
      <c r="L15" s="31"/>
      <c r="M15" s="31"/>
      <c r="N15" s="31"/>
      <c r="O15" s="31"/>
      <c r="P15" s="31"/>
      <c r="Q15" s="31"/>
      <c r="R15" s="31"/>
      <c r="S15" s="31"/>
      <c r="T15" s="31"/>
      <c r="U15" s="33"/>
    </row>
    <row r="16" spans="1:21">
      <c r="A16" s="31" t="s">
        <v>101</v>
      </c>
      <c r="B16" s="31"/>
      <c r="C16" s="31"/>
      <c r="D16" s="31"/>
      <c r="E16" s="31"/>
      <c r="F16" s="31" t="s">
        <v>601</v>
      </c>
      <c r="G16" s="31"/>
      <c r="H16" s="31"/>
      <c r="I16" s="31"/>
      <c r="J16" s="31"/>
      <c r="K16" s="31"/>
      <c r="L16" s="31"/>
      <c r="M16" s="31"/>
      <c r="N16" s="31"/>
      <c r="O16" s="31"/>
      <c r="P16" s="31"/>
      <c r="Q16" s="31"/>
      <c r="R16" s="31"/>
      <c r="S16" s="31"/>
      <c r="T16" s="31"/>
      <c r="U16" s="33"/>
    </row>
    <row r="17" spans="1:21">
      <c r="A17" s="31" t="s">
        <v>338</v>
      </c>
      <c r="B17" s="31"/>
      <c r="C17" s="31"/>
      <c r="D17" s="31"/>
      <c r="E17" s="31"/>
      <c r="F17" s="31" t="s">
        <v>110</v>
      </c>
      <c r="G17" s="31"/>
      <c r="H17" s="31"/>
      <c r="I17" s="31"/>
      <c r="J17" s="31"/>
      <c r="K17" s="31"/>
      <c r="L17" s="31"/>
      <c r="M17" s="31"/>
      <c r="N17" s="31"/>
      <c r="O17" s="31"/>
      <c r="P17" s="31"/>
      <c r="Q17" s="31"/>
      <c r="R17" s="31"/>
      <c r="S17" s="31"/>
      <c r="T17" s="31"/>
      <c r="U17" s="33"/>
    </row>
    <row r="18" spans="1:21">
      <c r="A18" s="31" t="s">
        <v>102</v>
      </c>
      <c r="B18" s="31"/>
      <c r="C18" s="31"/>
      <c r="D18" s="31"/>
      <c r="E18" s="31"/>
      <c r="F18" s="31" t="s">
        <v>111</v>
      </c>
      <c r="G18" s="31"/>
      <c r="H18" s="31"/>
      <c r="I18" s="31"/>
      <c r="J18" s="31"/>
      <c r="K18" s="31"/>
      <c r="L18" s="31"/>
      <c r="M18" s="31"/>
      <c r="N18" s="31"/>
      <c r="O18" s="31"/>
      <c r="P18" s="31"/>
      <c r="Q18" s="31"/>
      <c r="R18" s="31"/>
      <c r="S18" s="31"/>
      <c r="T18" s="31"/>
      <c r="U18" s="33"/>
    </row>
    <row r="19" spans="1:21">
      <c r="A19" s="31" t="s">
        <v>103</v>
      </c>
      <c r="B19" s="31"/>
      <c r="C19" s="31"/>
      <c r="D19" s="31"/>
      <c r="E19" s="31"/>
      <c r="F19" s="31" t="s">
        <v>112</v>
      </c>
      <c r="G19" s="31"/>
      <c r="H19" s="31"/>
      <c r="I19" s="31"/>
      <c r="J19" s="31"/>
      <c r="K19" s="31"/>
      <c r="L19" s="31"/>
      <c r="M19" s="31"/>
      <c r="N19" s="31"/>
      <c r="O19" s="31"/>
      <c r="P19" s="31"/>
      <c r="Q19" s="31"/>
      <c r="R19" s="31"/>
      <c r="S19" s="31"/>
      <c r="T19" s="31"/>
      <c r="U19" s="33"/>
    </row>
    <row r="20" spans="1:21">
      <c r="A20" s="32" t="s">
        <v>299</v>
      </c>
      <c r="B20" s="31"/>
      <c r="C20" s="31"/>
      <c r="D20" s="31"/>
      <c r="E20" s="31"/>
      <c r="F20" s="31" t="s">
        <v>113</v>
      </c>
      <c r="G20" s="31"/>
      <c r="H20" s="31"/>
      <c r="I20" s="31"/>
      <c r="J20" s="31"/>
      <c r="K20" s="31"/>
      <c r="L20" s="31"/>
      <c r="M20" s="31"/>
      <c r="N20" s="31"/>
      <c r="O20" s="31"/>
      <c r="P20" s="31"/>
      <c r="Q20" s="31"/>
      <c r="R20" s="31"/>
      <c r="S20" s="31"/>
      <c r="T20" s="31"/>
      <c r="U20" s="33"/>
    </row>
    <row r="21" spans="1:21">
      <c r="A21" s="31" t="s">
        <v>315</v>
      </c>
      <c r="B21" s="31"/>
      <c r="C21" s="31"/>
      <c r="D21" s="31"/>
      <c r="E21" s="31"/>
      <c r="F21" s="31" t="s">
        <v>114</v>
      </c>
      <c r="G21" s="31"/>
      <c r="H21" s="31"/>
      <c r="I21" s="31"/>
      <c r="J21" s="31"/>
      <c r="K21" s="31"/>
      <c r="L21" s="31"/>
      <c r="M21" s="31"/>
      <c r="N21" s="31"/>
      <c r="O21" s="31"/>
      <c r="P21" s="31"/>
      <c r="Q21" s="31"/>
      <c r="R21" s="31"/>
      <c r="S21" s="31"/>
      <c r="T21" s="31"/>
      <c r="U21" s="33"/>
    </row>
    <row r="22" spans="1:21">
      <c r="A22" s="31" t="s">
        <v>104</v>
      </c>
      <c r="B22" s="31"/>
      <c r="C22" s="31"/>
      <c r="D22" s="31"/>
      <c r="E22" s="31"/>
      <c r="F22" s="31" t="s">
        <v>115</v>
      </c>
      <c r="G22" s="31"/>
      <c r="H22" s="31"/>
      <c r="I22" s="31"/>
      <c r="J22" s="31"/>
      <c r="K22" s="31"/>
      <c r="L22" s="31"/>
      <c r="M22" s="31"/>
      <c r="N22" s="31"/>
      <c r="O22" s="31"/>
      <c r="P22" s="31"/>
      <c r="Q22" s="31"/>
      <c r="R22" s="31"/>
      <c r="S22" s="31"/>
      <c r="T22" s="31"/>
      <c r="U22" s="33"/>
    </row>
    <row r="23" spans="1:21">
      <c r="A23" s="31"/>
      <c r="B23" s="31"/>
      <c r="C23" s="31"/>
      <c r="D23" s="31"/>
      <c r="E23" s="31"/>
      <c r="F23" s="31" t="s">
        <v>116</v>
      </c>
      <c r="G23" s="31"/>
      <c r="H23" s="31"/>
      <c r="I23" s="31"/>
      <c r="J23" s="31"/>
      <c r="K23" s="31"/>
      <c r="L23" s="31"/>
      <c r="M23" s="31"/>
      <c r="N23" s="31"/>
      <c r="O23" s="31"/>
      <c r="P23" s="31"/>
      <c r="Q23" s="31"/>
      <c r="R23" s="31"/>
      <c r="S23" s="31"/>
      <c r="T23" s="31"/>
      <c r="U23" s="33"/>
    </row>
    <row r="24" spans="1:21">
      <c r="A24" s="31"/>
      <c r="B24" s="31"/>
      <c r="C24" s="31"/>
      <c r="D24" s="31"/>
      <c r="E24" s="31"/>
      <c r="F24" s="31" t="s">
        <v>117</v>
      </c>
      <c r="G24" s="31"/>
      <c r="H24" s="31"/>
      <c r="I24" s="31"/>
      <c r="J24" s="31"/>
      <c r="K24" s="31"/>
      <c r="L24" s="31"/>
      <c r="M24" s="31"/>
      <c r="N24" s="31"/>
      <c r="O24" s="31"/>
      <c r="P24" s="31"/>
      <c r="Q24" s="31"/>
      <c r="R24" s="31"/>
      <c r="S24" s="31"/>
      <c r="T24" s="31"/>
      <c r="U24" s="33"/>
    </row>
    <row r="25" spans="1:21">
      <c r="A25" s="31"/>
      <c r="B25" s="31"/>
      <c r="C25" s="31"/>
      <c r="D25" s="31"/>
      <c r="E25" s="31"/>
      <c r="F25" s="31" t="s">
        <v>602</v>
      </c>
      <c r="G25" s="31"/>
      <c r="H25" s="31"/>
      <c r="I25" s="31"/>
      <c r="J25" s="31"/>
      <c r="K25" s="31"/>
      <c r="L25" s="31"/>
      <c r="M25" s="31"/>
      <c r="N25" s="31"/>
      <c r="O25" s="31"/>
      <c r="P25" s="31"/>
      <c r="Q25" s="31"/>
      <c r="R25" s="31"/>
      <c r="S25" s="31"/>
      <c r="T25" s="31"/>
      <c r="U25" s="33"/>
    </row>
    <row r="26" spans="1:21">
      <c r="A26" s="31"/>
      <c r="B26" s="31"/>
      <c r="C26" s="31"/>
      <c r="D26" s="31"/>
      <c r="E26" s="31"/>
      <c r="F26" s="31" t="s">
        <v>603</v>
      </c>
      <c r="G26" s="31"/>
      <c r="H26" s="31"/>
      <c r="I26" s="31"/>
      <c r="J26" s="31"/>
      <c r="K26" s="31"/>
      <c r="L26" s="31"/>
      <c r="M26" s="31"/>
      <c r="N26" s="31"/>
      <c r="O26" s="31"/>
      <c r="P26" s="31"/>
      <c r="Q26" s="31"/>
      <c r="R26" s="31"/>
      <c r="S26" s="31"/>
      <c r="T26" s="31"/>
      <c r="U26" s="33"/>
    </row>
    <row r="31" spans="1:21" ht="17.399999999999999">
      <c r="C31" s="10"/>
    </row>
    <row r="32" spans="1:21" ht="13.5" customHeight="1"/>
  </sheetData>
  <sheetProtection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9"/>
  <sheetViews>
    <sheetView showGridLines="0" topLeftCell="E1" zoomScaleNormal="100" workbookViewId="0">
      <selection activeCell="E2" sqref="E2"/>
    </sheetView>
  </sheetViews>
  <sheetFormatPr defaultColWidth="9" defaultRowHeight="13.2"/>
  <cols>
    <col min="1" max="2" width="9" style="6" hidden="1" customWidth="1"/>
    <col min="3" max="3" width="11.33203125" style="11" hidden="1" customWidth="1"/>
    <col min="4" max="4" width="9" style="6" hidden="1" customWidth="1"/>
    <col min="5" max="6" width="9" style="6" customWidth="1"/>
    <col min="7" max="7" width="9" style="6"/>
    <col min="8" max="8" width="8.33203125" style="6" customWidth="1"/>
    <col min="9" max="16384" width="9" style="6"/>
  </cols>
  <sheetData>
    <row r="1" spans="1:4">
      <c r="C1" s="6"/>
    </row>
    <row r="2" spans="1:4">
      <c r="A2" s="7" t="s">
        <v>278</v>
      </c>
      <c r="B2" s="7" t="s">
        <v>278</v>
      </c>
      <c r="C2" s="7" t="s">
        <v>278</v>
      </c>
      <c r="D2" s="7" t="s">
        <v>278</v>
      </c>
    </row>
    <row r="3" spans="1:4">
      <c r="A3" s="6" t="s">
        <v>190</v>
      </c>
      <c r="B3" s="6" t="s">
        <v>277</v>
      </c>
      <c r="C3" s="6" t="s">
        <v>608</v>
      </c>
      <c r="D3" s="6" t="s">
        <v>387</v>
      </c>
    </row>
    <row r="4" spans="1:4">
      <c r="A4" s="6" t="s">
        <v>191</v>
      </c>
      <c r="B4" s="6" t="s">
        <v>231</v>
      </c>
      <c r="C4" s="6" t="s">
        <v>609</v>
      </c>
      <c r="D4" s="6" t="s">
        <v>388</v>
      </c>
    </row>
    <row r="5" spans="1:4">
      <c r="A5" s="6" t="s">
        <v>192</v>
      </c>
      <c r="B5" s="6" t="s">
        <v>232</v>
      </c>
      <c r="C5" s="6" t="s">
        <v>610</v>
      </c>
    </row>
    <row r="6" spans="1:4">
      <c r="A6" s="6" t="s">
        <v>193</v>
      </c>
      <c r="B6" s="6" t="s">
        <v>233</v>
      </c>
      <c r="C6" s="6"/>
    </row>
    <row r="7" spans="1:4">
      <c r="A7" s="6" t="s">
        <v>194</v>
      </c>
      <c r="B7" s="6" t="s">
        <v>234</v>
      </c>
      <c r="C7" s="6"/>
    </row>
    <row r="8" spans="1:4">
      <c r="A8" s="6" t="s">
        <v>195</v>
      </c>
      <c r="B8" s="6" t="s">
        <v>235</v>
      </c>
      <c r="C8" s="6"/>
    </row>
    <row r="9" spans="1:4">
      <c r="A9" s="6" t="s">
        <v>196</v>
      </c>
      <c r="B9" s="6" t="s">
        <v>236</v>
      </c>
      <c r="C9" s="6"/>
      <c r="D9" s="7"/>
    </row>
    <row r="10" spans="1:4">
      <c r="A10" s="6" t="s">
        <v>136</v>
      </c>
      <c r="B10" s="6" t="s">
        <v>237</v>
      </c>
      <c r="C10" s="6"/>
    </row>
    <row r="11" spans="1:4">
      <c r="A11" s="6" t="s">
        <v>137</v>
      </c>
      <c r="B11" s="6" t="s">
        <v>238</v>
      </c>
      <c r="C11" s="6"/>
    </row>
    <row r="12" spans="1:4">
      <c r="A12" s="6" t="s">
        <v>138</v>
      </c>
      <c r="B12" s="6" t="s">
        <v>239</v>
      </c>
      <c r="C12" s="6"/>
    </row>
    <row r="13" spans="1:4">
      <c r="A13" s="6" t="s">
        <v>139</v>
      </c>
      <c r="B13" s="6" t="s">
        <v>240</v>
      </c>
      <c r="C13" s="6"/>
    </row>
    <row r="14" spans="1:4">
      <c r="A14" s="6" t="s">
        <v>140</v>
      </c>
      <c r="B14" s="6" t="s">
        <v>241</v>
      </c>
      <c r="C14" s="6"/>
    </row>
    <row r="15" spans="1:4">
      <c r="A15" s="6" t="s">
        <v>141</v>
      </c>
      <c r="B15" s="6" t="s">
        <v>242</v>
      </c>
      <c r="C15" s="6"/>
    </row>
    <row r="16" spans="1:4">
      <c r="A16" s="6" t="s">
        <v>197</v>
      </c>
      <c r="B16" s="6" t="s">
        <v>243</v>
      </c>
      <c r="C16" s="6"/>
    </row>
    <row r="17" spans="1:3">
      <c r="A17" s="6" t="s">
        <v>198</v>
      </c>
      <c r="B17" s="6" t="s">
        <v>244</v>
      </c>
      <c r="C17" s="6"/>
    </row>
    <row r="18" spans="1:3">
      <c r="A18" s="6" t="s">
        <v>199</v>
      </c>
      <c r="B18" s="6" t="s">
        <v>245</v>
      </c>
      <c r="C18" s="6"/>
    </row>
    <row r="19" spans="1:3">
      <c r="A19" s="6" t="s">
        <v>200</v>
      </c>
      <c r="B19" s="6" t="s">
        <v>246</v>
      </c>
      <c r="C19" s="6"/>
    </row>
    <row r="20" spans="1:3">
      <c r="A20" s="6" t="s">
        <v>201</v>
      </c>
      <c r="B20" s="6" t="s">
        <v>247</v>
      </c>
      <c r="C20" s="6"/>
    </row>
    <row r="21" spans="1:3">
      <c r="A21" s="6" t="s">
        <v>202</v>
      </c>
      <c r="B21" s="6" t="s">
        <v>248</v>
      </c>
    </row>
    <row r="22" spans="1:3">
      <c r="A22" s="6" t="s">
        <v>203</v>
      </c>
      <c r="B22" s="6" t="s">
        <v>249</v>
      </c>
    </row>
    <row r="23" spans="1:3">
      <c r="A23" s="6" t="s">
        <v>204</v>
      </c>
      <c r="B23" s="6" t="s">
        <v>250</v>
      </c>
    </row>
    <row r="24" spans="1:3">
      <c r="A24" s="6" t="s">
        <v>205</v>
      </c>
      <c r="B24" s="6" t="s">
        <v>251</v>
      </c>
    </row>
    <row r="25" spans="1:3">
      <c r="A25" s="6" t="s">
        <v>206</v>
      </c>
      <c r="B25" s="6" t="s">
        <v>252</v>
      </c>
    </row>
    <row r="26" spans="1:3">
      <c r="A26" s="6" t="s">
        <v>207</v>
      </c>
      <c r="B26" s="6" t="s">
        <v>253</v>
      </c>
    </row>
    <row r="27" spans="1:3">
      <c r="A27" s="6" t="s">
        <v>208</v>
      </c>
      <c r="B27" s="6" t="s">
        <v>254</v>
      </c>
    </row>
    <row r="28" spans="1:3">
      <c r="A28" s="6" t="s">
        <v>209</v>
      </c>
      <c r="B28" s="6" t="s">
        <v>255</v>
      </c>
    </row>
    <row r="29" spans="1:3">
      <c r="A29" s="6" t="s">
        <v>210</v>
      </c>
      <c r="B29" s="6" t="s">
        <v>256</v>
      </c>
    </row>
    <row r="30" spans="1:3">
      <c r="A30" s="6" t="s">
        <v>211</v>
      </c>
      <c r="B30" s="6" t="s">
        <v>257</v>
      </c>
    </row>
    <row r="31" spans="1:3">
      <c r="A31" s="6" t="s">
        <v>212</v>
      </c>
      <c r="B31" s="6" t="s">
        <v>258</v>
      </c>
    </row>
    <row r="32" spans="1:3">
      <c r="A32" s="6" t="s">
        <v>213</v>
      </c>
      <c r="B32" s="6" t="s">
        <v>259</v>
      </c>
    </row>
    <row r="33" spans="1:2">
      <c r="A33" s="6" t="s">
        <v>214</v>
      </c>
      <c r="B33" s="6" t="s">
        <v>260</v>
      </c>
    </row>
    <row r="34" spans="1:2">
      <c r="A34" s="6" t="s">
        <v>215</v>
      </c>
      <c r="B34" s="6" t="s">
        <v>261</v>
      </c>
    </row>
    <row r="35" spans="1:2">
      <c r="A35" s="6" t="s">
        <v>216</v>
      </c>
      <c r="B35" s="6" t="s">
        <v>262</v>
      </c>
    </row>
    <row r="36" spans="1:2">
      <c r="A36" s="6" t="s">
        <v>217</v>
      </c>
      <c r="B36" s="6" t="s">
        <v>263</v>
      </c>
    </row>
    <row r="37" spans="1:2">
      <c r="A37" s="6" t="s">
        <v>218</v>
      </c>
      <c r="B37" s="6" t="s">
        <v>264</v>
      </c>
    </row>
    <row r="38" spans="1:2">
      <c r="A38" s="6" t="s">
        <v>219</v>
      </c>
      <c r="B38" s="6" t="s">
        <v>265</v>
      </c>
    </row>
    <row r="39" spans="1:2">
      <c r="A39" s="6" t="s">
        <v>220</v>
      </c>
      <c r="B39" s="6" t="s">
        <v>266</v>
      </c>
    </row>
    <row r="40" spans="1:2">
      <c r="A40" s="6" t="s">
        <v>221</v>
      </c>
      <c r="B40" s="6" t="s">
        <v>267</v>
      </c>
    </row>
    <row r="41" spans="1:2">
      <c r="A41" s="6" t="s">
        <v>222</v>
      </c>
      <c r="B41" s="6" t="s">
        <v>268</v>
      </c>
    </row>
    <row r="42" spans="1:2">
      <c r="A42" s="6" t="s">
        <v>223</v>
      </c>
      <c r="B42" s="6" t="s">
        <v>269</v>
      </c>
    </row>
    <row r="43" spans="1:2">
      <c r="A43" s="6" t="s">
        <v>224</v>
      </c>
      <c r="B43" s="6" t="s">
        <v>270</v>
      </c>
    </row>
    <row r="44" spans="1:2">
      <c r="A44" s="6" t="s">
        <v>225</v>
      </c>
      <c r="B44" s="6" t="s">
        <v>271</v>
      </c>
    </row>
    <row r="45" spans="1:2">
      <c r="A45" s="6" t="s">
        <v>226</v>
      </c>
      <c r="B45" s="6" t="s">
        <v>272</v>
      </c>
    </row>
    <row r="46" spans="1:2">
      <c r="A46" s="6" t="s">
        <v>227</v>
      </c>
      <c r="B46" s="6" t="s">
        <v>273</v>
      </c>
    </row>
    <row r="47" spans="1:2">
      <c r="A47" s="6" t="s">
        <v>228</v>
      </c>
      <c r="B47" s="6" t="s">
        <v>274</v>
      </c>
    </row>
    <row r="48" spans="1:2">
      <c r="A48" s="6" t="s">
        <v>229</v>
      </c>
      <c r="B48" s="6" t="s">
        <v>275</v>
      </c>
    </row>
    <row r="49" spans="1:2">
      <c r="A49" s="6" t="s">
        <v>230</v>
      </c>
      <c r="B49" s="6" t="s">
        <v>276</v>
      </c>
    </row>
  </sheetData>
  <sheetProtection selectLockedCells="1" selectUnlockedCell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M2"/>
  <sheetViews>
    <sheetView topLeftCell="A3" zoomScale="70" zoomScaleNormal="70" workbookViewId="0">
      <selection sqref="A1:XFD2"/>
    </sheetView>
  </sheetViews>
  <sheetFormatPr defaultColWidth="9" defaultRowHeight="13.2"/>
  <cols>
    <col min="1" max="1" width="13" bestFit="1" customWidth="1"/>
    <col min="2" max="2" width="12.33203125" customWidth="1"/>
    <col min="3" max="3" width="13" bestFit="1" customWidth="1"/>
    <col min="4" max="4" width="20.109375" bestFit="1" customWidth="1"/>
    <col min="5" max="5" width="7.109375" bestFit="1" customWidth="1"/>
    <col min="6" max="6" width="17.88671875" bestFit="1" customWidth="1"/>
    <col min="7" max="7" width="17.88671875" customWidth="1"/>
    <col min="8" max="8" width="20" bestFit="1" customWidth="1"/>
    <col min="9" max="9" width="22" bestFit="1" customWidth="1"/>
    <col min="10" max="14" width="20" bestFit="1" customWidth="1"/>
    <col min="15" max="15" width="24.109375" bestFit="1" customWidth="1"/>
    <col min="16" max="17" width="6.44140625" bestFit="1" customWidth="1"/>
    <col min="18" max="19" width="11.6640625" bestFit="1" customWidth="1"/>
    <col min="20" max="20" width="9.6640625" bestFit="1" customWidth="1"/>
    <col min="21" max="21" width="9.6640625" customWidth="1"/>
    <col min="22" max="22" width="15.88671875" bestFit="1" customWidth="1"/>
    <col min="23" max="23" width="15.88671875" customWidth="1"/>
    <col min="24" max="24" width="15.88671875" bestFit="1" customWidth="1"/>
    <col min="25" max="25" width="15.88671875" customWidth="1"/>
    <col min="26" max="26" width="20" bestFit="1" customWidth="1"/>
    <col min="27" max="27" width="15.88671875" bestFit="1" customWidth="1"/>
    <col min="28" max="30" width="20" bestFit="1" customWidth="1"/>
    <col min="31" max="31" width="24.109375" bestFit="1" customWidth="1"/>
    <col min="32" max="32" width="20" bestFit="1" customWidth="1"/>
    <col min="33" max="33" width="24.109375" bestFit="1" customWidth="1"/>
    <col min="34" max="34" width="19.44140625" bestFit="1" customWidth="1"/>
    <col min="35" max="35" width="26.44140625" bestFit="1" customWidth="1"/>
    <col min="36" max="48" width="12.6640625" bestFit="1" customWidth="1"/>
    <col min="49" max="49" width="14.77734375" bestFit="1" customWidth="1"/>
    <col min="50" max="64" width="12.6640625" bestFit="1" customWidth="1"/>
    <col min="65" max="65" width="14.77734375" bestFit="1" customWidth="1"/>
    <col min="66" max="80" width="12.6640625" bestFit="1" customWidth="1"/>
    <col min="81" max="81" width="14.77734375" bestFit="1" customWidth="1"/>
    <col min="82" max="82" width="12.6640625" bestFit="1" customWidth="1"/>
    <col min="83" max="83" width="24" bestFit="1" customWidth="1"/>
    <col min="84" max="84" width="22" bestFit="1" customWidth="1"/>
    <col min="85" max="85" width="17.88671875" bestFit="1" customWidth="1"/>
    <col min="86" max="86" width="18.77734375" bestFit="1" customWidth="1"/>
    <col min="87" max="87" width="28.109375" bestFit="1" customWidth="1"/>
    <col min="88" max="88" width="28.109375" customWidth="1"/>
    <col min="89" max="90" width="10.6640625" customWidth="1"/>
    <col min="91" max="92" width="14.88671875" bestFit="1" customWidth="1"/>
    <col min="93" max="93" width="10.6640625" bestFit="1" customWidth="1"/>
    <col min="94" max="95" width="12.77734375" bestFit="1" customWidth="1"/>
    <col min="96" max="96" width="28.109375" customWidth="1"/>
    <col min="97" max="97" width="25.109375" bestFit="1" customWidth="1"/>
    <col min="98" max="98" width="23.21875" bestFit="1" customWidth="1"/>
    <col min="99" max="99" width="17.77734375" bestFit="1" customWidth="1"/>
    <col min="100" max="100" width="15.44140625" bestFit="1" customWidth="1"/>
    <col min="101" max="102" width="10.6640625" customWidth="1"/>
    <col min="103" max="104" width="14.88671875" bestFit="1" customWidth="1"/>
    <col min="105" max="105" width="10.6640625" bestFit="1" customWidth="1"/>
    <col min="106" max="107" width="12.77734375" bestFit="1" customWidth="1"/>
    <col min="108" max="108" width="28.44140625" customWidth="1"/>
    <col min="109" max="109" width="25.109375" bestFit="1" customWidth="1"/>
    <col min="110" max="110" width="23.21875" bestFit="1" customWidth="1"/>
    <col min="111" max="111" width="17.77734375" bestFit="1" customWidth="1"/>
    <col min="112" max="112" width="15.44140625" bestFit="1" customWidth="1"/>
    <col min="113" max="114" width="10.6640625" customWidth="1"/>
    <col min="115" max="116" width="14.88671875" bestFit="1" customWidth="1"/>
    <col min="117" max="117" width="10.6640625" bestFit="1" customWidth="1"/>
    <col min="118" max="119" width="12.77734375" bestFit="1" customWidth="1"/>
    <col min="120" max="120" width="28.21875" customWidth="1"/>
    <col min="121" max="121" width="25.109375" bestFit="1" customWidth="1"/>
    <col min="122" max="122" width="23.21875" bestFit="1" customWidth="1"/>
    <col min="123" max="123" width="17.77734375" bestFit="1" customWidth="1"/>
    <col min="124" max="124" width="15.44140625" bestFit="1" customWidth="1"/>
    <col min="125" max="125" width="10.6640625" bestFit="1" customWidth="1"/>
    <col min="126" max="126" width="10.6640625" customWidth="1"/>
    <col min="127" max="128" width="14.88671875" bestFit="1" customWidth="1"/>
    <col min="129" max="129" width="10.6640625" bestFit="1" customWidth="1"/>
    <col min="130" max="131" width="12.77734375" bestFit="1" customWidth="1"/>
    <col min="132" max="132" width="23.21875" customWidth="1"/>
    <col min="133" max="133" width="25.109375" bestFit="1" customWidth="1"/>
    <col min="134" max="134" width="23.21875" bestFit="1" customWidth="1"/>
    <col min="135" max="135" width="17.77734375" bestFit="1" customWidth="1"/>
    <col min="136" max="136" width="15.44140625" bestFit="1" customWidth="1"/>
    <col min="137" max="137" width="10.6640625" bestFit="1" customWidth="1"/>
    <col min="138" max="138" width="10.6640625" customWidth="1"/>
    <col min="139" max="140" width="14.88671875" bestFit="1" customWidth="1"/>
    <col min="141" max="141" width="10.6640625" bestFit="1" customWidth="1"/>
    <col min="142" max="143" width="12.77734375" bestFit="1" customWidth="1"/>
    <col min="144" max="144" width="23.21875" customWidth="1"/>
    <col min="145" max="145" width="25.109375" bestFit="1" customWidth="1"/>
    <col min="146" max="146" width="23.21875" bestFit="1" customWidth="1"/>
    <col min="147" max="147" width="17.77734375" bestFit="1" customWidth="1"/>
    <col min="148" max="148" width="15.44140625" bestFit="1" customWidth="1"/>
    <col min="149" max="149" width="10.6640625" bestFit="1" customWidth="1"/>
    <col min="150" max="150" width="10.6640625" customWidth="1"/>
    <col min="151" max="152" width="14.88671875" bestFit="1" customWidth="1"/>
    <col min="153" max="153" width="10.6640625" bestFit="1" customWidth="1"/>
    <col min="154" max="155" width="12.77734375" bestFit="1" customWidth="1"/>
    <col min="156" max="156" width="27.77734375" customWidth="1"/>
    <col min="157" max="157" width="25.109375" bestFit="1" customWidth="1"/>
    <col min="158" max="158" width="23.21875" bestFit="1" customWidth="1"/>
    <col min="159" max="159" width="17.77734375" bestFit="1" customWidth="1"/>
    <col min="160" max="160" width="10.6640625" bestFit="1" customWidth="1"/>
    <col min="161" max="161" width="10.6640625" customWidth="1"/>
    <col min="162" max="163" width="14.88671875" bestFit="1" customWidth="1"/>
    <col min="164" max="164" width="10.6640625" bestFit="1" customWidth="1"/>
    <col min="165" max="166" width="12.77734375" bestFit="1" customWidth="1"/>
    <col min="167" max="167" width="27.109375" customWidth="1"/>
    <col min="168" max="168" width="25.109375" bestFit="1" customWidth="1"/>
    <col min="169" max="169" width="23.21875" bestFit="1" customWidth="1"/>
    <col min="170" max="170" width="17.77734375" bestFit="1" customWidth="1"/>
    <col min="171" max="171" width="10.6640625" bestFit="1" customWidth="1"/>
    <col min="172" max="172" width="10.6640625" customWidth="1"/>
    <col min="173" max="174" width="14.88671875" bestFit="1" customWidth="1"/>
    <col min="175" max="175" width="10.6640625" bestFit="1" customWidth="1"/>
    <col min="176" max="177" width="12.77734375" bestFit="1" customWidth="1"/>
    <col min="178" max="178" width="28.88671875" customWidth="1"/>
    <col min="179" max="179" width="25.109375" bestFit="1" customWidth="1"/>
    <col min="180" max="180" width="23.21875" bestFit="1" customWidth="1"/>
    <col min="181" max="181" width="17.77734375" bestFit="1" customWidth="1"/>
    <col min="182" max="182" width="10.6640625" bestFit="1" customWidth="1"/>
    <col min="183" max="183" width="10.6640625" customWidth="1"/>
    <col min="184" max="185" width="14.88671875" bestFit="1" customWidth="1"/>
    <col min="186" max="186" width="10.6640625" bestFit="1" customWidth="1"/>
    <col min="187" max="188" width="12.77734375" bestFit="1" customWidth="1"/>
    <col min="189" max="189" width="28" customWidth="1"/>
    <col min="190" max="190" width="25.109375" bestFit="1" customWidth="1"/>
    <col min="191" max="191" width="23.21875" bestFit="1" customWidth="1"/>
    <col min="192" max="192" width="17.77734375" bestFit="1" customWidth="1"/>
    <col min="193" max="193" width="10.6640625" bestFit="1" customWidth="1"/>
    <col min="194" max="194" width="10.6640625" customWidth="1"/>
    <col min="195" max="196" width="14.88671875" bestFit="1" customWidth="1"/>
    <col min="197" max="197" width="10.6640625" bestFit="1" customWidth="1"/>
    <col min="198" max="199" width="12.77734375" bestFit="1" customWidth="1"/>
    <col min="200" max="200" width="29.21875" customWidth="1"/>
    <col min="201" max="201" width="25.109375" bestFit="1" customWidth="1"/>
    <col min="202" max="202" width="23.21875" bestFit="1" customWidth="1"/>
    <col min="203" max="203" width="17.77734375" bestFit="1" customWidth="1"/>
    <col min="204" max="204" width="37.109375" bestFit="1" customWidth="1"/>
    <col min="205" max="205" width="19" bestFit="1" customWidth="1"/>
    <col min="206" max="206" width="14.33203125" bestFit="1" customWidth="1"/>
    <col min="207" max="210" width="10.6640625" bestFit="1" customWidth="1"/>
    <col min="211" max="211" width="10.6640625" customWidth="1"/>
    <col min="212" max="212" width="21.77734375" bestFit="1" customWidth="1"/>
    <col min="213" max="213" width="25.5546875" customWidth="1"/>
    <col min="214" max="214" width="24.33203125" customWidth="1"/>
    <col min="215" max="215" width="27.77734375" bestFit="1" customWidth="1"/>
    <col min="216" max="216" width="23" bestFit="1" customWidth="1"/>
    <col min="217" max="217" width="25.77734375" customWidth="1"/>
    <col min="218" max="218" width="25.21875" customWidth="1"/>
    <col min="219" max="221" width="23" customWidth="1"/>
    <col min="222" max="222" width="21.77734375" bestFit="1" customWidth="1"/>
    <col min="223" max="224" width="25.6640625" bestFit="1" customWidth="1"/>
    <col min="225" max="225" width="27.77734375" bestFit="1" customWidth="1"/>
    <col min="226" max="226" width="23" bestFit="1" customWidth="1"/>
    <col min="227" max="227" width="14.6640625" customWidth="1"/>
    <col min="231" max="231" width="33.44140625" bestFit="1" customWidth="1"/>
    <col min="237" max="237" width="14.109375" customWidth="1"/>
    <col min="238" max="244" width="17.21875" customWidth="1"/>
    <col min="245" max="245" width="18.6640625" customWidth="1"/>
    <col min="246" max="246" width="23.109375" customWidth="1"/>
    <col min="247" max="247" width="17.6640625" bestFit="1" customWidth="1"/>
  </cols>
  <sheetData>
    <row r="1" spans="1:247" ht="26.4" hidden="1">
      <c r="A1" s="16" t="s">
        <v>553</v>
      </c>
      <c r="B1" s="16" t="s">
        <v>329</v>
      </c>
      <c r="C1" s="17" t="s">
        <v>622</v>
      </c>
      <c r="D1" s="16" t="s">
        <v>554</v>
      </c>
      <c r="E1" s="12" t="s">
        <v>389</v>
      </c>
      <c r="F1" s="14" t="s">
        <v>394</v>
      </c>
      <c r="G1" s="14" t="s">
        <v>720</v>
      </c>
      <c r="H1" s="14" t="s">
        <v>395</v>
      </c>
      <c r="I1" s="14" t="s">
        <v>396</v>
      </c>
      <c r="J1" s="14" t="s">
        <v>397</v>
      </c>
      <c r="K1" s="14" t="s">
        <v>398</v>
      </c>
      <c r="L1" s="14" t="s">
        <v>393</v>
      </c>
      <c r="M1" s="14" t="s">
        <v>392</v>
      </c>
      <c r="N1" s="14" t="s">
        <v>391</v>
      </c>
      <c r="O1" s="13" t="s">
        <v>390</v>
      </c>
      <c r="P1" s="19" t="s">
        <v>399</v>
      </c>
      <c r="Q1" s="19" t="s">
        <v>400</v>
      </c>
      <c r="R1" s="19" t="s">
        <v>401</v>
      </c>
      <c r="S1" s="19" t="s">
        <v>402</v>
      </c>
      <c r="T1" s="20" t="s">
        <v>403</v>
      </c>
      <c r="U1" s="20" t="s">
        <v>729</v>
      </c>
      <c r="V1" s="20" t="s">
        <v>404</v>
      </c>
      <c r="W1" s="20" t="s">
        <v>730</v>
      </c>
      <c r="X1" s="20" t="s">
        <v>405</v>
      </c>
      <c r="Y1" s="20" t="s">
        <v>731</v>
      </c>
      <c r="Z1" s="21" t="s">
        <v>407</v>
      </c>
      <c r="AA1" s="21" t="s">
        <v>406</v>
      </c>
      <c r="AB1" s="21" t="s">
        <v>408</v>
      </c>
      <c r="AC1" s="21" t="s">
        <v>409</v>
      </c>
      <c r="AD1" s="21" t="s">
        <v>410</v>
      </c>
      <c r="AE1" s="21" t="s">
        <v>411</v>
      </c>
      <c r="AF1" s="21" t="s">
        <v>412</v>
      </c>
      <c r="AG1" s="21" t="s">
        <v>413</v>
      </c>
      <c r="AH1" s="21" t="s">
        <v>414</v>
      </c>
      <c r="AI1" s="12" t="s">
        <v>415</v>
      </c>
      <c r="AJ1" s="22" t="s">
        <v>416</v>
      </c>
      <c r="AK1" s="22" t="s">
        <v>417</v>
      </c>
      <c r="AL1" s="22" t="s">
        <v>418</v>
      </c>
      <c r="AM1" s="22" t="s">
        <v>419</v>
      </c>
      <c r="AN1" s="22" t="s">
        <v>420</v>
      </c>
      <c r="AO1" s="22" t="s">
        <v>421</v>
      </c>
      <c r="AP1" s="22" t="s">
        <v>422</v>
      </c>
      <c r="AQ1" s="22" t="s">
        <v>423</v>
      </c>
      <c r="AR1" s="22" t="s">
        <v>424</v>
      </c>
      <c r="AS1" s="22" t="s">
        <v>425</v>
      </c>
      <c r="AT1" s="22" t="s">
        <v>426</v>
      </c>
      <c r="AU1" s="22" t="s">
        <v>427</v>
      </c>
      <c r="AV1" s="22" t="s">
        <v>428</v>
      </c>
      <c r="AW1" s="22" t="s">
        <v>429</v>
      </c>
      <c r="AX1" s="22" t="s">
        <v>430</v>
      </c>
      <c r="AY1" s="22" t="s">
        <v>431</v>
      </c>
      <c r="AZ1" s="22" t="s">
        <v>432</v>
      </c>
      <c r="BA1" s="22" t="s">
        <v>433</v>
      </c>
      <c r="BB1" s="22" t="s">
        <v>434</v>
      </c>
      <c r="BC1" s="22" t="s">
        <v>435</v>
      </c>
      <c r="BD1" s="22" t="s">
        <v>436</v>
      </c>
      <c r="BE1" s="22" t="s">
        <v>437</v>
      </c>
      <c r="BF1" s="22" t="s">
        <v>438</v>
      </c>
      <c r="BG1" s="22" t="s">
        <v>439</v>
      </c>
      <c r="BH1" s="22" t="s">
        <v>440</v>
      </c>
      <c r="BI1" s="22" t="s">
        <v>441</v>
      </c>
      <c r="BJ1" s="22" t="s">
        <v>442</v>
      </c>
      <c r="BK1" s="22" t="s">
        <v>443</v>
      </c>
      <c r="BL1" s="22" t="s">
        <v>444</v>
      </c>
      <c r="BM1" s="22" t="s">
        <v>445</v>
      </c>
      <c r="BN1" s="22" t="s">
        <v>446</v>
      </c>
      <c r="BO1" s="22" t="s">
        <v>447</v>
      </c>
      <c r="BP1" s="22" t="s">
        <v>448</v>
      </c>
      <c r="BQ1" s="22" t="s">
        <v>449</v>
      </c>
      <c r="BR1" s="22" t="s">
        <v>450</v>
      </c>
      <c r="BS1" s="22" t="s">
        <v>451</v>
      </c>
      <c r="BT1" s="22" t="s">
        <v>452</v>
      </c>
      <c r="BU1" s="22" t="s">
        <v>453</v>
      </c>
      <c r="BV1" s="22" t="s">
        <v>454</v>
      </c>
      <c r="BW1" s="22" t="s">
        <v>455</v>
      </c>
      <c r="BX1" s="22" t="s">
        <v>456</v>
      </c>
      <c r="BY1" s="22" t="s">
        <v>457</v>
      </c>
      <c r="BZ1" s="22" t="s">
        <v>458</v>
      </c>
      <c r="CA1" s="22" t="s">
        <v>459</v>
      </c>
      <c r="CB1" s="22" t="s">
        <v>460</v>
      </c>
      <c r="CC1" s="22" t="s">
        <v>461</v>
      </c>
      <c r="CD1" s="22" t="s">
        <v>462</v>
      </c>
      <c r="CE1" s="22" t="s">
        <v>463</v>
      </c>
      <c r="CF1" s="22" t="s">
        <v>464</v>
      </c>
      <c r="CG1" s="22" t="s">
        <v>465</v>
      </c>
      <c r="CH1" s="18" t="s">
        <v>487</v>
      </c>
      <c r="CI1" s="15" t="s">
        <v>466</v>
      </c>
      <c r="CJ1" s="15" t="s">
        <v>467</v>
      </c>
      <c r="CK1" s="23" t="s">
        <v>649</v>
      </c>
      <c r="CL1" s="23" t="s">
        <v>612</v>
      </c>
      <c r="CM1" s="23" t="s">
        <v>468</v>
      </c>
      <c r="CN1" s="23" t="s">
        <v>469</v>
      </c>
      <c r="CO1" s="23" t="s">
        <v>470</v>
      </c>
      <c r="CP1" s="23" t="s">
        <v>471</v>
      </c>
      <c r="CQ1" s="23" t="s">
        <v>688</v>
      </c>
      <c r="CR1" s="23" t="s">
        <v>732</v>
      </c>
      <c r="CS1" s="23" t="s">
        <v>472</v>
      </c>
      <c r="CT1" s="23" t="s">
        <v>473</v>
      </c>
      <c r="CU1" s="23" t="s">
        <v>474</v>
      </c>
      <c r="CV1" s="23" t="s">
        <v>475</v>
      </c>
      <c r="CW1" s="23" t="s">
        <v>651</v>
      </c>
      <c r="CX1" s="23" t="s">
        <v>613</v>
      </c>
      <c r="CY1" s="23" t="s">
        <v>490</v>
      </c>
      <c r="CZ1" s="23" t="s">
        <v>491</v>
      </c>
      <c r="DA1" s="23" t="s">
        <v>492</v>
      </c>
      <c r="DB1" s="23" t="s">
        <v>493</v>
      </c>
      <c r="DC1" s="23" t="s">
        <v>689</v>
      </c>
      <c r="DD1" s="23" t="s">
        <v>733</v>
      </c>
      <c r="DE1" s="23" t="s">
        <v>494</v>
      </c>
      <c r="DF1" s="23" t="s">
        <v>495</v>
      </c>
      <c r="DG1" s="23" t="s">
        <v>496</v>
      </c>
      <c r="DH1" s="23" t="s">
        <v>497</v>
      </c>
      <c r="DI1" s="23" t="s">
        <v>653</v>
      </c>
      <c r="DJ1" s="23" t="s">
        <v>614</v>
      </c>
      <c r="DK1" s="23" t="s">
        <v>498</v>
      </c>
      <c r="DL1" s="23" t="s">
        <v>499</v>
      </c>
      <c r="DM1" s="23" t="s">
        <v>500</v>
      </c>
      <c r="DN1" s="23" t="s">
        <v>501</v>
      </c>
      <c r="DO1" s="23" t="s">
        <v>690</v>
      </c>
      <c r="DP1" s="23" t="s">
        <v>734</v>
      </c>
      <c r="DQ1" s="23" t="s">
        <v>502</v>
      </c>
      <c r="DR1" s="23" t="s">
        <v>503</v>
      </c>
      <c r="DS1" s="23" t="s">
        <v>504</v>
      </c>
      <c r="DT1" s="23" t="s">
        <v>505</v>
      </c>
      <c r="DU1" s="23" t="s">
        <v>655</v>
      </c>
      <c r="DV1" s="23" t="s">
        <v>615</v>
      </c>
      <c r="DW1" s="23" t="s">
        <v>506</v>
      </c>
      <c r="DX1" s="23" t="s">
        <v>507</v>
      </c>
      <c r="DY1" s="23" t="s">
        <v>508</v>
      </c>
      <c r="DZ1" s="23" t="s">
        <v>509</v>
      </c>
      <c r="EA1" s="23" t="s">
        <v>691</v>
      </c>
      <c r="EB1" s="23" t="s">
        <v>736</v>
      </c>
      <c r="EC1" s="23" t="s">
        <v>510</v>
      </c>
      <c r="ED1" s="23" t="s">
        <v>511</v>
      </c>
      <c r="EE1" s="23" t="s">
        <v>512</v>
      </c>
      <c r="EF1" s="23" t="s">
        <v>513</v>
      </c>
      <c r="EG1" s="23" t="s">
        <v>657</v>
      </c>
      <c r="EH1" s="23" t="s">
        <v>616</v>
      </c>
      <c r="EI1" s="23" t="s">
        <v>514</v>
      </c>
      <c r="EJ1" s="23" t="s">
        <v>515</v>
      </c>
      <c r="EK1" s="23" t="s">
        <v>516</v>
      </c>
      <c r="EL1" s="23" t="s">
        <v>517</v>
      </c>
      <c r="EM1" s="23" t="s">
        <v>692</v>
      </c>
      <c r="EN1" s="23" t="s">
        <v>735</v>
      </c>
      <c r="EO1" s="23" t="s">
        <v>518</v>
      </c>
      <c r="EP1" s="23" t="s">
        <v>519</v>
      </c>
      <c r="EQ1" s="23" t="s">
        <v>737</v>
      </c>
      <c r="ER1" s="23" t="s">
        <v>520</v>
      </c>
      <c r="ES1" s="24" t="s">
        <v>476</v>
      </c>
      <c r="ET1" s="24" t="s">
        <v>617</v>
      </c>
      <c r="EU1" s="24" t="s">
        <v>477</v>
      </c>
      <c r="EV1" s="24" t="s">
        <v>478</v>
      </c>
      <c r="EW1" s="24" t="s">
        <v>479</v>
      </c>
      <c r="EX1" s="24" t="s">
        <v>480</v>
      </c>
      <c r="EY1" s="24" t="s">
        <v>693</v>
      </c>
      <c r="EZ1" s="24" t="s">
        <v>738</v>
      </c>
      <c r="FA1" s="24" t="s">
        <v>481</v>
      </c>
      <c r="FB1" s="24" t="s">
        <v>482</v>
      </c>
      <c r="FC1" s="24" t="s">
        <v>483</v>
      </c>
      <c r="FD1" s="24" t="s">
        <v>521</v>
      </c>
      <c r="FE1" s="24" t="s">
        <v>618</v>
      </c>
      <c r="FF1" s="24" t="s">
        <v>522</v>
      </c>
      <c r="FG1" s="24" t="s">
        <v>523</v>
      </c>
      <c r="FH1" s="24" t="s">
        <v>524</v>
      </c>
      <c r="FI1" s="24" t="s">
        <v>525</v>
      </c>
      <c r="FJ1" s="24" t="s">
        <v>694</v>
      </c>
      <c r="FK1" s="24" t="s">
        <v>739</v>
      </c>
      <c r="FL1" s="24" t="s">
        <v>526</v>
      </c>
      <c r="FM1" s="24" t="s">
        <v>527</v>
      </c>
      <c r="FN1" s="24" t="s">
        <v>528</v>
      </c>
      <c r="FO1" s="24" t="s">
        <v>529</v>
      </c>
      <c r="FP1" s="24" t="s">
        <v>619</v>
      </c>
      <c r="FQ1" s="24" t="s">
        <v>530</v>
      </c>
      <c r="FR1" s="24" t="s">
        <v>531</v>
      </c>
      <c r="FS1" s="24" t="s">
        <v>532</v>
      </c>
      <c r="FT1" s="24" t="s">
        <v>533</v>
      </c>
      <c r="FU1" s="24" t="s">
        <v>695</v>
      </c>
      <c r="FV1" s="24" t="s">
        <v>740</v>
      </c>
      <c r="FW1" s="24" t="s">
        <v>534</v>
      </c>
      <c r="FX1" s="24" t="s">
        <v>535</v>
      </c>
      <c r="FY1" s="24" t="s">
        <v>536</v>
      </c>
      <c r="FZ1" s="24" t="s">
        <v>537</v>
      </c>
      <c r="GA1" s="24" t="s">
        <v>620</v>
      </c>
      <c r="GB1" s="24" t="s">
        <v>538</v>
      </c>
      <c r="GC1" s="24" t="s">
        <v>539</v>
      </c>
      <c r="GD1" s="24" t="s">
        <v>540</v>
      </c>
      <c r="GE1" s="24" t="s">
        <v>541</v>
      </c>
      <c r="GF1" s="24" t="s">
        <v>696</v>
      </c>
      <c r="GG1" s="24" t="s">
        <v>741</v>
      </c>
      <c r="GH1" s="24" t="s">
        <v>542</v>
      </c>
      <c r="GI1" s="24" t="s">
        <v>543</v>
      </c>
      <c r="GJ1" s="24" t="s">
        <v>544</v>
      </c>
      <c r="GK1" s="24" t="s">
        <v>545</v>
      </c>
      <c r="GL1" s="24" t="s">
        <v>621</v>
      </c>
      <c r="GM1" s="24" t="s">
        <v>546</v>
      </c>
      <c r="GN1" s="24" t="s">
        <v>547</v>
      </c>
      <c r="GO1" s="24" t="s">
        <v>548</v>
      </c>
      <c r="GP1" s="24" t="s">
        <v>549</v>
      </c>
      <c r="GQ1" s="24" t="s">
        <v>697</v>
      </c>
      <c r="GR1" s="24" t="s">
        <v>742</v>
      </c>
      <c r="GS1" s="24" t="s">
        <v>550</v>
      </c>
      <c r="GT1" s="24" t="s">
        <v>551</v>
      </c>
      <c r="GU1" s="24" t="s">
        <v>552</v>
      </c>
      <c r="GV1" s="15" t="s">
        <v>484</v>
      </c>
      <c r="GW1" s="15" t="s">
        <v>485</v>
      </c>
      <c r="GX1" s="15" t="s">
        <v>486</v>
      </c>
      <c r="GY1" s="23" t="s">
        <v>648</v>
      </c>
      <c r="GZ1" s="23" t="s">
        <v>650</v>
      </c>
      <c r="HA1" s="23" t="s">
        <v>652</v>
      </c>
      <c r="HB1" s="23" t="s">
        <v>654</v>
      </c>
      <c r="HC1" s="23" t="s">
        <v>656</v>
      </c>
      <c r="HD1" s="23" t="s">
        <v>665</v>
      </c>
      <c r="HE1" s="23" t="s">
        <v>674</v>
      </c>
      <c r="HF1" s="23" t="s">
        <v>673</v>
      </c>
      <c r="HG1" s="23" t="s">
        <v>672</v>
      </c>
      <c r="HH1" s="23" t="s">
        <v>671</v>
      </c>
      <c r="HI1" s="23" t="s">
        <v>749</v>
      </c>
      <c r="HJ1" s="23" t="s">
        <v>750</v>
      </c>
      <c r="HK1" s="23" t="s">
        <v>751</v>
      </c>
      <c r="HL1" s="23" t="s">
        <v>752</v>
      </c>
      <c r="HM1" s="23" t="s">
        <v>753</v>
      </c>
      <c r="HN1" s="23" t="s">
        <v>666</v>
      </c>
      <c r="HO1" s="23" t="s">
        <v>667</v>
      </c>
      <c r="HP1" s="23" t="s">
        <v>668</v>
      </c>
      <c r="HQ1" s="23" t="s">
        <v>669</v>
      </c>
      <c r="HR1" s="23" t="s">
        <v>670</v>
      </c>
      <c r="HS1" s="23" t="s">
        <v>698</v>
      </c>
      <c r="HT1" s="23" t="s">
        <v>699</v>
      </c>
      <c r="HU1" s="23" t="s">
        <v>700</v>
      </c>
      <c r="HV1" s="23" t="s">
        <v>701</v>
      </c>
      <c r="HW1" s="23" t="s">
        <v>702</v>
      </c>
      <c r="HX1" s="23" t="s">
        <v>703</v>
      </c>
      <c r="HY1" s="23" t="s">
        <v>754</v>
      </c>
      <c r="HZ1" s="23" t="s">
        <v>755</v>
      </c>
      <c r="IA1" s="23" t="s">
        <v>756</v>
      </c>
      <c r="IB1" s="23" t="s">
        <v>757</v>
      </c>
      <c r="IC1" s="23" t="s">
        <v>758</v>
      </c>
      <c r="ID1" s="23" t="s">
        <v>759</v>
      </c>
      <c r="IE1" s="23" t="s">
        <v>704</v>
      </c>
      <c r="IF1" s="23" t="s">
        <v>705</v>
      </c>
      <c r="IG1" s="23" t="s">
        <v>706</v>
      </c>
      <c r="IH1" s="23" t="s">
        <v>707</v>
      </c>
      <c r="II1" s="23" t="s">
        <v>708</v>
      </c>
      <c r="IJ1" s="23" t="s">
        <v>709</v>
      </c>
      <c r="IK1" s="162" t="s">
        <v>710</v>
      </c>
      <c r="IL1" s="162" t="s">
        <v>743</v>
      </c>
      <c r="IM1" s="162" t="s">
        <v>711</v>
      </c>
    </row>
    <row r="2" spans="1:247" hidden="1">
      <c r="A2" s="25"/>
      <c r="B2" s="5"/>
      <c r="C2" s="5"/>
      <c r="D2" s="5"/>
      <c r="E2" s="5" t="str">
        <f>ＺＥＨデベロッパー実績報告書!AD3&amp;"/"&amp;ＺＥＨデベロッパー実績報告書!AH3&amp;"/"&amp;ＺＥＨデベロッパー実績報告書!AL3</f>
        <v>//</v>
      </c>
      <c r="F2" s="25">
        <f>ＺＥＨデベロッパー実績報告書!F49</f>
        <v>0</v>
      </c>
      <c r="G2" s="164">
        <f>ＺＥＨデベロッパー実績報告書!F48</f>
        <v>0</v>
      </c>
      <c r="H2" s="25">
        <f>ＺＥＨデベロッパー実績報告書!F50</f>
        <v>0</v>
      </c>
      <c r="I2" s="25">
        <f>ＺＥＨデベロッパー実績報告書!F51</f>
        <v>0</v>
      </c>
      <c r="J2" s="25">
        <f>ＺＥＨデベロッパー実績報告書!H53</f>
        <v>0</v>
      </c>
      <c r="K2" s="25">
        <f>ＺＥＨデベロッパー実績報告書!AA53</f>
        <v>0</v>
      </c>
      <c r="L2" s="5" t="str">
        <f>ＺＥＨデベロッパー実績報告書!H54&amp;"-"&amp;ＺＥＨデベロッパー実績報告書!L54</f>
        <v>-</v>
      </c>
      <c r="M2" s="25" t="str">
        <f>ＺＥＨデベロッパー実績報告書!S54</f>
        <v>--選択--</v>
      </c>
      <c r="N2" s="25">
        <f>ＺＥＨデベロッパー実績報告書!AB54</f>
        <v>0</v>
      </c>
      <c r="O2" s="25">
        <f>ＺＥＨデベロッパー実績報告書!F55</f>
        <v>0</v>
      </c>
      <c r="P2" s="27">
        <f>IF(ＺＥＨデベロッパー登録票!CS9=TRUE,1,0)</f>
        <v>0</v>
      </c>
      <c r="Q2" s="27">
        <f>IF(ＺＥＨデベロッパー登録票!CT9=TRUE,1,0)</f>
        <v>0</v>
      </c>
      <c r="R2" s="5">
        <f>ＺＥＨデベロッパー実績報告書!J57</f>
        <v>0</v>
      </c>
      <c r="S2" s="5">
        <f>ＺＥＨデベロッパー実績報告書!J58</f>
        <v>0</v>
      </c>
      <c r="T2" s="5">
        <f>IF(ＺＥＨデベロッパー実績報告書!W62="",0,1)</f>
        <v>0</v>
      </c>
      <c r="U2" s="25">
        <f>ＺＥＨデベロッパー実績報告書!W62</f>
        <v>0</v>
      </c>
      <c r="V2" s="5">
        <f>IF(ＺＥＨデベロッパー実績報告書!W65="",0,1)</f>
        <v>0</v>
      </c>
      <c r="W2" s="25">
        <f>ＺＥＨデベロッパー実績報告書!W65</f>
        <v>0</v>
      </c>
      <c r="X2" s="5">
        <f>IF(ＺＥＨデベロッパー実績報告書!W66="",0,1)</f>
        <v>0</v>
      </c>
      <c r="Y2" s="25">
        <f>ＺＥＨデベロッパー実績報告書!W66</f>
        <v>0</v>
      </c>
      <c r="Z2" s="25">
        <f>ＺＥＨデベロッパー実績報告書!F69</f>
        <v>0</v>
      </c>
      <c r="AA2" s="25">
        <f>ＺＥＨデベロッパー実績報告書!H71</f>
        <v>0</v>
      </c>
      <c r="AB2" s="5" t="str">
        <f>ＺＥＨデベロッパー実績報告書!H72&amp;"-"&amp;ＺＥＨデベロッパー実績報告書!L72</f>
        <v>-</v>
      </c>
      <c r="AC2" s="25" t="str">
        <f>ＺＥＨデベロッパー実績報告書!S72</f>
        <v>--選択--</v>
      </c>
      <c r="AD2" s="25">
        <f>ＺＥＨデベロッパー実績報告書!AB72</f>
        <v>0</v>
      </c>
      <c r="AE2" s="25">
        <f>ＺＥＨデベロッパー実績報告書!F73</f>
        <v>0</v>
      </c>
      <c r="AF2" s="5" t="str">
        <f>ＺＥＨデベロッパー実績報告書!F74&amp;"-"&amp;ＺＥＨデベロッパー実績報告書!K74&amp;"-"&amp;ＺＥＨデベロッパー実績報告書!P74</f>
        <v>--</v>
      </c>
      <c r="AG2" s="5" t="str">
        <f>ＺＥＨデベロッパー実績報告書!F75&amp;"-"&amp;ＺＥＨデベロッパー実績報告書!K75&amp;"-"&amp;ＺＥＨデベロッパー実績報告書!P75</f>
        <v>--</v>
      </c>
      <c r="AH2" s="5" t="str">
        <f>ＺＥＨデベロッパー実績報告書!F76&amp;"@"&amp;ＺＥＨデベロッパー実績報告書!Z76</f>
        <v>@</v>
      </c>
      <c r="AI2" s="5">
        <f>ＺＥＨデベロッパー公開情報!AD24</f>
        <v>0</v>
      </c>
      <c r="AJ2" s="27">
        <f>IF(OR(ＺＥＨデベロッパー登録票!CU15,ＺＥＨデベロッパー登録票!CS14)=TRUE,1,0)</f>
        <v>0</v>
      </c>
      <c r="AK2" s="27">
        <f>IF(OR(ＺＥＨデベロッパー登録票!CU16,ＺＥＨデベロッパー登録票!CS14)=TRUE,1,0)</f>
        <v>0</v>
      </c>
      <c r="AL2" s="27">
        <f>IF(OR(ＺＥＨデベロッパー登録票!CX16,ＺＥＨデベロッパー登録票!CS14)=TRUE,1,0)</f>
        <v>0</v>
      </c>
      <c r="AM2" s="27">
        <f>IF(OR(ＺＥＨデベロッパー登録票!DA16,ＺＥＨデベロッパー登録票!CS14)=TRUE,1,0)</f>
        <v>0</v>
      </c>
      <c r="AN2" s="27">
        <f>IF(OR(ＺＥＨデベロッパー登録票!DD16,ＺＥＨデベロッパー登録票!CS14)=TRUE,1,0)</f>
        <v>0</v>
      </c>
      <c r="AO2" s="27">
        <f>IF(OR(ＺＥＨデベロッパー登録票!DG16,ＺＥＨデベロッパー登録票!CS14)=TRUE,1,0)</f>
        <v>0</v>
      </c>
      <c r="AP2" s="27">
        <f>IF(OR(ＺＥＨデベロッパー登録票!DJ16,ＺＥＨデベロッパー登録票!CS14)=TRUE,1,0)</f>
        <v>0</v>
      </c>
      <c r="AQ2" s="27">
        <f>IF(OR(ＺＥＨデベロッパー登録票!CU17,ＺＥＨデベロッパー登録票!CS14)=TRUE,1,0)</f>
        <v>0</v>
      </c>
      <c r="AR2" s="27">
        <f>IF(OR(ＺＥＨデベロッパー登録票!CX17,ＺＥＨデベロッパー登録票!CS14)=TRUE,1,0)</f>
        <v>0</v>
      </c>
      <c r="AS2" s="27">
        <f>IF(OR(ＺＥＨデベロッパー登録票!DA17,ＺＥＨデベロッパー登録票!CS14)=TRUE,1,0)</f>
        <v>0</v>
      </c>
      <c r="AT2" s="27">
        <f>IF(OR(ＺＥＨデベロッパー登録票!DD17,ＺＥＨデベロッパー登録票!CS14)=TRUE,1,0)</f>
        <v>0</v>
      </c>
      <c r="AU2" s="27">
        <f>IF(OR(ＺＥＨデベロッパー登録票!DG17,ＺＥＨデベロッパー登録票!CS14)=TRUE,1,0)</f>
        <v>0</v>
      </c>
      <c r="AV2" s="27">
        <f>IF(OR(ＺＥＨデベロッパー登録票!DJ17,ＺＥＨデベロッパー登録票!CS14)=TRUE,1,0)</f>
        <v>0</v>
      </c>
      <c r="AW2" s="27">
        <f>IF(OR(ＺＥＨデベロッパー登録票!DM17,ＺＥＨデベロッパー登録票!CS14)=TRUE,1,0)</f>
        <v>0</v>
      </c>
      <c r="AX2" s="27">
        <f>IF(OR(ＺＥＨデベロッパー登録票!CU18,ＺＥＨデベロッパー登録票!CS14)=TRUE,1,0)</f>
        <v>0</v>
      </c>
      <c r="AY2" s="27">
        <f>IF(OR(ＺＥＨデベロッパー登録票!CX18,ＺＥＨデベロッパー登録票!CS14)=TRUE,1,0)</f>
        <v>0</v>
      </c>
      <c r="AZ2" s="27">
        <f>IF(OR(ＺＥＨデベロッパー登録票!DA18,ＺＥＨデベロッパー登録票!CS14)=TRUE,1,0)</f>
        <v>0</v>
      </c>
      <c r="BA2" s="27">
        <f>IF(OR(ＺＥＨデベロッパー登録票!DD18,ＺＥＨデベロッパー登録票!CS14)=TRUE,1,0)</f>
        <v>0</v>
      </c>
      <c r="BB2" s="27">
        <f>IF(OR(ＺＥＨデベロッパー登録票!CU19,ＺＥＨデベロッパー登録票!CS14)=TRUE,1,0)</f>
        <v>0</v>
      </c>
      <c r="BC2" s="27">
        <f>IF(OR(ＺＥＨデベロッパー登録票!CX19,ＺＥＨデベロッパー登録票!CS14)=TRUE,1,0)</f>
        <v>0</v>
      </c>
      <c r="BD2" s="27">
        <f>IF(OR(ＺＥＨデベロッパー登録票!DA19,ＺＥＨデベロッパー登録票!CS14)=TRUE,1,0)</f>
        <v>0</v>
      </c>
      <c r="BE2" s="27">
        <f>IF(OR(ＺＥＨデベロッパー登録票!DD19,ＺＥＨデベロッパー登録票!CS14)=TRUE,1,0)</f>
        <v>0</v>
      </c>
      <c r="BF2" s="27">
        <f>IF(OR(ＺＥＨデベロッパー登録票!DG19,ＺＥＨデベロッパー登録票!CS14)=TRUE,1,0)</f>
        <v>0</v>
      </c>
      <c r="BG2" s="27">
        <f>IF(OR(ＺＥＨデベロッパー登録票!CU20,ＺＥＨデベロッパー登録票!CS14)=TRUE,1,0)</f>
        <v>0</v>
      </c>
      <c r="BH2" s="27">
        <f>IF(OR(ＺＥＨデベロッパー登録票!CX20,ＺＥＨデベロッパー登録票!CS14)=TRUE,1,0)</f>
        <v>0</v>
      </c>
      <c r="BI2" s="27">
        <f>IF(OR(ＺＥＨデベロッパー登録票!DA20,ＺＥＨデベロッパー登録票!CS14)=TRUE,1,0)</f>
        <v>0</v>
      </c>
      <c r="BJ2" s="27">
        <f>IF(OR(ＺＥＨデベロッパー登録票!DD20,ＺＥＨデベロッパー登録票!CS14)=TRUE,1,0)</f>
        <v>0</v>
      </c>
      <c r="BK2" s="27">
        <f>IF(OR(ＺＥＨデベロッパー登録票!DG20,ＺＥＨデベロッパー登録票!CS14)=TRUE,1,0)</f>
        <v>0</v>
      </c>
      <c r="BL2" s="27">
        <f>IF(OR(ＺＥＨデベロッパー登録票!DJ20,ＺＥＨデベロッパー登録票!CS14)=TRUE,1,0)</f>
        <v>0</v>
      </c>
      <c r="BM2" s="27">
        <f>IF(OR(ＺＥＨデベロッパー登録票!DM20,ＺＥＨデベロッパー登録票!CS14)=TRUE,1,0)</f>
        <v>0</v>
      </c>
      <c r="BN2" s="27">
        <f>IF(OR(ＺＥＨデベロッパー登録票!CU21,ＺＥＨデベロッパー登録票!CS14)=TRUE,1,0)</f>
        <v>0</v>
      </c>
      <c r="BO2" s="27">
        <f>IF(OR(ＺＥＨデベロッパー登録票!CX21,ＺＥＨデベロッパー登録票!CS14)=TRUE,1,0)</f>
        <v>0</v>
      </c>
      <c r="BP2" s="27">
        <f>IF(OR(ＺＥＨデベロッパー登録票!DA21,ＺＥＨデベロッパー登録票!CS14)=TRUE,1,0)</f>
        <v>0</v>
      </c>
      <c r="BQ2" s="27">
        <f>IF(OR(ＺＥＨデベロッパー登録票!DD21,ＺＥＨデベロッパー登録票!CS14)=TRUE,1,0)</f>
        <v>0</v>
      </c>
      <c r="BR2" s="27">
        <f>IF(OR(ＺＥＨデベロッパー登録票!DG21,ＺＥＨデベロッパー登録票!CS14)=TRUE,1,0)</f>
        <v>0</v>
      </c>
      <c r="BS2" s="27">
        <f>IF(OR(ＺＥＨデベロッパー登録票!CU22,ＺＥＨデベロッパー登録票!CS14)=TRUE,1,0)</f>
        <v>0</v>
      </c>
      <c r="BT2" s="27">
        <f>IF(OR(ＺＥＨデベロッパー登録票!CX22,ＺＥＨデベロッパー登録票!CS14)=TRUE,1,0)</f>
        <v>0</v>
      </c>
      <c r="BU2" s="27">
        <f>IF(OR(ＺＥＨデベロッパー登録票!DA22,ＺＥＨデベロッパー登録票!CS14)=TRUE,1,0)</f>
        <v>0</v>
      </c>
      <c r="BV2" s="27">
        <f>IF(OR(ＺＥＨデベロッパー登録票!DD22,ＺＥＨデベロッパー登録票!CS14)=TRUE,1,0)</f>
        <v>0</v>
      </c>
      <c r="BW2" s="27">
        <f>IF(OR(ＺＥＨデベロッパー登録票!CU23,ＺＥＨデベロッパー登録票!CS14)=TRUE,1,0)</f>
        <v>0</v>
      </c>
      <c r="BX2" s="27">
        <f>IF(OR(ＺＥＨデベロッパー登録票!CX23,ＺＥＨデベロッパー登録票!CS14)=TRUE,1,0)</f>
        <v>0</v>
      </c>
      <c r="BY2" s="27">
        <f>IF(OR(ＺＥＨデベロッパー登録票!DA23,ＺＥＨデベロッパー登録票!CS14)=TRUE,1,0)</f>
        <v>0</v>
      </c>
      <c r="BZ2" s="27">
        <f>IF(OR(ＺＥＨデベロッパー登録票!DD23,ＺＥＨデベロッパー登録票!CS14)=TRUE,1,0)</f>
        <v>0</v>
      </c>
      <c r="CA2" s="27">
        <f>IF(OR(ＺＥＨデベロッパー登録票!DG23,ＺＥＨデベロッパー登録票!CS14)=TRUE,1,0)</f>
        <v>0</v>
      </c>
      <c r="CB2" s="27">
        <f>IF(OR(ＺＥＨデベロッパー登録票!DJ23,ＺＥＨデベロッパー登録票!CS14)=TRUE,1,0)</f>
        <v>0</v>
      </c>
      <c r="CC2" s="27">
        <f>IF(OR(ＺＥＨデベロッパー登録票!DM23,ＺＥＨデベロッパー登録票!CS14)=TRUE,1,0)</f>
        <v>0</v>
      </c>
      <c r="CD2" s="27">
        <f>IF(OR(ＺＥＨデベロッパー登録票!CU24,ＺＥＨデベロッパー登録票!CS14)=TRUE,1,0)</f>
        <v>0</v>
      </c>
      <c r="CE2" s="27">
        <f>IF(ＺＥＨデベロッパー登録票!DP20=1,1,0)</f>
        <v>1</v>
      </c>
      <c r="CF2" s="27">
        <f>ＺＥＨデベロッパー公開情報!U231</f>
        <v>0</v>
      </c>
      <c r="CG2" s="27">
        <f>ＺＥＨデベロッパー公開情報!U232</f>
        <v>0</v>
      </c>
      <c r="CH2" s="27">
        <f>ＺＥＨデベロッパー公開情報!B205</f>
        <v>0</v>
      </c>
      <c r="CI2" s="34">
        <f>ＺＥＨデベロッパー公開情報!CF48</f>
        <v>0</v>
      </c>
      <c r="CJ2" s="34">
        <f>ＺＥＨデベロッパー公開情報!CF142</f>
        <v>0</v>
      </c>
      <c r="CK2" s="26">
        <f>ＺＥＨデベロッパー公開情報!H55</f>
        <v>0</v>
      </c>
      <c r="CL2" s="26" t="str">
        <f>ＺＥＨデベロッパー公開情報!AD54</f>
        <v>--選択--</v>
      </c>
      <c r="CM2" s="26" t="str">
        <f>ＺＥＨデベロッパー公開情報!AI54</f>
        <v>--選択--</v>
      </c>
      <c r="CN2" s="156">
        <f>ＺＥＨデベロッパー公開情報!AN54</f>
        <v>0</v>
      </c>
      <c r="CO2" s="34">
        <f>ＺＥＨデベロッパー公開情報!AT54</f>
        <v>0</v>
      </c>
      <c r="CP2" s="34">
        <f>ＺＥＨデベロッパー公開情報!AX54</f>
        <v>0</v>
      </c>
      <c r="CQ2" s="163" t="str">
        <f>IF(ＺＥＨデベロッパー公開情報!BB54="","0",ＺＥＨデベロッパー公開情報!BB54)</f>
        <v>0</v>
      </c>
      <c r="CR2" s="161">
        <f>ＺＥＨデベロッパー公開情報!BF54</f>
        <v>0</v>
      </c>
      <c r="CS2" s="161">
        <f>ＺＥＨデベロッパー公開情報!BL54</f>
        <v>0</v>
      </c>
      <c r="CT2" s="161">
        <f>ＺＥＨデベロッパー公開情報!BR54</f>
        <v>0</v>
      </c>
      <c r="CU2" s="34" t="str">
        <f>ＺＥＨデベロッパー公開情報!BX54</f>
        <v/>
      </c>
      <c r="CV2" s="34" t="str">
        <f>ＺＥＨデベロッパー公開情報!CF54</f>
        <v>--選択--</v>
      </c>
      <c r="CW2" s="26">
        <f>ＺＥＨデベロッパー公開情報!H57</f>
        <v>0</v>
      </c>
      <c r="CX2" s="26" t="str">
        <f>ＺＥＨデベロッパー公開情報!AD56</f>
        <v>--選択--</v>
      </c>
      <c r="CY2" s="26" t="str">
        <f>ＺＥＨデベロッパー公開情報!AI56</f>
        <v>--選択--</v>
      </c>
      <c r="CZ2" s="156">
        <f>ＺＥＨデベロッパー公開情報!AN56</f>
        <v>0</v>
      </c>
      <c r="DA2" s="34">
        <f>ＺＥＨデベロッパー公開情報!AT56</f>
        <v>0</v>
      </c>
      <c r="DB2" s="34">
        <f>ＺＥＨデベロッパー公開情報!AX56</f>
        <v>0</v>
      </c>
      <c r="DC2" s="163" t="str">
        <f>IF(ＺＥＨデベロッパー公開情報!BB56="","0",ＺＥＨデベロッパー公開情報!BB56)</f>
        <v>0</v>
      </c>
      <c r="DD2" s="34">
        <f>ＺＥＨデベロッパー公開情報!BF58</f>
        <v>0</v>
      </c>
      <c r="DE2" s="34">
        <f>ＺＥＨデベロッパー公開情報!BL56</f>
        <v>0</v>
      </c>
      <c r="DF2" s="34">
        <f>ＺＥＨデベロッパー公開情報!BR56</f>
        <v>0</v>
      </c>
      <c r="DG2" s="34" t="str">
        <f>ＺＥＨデベロッパー公開情報!BX56</f>
        <v/>
      </c>
      <c r="DH2" s="34" t="str">
        <f>ＺＥＨデベロッパー公開情報!CF56</f>
        <v>--選択--</v>
      </c>
      <c r="DI2" s="26">
        <f>ＺＥＨデベロッパー公開情報!H59</f>
        <v>0</v>
      </c>
      <c r="DJ2" s="26" t="str">
        <f>ＺＥＨデベロッパー公開情報!AD58</f>
        <v>--選択--</v>
      </c>
      <c r="DK2" s="26" t="str">
        <f>ＺＥＨデベロッパー公開情報!AI58</f>
        <v>--選択--</v>
      </c>
      <c r="DL2" s="156">
        <f>ＺＥＨデベロッパー公開情報!AN58</f>
        <v>0</v>
      </c>
      <c r="DM2" s="34">
        <f>ＺＥＨデベロッパー公開情報!AT58</f>
        <v>0</v>
      </c>
      <c r="DN2" s="34">
        <f>ＺＥＨデベロッパー公開情報!AX58</f>
        <v>0</v>
      </c>
      <c r="DO2" s="163" t="str">
        <f>IF(ＺＥＨデベロッパー公開情報!BB58="","0",ＺＥＨデベロッパー公開情報!BB58)</f>
        <v>0</v>
      </c>
      <c r="DP2" s="34">
        <f>ＺＥＨデベロッパー公開情報!BF58</f>
        <v>0</v>
      </c>
      <c r="DQ2" s="34">
        <f>ＺＥＨデベロッパー公開情報!BL58</f>
        <v>0</v>
      </c>
      <c r="DR2" s="34">
        <f>ＺＥＨデベロッパー公開情報!BR58</f>
        <v>0</v>
      </c>
      <c r="DS2" s="34" t="str">
        <f>ＺＥＨデベロッパー公開情報!BX58</f>
        <v/>
      </c>
      <c r="DT2" s="34" t="str">
        <f>ＺＥＨデベロッパー公開情報!CF58</f>
        <v>--選択--</v>
      </c>
      <c r="DU2" s="26">
        <f>ＺＥＨデベロッパー公開情報!H61</f>
        <v>0</v>
      </c>
      <c r="DV2" s="26" t="str">
        <f>ＺＥＨデベロッパー公開情報!AD60</f>
        <v>--選択--</v>
      </c>
      <c r="DW2" s="26" t="str">
        <f>ＺＥＨデベロッパー公開情報!AI60</f>
        <v>--選択--</v>
      </c>
      <c r="DX2" s="156">
        <f>ＺＥＨデベロッパー公開情報!AN60</f>
        <v>0</v>
      </c>
      <c r="DY2" s="34">
        <f>ＺＥＨデベロッパー公開情報!AT60</f>
        <v>0</v>
      </c>
      <c r="DZ2" s="34">
        <f>ＺＥＨデベロッパー公開情報!AX60</f>
        <v>0</v>
      </c>
      <c r="EA2" s="163" t="str">
        <f>IF(ＺＥＨデベロッパー公開情報!BB60="","0",ＺＥＨデベロッパー公開情報!BB60)</f>
        <v>0</v>
      </c>
      <c r="EB2" s="34">
        <f>ＺＥＨデベロッパー公開情報!BF58</f>
        <v>0</v>
      </c>
      <c r="EC2" s="34">
        <f>ＺＥＨデベロッパー公開情報!BL60</f>
        <v>0</v>
      </c>
      <c r="ED2" s="34">
        <f>ＺＥＨデベロッパー公開情報!BR60</f>
        <v>0</v>
      </c>
      <c r="EE2" s="34" t="str">
        <f>ＺＥＨデベロッパー公開情報!BX60</f>
        <v/>
      </c>
      <c r="EF2" s="34" t="str">
        <f>ＺＥＨデベロッパー公開情報!CF60</f>
        <v>--選択--</v>
      </c>
      <c r="EG2" s="26">
        <f>ＺＥＨデベロッパー公開情報!H63</f>
        <v>0</v>
      </c>
      <c r="EH2" s="26" t="str">
        <f>ＺＥＨデベロッパー公開情報!AD62</f>
        <v>--選択--</v>
      </c>
      <c r="EI2" s="26" t="str">
        <f>ＺＥＨデベロッパー公開情報!AI62</f>
        <v>--選択--</v>
      </c>
      <c r="EJ2" s="156">
        <f>ＺＥＨデベロッパー公開情報!AN62</f>
        <v>0</v>
      </c>
      <c r="EK2" s="34">
        <f>ＺＥＨデベロッパー公開情報!AT62</f>
        <v>0</v>
      </c>
      <c r="EL2" s="34">
        <f>ＺＥＨデベロッパー公開情報!AX62</f>
        <v>0</v>
      </c>
      <c r="EM2" s="163" t="str">
        <f>IF(ＺＥＨデベロッパー公開情報!BB62="","0",ＺＥＨデベロッパー公開情報!BB62)</f>
        <v>0</v>
      </c>
      <c r="EN2" s="34">
        <f>ＺＥＨデベロッパー公開情報!BF62</f>
        <v>0</v>
      </c>
      <c r="EO2" s="34">
        <f>ＺＥＨデベロッパー公開情報!BL62</f>
        <v>0</v>
      </c>
      <c r="EP2" s="34">
        <f>ＺＥＨデベロッパー公開情報!BR62</f>
        <v>0</v>
      </c>
      <c r="EQ2" s="34" t="str">
        <f>ＺＥＨデベロッパー公開情報!BX62</f>
        <v/>
      </c>
      <c r="ER2" s="34" t="str">
        <f>ＺＥＨデベロッパー公開情報!CF62</f>
        <v>--選択--</v>
      </c>
      <c r="ES2" s="26">
        <f>ＺＥＨデベロッパー公開情報!C148</f>
        <v>0</v>
      </c>
      <c r="ET2" s="26" t="str">
        <f>ＺＥＨデベロッパー公開情報!AD148</f>
        <v>--選択--</v>
      </c>
      <c r="EU2" s="26" t="str">
        <f>ＺＥＨデベロッパー公開情報!AI148</f>
        <v>--選択--</v>
      </c>
      <c r="EV2" s="156">
        <f>ＺＥＨデベロッパー公開情報!AN148</f>
        <v>0</v>
      </c>
      <c r="EW2" s="34">
        <f>ＺＥＨデベロッパー公開情報!AT148</f>
        <v>0</v>
      </c>
      <c r="EX2" s="34">
        <f>ＺＥＨデベロッパー公開情報!AX148</f>
        <v>0</v>
      </c>
      <c r="EY2" s="163" t="str">
        <f>IF(ＺＥＨデベロッパー公開情報!BB148="","0",ＺＥＨデベロッパー公開情報!BB148)</f>
        <v>0</v>
      </c>
      <c r="EZ2" s="34">
        <f>ＺＥＨデベロッパー公開情報!BF148</f>
        <v>0</v>
      </c>
      <c r="FA2" s="34">
        <f>ＺＥＨデベロッパー公開情報!BL148</f>
        <v>0</v>
      </c>
      <c r="FB2" s="34">
        <f>ＺＥＨデベロッパー公開情報!BR148</f>
        <v>0</v>
      </c>
      <c r="FC2" s="34" t="str">
        <f>ＺＥＨデベロッパー公開情報!BX148</f>
        <v/>
      </c>
      <c r="FD2" s="26">
        <f>ＺＥＨデベロッパー公開情報!C149</f>
        <v>0</v>
      </c>
      <c r="FE2" s="26" t="str">
        <f>ＺＥＨデベロッパー公開情報!AD149</f>
        <v>--選択--</v>
      </c>
      <c r="FF2" s="26" t="str">
        <f>ＺＥＨデベロッパー公開情報!AI149</f>
        <v>--選択--</v>
      </c>
      <c r="FG2" s="156">
        <f>ＺＥＨデベロッパー公開情報!AN149</f>
        <v>0</v>
      </c>
      <c r="FH2" s="34">
        <f>ＺＥＨデベロッパー公開情報!AT149</f>
        <v>0</v>
      </c>
      <c r="FI2" s="34">
        <f>ＺＥＨデベロッパー公開情報!AX149</f>
        <v>0</v>
      </c>
      <c r="FJ2" s="163" t="str">
        <f>IF(ＺＥＨデベロッパー公開情報!BB149="","0",ＺＥＨデベロッパー公開情報!BB149)</f>
        <v>0</v>
      </c>
      <c r="FK2" s="34">
        <f>ＺＥＨデベロッパー公開情報!BF149</f>
        <v>0</v>
      </c>
      <c r="FL2" s="34">
        <f>ＺＥＨデベロッパー公開情報!BL149</f>
        <v>0</v>
      </c>
      <c r="FM2" s="34">
        <f>ＺＥＨデベロッパー公開情報!BR149</f>
        <v>0</v>
      </c>
      <c r="FN2" s="34" t="str">
        <f>ＺＥＨデベロッパー公開情報!BX149</f>
        <v/>
      </c>
      <c r="FO2" s="26">
        <f>ＺＥＨデベロッパー公開情報!C150</f>
        <v>0</v>
      </c>
      <c r="FP2" s="26" t="str">
        <f>ＺＥＨデベロッパー公開情報!AD150</f>
        <v>--選択--</v>
      </c>
      <c r="FQ2" s="26" t="str">
        <f>ＺＥＨデベロッパー公開情報!AI150</f>
        <v>--選択--</v>
      </c>
      <c r="FR2" s="156">
        <f>ＺＥＨデベロッパー公開情報!AN150</f>
        <v>0</v>
      </c>
      <c r="FS2" s="34">
        <f>ＺＥＨデベロッパー公開情報!AT150</f>
        <v>0</v>
      </c>
      <c r="FT2" s="34">
        <f>ＺＥＨデベロッパー公開情報!AX150</f>
        <v>0</v>
      </c>
      <c r="FU2" s="163" t="str">
        <f>IF(ＺＥＨデベロッパー公開情報!BB150="","0",ＺＥＨデベロッパー公開情報!BB150)</f>
        <v>0</v>
      </c>
      <c r="FV2" s="34">
        <f>ＺＥＨデベロッパー公開情報!BF150</f>
        <v>0</v>
      </c>
      <c r="FW2" s="34">
        <f>ＺＥＨデベロッパー公開情報!BL150</f>
        <v>0</v>
      </c>
      <c r="FX2" s="34">
        <f>ＺＥＨデベロッパー公開情報!BR150</f>
        <v>0</v>
      </c>
      <c r="FY2" s="34" t="str">
        <f>ＺＥＨデベロッパー公開情報!BX150</f>
        <v/>
      </c>
      <c r="FZ2" s="26">
        <f>ＺＥＨデベロッパー公開情報!C151</f>
        <v>0</v>
      </c>
      <c r="GA2" s="26" t="str">
        <f>ＺＥＨデベロッパー公開情報!AD151</f>
        <v>--選択--</v>
      </c>
      <c r="GB2" s="26" t="str">
        <f>ＺＥＨデベロッパー公開情報!AI151</f>
        <v>--選択--</v>
      </c>
      <c r="GC2" s="156">
        <f>ＺＥＨデベロッパー公開情報!AN151</f>
        <v>0</v>
      </c>
      <c r="GD2" s="34">
        <f>ＺＥＨデベロッパー公開情報!AT151</f>
        <v>0</v>
      </c>
      <c r="GE2" s="34">
        <f>ＺＥＨデベロッパー公開情報!AX151</f>
        <v>0</v>
      </c>
      <c r="GF2" s="163" t="str">
        <f>IF(ＺＥＨデベロッパー公開情報!BB151="","0",ＺＥＨデベロッパー公開情報!BB151)</f>
        <v>0</v>
      </c>
      <c r="GG2" s="34">
        <f>ＺＥＨデベロッパー公開情報!BF151</f>
        <v>0</v>
      </c>
      <c r="GH2" s="34">
        <f>ＺＥＨデベロッパー公開情報!BL151</f>
        <v>0</v>
      </c>
      <c r="GI2" s="34">
        <f>ＺＥＨデベロッパー公開情報!BR151</f>
        <v>0</v>
      </c>
      <c r="GJ2" s="34" t="str">
        <f>ＺＥＨデベロッパー公開情報!BX151</f>
        <v/>
      </c>
      <c r="GK2" s="26">
        <f>ＺＥＨデベロッパー公開情報!C152</f>
        <v>0</v>
      </c>
      <c r="GL2" s="26" t="str">
        <f>ＺＥＨデベロッパー公開情報!AD152</f>
        <v>--選択--</v>
      </c>
      <c r="GM2" s="26" t="str">
        <f>ＺＥＨデベロッパー公開情報!AI152</f>
        <v>--選択--</v>
      </c>
      <c r="GN2" s="156">
        <f>ＺＥＨデベロッパー公開情報!AN152</f>
        <v>0</v>
      </c>
      <c r="GO2" s="34">
        <f>ＺＥＨデベロッパー公開情報!AT152</f>
        <v>0</v>
      </c>
      <c r="GP2" s="34">
        <f>ＺＥＨデベロッパー公開情報!AX152</f>
        <v>0</v>
      </c>
      <c r="GQ2" s="163" t="str">
        <f>IF(ＺＥＨデベロッパー公開情報!BB152="","0",ＺＥＨデベロッパー公開情報!BB152)</f>
        <v>0</v>
      </c>
      <c r="GR2" s="34">
        <f>ＺＥＨデベロッパー公開情報!BF152</f>
        <v>0</v>
      </c>
      <c r="GS2" s="34">
        <f>ＺＥＨデベロッパー公開情報!BL152</f>
        <v>0</v>
      </c>
      <c r="GT2" s="34">
        <f>ＺＥＨデベロッパー公開情報!BR152</f>
        <v>0</v>
      </c>
      <c r="GU2" s="34" t="str">
        <f>ＺＥＨデベロッパー公開情報!BX152</f>
        <v/>
      </c>
      <c r="GV2" s="26">
        <f>ＺＥＨデベロッパー公開情報!N237</f>
        <v>0</v>
      </c>
      <c r="GW2" s="34" t="str">
        <f>ＺＥＨデベロッパー公開情報!N238&amp;"-"&amp;ＺＥＨデベロッパー公開情報!T238&amp;"-"&amp;ＺＥＨデベロッパー公開情報!Z238</f>
        <v>--</v>
      </c>
      <c r="GX2" s="26">
        <f>ＺＥＨデベロッパー公開情報!N239</f>
        <v>0</v>
      </c>
      <c r="GY2" s="26">
        <f>ＺＥＨデベロッパー公開情報!H54</f>
        <v>0</v>
      </c>
      <c r="GZ2" s="26">
        <f>ＺＥＨデベロッパー公開情報!H56</f>
        <v>0</v>
      </c>
      <c r="HA2" s="26">
        <f>ＺＥＨデベロッパー公開情報!H58</f>
        <v>0</v>
      </c>
      <c r="HB2" s="26">
        <f>ＺＥＨデベロッパー公開情報!H60</f>
        <v>0</v>
      </c>
      <c r="HC2" s="26">
        <f>ＺＥＨデベロッパー公開情報!H62</f>
        <v>0</v>
      </c>
      <c r="HD2" s="34">
        <f>ＺＥＨデベロッパー公開情報!J32</f>
        <v>0</v>
      </c>
      <c r="HE2" s="34">
        <f>ＺＥＨデベロッパー公開情報!R32</f>
        <v>0</v>
      </c>
      <c r="HF2" s="34">
        <f>ＺＥＨデベロッパー公開情報!Z32</f>
        <v>0</v>
      </c>
      <c r="HG2" s="34">
        <f>ＺＥＨデベロッパー公開情報!AH32</f>
        <v>0</v>
      </c>
      <c r="HH2" s="34">
        <f>ＺＥＨデベロッパー公開情報!AP32</f>
        <v>0</v>
      </c>
      <c r="HI2" s="34">
        <f>ＺＥＨデベロッパー公開情報!J34</f>
        <v>0</v>
      </c>
      <c r="HJ2" s="34">
        <f>ＺＥＨデベロッパー公開情報!R34</f>
        <v>0</v>
      </c>
      <c r="HK2" s="34">
        <f>ＺＥＨデベロッパー公開情報!Z34</f>
        <v>0</v>
      </c>
      <c r="HL2" s="34">
        <f>ＺＥＨデベロッパー公開情報!AH34</f>
        <v>0</v>
      </c>
      <c r="HM2" s="34">
        <f>ＺＥＨデベロッパー公開情報!AP34</f>
        <v>0</v>
      </c>
      <c r="HN2" s="34">
        <f ca="1">ＺＥＨデベロッパー公開情報!J36</f>
        <v>0</v>
      </c>
      <c r="HO2" s="34">
        <f ca="1">ＺＥＨデベロッパー公開情報!R36</f>
        <v>0</v>
      </c>
      <c r="HP2" s="34">
        <f ca="1">ＺＥＨデベロッパー公開情報!Z36</f>
        <v>0</v>
      </c>
      <c r="HQ2" s="34">
        <f ca="1">ＺＥＨデベロッパー公開情報!AH36</f>
        <v>0</v>
      </c>
      <c r="HR2" s="34">
        <f ca="1">ＺＥＨデベロッパー公開情報!AP36</f>
        <v>0</v>
      </c>
      <c r="HS2" s="34">
        <f>ＺＥＨデベロッパー公開情報!J41</f>
        <v>0</v>
      </c>
      <c r="HT2" s="34">
        <f>ＺＥＨデベロッパー公開情報!R41</f>
        <v>0</v>
      </c>
      <c r="HU2" s="34">
        <f>ＺＥＨデベロッパー公開情報!Z41</f>
        <v>0</v>
      </c>
      <c r="HV2" s="34">
        <f>ＺＥＨデベロッパー公開情報!AH41</f>
        <v>0</v>
      </c>
      <c r="HW2" s="34">
        <f>ＺＥＨデベロッパー公開情報!AP41</f>
        <v>0</v>
      </c>
      <c r="HX2" s="34">
        <f>ＺＥＨデベロッパー公開情報!AX41</f>
        <v>0</v>
      </c>
      <c r="HY2" s="34">
        <f>ＺＥＨデベロッパー公開情報!J43</f>
        <v>0</v>
      </c>
      <c r="HZ2" s="34">
        <f>ＺＥＨデベロッパー公開情報!R43</f>
        <v>0</v>
      </c>
      <c r="IA2" s="34">
        <f>ＺＥＨデベロッパー公開情報!Z43</f>
        <v>0</v>
      </c>
      <c r="IB2" s="34">
        <f>ＺＥＨデベロッパー公開情報!AH43</f>
        <v>0</v>
      </c>
      <c r="IC2" s="34">
        <f>ＺＥＨデベロッパー公開情報!AP43</f>
        <v>0</v>
      </c>
      <c r="ID2" s="34">
        <f>ＺＥＨデベロッパー公開情報!AX43</f>
        <v>0</v>
      </c>
      <c r="IE2" s="34">
        <f>ＺＥＨデベロッパー公開情報!J45</f>
        <v>0</v>
      </c>
      <c r="IF2" s="34">
        <f>ＺＥＨデベロッパー公開情報!R45</f>
        <v>0</v>
      </c>
      <c r="IG2" s="34">
        <f>ＺＥＨデベロッパー公開情報!Z45</f>
        <v>0</v>
      </c>
      <c r="IH2" s="34">
        <f>ＺＥＨデベロッパー公開情報!AH45</f>
        <v>0</v>
      </c>
      <c r="II2" s="34">
        <f>ＺＥＨデベロッパー公開情報!AP45</f>
        <v>0</v>
      </c>
      <c r="IJ2" s="34">
        <f>ＺＥＨデベロッパー公開情報!AX45</f>
        <v>0</v>
      </c>
      <c r="IK2" s="34">
        <f>ＺＥＨデベロッパー公開情報!BO41</f>
        <v>0</v>
      </c>
      <c r="IL2" s="34">
        <f>ＺＥＨデベロッパー公開情報!BO43</f>
        <v>0</v>
      </c>
      <c r="IM2" s="34">
        <f ca="1">ＺＥＨデベロッパー公開情報!BO45</f>
        <v>0</v>
      </c>
    </row>
  </sheetData>
  <sheetProtection algorithmName="SHA-512" hashValue="UWsKkUR7oj1vdzlIISCij8JeuBlWW1uvHcVsiDnhw1thWjjcWpOy6wadkHc3D4kW3qjkANBMjbWRBLZJNNttkw==" saltValue="X9md39OWT1JKOa7mUaJFOg=="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ＺＥＨデベロッパー実績報告書</vt:lpstr>
      <vt:lpstr>ＺＥＨデベロッパー公開情報</vt:lpstr>
      <vt:lpstr>ＺＥＨデベロッパー登録票</vt:lpstr>
      <vt:lpstr>data4</vt:lpstr>
      <vt:lpstr>data1</vt:lpstr>
      <vt:lpstr>data2</vt:lpstr>
      <vt:lpstr>data3</vt:lpstr>
      <vt:lpstr>ＺＥＨデベロッパー公開情報!Print_Area</vt:lpstr>
      <vt:lpstr>ＺＥＨデベロッパー実績報告書!Print_Area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2024-04-04T07:30:17Z</cp:lastPrinted>
  <dcterms:created xsi:type="dcterms:W3CDTF">2016-02-17T03:17:22Z</dcterms:created>
  <dcterms:modified xsi:type="dcterms:W3CDTF">2024-04-04T12:40:30Z</dcterms:modified>
</cp:coreProperties>
</file>