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defaultThemeVersion="124226"/>
  <mc:AlternateContent xmlns:mc="http://schemas.openxmlformats.org/markup-compatibility/2006">
    <mc:Choice Requires="x15">
      <x15ac:absPath xmlns:x15ac="http://schemas.microsoft.com/office/spreadsheetml/2010/11/ac" url="G:\共有ドライブ\2部_主務\02.ZEH\017_R7（2025）\12.ZEHデベロッパー\04.様式（登録申請書・実績報告書）\実績報告書\"/>
    </mc:Choice>
  </mc:AlternateContent>
  <xr:revisionPtr revIDLastSave="0" documentId="13_ncr:1_{AC486722-3DEC-40C7-833C-31DD1FC0BC3F}" xr6:coauthVersionLast="47" xr6:coauthVersionMax="47" xr10:uidLastSave="{00000000-0000-0000-0000-000000000000}"/>
  <workbookProtection workbookAlgorithmName="SHA-512" workbookHashValue="frdAtFFhJfwTRmXgsRtGmLhjLSs3Y82OZeyxq8MLXo6mC7MtwKeSM4TpMl99OK0Mea94ceyTW2L7nU8DkY4rqg==" workbookSaltValue="VsNlQSYo9ATgp6bybLM0QQ==" workbookSpinCount="100000" lockStructure="1"/>
  <bookViews>
    <workbookView xWindow="-110" yWindow="-110" windowWidth="19420" windowHeight="11500" xr2:uid="{00000000-000D-0000-FFFF-FFFF00000000}"/>
  </bookViews>
  <sheets>
    <sheet name="ＺＥＨデベロッパー実績報告書" sheetId="13" r:id="rId1"/>
    <sheet name="ＺＥＨデベロッパー公開情報" sheetId="22" r:id="rId2"/>
    <sheet name="ＺＥＨデベロッパー登録票" sheetId="21" r:id="rId3"/>
    <sheet name="data3" sheetId="20" state="hidden" r:id="rId4"/>
    <sheet name="data4" sheetId="23" state="hidden" r:id="rId5"/>
    <sheet name="data1" sheetId="16" state="hidden" r:id="rId6"/>
    <sheet name="data2" sheetId="18" state="hidden" r:id="rId7"/>
  </sheets>
  <externalReferences>
    <externalReference r:id="rId8"/>
    <externalReference r:id="rId9"/>
  </externalReferences>
  <definedNames>
    <definedName name="_xlnm.Print_Area" localSheetId="1">ＺＥＨデベロッパー公開情報!$A$1:$CL$284</definedName>
    <definedName name="_xlnm.Print_Area" localSheetId="0">ＺＥＨデベロッパー実績報告書!$A$1:$AV$201</definedName>
    <definedName name="_xlnm.Print_Area" localSheetId="2">ＺＥＨデベロッパー登録票!$A$1:$CD$72</definedName>
    <definedName name="オレンジ" localSheetId="3">INDIRECT([1]ＺＥＢプランナー登録票!$BX$6)</definedName>
    <definedName name="オレンジ" localSheetId="1">INDIRECT(#REF!)</definedName>
    <definedName name="オレンジ" localSheetId="2">INDIRECT(ＺＥＨデベロッパー登録票!#REF!)</definedName>
    <definedName name="オレンジ">INDIRECT(#REF!)</definedName>
    <definedName name="コンサルＡ">data2!$L$5:$L$8</definedName>
    <definedName name="コンサルＢ">data2!$L$10:$L$13</definedName>
    <definedName name="サービス業＿他に分類されないもの">data1!$S$2:$S$11</definedName>
    <definedName name="パープル" localSheetId="3">INDIRECT([1]ＺＥＢプランナー登録票!$BX$7)</definedName>
    <definedName name="パープル" localSheetId="1">INDIRECT(#REF!)</definedName>
    <definedName name="パープル" localSheetId="2">INDIRECT(ＺＥＨデベロッパー登録票!#REF!)</definedName>
    <definedName name="パープル">INDIRECT(#REF!)</definedName>
    <definedName name="ブルー" localSheetId="3">INDIRECT([1]ＺＥＢプランナー登録票!$BX$8)</definedName>
    <definedName name="ブルー" localSheetId="1">INDIRECT(#REF!)</definedName>
    <definedName name="ブルー" localSheetId="2">INDIRECT(ＺＥＨデベロッパー登録票!#REF!)</definedName>
    <definedName name="ブルー">INDIRECT(#REF!)</definedName>
    <definedName name="医療・福祉">data1!$Q$2:$Q$5</definedName>
    <definedName name="運輸業・郵便業">data1!$I$2:$I$10</definedName>
    <definedName name="卸売業・小売業">data1!$J$2:$J$14</definedName>
    <definedName name="学術研究・専門＿技術サービス業">data1!$M$2:$M$6</definedName>
    <definedName name="漁業">data1!$C$2:$C$4</definedName>
    <definedName name="教育・学習支援業">data1!$P$2:$P$4</definedName>
    <definedName name="金融業・保険業">data1!$K$2:$K$8</definedName>
    <definedName name="建設業">data1!$E$2:$E$5</definedName>
    <definedName name="公務＿他に分類されるものを除く">data1!$T$2:$T$4</definedName>
    <definedName name="鉱業・採石業・砂利採取業">data1!$D$2:$D$3</definedName>
    <definedName name="宿泊業・飲食サービス業">data1!$N$2:$N$5</definedName>
    <definedName name="情報通信業">data1!$H$2:$H$7</definedName>
    <definedName name="生活関連サービス業・娯楽業">data1!$O$2:$O$5</definedName>
    <definedName name="製造業">data1!$F$2:$F$26</definedName>
    <definedName name="設計Ａ">data2!$H$5:$H$8</definedName>
    <definedName name="設計Ｂ">data2!$H$10:$H$13</definedName>
    <definedName name="設計施工Ａ">data2!$J$5:$J$8</definedName>
    <definedName name="設計施工Ｂ">data2!$J$10:$J$13</definedName>
    <definedName name="大分類" localSheetId="3">[1]データ1!$A$2:$A$22</definedName>
    <definedName name="大分類" localSheetId="2">[2]data1!$A$2:$A$22</definedName>
    <definedName name="大分類">data1!$A$2:$A$22</definedName>
    <definedName name="電気・ガス・熱供給・水道業">data1!$G$2:$G$6</definedName>
    <definedName name="農業・林業">data1!$B$2:$B$4</definedName>
    <definedName name="不動産業・物品賃貸業">data1!$L$2:$L$5</definedName>
    <definedName name="複合サービス事業">data1!$R$2:$R$4</definedName>
    <definedName name="分類不能の産業">data1!$U$2:$U$3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198" i="13" l="1"/>
  <c r="AI198" i="13"/>
  <c r="AE198" i="13"/>
  <c r="M199" i="13"/>
  <c r="M200" i="13" l="1"/>
  <c r="J84" i="13" l="1"/>
  <c r="J32" i="22"/>
  <c r="N9" i="22"/>
  <c r="U24" i="13"/>
  <c r="J34" i="22" l="1"/>
  <c r="AH34" i="22"/>
  <c r="Z32" i="22" l="1"/>
  <c r="BX57" i="22" l="1"/>
  <c r="R97" i="23" l="1"/>
  <c r="R96" i="23"/>
  <c r="R95" i="23"/>
  <c r="R94" i="23"/>
  <c r="R93" i="23"/>
  <c r="H97" i="23"/>
  <c r="H96" i="23"/>
  <c r="H95" i="23"/>
  <c r="H94" i="23"/>
  <c r="H93" i="23"/>
  <c r="B93" i="23"/>
  <c r="P93" i="23"/>
  <c r="Q93" i="23"/>
  <c r="B94" i="23"/>
  <c r="P94" i="23"/>
  <c r="Q94" i="23"/>
  <c r="B95" i="23"/>
  <c r="P95" i="23"/>
  <c r="Q95" i="23"/>
  <c r="B96" i="23"/>
  <c r="P96" i="23"/>
  <c r="Q96" i="23"/>
  <c r="B97" i="23"/>
  <c r="P97" i="23"/>
  <c r="Q97" i="23"/>
  <c r="N42" i="23" l="1"/>
  <c r="L42" i="23"/>
  <c r="K42" i="23"/>
  <c r="J42" i="23"/>
  <c r="I42" i="23"/>
  <c r="H42" i="23"/>
  <c r="G42" i="23"/>
  <c r="F42" i="23"/>
  <c r="E42" i="23"/>
  <c r="D42" i="23"/>
  <c r="N41" i="23"/>
  <c r="L41" i="23"/>
  <c r="K41" i="23"/>
  <c r="J41" i="23"/>
  <c r="I41" i="23"/>
  <c r="H41" i="23"/>
  <c r="G41" i="23"/>
  <c r="F41" i="23"/>
  <c r="E41" i="23"/>
  <c r="D41" i="23"/>
  <c r="N40" i="23"/>
  <c r="L40" i="23"/>
  <c r="K40" i="23"/>
  <c r="J40" i="23"/>
  <c r="I40" i="23"/>
  <c r="H40" i="23"/>
  <c r="G40" i="23"/>
  <c r="F40" i="23"/>
  <c r="E40" i="23"/>
  <c r="D40" i="23"/>
  <c r="N39" i="23"/>
  <c r="L39" i="23"/>
  <c r="K39" i="23"/>
  <c r="J39" i="23"/>
  <c r="I39" i="23"/>
  <c r="H39" i="23"/>
  <c r="G39" i="23"/>
  <c r="F39" i="23"/>
  <c r="E39" i="23"/>
  <c r="D39" i="23"/>
  <c r="N38" i="23"/>
  <c r="L38" i="23"/>
  <c r="K38" i="23"/>
  <c r="J38" i="23"/>
  <c r="I38" i="23"/>
  <c r="H38" i="23"/>
  <c r="G38" i="23"/>
  <c r="F38" i="23"/>
  <c r="E38" i="23"/>
  <c r="D38" i="23"/>
  <c r="N37" i="23"/>
  <c r="L37" i="23"/>
  <c r="K37" i="23"/>
  <c r="J37" i="23"/>
  <c r="I37" i="23"/>
  <c r="H37" i="23"/>
  <c r="G37" i="23"/>
  <c r="F37" i="23"/>
  <c r="E37" i="23"/>
  <c r="D37" i="23"/>
  <c r="N36" i="23"/>
  <c r="L36" i="23"/>
  <c r="K36" i="23"/>
  <c r="J36" i="23"/>
  <c r="I36" i="23"/>
  <c r="H36" i="23"/>
  <c r="G36" i="23"/>
  <c r="F36" i="23"/>
  <c r="E36" i="23"/>
  <c r="D36" i="23"/>
  <c r="N35" i="23"/>
  <c r="L35" i="23"/>
  <c r="K35" i="23"/>
  <c r="J35" i="23"/>
  <c r="I35" i="23"/>
  <c r="H35" i="23"/>
  <c r="G35" i="23"/>
  <c r="F35" i="23"/>
  <c r="E35" i="23"/>
  <c r="D35" i="23"/>
  <c r="N34" i="23"/>
  <c r="L34" i="23"/>
  <c r="K34" i="23"/>
  <c r="J34" i="23"/>
  <c r="I34" i="23"/>
  <c r="H34" i="23"/>
  <c r="G34" i="23"/>
  <c r="F34" i="23"/>
  <c r="E34" i="23"/>
  <c r="D34" i="23"/>
  <c r="N33" i="23"/>
  <c r="L33" i="23"/>
  <c r="K33" i="23"/>
  <c r="J33" i="23"/>
  <c r="I33" i="23"/>
  <c r="H33" i="23"/>
  <c r="G33" i="23"/>
  <c r="F33" i="23"/>
  <c r="E33" i="23"/>
  <c r="D33" i="23"/>
  <c r="N32" i="23"/>
  <c r="L32" i="23"/>
  <c r="K32" i="23"/>
  <c r="J32" i="23"/>
  <c r="I32" i="23"/>
  <c r="H32" i="23"/>
  <c r="G32" i="23"/>
  <c r="F32" i="23"/>
  <c r="E32" i="23"/>
  <c r="D32" i="23"/>
  <c r="N31" i="23"/>
  <c r="L31" i="23"/>
  <c r="K31" i="23"/>
  <c r="J31" i="23"/>
  <c r="I31" i="23"/>
  <c r="H31" i="23"/>
  <c r="G31" i="23"/>
  <c r="F31" i="23"/>
  <c r="E31" i="23"/>
  <c r="D31" i="23"/>
  <c r="N30" i="23"/>
  <c r="L30" i="23"/>
  <c r="K30" i="23"/>
  <c r="J30" i="23"/>
  <c r="I30" i="23"/>
  <c r="H30" i="23"/>
  <c r="G30" i="23"/>
  <c r="F30" i="23"/>
  <c r="E30" i="23"/>
  <c r="D30" i="23"/>
  <c r="N29" i="23"/>
  <c r="L29" i="23"/>
  <c r="K29" i="23"/>
  <c r="J29" i="23"/>
  <c r="I29" i="23"/>
  <c r="H29" i="23"/>
  <c r="G29" i="23"/>
  <c r="F29" i="23"/>
  <c r="E29" i="23"/>
  <c r="D29" i="23"/>
  <c r="N28" i="23"/>
  <c r="L28" i="23"/>
  <c r="K28" i="23"/>
  <c r="J28" i="23"/>
  <c r="I28" i="23"/>
  <c r="H28" i="23"/>
  <c r="G28" i="23"/>
  <c r="F28" i="23"/>
  <c r="E28" i="23"/>
  <c r="D28" i="23"/>
  <c r="N27" i="23"/>
  <c r="L27" i="23"/>
  <c r="K27" i="23"/>
  <c r="J27" i="23"/>
  <c r="I27" i="23"/>
  <c r="H27" i="23"/>
  <c r="G27" i="23"/>
  <c r="F27" i="23"/>
  <c r="E27" i="23"/>
  <c r="D27" i="23"/>
  <c r="N26" i="23"/>
  <c r="L26" i="23"/>
  <c r="K26" i="23"/>
  <c r="J26" i="23"/>
  <c r="I26" i="23"/>
  <c r="H26" i="23"/>
  <c r="G26" i="23"/>
  <c r="F26" i="23"/>
  <c r="E26" i="23"/>
  <c r="D26" i="23"/>
  <c r="N25" i="23"/>
  <c r="L25" i="23"/>
  <c r="K25" i="23"/>
  <c r="J25" i="23"/>
  <c r="I25" i="23"/>
  <c r="H25" i="23"/>
  <c r="G25" i="23"/>
  <c r="F25" i="23"/>
  <c r="E25" i="23"/>
  <c r="D25" i="23"/>
  <c r="N24" i="23"/>
  <c r="L24" i="23"/>
  <c r="K24" i="23"/>
  <c r="J24" i="23"/>
  <c r="I24" i="23"/>
  <c r="H24" i="23"/>
  <c r="G24" i="23"/>
  <c r="F24" i="23"/>
  <c r="E24" i="23"/>
  <c r="D24" i="23"/>
  <c r="N23" i="23"/>
  <c r="L23" i="23"/>
  <c r="K23" i="23"/>
  <c r="J23" i="23"/>
  <c r="I23" i="23"/>
  <c r="H23" i="23"/>
  <c r="G23" i="23"/>
  <c r="F23" i="23"/>
  <c r="E23" i="23"/>
  <c r="D23" i="23"/>
  <c r="N22" i="23"/>
  <c r="L22" i="23"/>
  <c r="K22" i="23"/>
  <c r="J22" i="23"/>
  <c r="I22" i="23"/>
  <c r="H22" i="23"/>
  <c r="G22" i="23"/>
  <c r="F22" i="23"/>
  <c r="E22" i="23"/>
  <c r="D22" i="23"/>
  <c r="N21" i="23"/>
  <c r="L21" i="23"/>
  <c r="K21" i="23"/>
  <c r="J21" i="23"/>
  <c r="I21" i="23"/>
  <c r="H21" i="23"/>
  <c r="G21" i="23"/>
  <c r="F21" i="23"/>
  <c r="E21" i="23"/>
  <c r="D21" i="23"/>
  <c r="N20" i="23"/>
  <c r="L20" i="23"/>
  <c r="K20" i="23"/>
  <c r="J20" i="23"/>
  <c r="I20" i="23"/>
  <c r="H20" i="23"/>
  <c r="G20" i="23"/>
  <c r="F20" i="23"/>
  <c r="E20" i="23"/>
  <c r="D20" i="23"/>
  <c r="N19" i="23"/>
  <c r="L19" i="23"/>
  <c r="K19" i="23"/>
  <c r="J19" i="23"/>
  <c r="I19" i="23"/>
  <c r="H19" i="23"/>
  <c r="G19" i="23"/>
  <c r="F19" i="23"/>
  <c r="E19" i="23"/>
  <c r="D19" i="23"/>
  <c r="N18" i="23"/>
  <c r="L18" i="23"/>
  <c r="K18" i="23"/>
  <c r="J18" i="23"/>
  <c r="I18" i="23"/>
  <c r="H18" i="23"/>
  <c r="G18" i="23"/>
  <c r="F18" i="23"/>
  <c r="E18" i="23"/>
  <c r="D18" i="23"/>
  <c r="N17" i="23"/>
  <c r="L17" i="23"/>
  <c r="K17" i="23"/>
  <c r="J17" i="23"/>
  <c r="I17" i="23"/>
  <c r="H17" i="23"/>
  <c r="G17" i="23"/>
  <c r="F17" i="23"/>
  <c r="E17" i="23"/>
  <c r="D17" i="23"/>
  <c r="N16" i="23"/>
  <c r="L16" i="23"/>
  <c r="K16" i="23"/>
  <c r="J16" i="23"/>
  <c r="I16" i="23"/>
  <c r="H16" i="23"/>
  <c r="G16" i="23"/>
  <c r="F16" i="23"/>
  <c r="E16" i="23"/>
  <c r="D16" i="23"/>
  <c r="N15" i="23"/>
  <c r="L15" i="23"/>
  <c r="K15" i="23"/>
  <c r="J15" i="23"/>
  <c r="I15" i="23"/>
  <c r="H15" i="23"/>
  <c r="G15" i="23"/>
  <c r="F15" i="23"/>
  <c r="E15" i="23"/>
  <c r="D15" i="23"/>
  <c r="N12" i="23"/>
  <c r="L12" i="23"/>
  <c r="K12" i="23"/>
  <c r="J12" i="23"/>
  <c r="I12" i="23"/>
  <c r="H12" i="23"/>
  <c r="G12" i="23"/>
  <c r="F12" i="23"/>
  <c r="E12" i="23"/>
  <c r="D12" i="23"/>
  <c r="N11" i="23"/>
  <c r="L11" i="23"/>
  <c r="K11" i="23"/>
  <c r="J11" i="23"/>
  <c r="I11" i="23"/>
  <c r="H11" i="23"/>
  <c r="G11" i="23"/>
  <c r="F11" i="23"/>
  <c r="E11" i="23"/>
  <c r="D11" i="23"/>
  <c r="N10" i="23"/>
  <c r="L10" i="23"/>
  <c r="K10" i="23"/>
  <c r="J10" i="23"/>
  <c r="I10" i="23"/>
  <c r="H10" i="23"/>
  <c r="G10" i="23"/>
  <c r="F10" i="23"/>
  <c r="E10" i="23"/>
  <c r="D10" i="23"/>
  <c r="N9" i="23"/>
  <c r="L9" i="23"/>
  <c r="K9" i="23"/>
  <c r="J9" i="23"/>
  <c r="I9" i="23"/>
  <c r="H9" i="23"/>
  <c r="G9" i="23"/>
  <c r="F9" i="23"/>
  <c r="E9" i="23"/>
  <c r="D9" i="23"/>
  <c r="N8" i="23"/>
  <c r="L8" i="23"/>
  <c r="K8" i="23"/>
  <c r="J8" i="23"/>
  <c r="I8" i="23"/>
  <c r="H8" i="23"/>
  <c r="G8" i="23"/>
  <c r="F8" i="23"/>
  <c r="E8" i="23"/>
  <c r="D8" i="23"/>
  <c r="N7" i="23"/>
  <c r="L7" i="23"/>
  <c r="K7" i="23"/>
  <c r="J7" i="23"/>
  <c r="I7" i="23"/>
  <c r="H7" i="23"/>
  <c r="G7" i="23"/>
  <c r="F7" i="23"/>
  <c r="E7" i="23"/>
  <c r="D7" i="23"/>
  <c r="D5" i="23"/>
  <c r="D6" i="23"/>
  <c r="B5" i="23"/>
  <c r="C5" i="23"/>
  <c r="E5" i="23"/>
  <c r="F5" i="23"/>
  <c r="G5" i="23"/>
  <c r="H5" i="23"/>
  <c r="I5" i="23"/>
  <c r="J5" i="23"/>
  <c r="K5" i="23"/>
  <c r="L5" i="23"/>
  <c r="N5" i="23"/>
  <c r="P5" i="23"/>
  <c r="Q5" i="23"/>
  <c r="B6" i="23"/>
  <c r="C6" i="23"/>
  <c r="E6" i="23"/>
  <c r="F6" i="23"/>
  <c r="G6" i="23"/>
  <c r="H6" i="23"/>
  <c r="I6" i="23"/>
  <c r="J6" i="23"/>
  <c r="K6" i="23"/>
  <c r="L6" i="23"/>
  <c r="N6" i="23"/>
  <c r="P6" i="23"/>
  <c r="Q6" i="23"/>
  <c r="B7" i="23"/>
  <c r="C7" i="23"/>
  <c r="P7" i="23"/>
  <c r="Q7" i="23"/>
  <c r="B8" i="23"/>
  <c r="C8" i="23"/>
  <c r="P8" i="23"/>
  <c r="Q8" i="23"/>
  <c r="B9" i="23"/>
  <c r="C9" i="23"/>
  <c r="P9" i="23"/>
  <c r="Q9" i="23"/>
  <c r="B10" i="23"/>
  <c r="C10" i="23"/>
  <c r="P10" i="23"/>
  <c r="Q10" i="23"/>
  <c r="B11" i="23"/>
  <c r="C11" i="23"/>
  <c r="P11" i="23"/>
  <c r="Q11" i="23"/>
  <c r="B12" i="23"/>
  <c r="C12" i="23"/>
  <c r="P12" i="23"/>
  <c r="Q12" i="23"/>
  <c r="Q92" i="23"/>
  <c r="P92" i="23"/>
  <c r="L92" i="23"/>
  <c r="K92" i="23"/>
  <c r="J92" i="23"/>
  <c r="I92" i="23"/>
  <c r="H92" i="23"/>
  <c r="G92" i="23"/>
  <c r="F92" i="23"/>
  <c r="E92" i="23"/>
  <c r="D92" i="23"/>
  <c r="B92" i="23"/>
  <c r="Q91" i="23"/>
  <c r="P91" i="23"/>
  <c r="L91" i="23"/>
  <c r="K91" i="23"/>
  <c r="J91" i="23"/>
  <c r="I91" i="23"/>
  <c r="H91" i="23"/>
  <c r="G91" i="23"/>
  <c r="F91" i="23"/>
  <c r="E91" i="23"/>
  <c r="D91" i="23"/>
  <c r="B91" i="23"/>
  <c r="Q90" i="23"/>
  <c r="P90" i="23"/>
  <c r="L90" i="23"/>
  <c r="K90" i="23"/>
  <c r="J90" i="23"/>
  <c r="I90" i="23"/>
  <c r="H90" i="23"/>
  <c r="G90" i="23"/>
  <c r="F90" i="23"/>
  <c r="E90" i="23"/>
  <c r="D90" i="23"/>
  <c r="B90" i="23"/>
  <c r="Q89" i="23"/>
  <c r="P89" i="23"/>
  <c r="L89" i="23"/>
  <c r="K89" i="23"/>
  <c r="J89" i="23"/>
  <c r="I89" i="23"/>
  <c r="H89" i="23"/>
  <c r="G89" i="23"/>
  <c r="F89" i="23"/>
  <c r="E89" i="23"/>
  <c r="D89" i="23"/>
  <c r="B89" i="23"/>
  <c r="Q88" i="23"/>
  <c r="P88" i="23"/>
  <c r="L88" i="23"/>
  <c r="K88" i="23"/>
  <c r="J88" i="23"/>
  <c r="I88" i="23"/>
  <c r="H88" i="23"/>
  <c r="G88" i="23"/>
  <c r="F88" i="23"/>
  <c r="E88" i="23"/>
  <c r="D88" i="23"/>
  <c r="B88" i="23"/>
  <c r="Q87" i="23"/>
  <c r="P87" i="23"/>
  <c r="L87" i="23"/>
  <c r="K87" i="23"/>
  <c r="J87" i="23"/>
  <c r="I87" i="23"/>
  <c r="H87" i="23"/>
  <c r="G87" i="23"/>
  <c r="F87" i="23"/>
  <c r="E87" i="23"/>
  <c r="D87" i="23"/>
  <c r="B87" i="23"/>
  <c r="Q86" i="23"/>
  <c r="P86" i="23"/>
  <c r="L86" i="23"/>
  <c r="K86" i="23"/>
  <c r="J86" i="23"/>
  <c r="I86" i="23"/>
  <c r="H86" i="23"/>
  <c r="G86" i="23"/>
  <c r="F86" i="23"/>
  <c r="E86" i="23"/>
  <c r="D86" i="23"/>
  <c r="B86" i="23"/>
  <c r="Q85" i="23"/>
  <c r="P85" i="23"/>
  <c r="L85" i="23"/>
  <c r="K85" i="23"/>
  <c r="J85" i="23"/>
  <c r="I85" i="23"/>
  <c r="H85" i="23"/>
  <c r="G85" i="23"/>
  <c r="F85" i="23"/>
  <c r="E85" i="23"/>
  <c r="D85" i="23"/>
  <c r="B85" i="23"/>
  <c r="Q84" i="23"/>
  <c r="P84" i="23"/>
  <c r="L84" i="23"/>
  <c r="K84" i="23"/>
  <c r="J84" i="23"/>
  <c r="I84" i="23"/>
  <c r="H84" i="23"/>
  <c r="G84" i="23"/>
  <c r="F84" i="23"/>
  <c r="E84" i="23"/>
  <c r="D84" i="23"/>
  <c r="B84" i="23"/>
  <c r="Q83" i="23"/>
  <c r="P83" i="23"/>
  <c r="L83" i="23"/>
  <c r="K83" i="23"/>
  <c r="J83" i="23"/>
  <c r="I83" i="23"/>
  <c r="H83" i="23"/>
  <c r="G83" i="23"/>
  <c r="F83" i="23"/>
  <c r="E83" i="23"/>
  <c r="D83" i="23"/>
  <c r="B83" i="23"/>
  <c r="Q82" i="23"/>
  <c r="P82" i="23"/>
  <c r="L82" i="23"/>
  <c r="K82" i="23"/>
  <c r="J82" i="23"/>
  <c r="I82" i="23"/>
  <c r="H82" i="23"/>
  <c r="G82" i="23"/>
  <c r="F82" i="23"/>
  <c r="E82" i="23"/>
  <c r="D82" i="23"/>
  <c r="B82" i="23"/>
  <c r="Q81" i="23"/>
  <c r="P81" i="23"/>
  <c r="L81" i="23"/>
  <c r="K81" i="23"/>
  <c r="J81" i="23"/>
  <c r="I81" i="23"/>
  <c r="H81" i="23"/>
  <c r="G81" i="23"/>
  <c r="F81" i="23"/>
  <c r="E81" i="23"/>
  <c r="D81" i="23"/>
  <c r="B81" i="23"/>
  <c r="Q80" i="23"/>
  <c r="P80" i="23"/>
  <c r="L80" i="23"/>
  <c r="K80" i="23"/>
  <c r="J80" i="23"/>
  <c r="I80" i="23"/>
  <c r="H80" i="23"/>
  <c r="G80" i="23"/>
  <c r="F80" i="23"/>
  <c r="E80" i="23"/>
  <c r="D80" i="23"/>
  <c r="B80" i="23"/>
  <c r="Q79" i="23"/>
  <c r="P79" i="23"/>
  <c r="L79" i="23"/>
  <c r="K79" i="23"/>
  <c r="J79" i="23"/>
  <c r="I79" i="23"/>
  <c r="H79" i="23"/>
  <c r="G79" i="23"/>
  <c r="F79" i="23"/>
  <c r="E79" i="23"/>
  <c r="D79" i="23"/>
  <c r="B79" i="23"/>
  <c r="Q78" i="23"/>
  <c r="P78" i="23"/>
  <c r="L78" i="23"/>
  <c r="K78" i="23"/>
  <c r="J78" i="23"/>
  <c r="I78" i="23"/>
  <c r="H78" i="23"/>
  <c r="G78" i="23"/>
  <c r="F78" i="23"/>
  <c r="E78" i="23"/>
  <c r="D78" i="23"/>
  <c r="B78" i="23"/>
  <c r="Q77" i="23"/>
  <c r="P77" i="23"/>
  <c r="L77" i="23"/>
  <c r="K77" i="23"/>
  <c r="J77" i="23"/>
  <c r="I77" i="23"/>
  <c r="H77" i="23"/>
  <c r="G77" i="23"/>
  <c r="F77" i="23"/>
  <c r="E77" i="23"/>
  <c r="D77" i="23"/>
  <c r="B77" i="23"/>
  <c r="Q76" i="23"/>
  <c r="P76" i="23"/>
  <c r="L76" i="23"/>
  <c r="K76" i="23"/>
  <c r="J76" i="23"/>
  <c r="I76" i="23"/>
  <c r="H76" i="23"/>
  <c r="G76" i="23"/>
  <c r="F76" i="23"/>
  <c r="E76" i="23"/>
  <c r="D76" i="23"/>
  <c r="B76" i="23"/>
  <c r="Q75" i="23"/>
  <c r="P75" i="23"/>
  <c r="L75" i="23"/>
  <c r="K75" i="23"/>
  <c r="J75" i="23"/>
  <c r="I75" i="23"/>
  <c r="H75" i="23"/>
  <c r="G75" i="23"/>
  <c r="F75" i="23"/>
  <c r="E75" i="23"/>
  <c r="D75" i="23"/>
  <c r="B75" i="23"/>
  <c r="Q74" i="23"/>
  <c r="P74" i="23"/>
  <c r="L74" i="23"/>
  <c r="K74" i="23"/>
  <c r="J74" i="23"/>
  <c r="I74" i="23"/>
  <c r="H74" i="23"/>
  <c r="G74" i="23"/>
  <c r="F74" i="23"/>
  <c r="E74" i="23"/>
  <c r="D74" i="23"/>
  <c r="B74" i="23"/>
  <c r="Q73" i="23"/>
  <c r="P73" i="23"/>
  <c r="L73" i="23"/>
  <c r="K73" i="23"/>
  <c r="J73" i="23"/>
  <c r="I73" i="23"/>
  <c r="H73" i="23"/>
  <c r="G73" i="23"/>
  <c r="F73" i="23"/>
  <c r="E73" i="23"/>
  <c r="D73" i="23"/>
  <c r="B73" i="23"/>
  <c r="Q72" i="23"/>
  <c r="P72" i="23"/>
  <c r="L72" i="23"/>
  <c r="K72" i="23"/>
  <c r="J72" i="23"/>
  <c r="I72" i="23"/>
  <c r="H72" i="23"/>
  <c r="G72" i="23"/>
  <c r="F72" i="23"/>
  <c r="E72" i="23"/>
  <c r="D72" i="23"/>
  <c r="B72" i="23"/>
  <c r="Q71" i="23"/>
  <c r="P71" i="23"/>
  <c r="L71" i="23"/>
  <c r="K71" i="23"/>
  <c r="J71" i="23"/>
  <c r="I71" i="23"/>
  <c r="H71" i="23"/>
  <c r="G71" i="23"/>
  <c r="F71" i="23"/>
  <c r="E71" i="23"/>
  <c r="D71" i="23"/>
  <c r="B71" i="23"/>
  <c r="Q70" i="23"/>
  <c r="P70" i="23"/>
  <c r="L70" i="23"/>
  <c r="K70" i="23"/>
  <c r="J70" i="23"/>
  <c r="I70" i="23"/>
  <c r="H70" i="23"/>
  <c r="G70" i="23"/>
  <c r="F70" i="23"/>
  <c r="E70" i="23"/>
  <c r="D70" i="23"/>
  <c r="B70" i="23"/>
  <c r="Q69" i="23"/>
  <c r="P69" i="23"/>
  <c r="L69" i="23"/>
  <c r="K69" i="23"/>
  <c r="J69" i="23"/>
  <c r="I69" i="23"/>
  <c r="H69" i="23"/>
  <c r="G69" i="23"/>
  <c r="F69" i="23"/>
  <c r="E69" i="23"/>
  <c r="D69" i="23"/>
  <c r="B69" i="23"/>
  <c r="Q68" i="23"/>
  <c r="P68" i="23"/>
  <c r="L68" i="23"/>
  <c r="K68" i="23"/>
  <c r="J68" i="23"/>
  <c r="I68" i="23"/>
  <c r="H68" i="23"/>
  <c r="G68" i="23"/>
  <c r="F68" i="23"/>
  <c r="E68" i="23"/>
  <c r="D68" i="23"/>
  <c r="B68" i="23"/>
  <c r="Q67" i="23"/>
  <c r="P67" i="23"/>
  <c r="L67" i="23"/>
  <c r="K67" i="23"/>
  <c r="J67" i="23"/>
  <c r="I67" i="23"/>
  <c r="H67" i="23"/>
  <c r="G67" i="23"/>
  <c r="F67" i="23"/>
  <c r="E67" i="23"/>
  <c r="D67" i="23"/>
  <c r="B67" i="23"/>
  <c r="Q66" i="23"/>
  <c r="P66" i="23"/>
  <c r="L66" i="23"/>
  <c r="K66" i="23"/>
  <c r="J66" i="23"/>
  <c r="I66" i="23"/>
  <c r="H66" i="23"/>
  <c r="G66" i="23"/>
  <c r="F66" i="23"/>
  <c r="E66" i="23"/>
  <c r="D66" i="23"/>
  <c r="B66" i="23"/>
  <c r="Q65" i="23"/>
  <c r="P65" i="23"/>
  <c r="L65" i="23"/>
  <c r="K65" i="23"/>
  <c r="J65" i="23"/>
  <c r="I65" i="23"/>
  <c r="H65" i="23"/>
  <c r="G65" i="23"/>
  <c r="F65" i="23"/>
  <c r="E65" i="23"/>
  <c r="D65" i="23"/>
  <c r="B65" i="23"/>
  <c r="Q64" i="23"/>
  <c r="P64" i="23"/>
  <c r="L64" i="23"/>
  <c r="K64" i="23"/>
  <c r="J64" i="23"/>
  <c r="I64" i="23"/>
  <c r="H64" i="23"/>
  <c r="G64" i="23"/>
  <c r="F64" i="23"/>
  <c r="E64" i="23"/>
  <c r="D64" i="23"/>
  <c r="B64" i="23"/>
  <c r="Q63" i="23"/>
  <c r="P63" i="23"/>
  <c r="L63" i="23"/>
  <c r="K63" i="23"/>
  <c r="J63" i="23"/>
  <c r="I63" i="23"/>
  <c r="H63" i="23"/>
  <c r="G63" i="23"/>
  <c r="F63" i="23"/>
  <c r="E63" i="23"/>
  <c r="D63" i="23"/>
  <c r="B63" i="23"/>
  <c r="Q62" i="23"/>
  <c r="P62" i="23"/>
  <c r="L62" i="23"/>
  <c r="K62" i="23"/>
  <c r="J62" i="23"/>
  <c r="I62" i="23"/>
  <c r="H62" i="23"/>
  <c r="G62" i="23"/>
  <c r="F62" i="23"/>
  <c r="E62" i="23"/>
  <c r="D62" i="23"/>
  <c r="B62" i="23"/>
  <c r="Q61" i="23"/>
  <c r="P61" i="23"/>
  <c r="L61" i="23"/>
  <c r="K61" i="23"/>
  <c r="J61" i="23"/>
  <c r="I61" i="23"/>
  <c r="H61" i="23"/>
  <c r="G61" i="23"/>
  <c r="F61" i="23"/>
  <c r="E61" i="23"/>
  <c r="D61" i="23"/>
  <c r="B61" i="23"/>
  <c r="Q60" i="23"/>
  <c r="P60" i="23"/>
  <c r="L60" i="23"/>
  <c r="K60" i="23"/>
  <c r="J60" i="23"/>
  <c r="I60" i="23"/>
  <c r="H60" i="23"/>
  <c r="G60" i="23"/>
  <c r="F60" i="23"/>
  <c r="E60" i="23"/>
  <c r="D60" i="23"/>
  <c r="B60" i="23"/>
  <c r="Q59" i="23"/>
  <c r="P59" i="23"/>
  <c r="L59" i="23"/>
  <c r="K59" i="23"/>
  <c r="J59" i="23"/>
  <c r="I59" i="23"/>
  <c r="H59" i="23"/>
  <c r="G59" i="23"/>
  <c r="F59" i="23"/>
  <c r="E59" i="23"/>
  <c r="D59" i="23"/>
  <c r="B59" i="23"/>
  <c r="Q58" i="23"/>
  <c r="P58" i="23"/>
  <c r="L58" i="23"/>
  <c r="K58" i="23"/>
  <c r="J58" i="23"/>
  <c r="I58" i="23"/>
  <c r="H58" i="23"/>
  <c r="G58" i="23"/>
  <c r="F58" i="23"/>
  <c r="E58" i="23"/>
  <c r="D58" i="23"/>
  <c r="B58" i="23"/>
  <c r="Q57" i="23"/>
  <c r="P57" i="23"/>
  <c r="L57" i="23"/>
  <c r="K57" i="23"/>
  <c r="J57" i="23"/>
  <c r="I57" i="23"/>
  <c r="H57" i="23"/>
  <c r="G57" i="23"/>
  <c r="F57" i="23"/>
  <c r="E57" i="23"/>
  <c r="D57" i="23"/>
  <c r="B57" i="23"/>
  <c r="Q56" i="23"/>
  <c r="P56" i="23"/>
  <c r="L56" i="23"/>
  <c r="K56" i="23"/>
  <c r="J56" i="23"/>
  <c r="I56" i="23"/>
  <c r="H56" i="23"/>
  <c r="G56" i="23"/>
  <c r="F56" i="23"/>
  <c r="E56" i="23"/>
  <c r="D56" i="23"/>
  <c r="B56" i="23"/>
  <c r="Q55" i="23"/>
  <c r="P55" i="23"/>
  <c r="L55" i="23"/>
  <c r="K55" i="23"/>
  <c r="J55" i="23"/>
  <c r="I55" i="23"/>
  <c r="H55" i="23"/>
  <c r="G55" i="23"/>
  <c r="F55" i="23"/>
  <c r="E55" i="23"/>
  <c r="D55" i="23"/>
  <c r="B55" i="23"/>
  <c r="Q54" i="23"/>
  <c r="P54" i="23"/>
  <c r="L54" i="23"/>
  <c r="K54" i="23"/>
  <c r="J54" i="23"/>
  <c r="I54" i="23"/>
  <c r="H54" i="23"/>
  <c r="G54" i="23"/>
  <c r="F54" i="23"/>
  <c r="E54" i="23"/>
  <c r="D54" i="23"/>
  <c r="B54" i="23"/>
  <c r="Q53" i="23"/>
  <c r="P53" i="23"/>
  <c r="L53" i="23"/>
  <c r="K53" i="23"/>
  <c r="J53" i="23"/>
  <c r="I53" i="23"/>
  <c r="H53" i="23"/>
  <c r="G53" i="23"/>
  <c r="F53" i="23"/>
  <c r="E53" i="23"/>
  <c r="D53" i="23"/>
  <c r="B53" i="23"/>
  <c r="Q52" i="23"/>
  <c r="P52" i="23"/>
  <c r="L52" i="23"/>
  <c r="K52" i="23"/>
  <c r="J52" i="23"/>
  <c r="I52" i="23"/>
  <c r="H52" i="23"/>
  <c r="G52" i="23"/>
  <c r="F52" i="23"/>
  <c r="E52" i="23"/>
  <c r="D52" i="23"/>
  <c r="B52" i="23"/>
  <c r="Q51" i="23"/>
  <c r="P51" i="23"/>
  <c r="L51" i="23"/>
  <c r="K51" i="23"/>
  <c r="J51" i="23"/>
  <c r="I51" i="23"/>
  <c r="H51" i="23"/>
  <c r="G51" i="23"/>
  <c r="F51" i="23"/>
  <c r="E51" i="23"/>
  <c r="D51" i="23"/>
  <c r="B51" i="23"/>
  <c r="Q50" i="23"/>
  <c r="P50" i="23"/>
  <c r="L50" i="23"/>
  <c r="K50" i="23"/>
  <c r="J50" i="23"/>
  <c r="I50" i="23"/>
  <c r="H50" i="23"/>
  <c r="G50" i="23"/>
  <c r="F50" i="23"/>
  <c r="E50" i="23"/>
  <c r="D50" i="23"/>
  <c r="B50" i="23"/>
  <c r="Q49" i="23"/>
  <c r="P49" i="23"/>
  <c r="L49" i="23"/>
  <c r="K49" i="23"/>
  <c r="J49" i="23"/>
  <c r="I49" i="23"/>
  <c r="H49" i="23"/>
  <c r="G49" i="23"/>
  <c r="F49" i="23"/>
  <c r="E49" i="23"/>
  <c r="D49" i="23"/>
  <c r="B49" i="23"/>
  <c r="Q48" i="23"/>
  <c r="P48" i="23"/>
  <c r="L48" i="23"/>
  <c r="K48" i="23"/>
  <c r="J48" i="23"/>
  <c r="I48" i="23"/>
  <c r="H48" i="23"/>
  <c r="G48" i="23"/>
  <c r="F48" i="23"/>
  <c r="E48" i="23"/>
  <c r="D48" i="23"/>
  <c r="B48" i="23"/>
  <c r="Q47" i="23"/>
  <c r="P47" i="23"/>
  <c r="L47" i="23"/>
  <c r="K47" i="23"/>
  <c r="J47" i="23"/>
  <c r="I47" i="23"/>
  <c r="H47" i="23"/>
  <c r="G47" i="23"/>
  <c r="F47" i="23"/>
  <c r="E47" i="23"/>
  <c r="D47" i="23"/>
  <c r="B47" i="23"/>
  <c r="Q46" i="23"/>
  <c r="P46" i="23"/>
  <c r="L46" i="23"/>
  <c r="K46" i="23"/>
  <c r="J46" i="23"/>
  <c r="I46" i="23"/>
  <c r="H46" i="23"/>
  <c r="G46" i="23"/>
  <c r="F46" i="23"/>
  <c r="E46" i="23"/>
  <c r="D46" i="23"/>
  <c r="B46" i="23"/>
  <c r="Q45" i="23"/>
  <c r="P45" i="23"/>
  <c r="L45" i="23"/>
  <c r="K45" i="23"/>
  <c r="J45" i="23"/>
  <c r="I45" i="23"/>
  <c r="H45" i="23"/>
  <c r="G45" i="23"/>
  <c r="F45" i="23"/>
  <c r="E45" i="23"/>
  <c r="D45" i="23"/>
  <c r="B45" i="23"/>
  <c r="Q44" i="23"/>
  <c r="P44" i="23"/>
  <c r="L44" i="23"/>
  <c r="K44" i="23"/>
  <c r="J44" i="23"/>
  <c r="I44" i="23"/>
  <c r="H44" i="23"/>
  <c r="G44" i="23"/>
  <c r="F44" i="23"/>
  <c r="E44" i="23"/>
  <c r="D44" i="23"/>
  <c r="B44" i="23"/>
  <c r="Q43" i="23"/>
  <c r="P43" i="23"/>
  <c r="L43" i="23"/>
  <c r="K43" i="23"/>
  <c r="J43" i="23"/>
  <c r="I43" i="23"/>
  <c r="H43" i="23"/>
  <c r="G43" i="23"/>
  <c r="F43" i="23"/>
  <c r="E43" i="23"/>
  <c r="D43" i="23"/>
  <c r="B43" i="23"/>
  <c r="Q42" i="23"/>
  <c r="P42" i="23"/>
  <c r="C42" i="23"/>
  <c r="B42" i="23"/>
  <c r="Q41" i="23"/>
  <c r="P41" i="23"/>
  <c r="C41" i="23"/>
  <c r="B41" i="23"/>
  <c r="Q40" i="23"/>
  <c r="P40" i="23"/>
  <c r="C40" i="23"/>
  <c r="B40" i="23"/>
  <c r="Q39" i="23"/>
  <c r="P39" i="23"/>
  <c r="C39" i="23"/>
  <c r="B39" i="23"/>
  <c r="Q38" i="23"/>
  <c r="P38" i="23"/>
  <c r="C38" i="23"/>
  <c r="B38" i="23"/>
  <c r="Q37" i="23"/>
  <c r="P37" i="23"/>
  <c r="C37" i="23"/>
  <c r="B37" i="23"/>
  <c r="Q36" i="23"/>
  <c r="P36" i="23"/>
  <c r="C36" i="23"/>
  <c r="B36" i="23"/>
  <c r="Q35" i="23"/>
  <c r="P35" i="23"/>
  <c r="C35" i="23"/>
  <c r="B35" i="23"/>
  <c r="Q34" i="23"/>
  <c r="P34" i="23"/>
  <c r="C34" i="23"/>
  <c r="B34" i="23"/>
  <c r="Q33" i="23"/>
  <c r="P33" i="23"/>
  <c r="C33" i="23"/>
  <c r="B33" i="23"/>
  <c r="Q32" i="23"/>
  <c r="P32" i="23"/>
  <c r="C32" i="23"/>
  <c r="B32" i="23"/>
  <c r="Q31" i="23"/>
  <c r="P31" i="23"/>
  <c r="C31" i="23"/>
  <c r="B31" i="23"/>
  <c r="Q30" i="23"/>
  <c r="P30" i="23"/>
  <c r="C30" i="23"/>
  <c r="B30" i="23"/>
  <c r="Q29" i="23"/>
  <c r="P29" i="23"/>
  <c r="C29" i="23"/>
  <c r="B29" i="23"/>
  <c r="Q28" i="23"/>
  <c r="P28" i="23"/>
  <c r="C28" i="23"/>
  <c r="B28" i="23"/>
  <c r="Q27" i="23"/>
  <c r="P27" i="23"/>
  <c r="C27" i="23"/>
  <c r="B27" i="23"/>
  <c r="Q26" i="23"/>
  <c r="P26" i="23"/>
  <c r="C26" i="23"/>
  <c r="B26" i="23"/>
  <c r="Q25" i="23"/>
  <c r="P25" i="23"/>
  <c r="C25" i="23"/>
  <c r="B25" i="23"/>
  <c r="Q24" i="23"/>
  <c r="P24" i="23"/>
  <c r="C24" i="23"/>
  <c r="B24" i="23"/>
  <c r="Q23" i="23"/>
  <c r="P23" i="23"/>
  <c r="C23" i="23"/>
  <c r="B23" i="23"/>
  <c r="Q22" i="23"/>
  <c r="P22" i="23"/>
  <c r="C22" i="23"/>
  <c r="B22" i="23"/>
  <c r="Q21" i="23"/>
  <c r="P21" i="23"/>
  <c r="C21" i="23"/>
  <c r="B21" i="23"/>
  <c r="Q20" i="23"/>
  <c r="P20" i="23"/>
  <c r="C20" i="23"/>
  <c r="B20" i="23"/>
  <c r="Q19" i="23"/>
  <c r="P19" i="23"/>
  <c r="C19" i="23"/>
  <c r="B19" i="23"/>
  <c r="Q18" i="23"/>
  <c r="P18" i="23"/>
  <c r="C18" i="23"/>
  <c r="B18" i="23"/>
  <c r="Q17" i="23"/>
  <c r="P17" i="23"/>
  <c r="C17" i="23"/>
  <c r="B17" i="23"/>
  <c r="Q16" i="23"/>
  <c r="P16" i="23"/>
  <c r="C16" i="23"/>
  <c r="B16" i="23"/>
  <c r="Q15" i="23"/>
  <c r="P15" i="23"/>
  <c r="C15" i="23"/>
  <c r="B15" i="23"/>
  <c r="Q14" i="23"/>
  <c r="P14" i="23"/>
  <c r="N14" i="23"/>
  <c r="L14" i="23"/>
  <c r="K14" i="23"/>
  <c r="J14" i="23"/>
  <c r="I14" i="23"/>
  <c r="H14" i="23"/>
  <c r="G14" i="23"/>
  <c r="F14" i="23"/>
  <c r="E14" i="23"/>
  <c r="D14" i="23"/>
  <c r="C14" i="23"/>
  <c r="B14" i="23"/>
  <c r="Q13" i="23"/>
  <c r="P13" i="23"/>
  <c r="N13" i="23"/>
  <c r="L13" i="23"/>
  <c r="K13" i="23"/>
  <c r="J13" i="23"/>
  <c r="I13" i="23"/>
  <c r="H13" i="23"/>
  <c r="G13" i="23"/>
  <c r="F13" i="23"/>
  <c r="E13" i="23"/>
  <c r="D13" i="23"/>
  <c r="C13" i="23"/>
  <c r="B13" i="23"/>
  <c r="Q4" i="23"/>
  <c r="P4" i="23"/>
  <c r="N4" i="23"/>
  <c r="L4" i="23"/>
  <c r="K4" i="23"/>
  <c r="J4" i="23"/>
  <c r="I4" i="23"/>
  <c r="H4" i="23"/>
  <c r="G4" i="23"/>
  <c r="F4" i="23"/>
  <c r="E4" i="23"/>
  <c r="D4" i="23"/>
  <c r="C4" i="23"/>
  <c r="B4" i="23"/>
  <c r="Q3" i="23"/>
  <c r="P3" i="23"/>
  <c r="N3" i="23"/>
  <c r="L3" i="23"/>
  <c r="K3" i="23"/>
  <c r="J3" i="23"/>
  <c r="I3" i="23"/>
  <c r="H3" i="23"/>
  <c r="G3" i="23"/>
  <c r="F3" i="23"/>
  <c r="E3" i="23"/>
  <c r="D3" i="23"/>
  <c r="C3" i="23"/>
  <c r="B3" i="23"/>
  <c r="DE2" i="20" l="1"/>
  <c r="BX69" i="22"/>
  <c r="M10" i="23" s="1"/>
  <c r="BX65" i="22"/>
  <c r="M8" i="23" s="1"/>
  <c r="IC2" i="20" l="1"/>
  <c r="IB2" i="20"/>
  <c r="IA2" i="20"/>
  <c r="HZ2" i="20"/>
  <c r="HY2" i="20"/>
  <c r="GR2" i="20" l="1"/>
  <c r="GG2" i="20"/>
  <c r="FV2" i="20"/>
  <c r="FK2" i="20"/>
  <c r="EZ2" i="20"/>
  <c r="EN2" i="20"/>
  <c r="EB2" i="20"/>
  <c r="DP2" i="20"/>
  <c r="DD2" i="20"/>
  <c r="CR2" i="20"/>
  <c r="BA38" i="21"/>
  <c r="BA39" i="21"/>
  <c r="BA40" i="21"/>
  <c r="BA41" i="21"/>
  <c r="BA42" i="21"/>
  <c r="BA33" i="21"/>
  <c r="BA32" i="21"/>
  <c r="BA31" i="21"/>
  <c r="BA30" i="21"/>
  <c r="BA29" i="21"/>
  <c r="N11" i="22"/>
  <c r="AX43" i="22" l="1"/>
  <c r="ID2" i="20" s="1"/>
  <c r="AX41" i="22"/>
  <c r="Y2" i="20"/>
  <c r="W2" i="20"/>
  <c r="U2" i="20"/>
  <c r="S11" i="13" l="1"/>
  <c r="T9" i="13"/>
  <c r="G2" i="20" l="1"/>
  <c r="F2" i="20"/>
  <c r="BX55" i="22"/>
  <c r="GQ2" i="20"/>
  <c r="GF2" i="20"/>
  <c r="FU2" i="20"/>
  <c r="FJ2" i="20"/>
  <c r="EY2" i="20"/>
  <c r="EM2" i="20"/>
  <c r="EA2" i="20"/>
  <c r="DO2" i="20"/>
  <c r="DC2" i="20"/>
  <c r="CQ2" i="20"/>
  <c r="BM42" i="21"/>
  <c r="BM41" i="21"/>
  <c r="BM40" i="21"/>
  <c r="BM39" i="21"/>
  <c r="BM38" i="21"/>
  <c r="BM33" i="21"/>
  <c r="BM32" i="21"/>
  <c r="BM31" i="21"/>
  <c r="BM30" i="21"/>
  <c r="BM29" i="21"/>
  <c r="BG42" i="21"/>
  <c r="BG41" i="21"/>
  <c r="BG40" i="21"/>
  <c r="BG39" i="21"/>
  <c r="BG38" i="21"/>
  <c r="BG33" i="21"/>
  <c r="BG32" i="21"/>
  <c r="BG31" i="21"/>
  <c r="BG30" i="21"/>
  <c r="BG29" i="21"/>
  <c r="II2" i="20"/>
  <c r="IH2" i="20"/>
  <c r="IG2" i="20"/>
  <c r="IF2" i="20"/>
  <c r="IE2" i="20"/>
  <c r="HX2" i="20"/>
  <c r="HW2" i="20"/>
  <c r="HV2" i="20"/>
  <c r="HU2" i="20"/>
  <c r="HT2" i="20"/>
  <c r="HS2" i="20"/>
  <c r="AX45" i="22"/>
  <c r="IJ2" i="20" s="1"/>
  <c r="BX111" i="22"/>
  <c r="BX83" i="22"/>
  <c r="M15" i="23" s="1"/>
  <c r="BX59" i="22"/>
  <c r="M5" i="23" s="1"/>
  <c r="BX61" i="22"/>
  <c r="AI2" i="20"/>
  <c r="GX2" i="20"/>
  <c r="GW2" i="20"/>
  <c r="GV2" i="20"/>
  <c r="GT2" i="20"/>
  <c r="GS2" i="20"/>
  <c r="GP2" i="20"/>
  <c r="GO2" i="20"/>
  <c r="GN2" i="20"/>
  <c r="GM2" i="20"/>
  <c r="GL2" i="20"/>
  <c r="GK2" i="20"/>
  <c r="GI2" i="20"/>
  <c r="GH2" i="20"/>
  <c r="GE2" i="20"/>
  <c r="GD2" i="20"/>
  <c r="GC2" i="20"/>
  <c r="GB2" i="20"/>
  <c r="GA2" i="20"/>
  <c r="FZ2" i="20"/>
  <c r="FX2" i="20"/>
  <c r="FW2" i="20"/>
  <c r="FT2" i="20"/>
  <c r="FS2" i="20"/>
  <c r="FR2" i="20"/>
  <c r="FQ2" i="20"/>
  <c r="FP2" i="20"/>
  <c r="FO2" i="20"/>
  <c r="FM2" i="20"/>
  <c r="FL2" i="20"/>
  <c r="FI2" i="20"/>
  <c r="FH2" i="20"/>
  <c r="FG2" i="20"/>
  <c r="FF2" i="20"/>
  <c r="FE2" i="20"/>
  <c r="FD2" i="20"/>
  <c r="FB2" i="20"/>
  <c r="FA2" i="20"/>
  <c r="EX2" i="20"/>
  <c r="EW2" i="20"/>
  <c r="EV2" i="20"/>
  <c r="EU2" i="20"/>
  <c r="ET2" i="20"/>
  <c r="ES2" i="20"/>
  <c r="ER2" i="20"/>
  <c r="EP2" i="20"/>
  <c r="EO2" i="20"/>
  <c r="EL2" i="20"/>
  <c r="EK2" i="20"/>
  <c r="EJ2" i="20"/>
  <c r="EI2" i="20"/>
  <c r="EH2" i="20"/>
  <c r="EG2" i="20"/>
  <c r="HC2" i="20"/>
  <c r="EF2" i="20"/>
  <c r="ED2" i="20"/>
  <c r="EC2" i="20"/>
  <c r="DZ2" i="20"/>
  <c r="DY2" i="20"/>
  <c r="DX2" i="20"/>
  <c r="DW2" i="20"/>
  <c r="DV2" i="20"/>
  <c r="DU2" i="20"/>
  <c r="HB2" i="20"/>
  <c r="DT2" i="20"/>
  <c r="DR2" i="20"/>
  <c r="DQ2" i="20"/>
  <c r="DN2" i="20"/>
  <c r="DM2" i="20"/>
  <c r="DL2" i="20"/>
  <c r="DK2" i="20"/>
  <c r="DJ2" i="20"/>
  <c r="DI2" i="20"/>
  <c r="HA2" i="20"/>
  <c r="DH2" i="20"/>
  <c r="DF2" i="20"/>
  <c r="DB2" i="20"/>
  <c r="DA2" i="20"/>
  <c r="CZ2" i="20"/>
  <c r="CY2" i="20"/>
  <c r="CX2" i="20"/>
  <c r="CW2" i="20"/>
  <c r="GZ2" i="20"/>
  <c r="CV2" i="20"/>
  <c r="CT2" i="20"/>
  <c r="CS2" i="20"/>
  <c r="CP2" i="20"/>
  <c r="CO2" i="20"/>
  <c r="CN2" i="20"/>
  <c r="CM2" i="20"/>
  <c r="CL2" i="20"/>
  <c r="CK2" i="20"/>
  <c r="GY2" i="20"/>
  <c r="CH2" i="20"/>
  <c r="CG2" i="20"/>
  <c r="CF2" i="20"/>
  <c r="AA21" i="21"/>
  <c r="CP66" i="22"/>
  <c r="AS144" i="21"/>
  <c r="AF144" i="21"/>
  <c r="C144" i="21"/>
  <c r="AS143" i="21"/>
  <c r="AF143" i="21"/>
  <c r="C143" i="21"/>
  <c r="AS142" i="21"/>
  <c r="AF142" i="21"/>
  <c r="C142" i="21"/>
  <c r="AS141" i="21"/>
  <c r="AF141" i="21"/>
  <c r="C141" i="21"/>
  <c r="AS140" i="21"/>
  <c r="AF140" i="21"/>
  <c r="C140" i="21"/>
  <c r="AS139" i="21"/>
  <c r="AF139" i="21"/>
  <c r="C139" i="21"/>
  <c r="AS138" i="21"/>
  <c r="AF138" i="21"/>
  <c r="C138" i="21"/>
  <c r="AS137" i="21"/>
  <c r="AF137" i="21"/>
  <c r="C137" i="21"/>
  <c r="AS136" i="21"/>
  <c r="AF136" i="21"/>
  <c r="C136" i="21"/>
  <c r="AS135" i="21"/>
  <c r="AF135" i="21"/>
  <c r="C135" i="21"/>
  <c r="AS134" i="21"/>
  <c r="AF134" i="21"/>
  <c r="C134" i="21"/>
  <c r="AS133" i="21"/>
  <c r="AF133" i="21"/>
  <c r="C133" i="21"/>
  <c r="AS132" i="21"/>
  <c r="AF132" i="21"/>
  <c r="C132" i="21"/>
  <c r="AS131" i="21"/>
  <c r="AF131" i="21"/>
  <c r="C131" i="21"/>
  <c r="AS130" i="21"/>
  <c r="AF130" i="21"/>
  <c r="C130" i="21"/>
  <c r="AS129" i="21"/>
  <c r="AF129" i="21"/>
  <c r="C129" i="21"/>
  <c r="AS128" i="21"/>
  <c r="AF128" i="21"/>
  <c r="C128" i="21"/>
  <c r="AS127" i="21"/>
  <c r="AF127" i="21"/>
  <c r="C127" i="21"/>
  <c r="AS126" i="21"/>
  <c r="AF126" i="21"/>
  <c r="C126" i="21"/>
  <c r="AS125" i="21"/>
  <c r="AF125" i="21"/>
  <c r="C125" i="21"/>
  <c r="AS120" i="21"/>
  <c r="AF120" i="21"/>
  <c r="C120" i="21"/>
  <c r="AS119" i="21"/>
  <c r="AF119" i="21"/>
  <c r="C119" i="21"/>
  <c r="AS118" i="21"/>
  <c r="AF118" i="21"/>
  <c r="C118" i="21"/>
  <c r="AS117" i="21"/>
  <c r="AF117" i="21"/>
  <c r="C117" i="21"/>
  <c r="AS116" i="21"/>
  <c r="AF116" i="21"/>
  <c r="C116" i="21"/>
  <c r="AS115" i="21"/>
  <c r="AF115" i="21"/>
  <c r="C115" i="21"/>
  <c r="AS114" i="21"/>
  <c r="AF114" i="21"/>
  <c r="C114" i="21"/>
  <c r="AS113" i="21"/>
  <c r="AF113" i="21"/>
  <c r="C113" i="21"/>
  <c r="AS112" i="21"/>
  <c r="AF112" i="21"/>
  <c r="C112" i="21"/>
  <c r="AS111" i="21"/>
  <c r="AF111" i="21"/>
  <c r="C111" i="21"/>
  <c r="AS110" i="21"/>
  <c r="AF110" i="21"/>
  <c r="C110" i="21"/>
  <c r="AS109" i="21"/>
  <c r="AF109" i="21"/>
  <c r="C109" i="21"/>
  <c r="AS108" i="21"/>
  <c r="AF108" i="21"/>
  <c r="C108" i="21"/>
  <c r="AS107" i="21"/>
  <c r="AF107" i="21"/>
  <c r="C107" i="21"/>
  <c r="AS106" i="21"/>
  <c r="AF106" i="21"/>
  <c r="C106" i="21"/>
  <c r="AS105" i="21"/>
  <c r="AF105" i="21"/>
  <c r="C105" i="21"/>
  <c r="AS104" i="21"/>
  <c r="AF104" i="21"/>
  <c r="C104" i="21"/>
  <c r="AS103" i="21"/>
  <c r="AF103" i="21"/>
  <c r="C103" i="21"/>
  <c r="AS102" i="21"/>
  <c r="AF102" i="21"/>
  <c r="C102" i="21"/>
  <c r="AS101" i="21"/>
  <c r="AF101" i="21"/>
  <c r="C101" i="21"/>
  <c r="S12" i="13"/>
  <c r="S10" i="13"/>
  <c r="W9" i="13"/>
  <c r="AS96" i="21"/>
  <c r="AF96" i="21"/>
  <c r="C96" i="21"/>
  <c r="AS95" i="21"/>
  <c r="AF95" i="21"/>
  <c r="C95" i="21"/>
  <c r="AS94" i="21"/>
  <c r="AF94" i="21"/>
  <c r="C94" i="21"/>
  <c r="AS93" i="21"/>
  <c r="AF93" i="21"/>
  <c r="C93" i="21"/>
  <c r="AS92" i="21"/>
  <c r="AF92" i="21"/>
  <c r="C92" i="21"/>
  <c r="AS91" i="21"/>
  <c r="AF91" i="21"/>
  <c r="C91" i="21"/>
  <c r="AS90" i="21"/>
  <c r="AF90" i="21"/>
  <c r="C90" i="21"/>
  <c r="AS89" i="21"/>
  <c r="AF89" i="21"/>
  <c r="C89" i="21"/>
  <c r="AS88" i="21"/>
  <c r="AF88" i="21"/>
  <c r="C88" i="21"/>
  <c r="AS87" i="21"/>
  <c r="AF87" i="21"/>
  <c r="C87" i="21"/>
  <c r="AS86" i="21"/>
  <c r="AF86" i="21"/>
  <c r="C86" i="21"/>
  <c r="AS85" i="21"/>
  <c r="AF85" i="21"/>
  <c r="C85" i="21"/>
  <c r="AS84" i="21"/>
  <c r="AF84" i="21"/>
  <c r="C84" i="21"/>
  <c r="AS83" i="21"/>
  <c r="AF83" i="21"/>
  <c r="C83" i="21"/>
  <c r="AS82" i="21"/>
  <c r="AF82" i="21"/>
  <c r="C82" i="21"/>
  <c r="AS81" i="21"/>
  <c r="AF81" i="21"/>
  <c r="C81" i="21"/>
  <c r="AS80" i="21"/>
  <c r="AF80" i="21"/>
  <c r="C80" i="21"/>
  <c r="AS79" i="21"/>
  <c r="AF79" i="21"/>
  <c r="C79" i="21"/>
  <c r="AS78" i="21"/>
  <c r="AF78" i="21"/>
  <c r="C78" i="21"/>
  <c r="AS77" i="21"/>
  <c r="AF77" i="21"/>
  <c r="C77" i="21"/>
  <c r="AS72" i="21"/>
  <c r="AF72" i="21"/>
  <c r="C72" i="21"/>
  <c r="AS71" i="21"/>
  <c r="AF71" i="21"/>
  <c r="C71" i="21"/>
  <c r="AS70" i="21"/>
  <c r="AF70" i="21"/>
  <c r="C70" i="21"/>
  <c r="AS69" i="21"/>
  <c r="AF69" i="21"/>
  <c r="C69" i="21"/>
  <c r="AS68" i="21"/>
  <c r="AF68" i="21"/>
  <c r="C68" i="21"/>
  <c r="AS67" i="21"/>
  <c r="AF67" i="21"/>
  <c r="C67" i="21"/>
  <c r="AS66" i="21"/>
  <c r="AF66" i="21"/>
  <c r="C66" i="21"/>
  <c r="AS65" i="21"/>
  <c r="AF65" i="21"/>
  <c r="C65" i="21"/>
  <c r="AS64" i="21"/>
  <c r="AF64" i="21"/>
  <c r="C64" i="21"/>
  <c r="AS63" i="21"/>
  <c r="AF63" i="21"/>
  <c r="C63" i="21"/>
  <c r="AS62" i="21"/>
  <c r="AF62" i="21"/>
  <c r="C62" i="21"/>
  <c r="AS61" i="21"/>
  <c r="AF61" i="21"/>
  <c r="C61" i="21"/>
  <c r="AS60" i="21"/>
  <c r="AF60" i="21"/>
  <c r="C60" i="21"/>
  <c r="AS59" i="21"/>
  <c r="AF59" i="21"/>
  <c r="C59" i="21"/>
  <c r="AS58" i="21"/>
  <c r="AF58" i="21"/>
  <c r="C58" i="21"/>
  <c r="AS57" i="21"/>
  <c r="AF57" i="21"/>
  <c r="C57" i="21"/>
  <c r="C53" i="21"/>
  <c r="AS56" i="21"/>
  <c r="AF56" i="21"/>
  <c r="C56" i="21"/>
  <c r="AS55" i="21"/>
  <c r="AF55" i="21"/>
  <c r="C55" i="21"/>
  <c r="AS54" i="21"/>
  <c r="AF54" i="21"/>
  <c r="C54" i="21"/>
  <c r="AS53" i="21"/>
  <c r="AF53" i="21"/>
  <c r="Q49" i="21"/>
  <c r="Q48" i="21"/>
  <c r="Q47" i="21"/>
  <c r="AW42" i="21"/>
  <c r="AS42" i="21"/>
  <c r="AP42" i="21"/>
  <c r="AJ42" i="21"/>
  <c r="AF42" i="21"/>
  <c r="AA42" i="21"/>
  <c r="C42" i="21"/>
  <c r="AW41" i="21"/>
  <c r="AS41" i="21"/>
  <c r="AP41" i="21"/>
  <c r="AJ41" i="21"/>
  <c r="AF41" i="21"/>
  <c r="AA41" i="21"/>
  <c r="C41" i="21"/>
  <c r="AW40" i="21"/>
  <c r="AS40" i="21"/>
  <c r="AP40" i="21"/>
  <c r="AJ40" i="21"/>
  <c r="AF40" i="21"/>
  <c r="AA40" i="21"/>
  <c r="C40" i="21"/>
  <c r="AW39" i="21"/>
  <c r="AS39" i="21"/>
  <c r="AP39" i="21"/>
  <c r="AJ39" i="21"/>
  <c r="AF39" i="21"/>
  <c r="AA39" i="21"/>
  <c r="C39" i="21"/>
  <c r="AW38" i="21"/>
  <c r="AS38" i="21"/>
  <c r="AP38" i="21"/>
  <c r="AJ38" i="21"/>
  <c r="AF38" i="21"/>
  <c r="AA38" i="21"/>
  <c r="C38" i="21"/>
  <c r="BY33" i="21"/>
  <c r="AW33" i="21"/>
  <c r="AS33" i="21"/>
  <c r="AP33" i="21"/>
  <c r="AJ33" i="21"/>
  <c r="AF33" i="21"/>
  <c r="BY32" i="21"/>
  <c r="AW32" i="21"/>
  <c r="AS32" i="21"/>
  <c r="AP32" i="21"/>
  <c r="AJ32" i="21"/>
  <c r="AF32" i="21"/>
  <c r="BY31" i="21"/>
  <c r="AW31" i="21"/>
  <c r="AS31" i="21"/>
  <c r="AP31" i="21"/>
  <c r="AJ31" i="21"/>
  <c r="AF31" i="21"/>
  <c r="BY30" i="21"/>
  <c r="AW30" i="21"/>
  <c r="AS30" i="21"/>
  <c r="AP30" i="21"/>
  <c r="AJ30" i="21"/>
  <c r="AF30" i="21"/>
  <c r="BY29" i="21"/>
  <c r="AW29" i="21"/>
  <c r="AS29" i="21"/>
  <c r="AP29" i="21"/>
  <c r="AJ29" i="21"/>
  <c r="AF29" i="21"/>
  <c r="C33" i="21"/>
  <c r="C32" i="21"/>
  <c r="C31" i="21"/>
  <c r="C30" i="21"/>
  <c r="AA33" i="21"/>
  <c r="AA32" i="21"/>
  <c r="AA31" i="21"/>
  <c r="AA30" i="21"/>
  <c r="AA29" i="21"/>
  <c r="C29" i="21"/>
  <c r="AA19" i="21"/>
  <c r="E6" i="21"/>
  <c r="BX137" i="22"/>
  <c r="BX135" i="22"/>
  <c r="BX133" i="22"/>
  <c r="M40" i="23" s="1"/>
  <c r="BX131" i="22"/>
  <c r="BX129" i="22"/>
  <c r="BX127" i="22"/>
  <c r="BX125" i="22"/>
  <c r="BX123" i="22"/>
  <c r="BX121" i="22"/>
  <c r="BX119" i="22"/>
  <c r="BX117" i="22"/>
  <c r="BX115" i="22"/>
  <c r="BX113" i="22"/>
  <c r="BX109" i="22"/>
  <c r="BX198" i="22"/>
  <c r="BX197" i="22"/>
  <c r="BX196" i="22"/>
  <c r="BX195" i="22"/>
  <c r="BX194" i="22"/>
  <c r="BX193" i="22"/>
  <c r="BX192" i="22"/>
  <c r="BX191" i="22"/>
  <c r="BX190" i="22"/>
  <c r="BX189" i="22"/>
  <c r="BX188" i="22"/>
  <c r="BX187" i="22"/>
  <c r="BX186" i="22"/>
  <c r="BX185" i="22"/>
  <c r="BX184" i="22"/>
  <c r="BX183" i="22"/>
  <c r="BX182" i="22"/>
  <c r="BX181" i="22"/>
  <c r="BX180" i="22"/>
  <c r="BX179" i="22"/>
  <c r="BX178" i="22"/>
  <c r="BX177" i="22"/>
  <c r="BX176" i="22"/>
  <c r="BX175" i="22"/>
  <c r="BX174" i="22"/>
  <c r="BX173" i="22"/>
  <c r="BX172" i="22"/>
  <c r="BX171" i="22"/>
  <c r="BX170" i="22"/>
  <c r="BX169" i="22"/>
  <c r="BX168" i="22"/>
  <c r="BX167" i="22"/>
  <c r="BX166" i="22"/>
  <c r="BX165" i="22"/>
  <c r="BX164" i="22"/>
  <c r="BX163" i="22"/>
  <c r="BX162" i="22"/>
  <c r="BX161" i="22"/>
  <c r="BX160" i="22"/>
  <c r="BX159" i="22"/>
  <c r="BX158" i="22"/>
  <c r="BX157" i="22"/>
  <c r="BX156" i="22"/>
  <c r="BX155" i="22"/>
  <c r="BX154" i="22"/>
  <c r="CP154" i="22" s="1"/>
  <c r="BX153" i="22"/>
  <c r="BX152" i="22"/>
  <c r="BX151" i="22"/>
  <c r="BX150" i="22"/>
  <c r="BX149" i="22"/>
  <c r="BX107" i="22"/>
  <c r="BX105" i="22"/>
  <c r="BX103" i="22"/>
  <c r="BX101" i="22"/>
  <c r="BX99" i="22"/>
  <c r="BX97" i="22"/>
  <c r="BX95" i="22"/>
  <c r="BX93" i="22"/>
  <c r="BX91" i="22"/>
  <c r="BX89" i="22"/>
  <c r="BX87" i="22"/>
  <c r="BX85" i="22"/>
  <c r="BX81" i="22"/>
  <c r="BX79" i="22"/>
  <c r="BX73" i="22"/>
  <c r="BX71" i="22"/>
  <c r="CP70" i="22"/>
  <c r="BX67" i="22"/>
  <c r="BX63" i="22"/>
  <c r="EE2" i="20"/>
  <c r="AV12" i="22"/>
  <c r="N12" i="22"/>
  <c r="N10" i="22"/>
  <c r="BY2" i="20"/>
  <c r="BX2" i="20"/>
  <c r="BW2" i="20"/>
  <c r="BV2" i="20"/>
  <c r="BU2" i="20"/>
  <c r="BT2" i="20"/>
  <c r="BS2" i="20"/>
  <c r="BR2" i="20"/>
  <c r="BQ2" i="20"/>
  <c r="BP2" i="20"/>
  <c r="BO2" i="20"/>
  <c r="BN2" i="20"/>
  <c r="BM2" i="20"/>
  <c r="BL2" i="20"/>
  <c r="BK2" i="20"/>
  <c r="BJ2" i="20"/>
  <c r="BI2" i="20"/>
  <c r="BH2" i="20"/>
  <c r="BG2" i="20"/>
  <c r="BF2" i="20"/>
  <c r="BE2" i="20"/>
  <c r="BD2" i="20"/>
  <c r="BC2" i="20"/>
  <c r="BB2" i="20"/>
  <c r="BA2" i="20"/>
  <c r="AZ2" i="20"/>
  <c r="AY2" i="20"/>
  <c r="AX2" i="20"/>
  <c r="AW2" i="20"/>
  <c r="AV2" i="20"/>
  <c r="AU2" i="20"/>
  <c r="AT2" i="20"/>
  <c r="AS2" i="20"/>
  <c r="AR2" i="20"/>
  <c r="AQ2" i="20"/>
  <c r="AP2" i="20"/>
  <c r="AO2" i="20"/>
  <c r="AN2" i="20"/>
  <c r="AM2" i="20"/>
  <c r="AL2" i="20"/>
  <c r="AK2" i="20"/>
  <c r="AJ2" i="20"/>
  <c r="AH2" i="20"/>
  <c r="AG2" i="20"/>
  <c r="AF2" i="20"/>
  <c r="AE2" i="20"/>
  <c r="AD2" i="20"/>
  <c r="AC2" i="20"/>
  <c r="AB2" i="20"/>
  <c r="AA2" i="20"/>
  <c r="Z2" i="20"/>
  <c r="X2" i="20"/>
  <c r="V2" i="20"/>
  <c r="T2" i="20"/>
  <c r="S2" i="20"/>
  <c r="R2" i="20"/>
  <c r="Q2" i="20"/>
  <c r="P2" i="20"/>
  <c r="O2" i="20"/>
  <c r="N2" i="20"/>
  <c r="M2" i="20"/>
  <c r="L2" i="20"/>
  <c r="K2" i="20"/>
  <c r="J2" i="20"/>
  <c r="I2" i="20"/>
  <c r="H2" i="20"/>
  <c r="E2" i="20"/>
  <c r="CE2" i="20"/>
  <c r="CD2" i="20"/>
  <c r="CC2" i="20"/>
  <c r="CB2" i="20"/>
  <c r="CA2" i="20"/>
  <c r="BZ2" i="20"/>
  <c r="E5" i="21"/>
  <c r="X9" i="21"/>
  <c r="X11" i="21"/>
  <c r="X10" i="21"/>
  <c r="AA20" i="21"/>
  <c r="AA18" i="21"/>
  <c r="CT24" i="21"/>
  <c r="CT23" i="21"/>
  <c r="CT22" i="21"/>
  <c r="CT21" i="21"/>
  <c r="CT20" i="21"/>
  <c r="CT19" i="21"/>
  <c r="CT18" i="21"/>
  <c r="CT17" i="21"/>
  <c r="CT16" i="21"/>
  <c r="CT15" i="21"/>
  <c r="BY48" i="13"/>
  <c r="BQ1" i="21" l="1"/>
  <c r="CP192" i="22"/>
  <c r="M86" i="23"/>
  <c r="FY2" i="20"/>
  <c r="M45" i="23"/>
  <c r="CP163" i="22"/>
  <c r="M57" i="23"/>
  <c r="CP175" i="22"/>
  <c r="M69" i="23"/>
  <c r="CP187" i="22"/>
  <c r="M81" i="23"/>
  <c r="CP136" i="22"/>
  <c r="M41" i="23"/>
  <c r="GJ2" i="20"/>
  <c r="M46" i="23"/>
  <c r="CP176" i="22"/>
  <c r="M70" i="23"/>
  <c r="CP188" i="22"/>
  <c r="M82" i="23"/>
  <c r="CP138" i="22"/>
  <c r="M42" i="23"/>
  <c r="CP94" i="22"/>
  <c r="M20" i="23"/>
  <c r="GU2" i="20"/>
  <c r="M47" i="23"/>
  <c r="CP165" i="22"/>
  <c r="M59" i="23"/>
  <c r="CP177" i="22"/>
  <c r="M71" i="23"/>
  <c r="CP189" i="22"/>
  <c r="M83" i="23"/>
  <c r="CP116" i="22"/>
  <c r="M31" i="23"/>
  <c r="R36" i="22"/>
  <c r="HO2" i="20" s="1"/>
  <c r="CP56" i="22"/>
  <c r="M3" i="23"/>
  <c r="CP180" i="22"/>
  <c r="M74" i="23"/>
  <c r="CP72" i="22"/>
  <c r="M11" i="23"/>
  <c r="CP157" i="22"/>
  <c r="M51" i="23"/>
  <c r="CP169" i="22"/>
  <c r="M63" i="23"/>
  <c r="CP181" i="22"/>
  <c r="M75" i="23"/>
  <c r="CP124" i="22"/>
  <c r="M35" i="23"/>
  <c r="CP104" i="22"/>
  <c r="M25" i="23"/>
  <c r="CP170" i="22"/>
  <c r="M64" i="23"/>
  <c r="CP194" i="22"/>
  <c r="M88" i="23"/>
  <c r="CP80" i="22"/>
  <c r="M13" i="23"/>
  <c r="CP159" i="22"/>
  <c r="M53" i="23"/>
  <c r="CP183" i="22"/>
  <c r="M77" i="23"/>
  <c r="CP108" i="22"/>
  <c r="M27" i="23"/>
  <c r="CP172" i="22"/>
  <c r="M66" i="23"/>
  <c r="CP130" i="22"/>
  <c r="M38" i="23"/>
  <c r="CP86" i="22"/>
  <c r="M16" i="23"/>
  <c r="CP161" i="22"/>
  <c r="M55" i="23"/>
  <c r="CP185" i="22"/>
  <c r="M79" i="23"/>
  <c r="CP197" i="22"/>
  <c r="M91" i="23"/>
  <c r="CP88" i="22"/>
  <c r="M17" i="23"/>
  <c r="CP162" i="22"/>
  <c r="M56" i="23"/>
  <c r="CP174" i="22"/>
  <c r="M68" i="23"/>
  <c r="CP186" i="22"/>
  <c r="M80" i="23"/>
  <c r="CP198" i="22"/>
  <c r="M92" i="23"/>
  <c r="CP110" i="22"/>
  <c r="M28" i="23"/>
  <c r="CP92" i="22"/>
  <c r="M19" i="23"/>
  <c r="CP164" i="22"/>
  <c r="M58" i="23"/>
  <c r="CP114" i="22"/>
  <c r="M30" i="23"/>
  <c r="BS33" i="21"/>
  <c r="M7" i="23"/>
  <c r="CP96" i="22"/>
  <c r="M21" i="23"/>
  <c r="M48" i="23"/>
  <c r="CP166" i="22"/>
  <c r="M60" i="23"/>
  <c r="CP178" i="22"/>
  <c r="M72" i="23"/>
  <c r="CP190" i="22"/>
  <c r="M84" i="23"/>
  <c r="CP118" i="22"/>
  <c r="M32" i="23"/>
  <c r="CP62" i="22"/>
  <c r="M6" i="23"/>
  <c r="CP100" i="22"/>
  <c r="M23" i="23"/>
  <c r="CP156" i="22"/>
  <c r="M50" i="23"/>
  <c r="CP168" i="22"/>
  <c r="M62" i="23"/>
  <c r="CP122" i="22"/>
  <c r="M34" i="23"/>
  <c r="CP102" i="22"/>
  <c r="M24" i="23"/>
  <c r="CP193" i="22"/>
  <c r="M87" i="23"/>
  <c r="CP74" i="22"/>
  <c r="M12" i="23"/>
  <c r="CP158" i="22"/>
  <c r="M52" i="23"/>
  <c r="CP182" i="22"/>
  <c r="M76" i="23"/>
  <c r="CP126" i="22"/>
  <c r="M36" i="23"/>
  <c r="CP112" i="22"/>
  <c r="M29" i="23"/>
  <c r="CP106" i="22"/>
  <c r="M26" i="23"/>
  <c r="CP171" i="22"/>
  <c r="CF143" i="22" s="1"/>
  <c r="CJ2" i="20" s="1"/>
  <c r="M65" i="23"/>
  <c r="CP195" i="22"/>
  <c r="M89" i="23"/>
  <c r="CP128" i="22"/>
  <c r="M37" i="23"/>
  <c r="CP82" i="22"/>
  <c r="M14" i="23"/>
  <c r="CP160" i="22"/>
  <c r="M54" i="23"/>
  <c r="CP184" i="22"/>
  <c r="M78" i="23"/>
  <c r="CP196" i="22"/>
  <c r="M90" i="23"/>
  <c r="BS38" i="21"/>
  <c r="M43" i="23"/>
  <c r="CP173" i="22"/>
  <c r="M67" i="23"/>
  <c r="CP132" i="22"/>
  <c r="M39" i="23"/>
  <c r="FN2" i="20"/>
  <c r="M44" i="23"/>
  <c r="CP90" i="22"/>
  <c r="M18" i="23"/>
  <c r="CP68" i="22"/>
  <c r="M9" i="23"/>
  <c r="CP98" i="22"/>
  <c r="M22" i="23"/>
  <c r="CP155" i="22"/>
  <c r="M49" i="23"/>
  <c r="CP167" i="22"/>
  <c r="M61" i="23"/>
  <c r="CP179" i="22"/>
  <c r="M73" i="23"/>
  <c r="CP191" i="22"/>
  <c r="M85" i="23"/>
  <c r="CP120" i="22"/>
  <c r="M33" i="23"/>
  <c r="M4" i="23"/>
  <c r="Z34" i="22"/>
  <c r="HK2" i="20" s="1"/>
  <c r="HI2" i="20"/>
  <c r="R34" i="22"/>
  <c r="HJ2" i="20" s="1"/>
  <c r="HL2" i="20"/>
  <c r="BS32" i="21"/>
  <c r="BS31" i="21"/>
  <c r="CP58" i="22"/>
  <c r="HD2" i="20"/>
  <c r="J36" i="22"/>
  <c r="HN2" i="20" s="1"/>
  <c r="BQ44" i="21"/>
  <c r="BQ75" i="21"/>
  <c r="CP60" i="22"/>
  <c r="DS2" i="20"/>
  <c r="BS30" i="21"/>
  <c r="CP64" i="22"/>
  <c r="EQ2" i="20"/>
  <c r="BS42" i="21"/>
  <c r="BS41" i="21"/>
  <c r="Z36" i="22"/>
  <c r="HP2" i="20" s="1"/>
  <c r="AH36" i="22"/>
  <c r="HQ2" i="20" s="1"/>
  <c r="CU2" i="20"/>
  <c r="DG2" i="20"/>
  <c r="HF2" i="20"/>
  <c r="AH32" i="22"/>
  <c r="HG2" i="20" s="1"/>
  <c r="R32" i="22"/>
  <c r="HE2" i="20" s="1"/>
  <c r="BS29" i="21"/>
  <c r="BS40" i="21"/>
  <c r="BS39" i="21"/>
  <c r="FC2" i="20"/>
  <c r="AP34" i="22" l="1"/>
  <c r="BY43" i="21"/>
  <c r="AP36" i="22"/>
  <c r="HR2" i="20" s="1"/>
  <c r="AP32" i="22"/>
  <c r="BO41" i="22" s="1"/>
  <c r="BO43" i="22" l="1"/>
  <c r="IL2" i="20" s="1"/>
  <c r="HM2" i="20"/>
  <c r="BO45" i="22"/>
  <c r="IM2" i="20" s="1"/>
  <c r="IK2" i="20"/>
  <c r="HH2" i="20"/>
  <c r="CP84" i="22"/>
  <c r="CP134" i="22"/>
  <c r="CF48" i="22" l="1"/>
  <c r="CI2" i="20" s="1"/>
  <c r="BY34" i="21" l="1"/>
</calcChain>
</file>

<file path=xl/sharedStrings.xml><?xml version="1.0" encoding="utf-8"?>
<sst xmlns="http://schemas.openxmlformats.org/spreadsheetml/2006/main" count="2344" uniqueCount="865">
  <si>
    <t>業種</t>
    <rPh sb="0" eb="2">
      <t>ギョウシュ</t>
    </rPh>
    <phoneticPr fontId="1"/>
  </si>
  <si>
    <t>年</t>
    <rPh sb="0" eb="1">
      <t>ネン</t>
    </rPh>
    <phoneticPr fontId="8"/>
  </si>
  <si>
    <t>月</t>
    <rPh sb="0" eb="1">
      <t>ツキ</t>
    </rPh>
    <phoneticPr fontId="8"/>
  </si>
  <si>
    <t>日</t>
    <rPh sb="0" eb="1">
      <t>ニチ</t>
    </rPh>
    <phoneticPr fontId="8"/>
  </si>
  <si>
    <t>郵便番号</t>
    <rPh sb="0" eb="2">
      <t>ユウビン</t>
    </rPh>
    <rPh sb="2" eb="4">
      <t>バンゴウ</t>
    </rPh>
    <phoneticPr fontId="8"/>
  </si>
  <si>
    <t>所在地</t>
    <rPh sb="0" eb="3">
      <t>ショザイチ</t>
    </rPh>
    <phoneticPr fontId="8"/>
  </si>
  <si>
    <t>都道府県</t>
    <rPh sb="0" eb="4">
      <t>トドウフケン</t>
    </rPh>
    <phoneticPr fontId="8"/>
  </si>
  <si>
    <t>市区町村</t>
    <rPh sb="0" eb="2">
      <t>シク</t>
    </rPh>
    <rPh sb="2" eb="4">
      <t>チョウソン</t>
    </rPh>
    <phoneticPr fontId="8"/>
  </si>
  <si>
    <t>住所</t>
    <rPh sb="0" eb="2">
      <t>ジュウショ</t>
    </rPh>
    <phoneticPr fontId="8"/>
  </si>
  <si>
    <t>電話番号</t>
    <rPh sb="0" eb="2">
      <t>デンワ</t>
    </rPh>
    <rPh sb="2" eb="4">
      <t>バンゴウ</t>
    </rPh>
    <phoneticPr fontId="8"/>
  </si>
  <si>
    <t>携帯電話番号</t>
    <rPh sb="0" eb="2">
      <t>ケイタイ</t>
    </rPh>
    <rPh sb="2" eb="4">
      <t>デンワ</t>
    </rPh>
    <rPh sb="4" eb="6">
      <t>バンゴウ</t>
    </rPh>
    <phoneticPr fontId="8"/>
  </si>
  <si>
    <t>〒</t>
    <phoneticPr fontId="8"/>
  </si>
  <si>
    <t>Ｅ-ＭＡＩＬ</t>
    <phoneticPr fontId="8"/>
  </si>
  <si>
    <t>法人名</t>
    <phoneticPr fontId="1"/>
  </si>
  <si>
    <t>登録種別</t>
    <rPh sb="0" eb="2">
      <t>トウロク</t>
    </rPh>
    <rPh sb="2" eb="4">
      <t>シュベツ</t>
    </rPh>
    <phoneticPr fontId="1"/>
  </si>
  <si>
    <t>大分類</t>
    <rPh sb="0" eb="3">
      <t>ダイブンルイ</t>
    </rPh>
    <phoneticPr fontId="1"/>
  </si>
  <si>
    <t>中分類</t>
    <rPh sb="0" eb="3">
      <t>チュウブンルイ</t>
    </rPh>
    <phoneticPr fontId="1"/>
  </si>
  <si>
    <t>法人名</t>
    <rPh sb="0" eb="2">
      <t>ホウジン</t>
    </rPh>
    <rPh sb="2" eb="3">
      <t>メイ</t>
    </rPh>
    <phoneticPr fontId="8"/>
  </si>
  <si>
    <t>所在地（都道府県）</t>
    <rPh sb="0" eb="3">
      <t>ショザイチ</t>
    </rPh>
    <rPh sb="4" eb="8">
      <t>トドウフケン</t>
    </rPh>
    <phoneticPr fontId="8"/>
  </si>
  <si>
    <t>登録種別</t>
    <rPh sb="0" eb="2">
      <t>トウロク</t>
    </rPh>
    <rPh sb="2" eb="4">
      <t>シュベツ</t>
    </rPh>
    <phoneticPr fontId="8"/>
  </si>
  <si>
    <t>建築物の名称</t>
    <rPh sb="0" eb="3">
      <t>ケンチクブツ</t>
    </rPh>
    <rPh sb="4" eb="6">
      <t>メイショウ</t>
    </rPh>
    <phoneticPr fontId="1"/>
  </si>
  <si>
    <t>延床面積</t>
    <rPh sb="0" eb="4">
      <t>ノベユカメンセキ</t>
    </rPh>
    <phoneticPr fontId="1"/>
  </si>
  <si>
    <t>階数</t>
    <rPh sb="0" eb="2">
      <t>カイスウ</t>
    </rPh>
    <phoneticPr fontId="1"/>
  </si>
  <si>
    <t>一次エネルギー削減率</t>
    <rPh sb="0" eb="2">
      <t>イチジ</t>
    </rPh>
    <rPh sb="7" eb="9">
      <t>サクゲン</t>
    </rPh>
    <rPh sb="9" eb="10">
      <t>リツ</t>
    </rPh>
    <phoneticPr fontId="1"/>
  </si>
  <si>
    <t>創エネ含まず</t>
    <rPh sb="0" eb="1">
      <t>ソウ</t>
    </rPh>
    <rPh sb="3" eb="4">
      <t>フク</t>
    </rPh>
    <phoneticPr fontId="1"/>
  </si>
  <si>
    <t>創エネ含む</t>
    <rPh sb="0" eb="1">
      <t>ソウ</t>
    </rPh>
    <rPh sb="3" eb="4">
      <t>フク</t>
    </rPh>
    <phoneticPr fontId="1"/>
  </si>
  <si>
    <t>所属部署</t>
    <rPh sb="0" eb="2">
      <t>ショゾク</t>
    </rPh>
    <rPh sb="2" eb="4">
      <t>ブショ</t>
    </rPh>
    <phoneticPr fontId="8"/>
  </si>
  <si>
    <t>代表者役職</t>
    <rPh sb="0" eb="3">
      <t>ダイヒョウシャ</t>
    </rPh>
    <rPh sb="3" eb="5">
      <t>ヤクショク</t>
    </rPh>
    <phoneticPr fontId="8"/>
  </si>
  <si>
    <t>代表者等名</t>
    <rPh sb="0" eb="3">
      <t>ダイヒョウシャ</t>
    </rPh>
    <rPh sb="3" eb="4">
      <t>トウ</t>
    </rPh>
    <rPh sb="4" eb="5">
      <t>メイ</t>
    </rPh>
    <phoneticPr fontId="8"/>
  </si>
  <si>
    <t>‐</t>
    <phoneticPr fontId="8"/>
  </si>
  <si>
    <t>‐</t>
    <phoneticPr fontId="1"/>
  </si>
  <si>
    <t>北海道</t>
    <rPh sb="0" eb="3">
      <t>ホッカイドウ</t>
    </rPh>
    <phoneticPr fontId="1"/>
  </si>
  <si>
    <t>都道府県</t>
    <rPh sb="0" eb="4">
      <t>トドウフケン</t>
    </rPh>
    <phoneticPr fontId="1"/>
  </si>
  <si>
    <t>法人名</t>
    <rPh sb="0" eb="2">
      <t>ホウジン</t>
    </rPh>
    <rPh sb="2" eb="3">
      <t>メイ</t>
    </rPh>
    <phoneticPr fontId="1"/>
  </si>
  <si>
    <t>東北</t>
    <rPh sb="0" eb="2">
      <t>トウホク</t>
    </rPh>
    <phoneticPr fontId="1"/>
  </si>
  <si>
    <t>青森</t>
    <rPh sb="0" eb="2">
      <t>アオモリ</t>
    </rPh>
    <phoneticPr fontId="1"/>
  </si>
  <si>
    <t>関東</t>
    <rPh sb="0" eb="2">
      <t>カントウ</t>
    </rPh>
    <phoneticPr fontId="1"/>
  </si>
  <si>
    <t>茨城</t>
    <rPh sb="0" eb="2">
      <t>イバラキ</t>
    </rPh>
    <phoneticPr fontId="1"/>
  </si>
  <si>
    <t>栃木</t>
    <rPh sb="0" eb="2">
      <t>トチギ</t>
    </rPh>
    <phoneticPr fontId="1"/>
  </si>
  <si>
    <t>群馬</t>
    <rPh sb="0" eb="2">
      <t>グンマ</t>
    </rPh>
    <phoneticPr fontId="1"/>
  </si>
  <si>
    <t>埼玉</t>
    <rPh sb="0" eb="2">
      <t>サイタマ</t>
    </rPh>
    <phoneticPr fontId="1"/>
  </si>
  <si>
    <t>千葉</t>
    <rPh sb="0" eb="2">
      <t>チバ</t>
    </rPh>
    <phoneticPr fontId="1"/>
  </si>
  <si>
    <t>東京</t>
    <rPh sb="0" eb="2">
      <t>トウキョウ</t>
    </rPh>
    <phoneticPr fontId="1"/>
  </si>
  <si>
    <t>神奈川</t>
    <rPh sb="0" eb="3">
      <t>カナガワ</t>
    </rPh>
    <phoneticPr fontId="1"/>
  </si>
  <si>
    <t>北陸</t>
    <rPh sb="0" eb="2">
      <t>ホクリク</t>
    </rPh>
    <phoneticPr fontId="1"/>
  </si>
  <si>
    <t>新潟</t>
    <rPh sb="0" eb="2">
      <t>ニイガタ</t>
    </rPh>
    <phoneticPr fontId="1"/>
  </si>
  <si>
    <t>富山</t>
    <rPh sb="0" eb="2">
      <t>トヤマ</t>
    </rPh>
    <phoneticPr fontId="1"/>
  </si>
  <si>
    <t>石川</t>
    <rPh sb="0" eb="2">
      <t>イシカワ</t>
    </rPh>
    <phoneticPr fontId="1"/>
  </si>
  <si>
    <t>福井</t>
    <rPh sb="0" eb="2">
      <t>フクイ</t>
    </rPh>
    <phoneticPr fontId="1"/>
  </si>
  <si>
    <t>中部</t>
    <rPh sb="0" eb="2">
      <t>チュウブ</t>
    </rPh>
    <phoneticPr fontId="1"/>
  </si>
  <si>
    <t>山梨</t>
    <rPh sb="0" eb="2">
      <t>ヤマナシ</t>
    </rPh>
    <phoneticPr fontId="1"/>
  </si>
  <si>
    <t>長野</t>
    <rPh sb="0" eb="2">
      <t>ナガノ</t>
    </rPh>
    <phoneticPr fontId="1"/>
  </si>
  <si>
    <t>岐阜</t>
    <rPh sb="0" eb="2">
      <t>ギフ</t>
    </rPh>
    <phoneticPr fontId="1"/>
  </si>
  <si>
    <t>静岡</t>
    <rPh sb="0" eb="2">
      <t>シズオカ</t>
    </rPh>
    <phoneticPr fontId="1"/>
  </si>
  <si>
    <t>愛知</t>
    <rPh sb="0" eb="2">
      <t>アイチ</t>
    </rPh>
    <phoneticPr fontId="1"/>
  </si>
  <si>
    <t>近畿</t>
    <rPh sb="0" eb="2">
      <t>キンキ</t>
    </rPh>
    <phoneticPr fontId="1"/>
  </si>
  <si>
    <t>三重</t>
    <rPh sb="0" eb="2">
      <t>ミエ</t>
    </rPh>
    <phoneticPr fontId="1"/>
  </si>
  <si>
    <t>滋賀</t>
    <rPh sb="0" eb="2">
      <t>シガ</t>
    </rPh>
    <phoneticPr fontId="1"/>
  </si>
  <si>
    <t>京都</t>
    <rPh sb="0" eb="2">
      <t>キョウト</t>
    </rPh>
    <phoneticPr fontId="1"/>
  </si>
  <si>
    <t>大阪</t>
    <rPh sb="0" eb="2">
      <t>オオサカ</t>
    </rPh>
    <phoneticPr fontId="1"/>
  </si>
  <si>
    <t>兵庫</t>
    <rPh sb="0" eb="2">
      <t>ヒョウゴ</t>
    </rPh>
    <phoneticPr fontId="1"/>
  </si>
  <si>
    <t>奈良</t>
    <rPh sb="0" eb="2">
      <t>ナラ</t>
    </rPh>
    <phoneticPr fontId="1"/>
  </si>
  <si>
    <t>和歌山</t>
    <rPh sb="0" eb="3">
      <t>ワカヤマ</t>
    </rPh>
    <phoneticPr fontId="1"/>
  </si>
  <si>
    <t>規模</t>
    <rPh sb="0" eb="2">
      <t>キボ</t>
    </rPh>
    <phoneticPr fontId="1"/>
  </si>
  <si>
    <t>中国</t>
    <rPh sb="0" eb="2">
      <t>チュウゴク</t>
    </rPh>
    <phoneticPr fontId="1"/>
  </si>
  <si>
    <t>鳥取</t>
    <rPh sb="0" eb="2">
      <t>トットリ</t>
    </rPh>
    <phoneticPr fontId="1"/>
  </si>
  <si>
    <t>島根</t>
    <rPh sb="0" eb="2">
      <t>シマネ</t>
    </rPh>
    <phoneticPr fontId="1"/>
  </si>
  <si>
    <t>岡山</t>
    <rPh sb="0" eb="2">
      <t>オカヤマ</t>
    </rPh>
    <phoneticPr fontId="1"/>
  </si>
  <si>
    <t>広島</t>
    <rPh sb="0" eb="2">
      <t>ヒロシマ</t>
    </rPh>
    <phoneticPr fontId="1"/>
  </si>
  <si>
    <t>山口</t>
    <rPh sb="0" eb="2">
      <t>ヤマグチ</t>
    </rPh>
    <phoneticPr fontId="1"/>
  </si>
  <si>
    <t>四国</t>
    <rPh sb="0" eb="2">
      <t>シコク</t>
    </rPh>
    <phoneticPr fontId="1"/>
  </si>
  <si>
    <t>徳島</t>
    <rPh sb="0" eb="2">
      <t>トクシマ</t>
    </rPh>
    <phoneticPr fontId="1"/>
  </si>
  <si>
    <t>香川</t>
    <rPh sb="0" eb="2">
      <t>カガワ</t>
    </rPh>
    <phoneticPr fontId="1"/>
  </si>
  <si>
    <t>愛媛</t>
    <rPh sb="0" eb="2">
      <t>エヒメ</t>
    </rPh>
    <phoneticPr fontId="1"/>
  </si>
  <si>
    <t>高知</t>
    <rPh sb="0" eb="2">
      <t>コウチ</t>
    </rPh>
    <phoneticPr fontId="1"/>
  </si>
  <si>
    <t>九州</t>
    <rPh sb="0" eb="2">
      <t>キュウシュウ</t>
    </rPh>
    <phoneticPr fontId="1"/>
  </si>
  <si>
    <t>福岡</t>
    <rPh sb="0" eb="2">
      <t>フクオカ</t>
    </rPh>
    <phoneticPr fontId="1"/>
  </si>
  <si>
    <t>佐賀</t>
    <rPh sb="0" eb="2">
      <t>サガ</t>
    </rPh>
    <phoneticPr fontId="1"/>
  </si>
  <si>
    <t>長崎</t>
    <rPh sb="0" eb="2">
      <t>ナガサキ</t>
    </rPh>
    <phoneticPr fontId="1"/>
  </si>
  <si>
    <t>熊本</t>
    <rPh sb="0" eb="2">
      <t>クマモト</t>
    </rPh>
    <phoneticPr fontId="1"/>
  </si>
  <si>
    <t>大分</t>
    <rPh sb="0" eb="2">
      <t>オオイタ</t>
    </rPh>
    <phoneticPr fontId="1"/>
  </si>
  <si>
    <t>宮崎</t>
    <rPh sb="0" eb="2">
      <t>ミヤザキ</t>
    </rPh>
    <phoneticPr fontId="1"/>
  </si>
  <si>
    <t>鹿児島</t>
    <rPh sb="0" eb="3">
      <t>カゴシマ</t>
    </rPh>
    <phoneticPr fontId="1"/>
  </si>
  <si>
    <t>沖縄</t>
    <rPh sb="0" eb="2">
      <t>オキナワ</t>
    </rPh>
    <phoneticPr fontId="1"/>
  </si>
  <si>
    <t>農業・林業</t>
    <rPh sb="0" eb="2">
      <t>ノウギョウ</t>
    </rPh>
    <rPh sb="3" eb="5">
      <t>リンギョウ</t>
    </rPh>
    <phoneticPr fontId="1"/>
  </si>
  <si>
    <t>漁業</t>
    <rPh sb="0" eb="1">
      <t>リョウ</t>
    </rPh>
    <rPh sb="1" eb="2">
      <t>ギョウ</t>
    </rPh>
    <phoneticPr fontId="1"/>
  </si>
  <si>
    <t>鉱業・採石業・砂利採取業</t>
    <rPh sb="0" eb="2">
      <t>コウギョウ</t>
    </rPh>
    <rPh sb="3" eb="5">
      <t>サイセキ</t>
    </rPh>
    <rPh sb="5" eb="6">
      <t>ギョウ</t>
    </rPh>
    <rPh sb="7" eb="9">
      <t>ジャリ</t>
    </rPh>
    <rPh sb="9" eb="12">
      <t>サイシュギョウ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</si>
  <si>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</si>
  <si>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</si>
  <si>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3">
      <t>スイドウギョウ</t>
    </rPh>
    <phoneticPr fontId="1"/>
  </si>
  <si>
    <t>情報通信業</t>
    <rPh sb="0" eb="2">
      <t>ジョウホウ</t>
    </rPh>
    <rPh sb="2" eb="4">
      <t>ツウシン</t>
    </rPh>
    <rPh sb="4" eb="5">
      <t>ギョウ</t>
    </rPh>
    <phoneticPr fontId="1"/>
  </si>
  <si>
    <t>卸売業・小売業</t>
    <rPh sb="0" eb="2">
      <t>オロシウリ</t>
    </rPh>
    <rPh sb="2" eb="3">
      <t>ギョウ</t>
    </rPh>
    <rPh sb="4" eb="7">
      <t>コウリギョウ</t>
    </rPh>
    <phoneticPr fontId="1"/>
  </si>
  <si>
    <t>金融業・保険業</t>
    <rPh sb="0" eb="3">
      <t>キンユウギョウ</t>
    </rPh>
    <rPh sb="4" eb="7">
      <t>ホケンギョウ</t>
    </rPh>
    <phoneticPr fontId="1"/>
  </si>
  <si>
    <t>林業</t>
    <rPh sb="0" eb="2">
      <t>リンギョウ</t>
    </rPh>
    <phoneticPr fontId="1"/>
  </si>
  <si>
    <t>水産養殖業</t>
    <rPh sb="0" eb="2">
      <t>スイサン</t>
    </rPh>
    <rPh sb="2" eb="4">
      <t>ヨウショク</t>
    </rPh>
    <rPh sb="4" eb="5">
      <t>ギョウ</t>
    </rPh>
    <phoneticPr fontId="1"/>
  </si>
  <si>
    <t>総合工事業</t>
    <rPh sb="0" eb="2">
      <t>ソウゴウ</t>
    </rPh>
    <rPh sb="2" eb="5">
      <t>コウジギョウ</t>
    </rPh>
    <phoneticPr fontId="1"/>
  </si>
  <si>
    <t>識別工事業</t>
    <rPh sb="0" eb="2">
      <t>シキベツ</t>
    </rPh>
    <rPh sb="2" eb="5">
      <t>コウジギョウ</t>
    </rPh>
    <phoneticPr fontId="1"/>
  </si>
  <si>
    <t>設備工事業</t>
    <rPh sb="0" eb="2">
      <t>セツビ</t>
    </rPh>
    <rPh sb="2" eb="5">
      <t>コウジギョウ</t>
    </rPh>
    <phoneticPr fontId="1"/>
  </si>
  <si>
    <t>不動産業・物品賃貸業</t>
    <rPh sb="0" eb="3">
      <t>フドウサン</t>
    </rPh>
    <rPh sb="3" eb="4">
      <t>ギョウ</t>
    </rPh>
    <rPh sb="5" eb="7">
      <t>ブッピン</t>
    </rPh>
    <rPh sb="7" eb="10">
      <t>チンタイギョウ</t>
    </rPh>
    <phoneticPr fontId="1"/>
  </si>
  <si>
    <t>宿泊業・飲食サービス業</t>
    <rPh sb="0" eb="2">
      <t>シュクハク</t>
    </rPh>
    <rPh sb="2" eb="3">
      <t>ギョウ</t>
    </rPh>
    <rPh sb="4" eb="6">
      <t>インショク</t>
    </rPh>
    <rPh sb="10" eb="11">
      <t>ギョウ</t>
    </rPh>
    <phoneticPr fontId="1"/>
  </si>
  <si>
    <t>生活関連サービス業・娯楽業</t>
    <rPh sb="0" eb="2">
      <t>セイカツ</t>
    </rPh>
    <rPh sb="2" eb="4">
      <t>カンレン</t>
    </rPh>
    <rPh sb="8" eb="9">
      <t>ギョウ</t>
    </rPh>
    <rPh sb="10" eb="13">
      <t>ゴラクギョウ</t>
    </rPh>
    <phoneticPr fontId="1"/>
  </si>
  <si>
    <t>医療・福祉</t>
    <rPh sb="0" eb="2">
      <t>イリョウ</t>
    </rPh>
    <rPh sb="3" eb="5">
      <t>フクシ</t>
    </rPh>
    <phoneticPr fontId="1"/>
  </si>
  <si>
    <t>複合サービス事業</t>
    <rPh sb="0" eb="2">
      <t>フクゴウ</t>
    </rPh>
    <rPh sb="6" eb="8">
      <t>ジギョウ</t>
    </rPh>
    <phoneticPr fontId="1"/>
  </si>
  <si>
    <t>分類不能の産業</t>
    <rPh sb="0" eb="2">
      <t>ブンルイ</t>
    </rPh>
    <rPh sb="2" eb="4">
      <t>フノウ</t>
    </rPh>
    <rPh sb="5" eb="7">
      <t>サンギョウ</t>
    </rPh>
    <phoneticPr fontId="1"/>
  </si>
  <si>
    <t>岩手</t>
    <rPh sb="0" eb="2">
      <t>イワテ</t>
    </rPh>
    <phoneticPr fontId="1"/>
  </si>
  <si>
    <t>宮城</t>
    <rPh sb="0" eb="2">
      <t>ミヤギ</t>
    </rPh>
    <phoneticPr fontId="1"/>
  </si>
  <si>
    <t>秋田</t>
    <rPh sb="0" eb="2">
      <t>アキタ</t>
    </rPh>
    <phoneticPr fontId="1"/>
  </si>
  <si>
    <t>山形</t>
    <rPh sb="0" eb="2">
      <t>ヤマガタ</t>
    </rPh>
    <phoneticPr fontId="1"/>
  </si>
  <si>
    <t>福島</t>
    <rPh sb="0" eb="2">
      <t>フクシマ</t>
    </rPh>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</si>
  <si>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</si>
  <si>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</si>
  <si>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</si>
  <si>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</si>
  <si>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</si>
  <si>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</si>
  <si>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</si>
  <si>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</si>
  <si>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郵便業（信書便事業を含む）</t>
  </si>
  <si>
    <t>農業</t>
    <rPh sb="0" eb="2">
      <t>ノウギョウ</t>
    </rPh>
    <phoneticPr fontId="1"/>
  </si>
  <si>
    <t>宿泊業</t>
  </si>
  <si>
    <t>飲食店</t>
  </si>
  <si>
    <t>持ち帰り・配達飲食サービス業</t>
  </si>
  <si>
    <t>洗濯・理容・美容・浴場業</t>
  </si>
  <si>
    <t>その他の生活関連サービス業</t>
  </si>
  <si>
    <t>娯楽業</t>
  </si>
  <si>
    <t>その他の教育、学習支援業</t>
  </si>
  <si>
    <t>氏</t>
    <rPh sb="0" eb="1">
      <t>シ</t>
    </rPh>
    <phoneticPr fontId="1"/>
  </si>
  <si>
    <t>名</t>
    <rPh sb="0" eb="1">
      <t>メイ</t>
    </rPh>
    <phoneticPr fontId="1"/>
  </si>
  <si>
    <t>No.</t>
    <phoneticPr fontId="1"/>
  </si>
  <si>
    <t>青森県</t>
    <rPh sb="0" eb="2">
      <t>アオモリ</t>
    </rPh>
    <rPh sb="2" eb="3">
      <t>ケン</t>
    </rPh>
    <phoneticPr fontId="1"/>
  </si>
  <si>
    <t>岩手県</t>
    <phoneticPr fontId="1"/>
  </si>
  <si>
    <t>宮城県</t>
    <phoneticPr fontId="1"/>
  </si>
  <si>
    <t>秋田県</t>
    <phoneticPr fontId="1"/>
  </si>
  <si>
    <t>山形県</t>
    <phoneticPr fontId="1"/>
  </si>
  <si>
    <t>福島県</t>
    <phoneticPr fontId="1"/>
  </si>
  <si>
    <t>茨城県</t>
  </si>
  <si>
    <t>栃木県</t>
  </si>
  <si>
    <t>群馬県</t>
  </si>
  <si>
    <t>埼玉県</t>
  </si>
  <si>
    <t>千葉県</t>
  </si>
  <si>
    <t>東京都</t>
  </si>
  <si>
    <t>神奈川県</t>
    <phoneticPr fontId="1"/>
  </si>
  <si>
    <t>担当者</t>
    <rPh sb="0" eb="3">
      <t>タントウシャ</t>
    </rPh>
    <phoneticPr fontId="1"/>
  </si>
  <si>
    <t>代表者</t>
    <rPh sb="0" eb="3">
      <t>ダイヒョウシャ</t>
    </rPh>
    <phoneticPr fontId="8"/>
  </si>
  <si>
    <t>新潟県</t>
    <rPh sb="0" eb="2">
      <t>ニイガタ</t>
    </rPh>
    <phoneticPr fontId="1"/>
  </si>
  <si>
    <t>富山県</t>
    <rPh sb="0" eb="2">
      <t>トヤマ</t>
    </rPh>
    <phoneticPr fontId="1"/>
  </si>
  <si>
    <t>石川県</t>
    <rPh sb="0" eb="2">
      <t>イシカワ</t>
    </rPh>
    <phoneticPr fontId="1"/>
  </si>
  <si>
    <t>長野県</t>
    <phoneticPr fontId="1"/>
  </si>
  <si>
    <t>岐阜県</t>
    <phoneticPr fontId="1"/>
  </si>
  <si>
    <t>静岡県</t>
    <rPh sb="0" eb="2">
      <t>シズオカ</t>
    </rPh>
    <rPh sb="2" eb="3">
      <t>ケン</t>
    </rPh>
    <phoneticPr fontId="1"/>
  </si>
  <si>
    <t>愛知県</t>
    <rPh sb="0" eb="3">
      <t>アイチケン</t>
    </rPh>
    <phoneticPr fontId="1"/>
  </si>
  <si>
    <t>三重県</t>
    <rPh sb="0" eb="3">
      <t>ミエケン</t>
    </rPh>
    <phoneticPr fontId="1"/>
  </si>
  <si>
    <t>滋賀県</t>
    <rPh sb="0" eb="3">
      <t>シガケン</t>
    </rPh>
    <phoneticPr fontId="1"/>
  </si>
  <si>
    <t>京都府</t>
    <rPh sb="0" eb="2">
      <t>キョウト</t>
    </rPh>
    <rPh sb="2" eb="3">
      <t>フ</t>
    </rPh>
    <phoneticPr fontId="1"/>
  </si>
  <si>
    <t>大阪府</t>
    <rPh sb="0" eb="3">
      <t>オオサカフ</t>
    </rPh>
    <phoneticPr fontId="1"/>
  </si>
  <si>
    <t>兵庫県</t>
    <rPh sb="0" eb="2">
      <t>ヒョウゴ</t>
    </rPh>
    <rPh sb="2" eb="3">
      <t>ケン</t>
    </rPh>
    <phoneticPr fontId="1"/>
  </si>
  <si>
    <t>奈良県</t>
    <rPh sb="0" eb="2">
      <t>ナラ</t>
    </rPh>
    <rPh sb="2" eb="3">
      <t>ケン</t>
    </rPh>
    <phoneticPr fontId="1"/>
  </si>
  <si>
    <t>和歌山県</t>
    <rPh sb="0" eb="3">
      <t>ワカヤマ</t>
    </rPh>
    <rPh sb="3" eb="4">
      <t>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</si>
  <si>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</si>
  <si>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</si>
  <si>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</si>
  <si>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</si>
  <si>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2">
      <t>ヤマグチ</t>
    </rPh>
    <rPh sb="2" eb="3">
      <t>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</si>
  <si>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</si>
  <si>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</si>
  <si>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</si>
  <si>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</si>
  <si>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</si>
  <si>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2">
      <t>サガ</t>
    </rPh>
    <rPh sb="2" eb="3">
      <t>ケン</t>
    </rPh>
    <phoneticPr fontId="1"/>
  </si>
  <si>
    <t>熊本県</t>
    <rPh sb="0" eb="3">
      <t>クマモトケン</t>
    </rPh>
    <phoneticPr fontId="1"/>
  </si>
  <si>
    <t>大分県</t>
    <rPh sb="0" eb="2">
      <t>オオイタ</t>
    </rPh>
    <rPh sb="2" eb="3">
      <t>ケン</t>
    </rPh>
    <phoneticPr fontId="1"/>
  </si>
  <si>
    <t>宮崎県</t>
    <rPh sb="0" eb="3">
      <t>ミヤザキケン</t>
    </rPh>
    <phoneticPr fontId="1"/>
  </si>
  <si>
    <t>鹿児島県</t>
    <rPh sb="0" eb="4">
      <t>カゴシマケン</t>
    </rPh>
    <phoneticPr fontId="1"/>
  </si>
  <si>
    <t>沖縄県</t>
    <rPh sb="0" eb="3">
      <t>オキナワケン</t>
    </rPh>
    <phoneticPr fontId="1"/>
  </si>
  <si>
    <t>長崎県</t>
    <rPh sb="0" eb="2">
      <t>ナガサキ</t>
    </rPh>
    <rPh sb="2" eb="3">
      <t>ケン</t>
    </rPh>
    <phoneticPr fontId="1"/>
  </si>
  <si>
    <t>職業紹介・労働者派遣業</t>
  </si>
  <si>
    <t>その他の事業サービス業</t>
  </si>
  <si>
    <t>政治・経済・文化団体</t>
  </si>
  <si>
    <t>宗教</t>
  </si>
  <si>
    <t>その他のサービス業</t>
  </si>
  <si>
    <t>外国公務</t>
  </si>
  <si>
    <t>国家公務</t>
  </si>
  <si>
    <t>地方公務</t>
  </si>
  <si>
    <t>分類不能の産業</t>
  </si>
  <si>
    <t>％</t>
    <phoneticPr fontId="1"/>
  </si>
  <si>
    <t>階</t>
    <rPh sb="0" eb="1">
      <t>カイ</t>
    </rPh>
    <phoneticPr fontId="1"/>
  </si>
  <si>
    <t>m²</t>
    <phoneticPr fontId="1"/>
  </si>
  <si>
    <t>規模を問わず対応可能</t>
    <phoneticPr fontId="1"/>
  </si>
  <si>
    <t>部署名等</t>
    <rPh sb="0" eb="2">
      <t>ブショ</t>
    </rPh>
    <rPh sb="2" eb="3">
      <t>メイ</t>
    </rPh>
    <rPh sb="3" eb="4">
      <t>ナド</t>
    </rPh>
    <phoneticPr fontId="1"/>
  </si>
  <si>
    <t>北海道</t>
  </si>
  <si>
    <t>青森県</t>
  </si>
  <si>
    <t>岩手県</t>
  </si>
  <si>
    <t>宮城県</t>
  </si>
  <si>
    <t>秋田県</t>
  </si>
  <si>
    <t>山形県</t>
  </si>
  <si>
    <t>福島県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</si>
  <si>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</si>
  <si>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</si>
  <si>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</si>
  <si>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</si>
  <si>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</si>
  <si>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</si>
  <si>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</si>
  <si>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</si>
  <si>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</si>
  <si>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</si>
  <si>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</si>
  <si>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</si>
  <si>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</si>
  <si>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</si>
  <si>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</si>
  <si>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</si>
  <si>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</si>
  <si>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</si>
  <si>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</si>
  <si>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</si>
  <si>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</si>
  <si>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</si>
  <si>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</si>
  <si>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</si>
  <si>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</si>
  <si>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</si>
  <si>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</si>
  <si>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</si>
  <si>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</si>
  <si>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</si>
  <si>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</si>
  <si>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</si>
  <si>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</si>
  <si>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</si>
  <si>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</si>
  <si>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</si>
  <si>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</si>
  <si>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</si>
  <si>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</si>
  <si>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</si>
  <si>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</si>
  <si>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</si>
  <si>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</si>
  <si>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</si>
  <si>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</si>
  <si>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</si>
  <si>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</si>
  <si>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</si>
  <si>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</si>
  <si>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</si>
  <si>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</si>
  <si>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</si>
  <si>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</si>
  <si>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</si>
  <si>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</si>
  <si>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</si>
  <si>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</si>
  <si>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</si>
  <si>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</si>
  <si>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</si>
  <si>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</si>
  <si>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</si>
  <si>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</si>
  <si>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</si>
  <si>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</si>
  <si>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</si>
  <si>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</si>
  <si>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</si>
  <si>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</si>
  <si>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</si>
  <si>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</si>
  <si>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</si>
  <si>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</si>
  <si>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</si>
  <si>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</si>
  <si>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</si>
  <si>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</si>
  <si>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</si>
  <si>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</si>
  <si>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</si>
  <si>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北海道</t>
    <phoneticPr fontId="1"/>
  </si>
  <si>
    <t>--選択--</t>
    <rPh sb="2" eb="4">
      <t>センタク</t>
    </rPh>
    <phoneticPr fontId="1"/>
  </si>
  <si>
    <t>全国</t>
    <rPh sb="0" eb="2">
      <t>ゼンコク</t>
    </rPh>
    <phoneticPr fontId="1"/>
  </si>
  <si>
    <t>全選択</t>
    <rPh sb="0" eb="1">
      <t>ゼン</t>
    </rPh>
    <rPh sb="1" eb="3">
      <t>センタク</t>
    </rPh>
    <phoneticPr fontId="1"/>
  </si>
  <si>
    <t>AREA</t>
  </si>
  <si>
    <t>ADDRESS</t>
  </si>
  <si>
    <t>農業・林業</t>
    <phoneticPr fontId="1"/>
  </si>
  <si>
    <t>漁業</t>
    <phoneticPr fontId="1"/>
  </si>
  <si>
    <t>鉱業・採石業・砂利採取業</t>
    <phoneticPr fontId="1"/>
  </si>
  <si>
    <t>建設業</t>
    <phoneticPr fontId="1"/>
  </si>
  <si>
    <t>製造業</t>
    <phoneticPr fontId="1"/>
  </si>
  <si>
    <t>電気・ガス・熱供給・水道業</t>
    <phoneticPr fontId="1"/>
  </si>
  <si>
    <t>情報通信業</t>
    <phoneticPr fontId="1"/>
  </si>
  <si>
    <t>運輸業・郵便業</t>
    <phoneticPr fontId="1"/>
  </si>
  <si>
    <t>卸売業・小売業</t>
    <phoneticPr fontId="1"/>
  </si>
  <si>
    <t>金融業・保険業</t>
    <phoneticPr fontId="1"/>
  </si>
  <si>
    <t>不動産業・物品賃貸業</t>
    <phoneticPr fontId="1"/>
  </si>
  <si>
    <t>学術研究・専門＿技術サービス業</t>
    <phoneticPr fontId="1"/>
  </si>
  <si>
    <t>宿泊業・飲食サービス業</t>
    <phoneticPr fontId="1"/>
  </si>
  <si>
    <t>生活関連サービス業・娯楽業</t>
    <phoneticPr fontId="1"/>
  </si>
  <si>
    <t>医療・福祉</t>
    <phoneticPr fontId="1"/>
  </si>
  <si>
    <t>複合サービス事業</t>
    <phoneticPr fontId="1"/>
  </si>
  <si>
    <t>サービス業＿他に分類されないもの</t>
    <phoneticPr fontId="1"/>
  </si>
  <si>
    <t>公務＿他に分類されるものを除く</t>
    <phoneticPr fontId="1"/>
  </si>
  <si>
    <t>分類不能の産業</t>
    <phoneticPr fontId="1"/>
  </si>
  <si>
    <t>電気業</t>
    <phoneticPr fontId="1"/>
  </si>
  <si>
    <t>不動産取引業</t>
    <phoneticPr fontId="1"/>
  </si>
  <si>
    <t>学校教育</t>
    <phoneticPr fontId="1"/>
  </si>
  <si>
    <t>医療業</t>
    <phoneticPr fontId="1"/>
  </si>
  <si>
    <t>郵便局</t>
    <phoneticPr fontId="1"/>
  </si>
  <si>
    <t>ガス業</t>
    <phoneticPr fontId="1"/>
  </si>
  <si>
    <t>不動産賃貸業・管理業</t>
    <phoneticPr fontId="1"/>
  </si>
  <si>
    <t>保健衛生</t>
    <phoneticPr fontId="1"/>
  </si>
  <si>
    <t>協同組合（他に分類されないもの）</t>
    <phoneticPr fontId="1"/>
  </si>
  <si>
    <t>熱供給業</t>
    <phoneticPr fontId="1"/>
  </si>
  <si>
    <t>物品賃貸業</t>
    <phoneticPr fontId="1"/>
  </si>
  <si>
    <t>社会保険・社会福祉・介護事業</t>
    <phoneticPr fontId="1"/>
  </si>
  <si>
    <t>水道業</t>
    <phoneticPr fontId="1"/>
  </si>
  <si>
    <t>公務＿他に分類されるものを除く</t>
    <rPh sb="0" eb="2">
      <t>コウム</t>
    </rPh>
    <rPh sb="3" eb="4">
      <t>ホカ</t>
    </rPh>
    <rPh sb="5" eb="7">
      <t>ブンルイ</t>
    </rPh>
    <rPh sb="13" eb="14">
      <t>ノゾ</t>
    </rPh>
    <phoneticPr fontId="1"/>
  </si>
  <si>
    <t>山梨県</t>
    <phoneticPr fontId="1"/>
  </si>
  <si>
    <t>茨城県</t>
    <phoneticPr fontId="1"/>
  </si>
  <si>
    <t>m²まで対応可能</t>
    <phoneticPr fontId="1"/>
  </si>
  <si>
    <r>
      <t xml:space="preserve">法人番号
</t>
    </r>
    <r>
      <rPr>
        <sz val="11"/>
        <rFont val="ＭＳ 明朝"/>
        <family val="1"/>
        <charset val="128"/>
      </rPr>
      <t>（13桁）</t>
    </r>
    <rPh sb="0" eb="2">
      <t>ホウジン</t>
    </rPh>
    <rPh sb="2" eb="4">
      <t>バンゴウ</t>
    </rPh>
    <rPh sb="8" eb="9">
      <t>ケタ</t>
    </rPh>
    <phoneticPr fontId="8"/>
  </si>
  <si>
    <t>部署名等</t>
    <rPh sb="0" eb="2">
      <t>ブショ</t>
    </rPh>
    <rPh sb="2" eb="3">
      <t>メイ</t>
    </rPh>
    <rPh sb="3" eb="4">
      <t>トウ</t>
    </rPh>
    <phoneticPr fontId="1"/>
  </si>
  <si>
    <t>地域</t>
    <rPh sb="0" eb="2">
      <t>チイキ</t>
    </rPh>
    <phoneticPr fontId="1"/>
  </si>
  <si>
    <t>　基本情報</t>
    <rPh sb="1" eb="3">
      <t>キホン</t>
    </rPh>
    <rPh sb="3" eb="5">
      <t>ジョウホウ</t>
    </rPh>
    <phoneticPr fontId="1"/>
  </si>
  <si>
    <t>都道府県</t>
    <phoneticPr fontId="1"/>
  </si>
  <si>
    <t>‐</t>
    <phoneticPr fontId="1"/>
  </si>
  <si>
    <t>福井県</t>
    <rPh sb="0" eb="2">
      <t>フクイ</t>
    </rPh>
    <rPh sb="2" eb="3">
      <t>ケン</t>
    </rPh>
    <phoneticPr fontId="1"/>
  </si>
  <si>
    <t>--選択--</t>
    <rPh sb="2" eb="4">
      <t>センタク</t>
    </rPh>
    <phoneticPr fontId="1"/>
  </si>
  <si>
    <t>-</t>
    <phoneticPr fontId="1"/>
  </si>
  <si>
    <t>〒</t>
    <phoneticPr fontId="1"/>
  </si>
  <si>
    <t>受付日</t>
    <rPh sb="0" eb="3">
      <t>ウケツケビ</t>
    </rPh>
    <phoneticPr fontId="1"/>
  </si>
  <si>
    <t>電話番号</t>
    <rPh sb="0" eb="2">
      <t>デンワ</t>
    </rPh>
    <rPh sb="2" eb="4">
      <t>バンゴウ</t>
    </rPh>
    <phoneticPr fontId="1"/>
  </si>
  <si>
    <t>支社・グループ会社・部署名等</t>
    <rPh sb="0" eb="2">
      <t>シシャ</t>
    </rPh>
    <rPh sb="7" eb="9">
      <t>ガイシャ</t>
    </rPh>
    <rPh sb="10" eb="12">
      <t>ブショ</t>
    </rPh>
    <rPh sb="12" eb="13">
      <t>メイ</t>
    </rPh>
    <rPh sb="13" eb="14">
      <t>トウ</t>
    </rPh>
    <phoneticPr fontId="1"/>
  </si>
  <si>
    <t>フリガナ</t>
    <phoneticPr fontId="1"/>
  </si>
  <si>
    <t>学術・開発研究機関</t>
    <rPh sb="0" eb="2">
      <t>ガクジュツ</t>
    </rPh>
    <rPh sb="3" eb="5">
      <t>カイハツ</t>
    </rPh>
    <rPh sb="5" eb="7">
      <t>ケンキュウ</t>
    </rPh>
    <rPh sb="7" eb="9">
      <t>キカン</t>
    </rPh>
    <phoneticPr fontId="1"/>
  </si>
  <si>
    <t>広告業</t>
    <rPh sb="0" eb="2">
      <t>コウコク</t>
    </rPh>
    <rPh sb="2" eb="3">
      <t>ギョウ</t>
    </rPh>
    <phoneticPr fontId="1"/>
  </si>
  <si>
    <t>専門サービス業（他に分類されないもの）</t>
    <rPh sb="0" eb="2">
      <t>センモン</t>
    </rPh>
    <rPh sb="6" eb="7">
      <t>ギョウ</t>
    </rPh>
    <rPh sb="8" eb="9">
      <t>ホカ</t>
    </rPh>
    <rPh sb="10" eb="12">
      <t>ブンルイ</t>
    </rPh>
    <phoneticPr fontId="1"/>
  </si>
  <si>
    <t>技術サービス業（他に分類されないもの）</t>
    <rPh sb="0" eb="2">
      <t>ギジュツ</t>
    </rPh>
    <rPh sb="6" eb="7">
      <t>ギョウ</t>
    </rPh>
    <rPh sb="8" eb="9">
      <t>タ</t>
    </rPh>
    <rPh sb="10" eb="12">
      <t>ブンルイ</t>
    </rPh>
    <phoneticPr fontId="1"/>
  </si>
  <si>
    <t>教育・学習支援業</t>
    <rPh sb="7" eb="8">
      <t>ギョウ</t>
    </rPh>
    <phoneticPr fontId="1"/>
  </si>
  <si>
    <t>教育・学習支援業</t>
    <rPh sb="0" eb="2">
      <t>キョウイク</t>
    </rPh>
    <rPh sb="3" eb="5">
      <t>ガクシュウ</t>
    </rPh>
    <rPh sb="5" eb="7">
      <t>シエン</t>
    </rPh>
    <rPh sb="7" eb="8">
      <t>ギョウ</t>
    </rPh>
    <phoneticPr fontId="1"/>
  </si>
  <si>
    <t>１．ＺＥＨデベロッパー情報</t>
    <rPh sb="11" eb="13">
      <t>ジョウホウ</t>
    </rPh>
    <phoneticPr fontId="8"/>
  </si>
  <si>
    <t>住戸数</t>
    <rPh sb="0" eb="2">
      <t>ジュウコ</t>
    </rPh>
    <rPh sb="2" eb="3">
      <t>スウ</t>
    </rPh>
    <phoneticPr fontId="1"/>
  </si>
  <si>
    <t>(</t>
    <phoneticPr fontId="8"/>
  </si>
  <si>
    <t>１</t>
    <phoneticPr fontId="8"/>
  </si>
  <si>
    <t>／</t>
    <phoneticPr fontId="8"/>
  </si>
  <si>
    <t>枚</t>
    <rPh sb="0" eb="1">
      <t>マイ</t>
    </rPh>
    <phoneticPr fontId="8"/>
  </si>
  <si>
    <t>）</t>
    <phoneticPr fontId="8"/>
  </si>
  <si>
    <t>２</t>
    <phoneticPr fontId="8"/>
  </si>
  <si>
    <t>３</t>
    <phoneticPr fontId="8"/>
  </si>
  <si>
    <t>４</t>
    <phoneticPr fontId="8"/>
  </si>
  <si>
    <t>階まで対応可能</t>
    <rPh sb="0" eb="1">
      <t>カイ</t>
    </rPh>
    <rPh sb="3" eb="5">
      <t>タイオウ</t>
    </rPh>
    <rPh sb="5" eb="7">
      <t>カノウ</t>
    </rPh>
    <phoneticPr fontId="1"/>
  </si>
  <si>
    <t>許可（登録）証</t>
    <phoneticPr fontId="1"/>
  </si>
  <si>
    <t>一般建設業許可証</t>
    <phoneticPr fontId="1"/>
  </si>
  <si>
    <t>氏名</t>
    <rPh sb="0" eb="1">
      <t>シ</t>
    </rPh>
    <rPh sb="1" eb="2">
      <t>メイ</t>
    </rPh>
    <phoneticPr fontId="1"/>
  </si>
  <si>
    <t>特定建設業許可証</t>
    <phoneticPr fontId="1"/>
  </si>
  <si>
    <t>窓口を設置しているＵＲＬ</t>
    <rPh sb="0" eb="2">
      <t>マドグチ</t>
    </rPh>
    <rPh sb="3" eb="5">
      <t>セッチ</t>
    </rPh>
    <phoneticPr fontId="8"/>
  </si>
  <si>
    <t>許可（登録）番号</t>
    <phoneticPr fontId="1"/>
  </si>
  <si>
    <t>　Ｄ登録（マンションデベロッパー等）</t>
    <rPh sb="16" eb="17">
      <t>ナド</t>
    </rPh>
    <phoneticPr fontId="1"/>
  </si>
  <si>
    <t>　資格情報</t>
    <rPh sb="1" eb="3">
      <t>シカク</t>
    </rPh>
    <rPh sb="3" eb="5">
      <t>ジョウホウ</t>
    </rPh>
    <phoneticPr fontId="1"/>
  </si>
  <si>
    <t>宅地建物取引業免許証番号</t>
    <phoneticPr fontId="1"/>
  </si>
  <si>
    <t>２．ＺＥＨ－Ｍの取組計画及びその進捗状況、導入実績の公表</t>
    <rPh sb="8" eb="9">
      <t>ト</t>
    </rPh>
    <rPh sb="9" eb="10">
      <t>ク</t>
    </rPh>
    <rPh sb="10" eb="12">
      <t>ケイカク</t>
    </rPh>
    <rPh sb="12" eb="13">
      <t>オヨ</t>
    </rPh>
    <rPh sb="16" eb="18">
      <t>シンチョク</t>
    </rPh>
    <rPh sb="18" eb="20">
      <t>ジョウキョウ</t>
    </rPh>
    <rPh sb="21" eb="23">
      <t>ドウニュウ</t>
    </rPh>
    <rPh sb="23" eb="25">
      <t>ジッセキ</t>
    </rPh>
    <rPh sb="26" eb="28">
      <t>コウヒョウ</t>
    </rPh>
    <phoneticPr fontId="8"/>
  </si>
  <si>
    <t>　Ｃ登録（建築請負会社等）</t>
    <phoneticPr fontId="1"/>
  </si>
  <si>
    <t>電話番号</t>
    <phoneticPr fontId="1"/>
  </si>
  <si>
    <t>取組計画及びその進捗状況、導入実績を公表しているＵＲＬ</t>
    <phoneticPr fontId="1"/>
  </si>
  <si>
    <t>　Ｃ登録（建築請負会社等）</t>
    <rPh sb="11" eb="12">
      <t>ナド</t>
    </rPh>
    <phoneticPr fontId="1"/>
  </si>
  <si>
    <t>ＺＥＨデベロッパー登録票</t>
    <phoneticPr fontId="1"/>
  </si>
  <si>
    <t>ホームページ</t>
    <phoneticPr fontId="1"/>
  </si>
  <si>
    <r>
      <rPr>
        <sz val="16"/>
        <color theme="0"/>
        <rFont val="Meiryo UI"/>
        <family val="3"/>
        <charset val="128"/>
      </rPr>
      <t>Ｄ登録</t>
    </r>
    <r>
      <rPr>
        <sz val="14"/>
        <color theme="0"/>
        <rFont val="Meiryo UI"/>
        <family val="3"/>
        <charset val="128"/>
      </rPr>
      <t xml:space="preserve">
</t>
    </r>
    <r>
      <rPr>
        <sz val="9"/>
        <color theme="0"/>
        <rFont val="Meiryo UI"/>
        <family val="3"/>
        <charset val="128"/>
      </rPr>
      <t>(マンションデベロッパー等)</t>
    </r>
    <rPh sb="1" eb="3">
      <t>トウロク</t>
    </rPh>
    <rPh sb="16" eb="17">
      <t>トウ</t>
    </rPh>
    <phoneticPr fontId="1"/>
  </si>
  <si>
    <r>
      <rPr>
        <sz val="16"/>
        <color theme="0"/>
        <rFont val="Meiryo UI"/>
        <family val="3"/>
        <charset val="128"/>
      </rPr>
      <t>Ｃ登録</t>
    </r>
    <r>
      <rPr>
        <sz val="14"/>
        <color theme="0"/>
        <rFont val="Meiryo UI"/>
        <family val="3"/>
        <charset val="128"/>
      </rPr>
      <t xml:space="preserve">
</t>
    </r>
    <r>
      <rPr>
        <sz val="9"/>
        <color theme="0"/>
        <rFont val="Meiryo UI"/>
        <family val="3"/>
        <charset val="128"/>
      </rPr>
      <t>（建築請負会社等）</t>
    </r>
    <rPh sb="1" eb="3">
      <t>トウロク</t>
    </rPh>
    <rPh sb="5" eb="7">
      <t>ケンチク</t>
    </rPh>
    <rPh sb="7" eb="9">
      <t>ウケオイ</t>
    </rPh>
    <rPh sb="9" eb="11">
      <t>ガイシャ</t>
    </rPh>
    <rPh sb="11" eb="12">
      <t>トウ</t>
    </rPh>
    <phoneticPr fontId="1"/>
  </si>
  <si>
    <t>ＺＥＨ－Ｍ
ランク</t>
    <phoneticPr fontId="1"/>
  </si>
  <si>
    <t>その他のZEH-M導入実績件数…</t>
    <rPh sb="2" eb="3">
      <t>タ</t>
    </rPh>
    <rPh sb="9" eb="11">
      <t>ドウニュウ</t>
    </rPh>
    <rPh sb="11" eb="13">
      <t>ジッセキ</t>
    </rPh>
    <rPh sb="13" eb="15">
      <t>ケンスウ</t>
    </rPh>
    <phoneticPr fontId="1"/>
  </si>
  <si>
    <t>件</t>
    <rPh sb="0" eb="1">
      <t>ケン</t>
    </rPh>
    <phoneticPr fontId="1"/>
  </si>
  <si>
    <t>ＺＥＨ－Ｍランク</t>
    <phoneticPr fontId="1"/>
  </si>
  <si>
    <t>その他のZEH-M導入計画件数…</t>
    <rPh sb="2" eb="3">
      <t>タ</t>
    </rPh>
    <rPh sb="9" eb="11">
      <t>ドウニュウ</t>
    </rPh>
    <rPh sb="11" eb="13">
      <t>ケイカク</t>
    </rPh>
    <rPh sb="13" eb="15">
      <t>ケンスウ</t>
    </rPh>
    <phoneticPr fontId="1"/>
  </si>
  <si>
    <t>窓口を設置しているＵＲＬ</t>
    <phoneticPr fontId="1"/>
  </si>
  <si>
    <t>窓口を設置しているＵＲＬ</t>
    <rPh sb="0" eb="2">
      <t>マドグチ</t>
    </rPh>
    <rPh sb="3" eb="5">
      <t>セッチ</t>
    </rPh>
    <phoneticPr fontId="1"/>
  </si>
  <si>
    <t>Ｄ登録</t>
    <rPh sb="1" eb="3">
      <t>トウロク</t>
    </rPh>
    <phoneticPr fontId="1"/>
  </si>
  <si>
    <t>Ｃ登録</t>
    <rPh sb="1" eb="3">
      <t>トウロク</t>
    </rPh>
    <phoneticPr fontId="1"/>
  </si>
  <si>
    <t>　許可（登録）証</t>
    <rPh sb="1" eb="3">
      <t>キョカ</t>
    </rPh>
    <rPh sb="4" eb="6">
      <t>トウロク</t>
    </rPh>
    <rPh sb="7" eb="8">
      <t>ショウ</t>
    </rPh>
    <phoneticPr fontId="1"/>
  </si>
  <si>
    <t>　C登録における対応可能エリアと規模</t>
    <phoneticPr fontId="1"/>
  </si>
  <si>
    <t>　ＺＥＨ－Ｍ導入実績（Ｃ登録の場合は建築実績）</t>
    <rPh sb="6" eb="8">
      <t>ドウニュウ</t>
    </rPh>
    <rPh sb="8" eb="10">
      <t>ジッセキ</t>
    </rPh>
    <rPh sb="12" eb="14">
      <t>トウロク</t>
    </rPh>
    <rPh sb="15" eb="17">
      <t>バアイ</t>
    </rPh>
    <rPh sb="18" eb="20">
      <t>ケンチク</t>
    </rPh>
    <rPh sb="20" eb="22">
      <t>ジッセキ</t>
    </rPh>
    <phoneticPr fontId="1"/>
  </si>
  <si>
    <t>　主な許可証</t>
    <phoneticPr fontId="1"/>
  </si>
  <si>
    <t>　登録種別</t>
    <phoneticPr fontId="1"/>
  </si>
  <si>
    <t>　ＺＥＨ－Ｍ導入計画（Ｃ登録の場合は受注計画）</t>
    <phoneticPr fontId="1"/>
  </si>
  <si>
    <t>　C登録におけるＺＥＨ－Ｍ相談の代表窓口</t>
    <phoneticPr fontId="1"/>
  </si>
  <si>
    <t>　その他のＺＥＨ－Ｍ相談窓口</t>
    <phoneticPr fontId="1"/>
  </si>
  <si>
    <t>　ＺＥＨ－Ｍの普及に向けた取組計画（2030年までの中長期計画）</t>
    <phoneticPr fontId="1"/>
  </si>
  <si>
    <t>　ＺＥＨ－Ｍ相談窓口</t>
    <phoneticPr fontId="1"/>
  </si>
  <si>
    <t>有</t>
    <rPh sb="0" eb="1">
      <t>アリ</t>
    </rPh>
    <phoneticPr fontId="1"/>
  </si>
  <si>
    <t>無</t>
    <rPh sb="0" eb="1">
      <t>ナシ</t>
    </rPh>
    <phoneticPr fontId="1"/>
  </si>
  <si>
    <t>記入日</t>
    <phoneticPr fontId="1"/>
  </si>
  <si>
    <t>申請者詳細_番地建物名等</t>
    <rPh sb="0" eb="3">
      <t>シンセイシャ</t>
    </rPh>
    <rPh sb="3" eb="5">
      <t>ショウサイ</t>
    </rPh>
    <phoneticPr fontId="1"/>
  </si>
  <si>
    <t>申請者詳細_市区町村</t>
    <phoneticPr fontId="1"/>
  </si>
  <si>
    <t>申請者詳細_都道府県</t>
    <phoneticPr fontId="1"/>
  </si>
  <si>
    <t>申請者詳細_郵便番号</t>
    <phoneticPr fontId="1"/>
  </si>
  <si>
    <t>申請者詳細_法人名</t>
    <phoneticPr fontId="1"/>
  </si>
  <si>
    <t>申請者詳細_法人番号</t>
    <rPh sb="6" eb="8">
      <t>ホウジン</t>
    </rPh>
    <rPh sb="8" eb="10">
      <t>バンゴウ</t>
    </rPh>
    <phoneticPr fontId="1"/>
  </si>
  <si>
    <t>申請者詳細_代表者役職</t>
    <rPh sb="6" eb="9">
      <t>ダイヒョウシャ</t>
    </rPh>
    <rPh sb="9" eb="11">
      <t>ヤクショク</t>
    </rPh>
    <phoneticPr fontId="1"/>
  </si>
  <si>
    <t>申請者詳細_代表者氏</t>
    <rPh sb="9" eb="10">
      <t>シ</t>
    </rPh>
    <phoneticPr fontId="1"/>
  </si>
  <si>
    <t>申請者詳細_代表者名</t>
    <phoneticPr fontId="1"/>
  </si>
  <si>
    <t>D登録</t>
    <rPh sb="1" eb="3">
      <t>トウロク</t>
    </rPh>
    <phoneticPr fontId="1"/>
  </si>
  <si>
    <t>C登録</t>
    <rPh sb="1" eb="3">
      <t>トウロク</t>
    </rPh>
    <phoneticPr fontId="1"/>
  </si>
  <si>
    <t>業種_大分類</t>
    <rPh sb="0" eb="2">
      <t>ギョウシュ</t>
    </rPh>
    <rPh sb="3" eb="6">
      <t>ダイブンルイ</t>
    </rPh>
    <phoneticPr fontId="1"/>
  </si>
  <si>
    <t>業種_中分類</t>
    <rPh sb="0" eb="2">
      <t>ギョウシュ</t>
    </rPh>
    <rPh sb="3" eb="6">
      <t>チュウブンルイ</t>
    </rPh>
    <phoneticPr fontId="1"/>
  </si>
  <si>
    <t>資格_宅建</t>
    <rPh sb="0" eb="2">
      <t>シカク</t>
    </rPh>
    <rPh sb="3" eb="4">
      <t>タク</t>
    </rPh>
    <phoneticPr fontId="1"/>
  </si>
  <si>
    <t>資格_一般建設業</t>
    <rPh sb="0" eb="2">
      <t>シカク</t>
    </rPh>
    <rPh sb="3" eb="5">
      <t>イッパン</t>
    </rPh>
    <rPh sb="5" eb="8">
      <t>ケンセツギョウ</t>
    </rPh>
    <phoneticPr fontId="1"/>
  </si>
  <si>
    <t>資格_特定建設業</t>
    <rPh sb="0" eb="2">
      <t>シカク</t>
    </rPh>
    <rPh sb="3" eb="5">
      <t>トクテイ</t>
    </rPh>
    <rPh sb="5" eb="8">
      <t>ケンセツギョウ</t>
    </rPh>
    <phoneticPr fontId="1"/>
  </si>
  <si>
    <t>実務担当者_氏名</t>
    <rPh sb="0" eb="2">
      <t>ジツム</t>
    </rPh>
    <rPh sb="2" eb="5">
      <t>タントウシャ</t>
    </rPh>
    <rPh sb="6" eb="8">
      <t>シメイ</t>
    </rPh>
    <phoneticPr fontId="1"/>
  </si>
  <si>
    <t>実務担当者_所属部署</t>
    <rPh sb="0" eb="2">
      <t>ジツム</t>
    </rPh>
    <rPh sb="2" eb="5">
      <t>タントウシャ</t>
    </rPh>
    <rPh sb="6" eb="8">
      <t>ショゾク</t>
    </rPh>
    <rPh sb="8" eb="10">
      <t>ブショ</t>
    </rPh>
    <phoneticPr fontId="1"/>
  </si>
  <si>
    <t>実務担当者_郵便番号</t>
  </si>
  <si>
    <t>実務担当者_都道府県</t>
  </si>
  <si>
    <t>実務担当者_市区町村</t>
  </si>
  <si>
    <t>実務担当者_番地建物名等</t>
    <phoneticPr fontId="1"/>
  </si>
  <si>
    <t>実務担当者_電話番号</t>
    <rPh sb="6" eb="8">
      <t>デンワ</t>
    </rPh>
    <rPh sb="8" eb="10">
      <t>バンゴウ</t>
    </rPh>
    <phoneticPr fontId="1"/>
  </si>
  <si>
    <t>実務担当者_携帯電話番号</t>
    <rPh sb="6" eb="8">
      <t>ケイタイ</t>
    </rPh>
    <rPh sb="8" eb="10">
      <t>デンワ</t>
    </rPh>
    <rPh sb="10" eb="12">
      <t>バンゴウ</t>
    </rPh>
    <phoneticPr fontId="1"/>
  </si>
  <si>
    <t>実務担当者_Ｅ-ＭＡＩＬ</t>
    <phoneticPr fontId="1"/>
  </si>
  <si>
    <t>公開情報_導入実績公表ＵＲＬ</t>
    <rPh sb="0" eb="2">
      <t>コウカイ</t>
    </rPh>
    <rPh sb="2" eb="4">
      <t>ジョウホウ</t>
    </rPh>
    <phoneticPr fontId="1"/>
  </si>
  <si>
    <t>エリア_北海道</t>
  </si>
  <si>
    <t>エリア_青森県</t>
  </si>
  <si>
    <t>エリア_岩手県</t>
  </si>
  <si>
    <t>エリア_宮城県</t>
  </si>
  <si>
    <t>エリア_秋田県</t>
  </si>
  <si>
    <t>エリア_山形県</t>
  </si>
  <si>
    <t>エリア_福島県</t>
  </si>
  <si>
    <t>エリア_茨城県</t>
  </si>
  <si>
    <t>エリア_栃木県</t>
  </si>
  <si>
    <t>エリア_群馬県</t>
  </si>
  <si>
    <t>エリア_埼玉県</t>
  </si>
  <si>
    <t>エリア_千葉県</t>
  </si>
  <si>
    <t>エリア_東京都</t>
  </si>
  <si>
    <t>エリア_神奈川県</t>
  </si>
  <si>
    <t>エリア_新潟県</t>
  </si>
  <si>
    <t>エリア_富山県</t>
  </si>
  <si>
    <t>エリア_石川県</t>
  </si>
  <si>
    <t>エリア_福井県</t>
  </si>
  <si>
    <t>エリア_山梨県</t>
  </si>
  <si>
    <t>エリア_長野県</t>
  </si>
  <si>
    <t>エリア_岐阜県</t>
  </si>
  <si>
    <t>エリア_静岡県</t>
  </si>
  <si>
    <t>エリア_愛知県</t>
  </si>
  <si>
    <t>エリア_三重県</t>
  </si>
  <si>
    <t>エリア_滋賀県</t>
  </si>
  <si>
    <t>エリア_京都府</t>
  </si>
  <si>
    <t>エリア_大阪府</t>
  </si>
  <si>
    <t>エリア_兵庫県</t>
  </si>
  <si>
    <t>エリア_奈良県</t>
  </si>
  <si>
    <t>エリア_和歌山県</t>
  </si>
  <si>
    <t>エリア_鳥取県</t>
  </si>
  <si>
    <t>エリア_島根県</t>
  </si>
  <si>
    <t>エリア_岡山県</t>
  </si>
  <si>
    <t>エリア_広島県</t>
  </si>
  <si>
    <t>エリア_山口県</t>
  </si>
  <si>
    <t>エリア_徳島県</t>
  </si>
  <si>
    <t>エリア_香川県</t>
  </si>
  <si>
    <t>エリア_愛媛県</t>
  </si>
  <si>
    <t>エリア_高知県</t>
  </si>
  <si>
    <t>エリア_福岡県</t>
  </si>
  <si>
    <t>エリア_佐賀県</t>
  </si>
  <si>
    <t>エリア_長崎県</t>
  </si>
  <si>
    <t>エリア_熊本県</t>
  </si>
  <si>
    <t>エリア_大分県</t>
  </si>
  <si>
    <t>エリア_宮崎県</t>
  </si>
  <si>
    <t>エリア_鹿児島県</t>
  </si>
  <si>
    <t>エリア_沖縄県</t>
  </si>
  <si>
    <t>対応可能規模_規模問わず</t>
    <rPh sb="0" eb="2">
      <t>タイオウ</t>
    </rPh>
    <rPh sb="2" eb="4">
      <t>カノウ</t>
    </rPh>
    <rPh sb="4" eb="6">
      <t>キボ</t>
    </rPh>
    <rPh sb="7" eb="9">
      <t>キボ</t>
    </rPh>
    <rPh sb="9" eb="10">
      <t>ト</t>
    </rPh>
    <phoneticPr fontId="1"/>
  </si>
  <si>
    <t>対応可能規模_延床面積</t>
    <rPh sb="0" eb="2">
      <t>タイオウ</t>
    </rPh>
    <rPh sb="2" eb="4">
      <t>カノウ</t>
    </rPh>
    <rPh sb="4" eb="6">
      <t>キボ</t>
    </rPh>
    <rPh sb="7" eb="9">
      <t>ノベユカ</t>
    </rPh>
    <rPh sb="9" eb="11">
      <t>メンセキ</t>
    </rPh>
    <phoneticPr fontId="1"/>
  </si>
  <si>
    <t>対応可能規模_階数</t>
    <rPh sb="0" eb="2">
      <t>タイオウ</t>
    </rPh>
    <rPh sb="2" eb="4">
      <t>カノウ</t>
    </rPh>
    <rPh sb="4" eb="6">
      <t>キボ</t>
    </rPh>
    <rPh sb="7" eb="9">
      <t>カイスウ</t>
    </rPh>
    <phoneticPr fontId="1"/>
  </si>
  <si>
    <t>導入実績_その他件数（No.6～）</t>
    <rPh sb="0" eb="2">
      <t>ドウニュウ</t>
    </rPh>
    <rPh sb="2" eb="4">
      <t>ジッセキ</t>
    </rPh>
    <phoneticPr fontId="1"/>
  </si>
  <si>
    <t>導入計画_その他件数（No.6～）</t>
    <rPh sb="0" eb="2">
      <t>ドウニュウ</t>
    </rPh>
    <rPh sb="2" eb="4">
      <t>ケイカク</t>
    </rPh>
    <phoneticPr fontId="1"/>
  </si>
  <si>
    <t>実績1_都道府県</t>
    <rPh sb="0" eb="2">
      <t>ジッセキ</t>
    </rPh>
    <rPh sb="4" eb="8">
      <t>トドウフケン</t>
    </rPh>
    <phoneticPr fontId="1"/>
  </si>
  <si>
    <t>実績1_延床面積</t>
    <rPh sb="0" eb="2">
      <t>ジッセキ</t>
    </rPh>
    <rPh sb="4" eb="6">
      <t>ノベユカ</t>
    </rPh>
    <rPh sb="6" eb="8">
      <t>メンセキ</t>
    </rPh>
    <phoneticPr fontId="1"/>
  </si>
  <si>
    <t>実績1_階数</t>
    <rPh sb="0" eb="2">
      <t>ジッセキ</t>
    </rPh>
    <rPh sb="4" eb="6">
      <t>カイスウ</t>
    </rPh>
    <phoneticPr fontId="1"/>
  </si>
  <si>
    <t>実績1_住戸数</t>
    <rPh sb="0" eb="2">
      <t>ジッセキ</t>
    </rPh>
    <rPh sb="4" eb="6">
      <t>ジュウコ</t>
    </rPh>
    <rPh sb="6" eb="7">
      <t>スウ</t>
    </rPh>
    <phoneticPr fontId="1"/>
  </si>
  <si>
    <t>実績1_削減量_創エネ含まず</t>
    <rPh sb="0" eb="2">
      <t>ジッセキ</t>
    </rPh>
    <rPh sb="4" eb="6">
      <t>サクゲン</t>
    </rPh>
    <rPh sb="6" eb="7">
      <t>リョウ</t>
    </rPh>
    <rPh sb="8" eb="9">
      <t>ソウ</t>
    </rPh>
    <rPh sb="11" eb="12">
      <t>フク</t>
    </rPh>
    <phoneticPr fontId="1"/>
  </si>
  <si>
    <t>実績1_削減量_創エネ含む</t>
    <rPh sb="0" eb="2">
      <t>ジッセキ</t>
    </rPh>
    <rPh sb="4" eb="6">
      <t>サクゲン</t>
    </rPh>
    <rPh sb="6" eb="7">
      <t>リョウ</t>
    </rPh>
    <rPh sb="8" eb="9">
      <t>ソウ</t>
    </rPh>
    <rPh sb="11" eb="12">
      <t>フク</t>
    </rPh>
    <phoneticPr fontId="1"/>
  </si>
  <si>
    <t>実績1_ZEH-Mランク</t>
    <rPh sb="0" eb="2">
      <t>ジッセキ</t>
    </rPh>
    <phoneticPr fontId="1"/>
  </si>
  <si>
    <t>実績1_BELS有無</t>
    <rPh sb="0" eb="2">
      <t>ジッセキ</t>
    </rPh>
    <rPh sb="8" eb="10">
      <t>ウム</t>
    </rPh>
    <phoneticPr fontId="1"/>
  </si>
  <si>
    <t>計画1_名称</t>
    <rPh sb="4" eb="6">
      <t>メイショウ</t>
    </rPh>
    <phoneticPr fontId="1"/>
  </si>
  <si>
    <t>計画1_都道府県</t>
    <rPh sb="4" eb="8">
      <t>トドウフケン</t>
    </rPh>
    <phoneticPr fontId="1"/>
  </si>
  <si>
    <t>計画1_延床面積</t>
    <rPh sb="4" eb="6">
      <t>ノベユカ</t>
    </rPh>
    <rPh sb="6" eb="8">
      <t>メンセキ</t>
    </rPh>
    <phoneticPr fontId="1"/>
  </si>
  <si>
    <t>計画1_階数</t>
    <rPh sb="4" eb="6">
      <t>カイスウ</t>
    </rPh>
    <phoneticPr fontId="1"/>
  </si>
  <si>
    <t>計画1_住戸数</t>
    <rPh sb="4" eb="6">
      <t>ジュウコ</t>
    </rPh>
    <rPh sb="6" eb="7">
      <t>スウ</t>
    </rPh>
    <phoneticPr fontId="1"/>
  </si>
  <si>
    <t>計画1_削減量_創エネ含まず</t>
    <rPh sb="4" eb="6">
      <t>サクゲン</t>
    </rPh>
    <rPh sb="6" eb="7">
      <t>リョウ</t>
    </rPh>
    <rPh sb="8" eb="9">
      <t>ソウ</t>
    </rPh>
    <rPh sb="11" eb="12">
      <t>フク</t>
    </rPh>
    <phoneticPr fontId="1"/>
  </si>
  <si>
    <t>計画1_削減量_創エネ含む</t>
    <rPh sb="4" eb="6">
      <t>サクゲン</t>
    </rPh>
    <rPh sb="6" eb="7">
      <t>リョウ</t>
    </rPh>
    <rPh sb="8" eb="9">
      <t>ソウ</t>
    </rPh>
    <rPh sb="11" eb="12">
      <t>フク</t>
    </rPh>
    <phoneticPr fontId="1"/>
  </si>
  <si>
    <t>計画1_ZEH-Mランク</t>
    <phoneticPr fontId="1"/>
  </si>
  <si>
    <t>相談窓口1_支社・グループ会社・部署名等</t>
    <rPh sb="0" eb="2">
      <t>ソウダン</t>
    </rPh>
    <rPh sb="2" eb="4">
      <t>マドグチ</t>
    </rPh>
    <phoneticPr fontId="1"/>
  </si>
  <si>
    <t>相談窓口1_電話番号</t>
    <rPh sb="0" eb="2">
      <t>ソウダン</t>
    </rPh>
    <rPh sb="2" eb="4">
      <t>マドグチ</t>
    </rPh>
    <rPh sb="6" eb="8">
      <t>デンワ</t>
    </rPh>
    <rPh sb="8" eb="10">
      <t>バンゴウ</t>
    </rPh>
    <phoneticPr fontId="1"/>
  </si>
  <si>
    <t>相談窓口1_URL</t>
    <rPh sb="0" eb="2">
      <t>ソウダン</t>
    </rPh>
    <rPh sb="2" eb="4">
      <t>マドグチ</t>
    </rPh>
    <phoneticPr fontId="1"/>
  </si>
  <si>
    <t>ＺＥＨ－Ｍの普及に向けた取組計画</t>
    <phoneticPr fontId="1"/>
  </si>
  <si>
    <t>（</t>
    <phoneticPr fontId="8"/>
  </si>
  <si>
    <t>）</t>
    <phoneticPr fontId="8"/>
  </si>
  <si>
    <t>実績2_都道府県</t>
    <rPh sb="4" eb="8">
      <t>トドウフケン</t>
    </rPh>
    <phoneticPr fontId="1"/>
  </si>
  <si>
    <t>実績2_延床面積</t>
    <rPh sb="4" eb="6">
      <t>ノベユカ</t>
    </rPh>
    <rPh sb="6" eb="8">
      <t>メンセキ</t>
    </rPh>
    <phoneticPr fontId="1"/>
  </si>
  <si>
    <t>実績2_階数</t>
    <rPh sb="4" eb="6">
      <t>カイスウ</t>
    </rPh>
    <phoneticPr fontId="1"/>
  </si>
  <si>
    <t>実績2_住戸数</t>
    <rPh sb="4" eb="6">
      <t>ジュウコ</t>
    </rPh>
    <rPh sb="6" eb="7">
      <t>スウ</t>
    </rPh>
    <phoneticPr fontId="1"/>
  </si>
  <si>
    <t>実績2_削減量_創エネ含まず</t>
    <rPh sb="4" eb="6">
      <t>サクゲン</t>
    </rPh>
    <rPh sb="6" eb="7">
      <t>リョウ</t>
    </rPh>
    <rPh sb="8" eb="9">
      <t>ソウ</t>
    </rPh>
    <rPh sb="11" eb="12">
      <t>フク</t>
    </rPh>
    <phoneticPr fontId="1"/>
  </si>
  <si>
    <t>実績2_削減量_創エネ含む</t>
    <rPh sb="4" eb="6">
      <t>サクゲン</t>
    </rPh>
    <rPh sb="6" eb="7">
      <t>リョウ</t>
    </rPh>
    <rPh sb="8" eb="9">
      <t>ソウ</t>
    </rPh>
    <rPh sb="11" eb="12">
      <t>フク</t>
    </rPh>
    <phoneticPr fontId="1"/>
  </si>
  <si>
    <t>実績2_ZEH-Mランク</t>
    <phoneticPr fontId="1"/>
  </si>
  <si>
    <t>実績2_BELS有無</t>
    <rPh sb="8" eb="10">
      <t>ウム</t>
    </rPh>
    <phoneticPr fontId="1"/>
  </si>
  <si>
    <t>実績3_都道府県</t>
    <rPh sb="4" eb="8">
      <t>トドウフケン</t>
    </rPh>
    <phoneticPr fontId="1"/>
  </si>
  <si>
    <t>実績3_延床面積</t>
    <rPh sb="4" eb="6">
      <t>ノベユカ</t>
    </rPh>
    <rPh sb="6" eb="8">
      <t>メンセキ</t>
    </rPh>
    <phoneticPr fontId="1"/>
  </si>
  <si>
    <t>実績3_階数</t>
    <rPh sb="4" eb="6">
      <t>カイスウ</t>
    </rPh>
    <phoneticPr fontId="1"/>
  </si>
  <si>
    <t>実績3_住戸数</t>
    <rPh sb="4" eb="6">
      <t>ジュウコ</t>
    </rPh>
    <rPh sb="6" eb="7">
      <t>スウ</t>
    </rPh>
    <phoneticPr fontId="1"/>
  </si>
  <si>
    <t>実績3_削減量_創エネ含まず</t>
    <rPh sb="4" eb="6">
      <t>サクゲン</t>
    </rPh>
    <rPh sb="6" eb="7">
      <t>リョウ</t>
    </rPh>
    <rPh sb="8" eb="9">
      <t>ソウ</t>
    </rPh>
    <rPh sb="11" eb="12">
      <t>フク</t>
    </rPh>
    <phoneticPr fontId="1"/>
  </si>
  <si>
    <t>実績3_削減量_創エネ含む</t>
    <rPh sb="4" eb="6">
      <t>サクゲン</t>
    </rPh>
    <rPh sb="6" eb="7">
      <t>リョウ</t>
    </rPh>
    <rPh sb="8" eb="9">
      <t>ソウ</t>
    </rPh>
    <rPh sb="11" eb="12">
      <t>フク</t>
    </rPh>
    <phoneticPr fontId="1"/>
  </si>
  <si>
    <t>実績3_ZEH-Mランク</t>
  </si>
  <si>
    <t>実績3_BELS有無</t>
    <rPh sb="8" eb="10">
      <t>ウム</t>
    </rPh>
    <phoneticPr fontId="1"/>
  </si>
  <si>
    <t>実績4_都道府県</t>
    <rPh sb="4" eb="8">
      <t>トドウフケン</t>
    </rPh>
    <phoneticPr fontId="1"/>
  </si>
  <si>
    <t>実績4_延床面積</t>
    <rPh sb="4" eb="6">
      <t>ノベユカ</t>
    </rPh>
    <rPh sb="6" eb="8">
      <t>メンセキ</t>
    </rPh>
    <phoneticPr fontId="1"/>
  </si>
  <si>
    <t>実績4_階数</t>
    <rPh sb="4" eb="6">
      <t>カイスウ</t>
    </rPh>
    <phoneticPr fontId="1"/>
  </si>
  <si>
    <t>実績4_住戸数</t>
    <rPh sb="4" eb="6">
      <t>ジュウコ</t>
    </rPh>
    <rPh sb="6" eb="7">
      <t>スウ</t>
    </rPh>
    <phoneticPr fontId="1"/>
  </si>
  <si>
    <t>実績4_削減量_創エネ含まず</t>
    <rPh sb="4" eb="6">
      <t>サクゲン</t>
    </rPh>
    <rPh sb="6" eb="7">
      <t>リョウ</t>
    </rPh>
    <rPh sb="8" eb="9">
      <t>ソウ</t>
    </rPh>
    <rPh sb="11" eb="12">
      <t>フク</t>
    </rPh>
    <phoneticPr fontId="1"/>
  </si>
  <si>
    <t>実績4_削減量_創エネ含む</t>
    <rPh sb="4" eb="6">
      <t>サクゲン</t>
    </rPh>
    <rPh sb="6" eb="7">
      <t>リョウ</t>
    </rPh>
    <rPh sb="8" eb="9">
      <t>ソウ</t>
    </rPh>
    <rPh sb="11" eb="12">
      <t>フク</t>
    </rPh>
    <phoneticPr fontId="1"/>
  </si>
  <si>
    <t>実績4_ZEH-Mランク</t>
  </si>
  <si>
    <t>実績4_BELS有無</t>
    <rPh sb="8" eb="10">
      <t>ウム</t>
    </rPh>
    <phoneticPr fontId="1"/>
  </si>
  <si>
    <t>実績5_都道府県</t>
    <rPh sb="4" eb="8">
      <t>トドウフケン</t>
    </rPh>
    <phoneticPr fontId="1"/>
  </si>
  <si>
    <t>実績5_延床面積</t>
    <rPh sb="4" eb="6">
      <t>ノベユカ</t>
    </rPh>
    <rPh sb="6" eb="8">
      <t>メンセキ</t>
    </rPh>
    <phoneticPr fontId="1"/>
  </si>
  <si>
    <t>実績5_階数</t>
    <rPh sb="4" eb="6">
      <t>カイスウ</t>
    </rPh>
    <phoneticPr fontId="1"/>
  </si>
  <si>
    <t>実績5_住戸数</t>
    <rPh sb="4" eb="6">
      <t>ジュウコ</t>
    </rPh>
    <rPh sb="6" eb="7">
      <t>スウ</t>
    </rPh>
    <phoneticPr fontId="1"/>
  </si>
  <si>
    <t>実績5_削減量_創エネ含まず</t>
    <rPh sb="4" eb="6">
      <t>サクゲン</t>
    </rPh>
    <rPh sb="6" eb="7">
      <t>リョウ</t>
    </rPh>
    <rPh sb="8" eb="9">
      <t>ソウ</t>
    </rPh>
    <rPh sb="11" eb="12">
      <t>フク</t>
    </rPh>
    <phoneticPr fontId="1"/>
  </si>
  <si>
    <t>実績5_削減量_創エネ含む</t>
    <rPh sb="4" eb="6">
      <t>サクゲン</t>
    </rPh>
    <rPh sb="6" eb="7">
      <t>リョウ</t>
    </rPh>
    <rPh sb="8" eb="9">
      <t>ソウ</t>
    </rPh>
    <rPh sb="11" eb="12">
      <t>フク</t>
    </rPh>
    <phoneticPr fontId="1"/>
  </si>
  <si>
    <t>実績5_BELS有無</t>
    <rPh sb="8" eb="10">
      <t>ウム</t>
    </rPh>
    <phoneticPr fontId="1"/>
  </si>
  <si>
    <t>計画2_名称</t>
    <rPh sb="4" eb="6">
      <t>メイショウ</t>
    </rPh>
    <phoneticPr fontId="1"/>
  </si>
  <si>
    <t>計画2_都道府県</t>
    <rPh sb="4" eb="8">
      <t>トドウフケン</t>
    </rPh>
    <phoneticPr fontId="1"/>
  </si>
  <si>
    <t>計画2_延床面積</t>
    <rPh sb="4" eb="6">
      <t>ノベユカ</t>
    </rPh>
    <rPh sb="6" eb="8">
      <t>メンセキ</t>
    </rPh>
    <phoneticPr fontId="1"/>
  </si>
  <si>
    <t>計画2_階数</t>
    <rPh sb="4" eb="6">
      <t>カイスウ</t>
    </rPh>
    <phoneticPr fontId="1"/>
  </si>
  <si>
    <t>計画2_住戸数</t>
    <rPh sb="4" eb="6">
      <t>ジュウコ</t>
    </rPh>
    <rPh sb="6" eb="7">
      <t>スウ</t>
    </rPh>
    <phoneticPr fontId="1"/>
  </si>
  <si>
    <t>計画2_削減量_創エネ含まず</t>
    <rPh sb="4" eb="6">
      <t>サクゲン</t>
    </rPh>
    <rPh sb="6" eb="7">
      <t>リョウ</t>
    </rPh>
    <rPh sb="8" eb="9">
      <t>ソウ</t>
    </rPh>
    <rPh sb="11" eb="12">
      <t>フク</t>
    </rPh>
    <phoneticPr fontId="1"/>
  </si>
  <si>
    <t>計画2_削減量_創エネ含む</t>
    <rPh sb="4" eb="6">
      <t>サクゲン</t>
    </rPh>
    <rPh sb="6" eb="7">
      <t>リョウ</t>
    </rPh>
    <rPh sb="8" eb="9">
      <t>ソウ</t>
    </rPh>
    <rPh sb="11" eb="12">
      <t>フク</t>
    </rPh>
    <phoneticPr fontId="1"/>
  </si>
  <si>
    <t>計画2_ZEH-Mランク</t>
  </si>
  <si>
    <t>計画3_名称</t>
    <rPh sb="4" eb="6">
      <t>メイショウ</t>
    </rPh>
    <phoneticPr fontId="1"/>
  </si>
  <si>
    <t>計画3_都道府県</t>
    <rPh sb="4" eb="8">
      <t>トドウフケン</t>
    </rPh>
    <phoneticPr fontId="1"/>
  </si>
  <si>
    <t>計画3_延床面積</t>
    <rPh sb="4" eb="6">
      <t>ノベユカ</t>
    </rPh>
    <rPh sb="6" eb="8">
      <t>メンセキ</t>
    </rPh>
    <phoneticPr fontId="1"/>
  </si>
  <si>
    <t>計画3_階数</t>
    <rPh sb="4" eb="6">
      <t>カイスウ</t>
    </rPh>
    <phoneticPr fontId="1"/>
  </si>
  <si>
    <t>計画3_住戸数</t>
    <rPh sb="4" eb="6">
      <t>ジュウコ</t>
    </rPh>
    <rPh sb="6" eb="7">
      <t>スウ</t>
    </rPh>
    <phoneticPr fontId="1"/>
  </si>
  <si>
    <t>計画3_削減量_創エネ含まず</t>
    <rPh sb="4" eb="6">
      <t>サクゲン</t>
    </rPh>
    <rPh sb="6" eb="7">
      <t>リョウ</t>
    </rPh>
    <rPh sb="8" eb="9">
      <t>ソウ</t>
    </rPh>
    <rPh sb="11" eb="12">
      <t>フク</t>
    </rPh>
    <phoneticPr fontId="1"/>
  </si>
  <si>
    <t>計画3_削減量_創エネ含む</t>
    <rPh sb="4" eb="6">
      <t>サクゲン</t>
    </rPh>
    <rPh sb="6" eb="7">
      <t>リョウ</t>
    </rPh>
    <rPh sb="8" eb="9">
      <t>ソウ</t>
    </rPh>
    <rPh sb="11" eb="12">
      <t>フク</t>
    </rPh>
    <phoneticPr fontId="1"/>
  </si>
  <si>
    <t>計画3_ZEH-Mランク</t>
  </si>
  <si>
    <t>計画4_名称</t>
    <rPh sb="4" eb="6">
      <t>メイショウ</t>
    </rPh>
    <phoneticPr fontId="1"/>
  </si>
  <si>
    <t>計画4_都道府県</t>
    <rPh sb="4" eb="8">
      <t>トドウフケン</t>
    </rPh>
    <phoneticPr fontId="1"/>
  </si>
  <si>
    <t>計画4_延床面積</t>
    <rPh sb="4" eb="6">
      <t>ノベユカ</t>
    </rPh>
    <rPh sb="6" eb="8">
      <t>メンセキ</t>
    </rPh>
    <phoneticPr fontId="1"/>
  </si>
  <si>
    <t>計画4_階数</t>
    <rPh sb="4" eb="6">
      <t>カイスウ</t>
    </rPh>
    <phoneticPr fontId="1"/>
  </si>
  <si>
    <t>計画4_住戸数</t>
    <rPh sb="4" eb="6">
      <t>ジュウコ</t>
    </rPh>
    <rPh sb="6" eb="7">
      <t>スウ</t>
    </rPh>
    <phoneticPr fontId="1"/>
  </si>
  <si>
    <t>計画4_削減量_創エネ含まず</t>
    <rPh sb="4" eb="6">
      <t>サクゲン</t>
    </rPh>
    <rPh sb="6" eb="7">
      <t>リョウ</t>
    </rPh>
    <rPh sb="8" eb="9">
      <t>ソウ</t>
    </rPh>
    <rPh sb="11" eb="12">
      <t>フク</t>
    </rPh>
    <phoneticPr fontId="1"/>
  </si>
  <si>
    <t>計画4_削減量_創エネ含む</t>
    <rPh sb="4" eb="6">
      <t>サクゲン</t>
    </rPh>
    <rPh sb="6" eb="7">
      <t>リョウ</t>
    </rPh>
    <rPh sb="8" eb="9">
      <t>ソウ</t>
    </rPh>
    <rPh sb="11" eb="12">
      <t>フク</t>
    </rPh>
    <phoneticPr fontId="1"/>
  </si>
  <si>
    <t>計画4_ZEH-Mランク</t>
  </si>
  <si>
    <t>計画5_名称</t>
    <rPh sb="4" eb="6">
      <t>メイショウ</t>
    </rPh>
    <phoneticPr fontId="1"/>
  </si>
  <si>
    <t>計画5_都道府県</t>
    <rPh sb="4" eb="8">
      <t>トドウフケン</t>
    </rPh>
    <phoneticPr fontId="1"/>
  </si>
  <si>
    <t>計画5_延床面積</t>
    <rPh sb="4" eb="6">
      <t>ノベユカ</t>
    </rPh>
    <rPh sb="6" eb="8">
      <t>メンセキ</t>
    </rPh>
    <phoneticPr fontId="1"/>
  </si>
  <si>
    <t>計画5_階数</t>
    <rPh sb="4" eb="6">
      <t>カイスウ</t>
    </rPh>
    <phoneticPr fontId="1"/>
  </si>
  <si>
    <t>計画5_住戸数</t>
    <rPh sb="4" eb="6">
      <t>ジュウコ</t>
    </rPh>
    <rPh sb="6" eb="7">
      <t>スウ</t>
    </rPh>
    <phoneticPr fontId="1"/>
  </si>
  <si>
    <t>計画5_削減量_創エネ含まず</t>
    <rPh sb="4" eb="6">
      <t>サクゲン</t>
    </rPh>
    <rPh sb="6" eb="7">
      <t>リョウ</t>
    </rPh>
    <rPh sb="8" eb="9">
      <t>ソウ</t>
    </rPh>
    <rPh sb="11" eb="12">
      <t>フク</t>
    </rPh>
    <phoneticPr fontId="1"/>
  </si>
  <si>
    <t>計画5_削減量_創エネ含む</t>
    <rPh sb="4" eb="6">
      <t>サクゲン</t>
    </rPh>
    <rPh sb="6" eb="7">
      <t>リョウ</t>
    </rPh>
    <rPh sb="8" eb="9">
      <t>ソウ</t>
    </rPh>
    <rPh sb="11" eb="12">
      <t>フク</t>
    </rPh>
    <phoneticPr fontId="1"/>
  </si>
  <si>
    <t>計画5_ZEH-Mランク</t>
  </si>
  <si>
    <t>凸版管理番号</t>
    <rPh sb="0" eb="2">
      <t>トッパン</t>
    </rPh>
    <rPh sb="2" eb="4">
      <t>カンリ</t>
    </rPh>
    <rPh sb="4" eb="6">
      <t>バンゴウ</t>
    </rPh>
    <phoneticPr fontId="1"/>
  </si>
  <si>
    <t>デベロッパー登録番号</t>
    <rPh sb="6" eb="8">
      <t>トウロク</t>
    </rPh>
    <rPh sb="8" eb="10">
      <t>バンゴウ</t>
    </rPh>
    <phoneticPr fontId="1"/>
  </si>
  <si>
    <t>廃棄物処理業</t>
  </si>
  <si>
    <t>自動車整備業</t>
  </si>
  <si>
    <t>機械等修理業（別掲を除く）</t>
  </si>
  <si>
    <t>銀行業</t>
  </si>
  <si>
    <t>協同組織金融業</t>
  </si>
  <si>
    <t>貸金業，クレジットカード業等非預金信用機関</t>
  </si>
  <si>
    <t>金融商品取引業，商品先物取引業</t>
  </si>
  <si>
    <t>補助的金融業等</t>
  </si>
  <si>
    <t>保険業（保険媒介代理業，保険サービス業を含む）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</si>
  <si>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</si>
  <si>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</si>
  <si>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</si>
  <si>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</si>
  <si>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</si>
  <si>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</si>
  <si>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</si>
  <si>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</si>
  <si>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</si>
  <si>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</si>
  <si>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</si>
  <si>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</si>
  <si>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鉄道業</t>
  </si>
  <si>
    <t>道路旅客運送業</t>
  </si>
  <si>
    <t>道路貨物運送業</t>
  </si>
  <si>
    <t>水運業</t>
  </si>
  <si>
    <t>航空運輸業</t>
  </si>
  <si>
    <t>倉庫業</t>
  </si>
  <si>
    <t>運輸に附帯するサービス業</t>
  </si>
  <si>
    <t>通信業</t>
  </si>
  <si>
    <t>放送業</t>
  </si>
  <si>
    <t>情報サービス業</t>
  </si>
  <si>
    <t>インターネット附随サービス業</t>
  </si>
  <si>
    <t>映像・音声・文字情報制作業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</si>
  <si>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</si>
  <si>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</si>
  <si>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</si>
  <si>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</si>
  <si>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</si>
  <si>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</si>
  <si>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</si>
  <si>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</si>
  <si>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</si>
  <si>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</si>
  <si>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</si>
  <si>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</si>
  <si>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</si>
  <si>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</si>
  <si>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輸送用機械器具製造業</t>
  </si>
  <si>
    <t>その他の製造業</t>
  </si>
  <si>
    <t>　宅地建物取引業免許</t>
    <phoneticPr fontId="1"/>
  </si>
  <si>
    <t>　一般建設業許可証</t>
    <rPh sb="1" eb="3">
      <t>イッパン</t>
    </rPh>
    <rPh sb="3" eb="5">
      <t>ケンセツ</t>
    </rPh>
    <rPh sb="5" eb="6">
      <t>ギョウ</t>
    </rPh>
    <rPh sb="6" eb="8">
      <t>キョカ</t>
    </rPh>
    <rPh sb="8" eb="9">
      <t>アカシ</t>
    </rPh>
    <phoneticPr fontId="1"/>
  </si>
  <si>
    <t>　特定建設業許可証</t>
    <rPh sb="1" eb="3">
      <t>トクテイ</t>
    </rPh>
    <rPh sb="3" eb="5">
      <t>ケンセツ</t>
    </rPh>
    <rPh sb="5" eb="6">
      <t>ギョウ</t>
    </rPh>
    <rPh sb="6" eb="8">
      <t>キョカ</t>
    </rPh>
    <rPh sb="8" eb="9">
      <t>アカシ</t>
    </rPh>
    <phoneticPr fontId="1"/>
  </si>
  <si>
    <t>役割</t>
    <rPh sb="0" eb="2">
      <t>ヤクワリ</t>
    </rPh>
    <phoneticPr fontId="1"/>
  </si>
  <si>
    <t>D</t>
    <phoneticPr fontId="1"/>
  </si>
  <si>
    <t>C</t>
    <phoneticPr fontId="1"/>
  </si>
  <si>
    <t>D・C</t>
    <phoneticPr fontId="1"/>
  </si>
  <si>
    <t>役割</t>
    <rPh sb="0" eb="2">
      <t>ヤクワリ</t>
    </rPh>
    <phoneticPr fontId="1"/>
  </si>
  <si>
    <t>実績1_役割</t>
    <rPh sb="0" eb="2">
      <t>ジッセキ</t>
    </rPh>
    <rPh sb="4" eb="6">
      <t>ヤクワリ</t>
    </rPh>
    <phoneticPr fontId="1"/>
  </si>
  <si>
    <t>実績2_役割</t>
    <rPh sb="0" eb="2">
      <t>ジッセキ</t>
    </rPh>
    <rPh sb="4" eb="6">
      <t>ヤクワリ</t>
    </rPh>
    <phoneticPr fontId="1"/>
  </si>
  <si>
    <t>実績3_役割</t>
    <rPh sb="0" eb="2">
      <t>ジッセキ</t>
    </rPh>
    <rPh sb="4" eb="6">
      <t>ヤクワリ</t>
    </rPh>
    <phoneticPr fontId="1"/>
  </si>
  <si>
    <t>実績4_役割</t>
    <rPh sb="0" eb="2">
      <t>ジッセキ</t>
    </rPh>
    <rPh sb="4" eb="6">
      <t>ヤクワリ</t>
    </rPh>
    <phoneticPr fontId="1"/>
  </si>
  <si>
    <t>実績5_役割</t>
    <rPh sb="0" eb="2">
      <t>ジッセキ</t>
    </rPh>
    <rPh sb="4" eb="6">
      <t>ヤクワリ</t>
    </rPh>
    <phoneticPr fontId="1"/>
  </si>
  <si>
    <t>計画1_役割</t>
    <rPh sb="4" eb="6">
      <t>ヤクワリ</t>
    </rPh>
    <phoneticPr fontId="1"/>
  </si>
  <si>
    <t>計画2_役割</t>
    <rPh sb="4" eb="6">
      <t>ヤクワリ</t>
    </rPh>
    <phoneticPr fontId="1"/>
  </si>
  <si>
    <t>計画3_役割</t>
    <rPh sb="4" eb="6">
      <t>ヤクワリ</t>
    </rPh>
    <phoneticPr fontId="1"/>
  </si>
  <si>
    <t>計画4_役割</t>
    <rPh sb="4" eb="6">
      <t>ヤクワリ</t>
    </rPh>
    <phoneticPr fontId="1"/>
  </si>
  <si>
    <t>計画5_役割</t>
    <rPh sb="4" eb="6">
      <t>ヤクワリ</t>
    </rPh>
    <phoneticPr fontId="1"/>
  </si>
  <si>
    <t>登録決定番号</t>
    <rPh sb="0" eb="2">
      <t>トウロク</t>
    </rPh>
    <rPh sb="2" eb="4">
      <t>ケッテイ</t>
    </rPh>
    <rPh sb="4" eb="6">
      <t>バンゴウ</t>
    </rPh>
    <phoneticPr fontId="1"/>
  </si>
  <si>
    <t>窓口を設置しているＵＲＬ</t>
    <phoneticPr fontId="1"/>
  </si>
  <si>
    <t>ＺＥＨ－Ｍランク</t>
  </si>
  <si>
    <t>　ＺＥＨ－Ｍ相談窓口</t>
    <rPh sb="6" eb="8">
      <t>ソウダン</t>
    </rPh>
    <rPh sb="8" eb="10">
      <t>マドグチ</t>
    </rPh>
    <phoneticPr fontId="1"/>
  </si>
  <si>
    <t>ＺＥＨデベロッパー実績報告書</t>
    <rPh sb="9" eb="11">
      <t>ジッセキ</t>
    </rPh>
    <rPh sb="11" eb="13">
      <t>ホウコク</t>
    </rPh>
    <phoneticPr fontId="8"/>
  </si>
  <si>
    <t>ＺＥＨ
デベロッパー
登録番号</t>
    <phoneticPr fontId="1"/>
  </si>
  <si>
    <t>ＺＥＨデベロッパー登録番号</t>
    <phoneticPr fontId="1"/>
  </si>
  <si>
    <t>正式名称</t>
    <rPh sb="0" eb="2">
      <t>セイシキ</t>
    </rPh>
    <rPh sb="2" eb="4">
      <t>メイショウ</t>
    </rPh>
    <phoneticPr fontId="1"/>
  </si>
  <si>
    <t>公表名</t>
    <rPh sb="0" eb="2">
      <t>コウヒョウ</t>
    </rPh>
    <rPh sb="2" eb="3">
      <t>メイ</t>
    </rPh>
    <phoneticPr fontId="1"/>
  </si>
  <si>
    <t>２</t>
    <phoneticPr fontId="8"/>
  </si>
  <si>
    <t>宅地建物取引業免許</t>
    <phoneticPr fontId="1"/>
  </si>
  <si>
    <t>ZEH-Mシリーズ</t>
    <phoneticPr fontId="1"/>
  </si>
  <si>
    <t>建築実績棟数</t>
    <rPh sb="0" eb="2">
      <t>ケンチク</t>
    </rPh>
    <rPh sb="2" eb="4">
      <t>ジッセキ</t>
    </rPh>
    <rPh sb="4" eb="5">
      <t>トウ</t>
    </rPh>
    <rPh sb="5" eb="6">
      <t>カズ</t>
    </rPh>
    <phoneticPr fontId="1"/>
  </si>
  <si>
    <t>ＺＥＨ－Ｍ導入計画棟数（No.6～）</t>
    <rPh sb="5" eb="7">
      <t>ドウニュウ</t>
    </rPh>
    <rPh sb="7" eb="9">
      <t>ケイカク</t>
    </rPh>
    <rPh sb="9" eb="10">
      <t>トウ</t>
    </rPh>
    <rPh sb="10" eb="11">
      <t>スウ</t>
    </rPh>
    <phoneticPr fontId="1"/>
  </si>
  <si>
    <t>１. ＺＥＨデベロッパー情報</t>
    <phoneticPr fontId="1"/>
  </si>
  <si>
    <t>２. 資格情報</t>
    <rPh sb="3" eb="5">
      <t>シカク</t>
    </rPh>
    <rPh sb="5" eb="7">
      <t>ジョウホウ</t>
    </rPh>
    <phoneticPr fontId="8"/>
  </si>
  <si>
    <t>３. 実務担当者情報（問合せ等で確実に対応できる実務担当者の連絡先を記入すること）</t>
    <rPh sb="8" eb="10">
      <t>ジョウホウ</t>
    </rPh>
    <phoneticPr fontId="8"/>
  </si>
  <si>
    <t>その他のＺＥＨ－Ｍ導入実績件数（No.6～）</t>
    <phoneticPr fontId="1"/>
  </si>
  <si>
    <t>Nearly ＺＥＨ－Ｍ</t>
  </si>
  <si>
    <t>ＺＥＨ－Ｍ Ready</t>
  </si>
  <si>
    <t>ＺＥＨ－Ｍ Oriented</t>
  </si>
  <si>
    <t>４．ＺＥＨ－Ｍ導入実績（Ｃ登録の場合は建築実績）</t>
    <rPh sb="7" eb="9">
      <t>ドウニュウ</t>
    </rPh>
    <rPh sb="9" eb="11">
      <t>ジッセキ</t>
    </rPh>
    <rPh sb="13" eb="15">
      <t>トウロク</t>
    </rPh>
    <rPh sb="16" eb="18">
      <t>バアイ</t>
    </rPh>
    <rPh sb="19" eb="21">
      <t>ケンチク</t>
    </rPh>
    <rPh sb="21" eb="23">
      <t>ジッセキ</t>
    </rPh>
    <phoneticPr fontId="8"/>
  </si>
  <si>
    <t>５．ＺＥＨ－Ｍ導入計画（Ｃ登録の場合は受注計画）</t>
    <rPh sb="7" eb="9">
      <t>ドウニュウ</t>
    </rPh>
    <rPh sb="9" eb="11">
      <t>ケイカク</t>
    </rPh>
    <rPh sb="13" eb="15">
      <t>トウロク</t>
    </rPh>
    <rPh sb="16" eb="18">
      <t>バアイ</t>
    </rPh>
    <rPh sb="19" eb="21">
      <t>ジュチュウ</t>
    </rPh>
    <rPh sb="21" eb="23">
      <t>ケイカク</t>
    </rPh>
    <phoneticPr fontId="8"/>
  </si>
  <si>
    <t>６．ＺＥＨ－Ｍの普及に向けて行った取組み内容及びその進捗状況</t>
    <rPh sb="8" eb="10">
      <t>フキュウ</t>
    </rPh>
    <rPh sb="11" eb="12">
      <t>ム</t>
    </rPh>
    <rPh sb="14" eb="15">
      <t>オコナ</t>
    </rPh>
    <rPh sb="17" eb="19">
      <t>トリクミ</t>
    </rPh>
    <rPh sb="20" eb="22">
      <t>ナイヨウ</t>
    </rPh>
    <rPh sb="22" eb="23">
      <t>オヨ</t>
    </rPh>
    <rPh sb="26" eb="28">
      <t>シンチョク</t>
    </rPh>
    <rPh sb="28" eb="30">
      <t>ジョウキョウ</t>
    </rPh>
    <phoneticPr fontId="8"/>
  </si>
  <si>
    <t>７．Ｃ登録における対応可能エリアと規模（D登録は入力不要）</t>
    <rPh sb="3" eb="5">
      <t>トウロク</t>
    </rPh>
    <rPh sb="9" eb="11">
      <t>タイオウ</t>
    </rPh>
    <rPh sb="11" eb="13">
      <t>カノウ</t>
    </rPh>
    <rPh sb="17" eb="19">
      <t>キボ</t>
    </rPh>
    <rPh sb="21" eb="23">
      <t>トウロク</t>
    </rPh>
    <rPh sb="24" eb="26">
      <t>ニュウリョク</t>
    </rPh>
    <rPh sb="26" eb="28">
      <t>フヨウ</t>
    </rPh>
    <phoneticPr fontId="8"/>
  </si>
  <si>
    <t>８．Ｃ登録におけるＺＥＨ－Ｍ相談窓口（複数ある場合は代表窓口）（D登録は入力不要）</t>
    <rPh sb="14" eb="16">
      <t>ソウダン</t>
    </rPh>
    <rPh sb="16" eb="18">
      <t>マドグチ</t>
    </rPh>
    <rPh sb="19" eb="21">
      <t>フクスウ</t>
    </rPh>
    <rPh sb="23" eb="25">
      <t>バアイ</t>
    </rPh>
    <rPh sb="26" eb="28">
      <t>ダイヒョウ</t>
    </rPh>
    <rPh sb="28" eb="30">
      <t>マドグチ</t>
    </rPh>
    <rPh sb="33" eb="35">
      <t>トウロク</t>
    </rPh>
    <rPh sb="36" eb="38">
      <t>ニュウリョク</t>
    </rPh>
    <rPh sb="38" eb="40">
      <t>フヨウ</t>
    </rPh>
    <phoneticPr fontId="8"/>
  </si>
  <si>
    <t>実績1_正式名称</t>
    <rPh sb="0" eb="2">
      <t>ジッセキ</t>
    </rPh>
    <rPh sb="4" eb="6">
      <t>セイシキ</t>
    </rPh>
    <rPh sb="6" eb="8">
      <t>メイショウ</t>
    </rPh>
    <phoneticPr fontId="1"/>
  </si>
  <si>
    <t>実績1_公表名</t>
    <rPh sb="0" eb="2">
      <t>ジッセキ</t>
    </rPh>
    <rPh sb="4" eb="6">
      <t>コウヒョウ</t>
    </rPh>
    <rPh sb="6" eb="7">
      <t>メイ</t>
    </rPh>
    <phoneticPr fontId="1"/>
  </si>
  <si>
    <t>実績2_正式名称</t>
    <rPh sb="0" eb="2">
      <t>ジッセキ</t>
    </rPh>
    <rPh sb="4" eb="6">
      <t>セイシキ</t>
    </rPh>
    <rPh sb="6" eb="8">
      <t>メイショウ</t>
    </rPh>
    <phoneticPr fontId="1"/>
  </si>
  <si>
    <t>実績2_公表名</t>
    <rPh sb="0" eb="2">
      <t>ジッセキ</t>
    </rPh>
    <rPh sb="4" eb="6">
      <t>コウヒョウ</t>
    </rPh>
    <rPh sb="6" eb="7">
      <t>メイ</t>
    </rPh>
    <phoneticPr fontId="1"/>
  </si>
  <si>
    <t>実績3_正式名称</t>
    <rPh sb="4" eb="6">
      <t>セイシキ</t>
    </rPh>
    <rPh sb="6" eb="8">
      <t>メイショウ</t>
    </rPh>
    <phoneticPr fontId="1"/>
  </si>
  <si>
    <t>実績3_公表名</t>
    <rPh sb="4" eb="6">
      <t>コウヒョウ</t>
    </rPh>
    <rPh sb="6" eb="7">
      <t>メイ</t>
    </rPh>
    <phoneticPr fontId="1"/>
  </si>
  <si>
    <t>実績4_正式名称</t>
    <rPh sb="4" eb="6">
      <t>セイシキ</t>
    </rPh>
    <rPh sb="6" eb="8">
      <t>メイショウ</t>
    </rPh>
    <phoneticPr fontId="1"/>
  </si>
  <si>
    <t>実績4_公表名</t>
    <rPh sb="4" eb="6">
      <t>コウヒョウ</t>
    </rPh>
    <rPh sb="6" eb="7">
      <t>メイ</t>
    </rPh>
    <phoneticPr fontId="1"/>
  </si>
  <si>
    <t>実績5_正式名称</t>
    <rPh sb="4" eb="6">
      <t>セイシキ</t>
    </rPh>
    <rPh sb="6" eb="8">
      <t>メイショウ</t>
    </rPh>
    <phoneticPr fontId="1"/>
  </si>
  <si>
    <t>実績5_公表名</t>
    <rPh sb="4" eb="6">
      <t>コウヒョウ</t>
    </rPh>
    <rPh sb="6" eb="7">
      <t>メイ</t>
    </rPh>
    <phoneticPr fontId="1"/>
  </si>
  <si>
    <t>住棟の数</t>
    <rPh sb="0" eb="2">
      <t>ジュウトウ</t>
    </rPh>
    <rPh sb="3" eb="4">
      <t>カズ</t>
    </rPh>
    <phoneticPr fontId="1"/>
  </si>
  <si>
    <t>住戸の数</t>
    <rPh sb="0" eb="2">
      <t>ジュウコ</t>
    </rPh>
    <rPh sb="3" eb="4">
      <t>カズ</t>
    </rPh>
    <phoneticPr fontId="1"/>
  </si>
  <si>
    <t>合計</t>
    <rPh sb="0" eb="2">
      <t>ゴウケイ</t>
    </rPh>
    <phoneticPr fontId="1"/>
  </si>
  <si>
    <t>『ＺＥＨ－Ｍ』</t>
    <phoneticPr fontId="1"/>
  </si>
  <si>
    <t>ＺＥＨ－Ｍ Ready</t>
    <phoneticPr fontId="1"/>
  </si>
  <si>
    <t>ＺＥＨ－Ｍ Oriented</t>
    <phoneticPr fontId="1"/>
  </si>
  <si>
    <t>戸</t>
    <rPh sb="0" eb="1">
      <t>ト</t>
    </rPh>
    <phoneticPr fontId="1"/>
  </si>
  <si>
    <t>『ZEH-M』建築実績棟数</t>
    <rPh sb="7" eb="9">
      <t>ケンチク</t>
    </rPh>
    <rPh sb="9" eb="11">
      <t>ジッセキ</t>
    </rPh>
    <rPh sb="11" eb="13">
      <t>トウスウ</t>
    </rPh>
    <phoneticPr fontId="1"/>
  </si>
  <si>
    <t>『ZEH-M』建築実績戸数</t>
    <rPh sb="7" eb="9">
      <t>ケンチク</t>
    </rPh>
    <rPh sb="9" eb="11">
      <t>ジッセキ</t>
    </rPh>
    <phoneticPr fontId="1"/>
  </si>
  <si>
    <t>Nearly ZEH-M建築実績戸数</t>
    <phoneticPr fontId="1"/>
  </si>
  <si>
    <t>ZEH-M Ready建築実績戸数</t>
    <phoneticPr fontId="1"/>
  </si>
  <si>
    <t>ZEH-M Oriented建築実績戸数</t>
    <phoneticPr fontId="1"/>
  </si>
  <si>
    <t>ZEH-Mシリーズ合計戸数</t>
    <phoneticPr fontId="1"/>
  </si>
  <si>
    <t>ZEH-Mシリーズ合計棟数</t>
    <phoneticPr fontId="1"/>
  </si>
  <si>
    <t>ZEH-M Oriented建築実績棟数</t>
    <phoneticPr fontId="1"/>
  </si>
  <si>
    <t>ZEH-M Ready建築実績棟数</t>
    <phoneticPr fontId="1"/>
  </si>
  <si>
    <t>Nearly ZEH-M建築実績棟数</t>
    <rPh sb="16" eb="18">
      <t>トウスウ</t>
    </rPh>
    <phoneticPr fontId="1"/>
  </si>
  <si>
    <t>※　ＺＥＨ－Ｍ相談窓口を複数有する場合は代表以外の全ての窓口を記入すること。</t>
    <rPh sb="7" eb="9">
      <t>ソウダン</t>
    </rPh>
    <rPh sb="9" eb="11">
      <t>マドグチ</t>
    </rPh>
    <rPh sb="12" eb="14">
      <t>フクスウ</t>
    </rPh>
    <rPh sb="14" eb="15">
      <t>ユウ</t>
    </rPh>
    <rPh sb="17" eb="19">
      <t>バアイ</t>
    </rPh>
    <rPh sb="20" eb="22">
      <t>ダイヒョウ</t>
    </rPh>
    <rPh sb="22" eb="24">
      <t>イガイ</t>
    </rPh>
    <rPh sb="25" eb="26">
      <t>スベ</t>
    </rPh>
    <rPh sb="28" eb="30">
      <t>マドグチ</t>
    </rPh>
    <rPh sb="31" eb="33">
      <t>キニュウ</t>
    </rPh>
    <phoneticPr fontId="1"/>
  </si>
  <si>
    <t>※　C登録の場合は、ＺＥＨ－Ｍの受注に向けた取組み内容及びその進捗状況。（全角600字以内）</t>
    <rPh sb="3" eb="5">
      <t>トウロク</t>
    </rPh>
    <rPh sb="6" eb="8">
      <t>バアイ</t>
    </rPh>
    <rPh sb="16" eb="18">
      <t>ジュチュウ</t>
    </rPh>
    <rPh sb="19" eb="20">
      <t>ム</t>
    </rPh>
    <rPh sb="22" eb="24">
      <t>トリクミ</t>
    </rPh>
    <rPh sb="25" eb="27">
      <t>ナイヨウ</t>
    </rPh>
    <rPh sb="27" eb="28">
      <t>オヨ</t>
    </rPh>
    <rPh sb="31" eb="33">
      <t>シンチョク</t>
    </rPh>
    <rPh sb="33" eb="35">
      <t>ジョウキョウ</t>
    </rPh>
    <rPh sb="37" eb="39">
      <t>ゼンカク</t>
    </rPh>
    <rPh sb="42" eb="43">
      <t>ジ</t>
    </rPh>
    <rPh sb="43" eb="45">
      <t>イナイ</t>
    </rPh>
    <phoneticPr fontId="1"/>
  </si>
  <si>
    <t>ＺＥＨデベロッパー実績報告書</t>
    <rPh sb="9" eb="11">
      <t>ジッセキ</t>
    </rPh>
    <rPh sb="11" eb="14">
      <t>ホウコクショ</t>
    </rPh>
    <phoneticPr fontId="8"/>
  </si>
  <si>
    <t>（ネット・ゼロ・エネルギー・ハウス実証事業）</t>
    <rPh sb="17" eb="19">
      <t>ジッショウ</t>
    </rPh>
    <phoneticPr fontId="1"/>
  </si>
  <si>
    <t>実績報告者</t>
    <rPh sb="0" eb="5">
      <t>ジッセキホウコクシャ</t>
    </rPh>
    <phoneticPr fontId="8"/>
  </si>
  <si>
    <t>ZEH-Mシリーズ以外</t>
    <rPh sb="9" eb="11">
      <t>イガイ</t>
    </rPh>
    <phoneticPr fontId="1"/>
  </si>
  <si>
    <t>階層</t>
    <rPh sb="0" eb="2">
      <t>カイソウ</t>
    </rPh>
    <phoneticPr fontId="1"/>
  </si>
  <si>
    <t>1～3層</t>
    <rPh sb="3" eb="4">
      <t>ソウ</t>
    </rPh>
    <phoneticPr fontId="1"/>
  </si>
  <si>
    <t>4～5層</t>
    <rPh sb="3" eb="4">
      <t>ソウ</t>
    </rPh>
    <phoneticPr fontId="1"/>
  </si>
  <si>
    <t>6～10層</t>
    <rPh sb="4" eb="5">
      <t>ソウ</t>
    </rPh>
    <phoneticPr fontId="1"/>
  </si>
  <si>
    <t>11～20層</t>
    <rPh sb="5" eb="6">
      <t>ソウ</t>
    </rPh>
    <phoneticPr fontId="1"/>
  </si>
  <si>
    <t>21層以上</t>
    <rPh sb="2" eb="3">
      <t>ソウ</t>
    </rPh>
    <rPh sb="3" eb="5">
      <t>イジョウ</t>
    </rPh>
    <phoneticPr fontId="1"/>
  </si>
  <si>
    <t>実績1_竣工年月</t>
    <rPh sb="0" eb="2">
      <t>ジッセキ</t>
    </rPh>
    <phoneticPr fontId="1"/>
  </si>
  <si>
    <t>実績2_竣工年月</t>
    <phoneticPr fontId="1"/>
  </si>
  <si>
    <t>実績3_竣工年月</t>
    <phoneticPr fontId="1"/>
  </si>
  <si>
    <t>実績4_竣工年月</t>
    <phoneticPr fontId="1"/>
  </si>
  <si>
    <t>実績5_竣工年月</t>
    <phoneticPr fontId="1"/>
  </si>
  <si>
    <t>計画1_竣工年月</t>
    <phoneticPr fontId="1"/>
  </si>
  <si>
    <t>計画2_竣工年月</t>
    <phoneticPr fontId="1"/>
  </si>
  <si>
    <t>計画3_竣工年月</t>
    <phoneticPr fontId="1"/>
  </si>
  <si>
    <t>計画4_竣工年月</t>
    <phoneticPr fontId="1"/>
  </si>
  <si>
    <t>計画5_竣工年月</t>
    <phoneticPr fontId="1"/>
  </si>
  <si>
    <t>ZEH-Mシリーズ以外（1～3層）棟数</t>
    <rPh sb="15" eb="16">
      <t>ソウ</t>
    </rPh>
    <rPh sb="17" eb="18">
      <t>トウ</t>
    </rPh>
    <phoneticPr fontId="1"/>
  </si>
  <si>
    <t>ZEH-Mシリーズ以外（4～5層）棟数</t>
    <rPh sb="15" eb="16">
      <t>ソウ</t>
    </rPh>
    <rPh sb="17" eb="18">
      <t>トウ</t>
    </rPh>
    <phoneticPr fontId="1"/>
  </si>
  <si>
    <t>ZEH-Mシリーズ以外（6～10層）棟数</t>
    <rPh sb="16" eb="17">
      <t>ソウ</t>
    </rPh>
    <rPh sb="18" eb="19">
      <t>トウ</t>
    </rPh>
    <phoneticPr fontId="1"/>
  </si>
  <si>
    <t>ZEH-Mシリーズ以外（11～20層）棟数</t>
    <rPh sb="17" eb="18">
      <t>ソウ</t>
    </rPh>
    <rPh sb="19" eb="20">
      <t>トウ</t>
    </rPh>
    <phoneticPr fontId="1"/>
  </si>
  <si>
    <t>ZEH-Mシリーズ以外（21層以上）棟数</t>
    <rPh sb="14" eb="15">
      <t>ソウ</t>
    </rPh>
    <rPh sb="15" eb="17">
      <t>イジョウ</t>
    </rPh>
    <rPh sb="18" eb="19">
      <t>トウ</t>
    </rPh>
    <phoneticPr fontId="1"/>
  </si>
  <si>
    <t>ZEH-Mシリーズ以外合計棟数</t>
    <rPh sb="9" eb="11">
      <t>イガイ</t>
    </rPh>
    <phoneticPr fontId="1"/>
  </si>
  <si>
    <t>ZEH-Mシリーズ以外（1～3層）戸数</t>
    <rPh sb="15" eb="16">
      <t>ソウ</t>
    </rPh>
    <phoneticPr fontId="1"/>
  </si>
  <si>
    <t>ZEH-Mシリーズ以外（4～5層）戸数</t>
    <rPh sb="15" eb="16">
      <t>ソウ</t>
    </rPh>
    <phoneticPr fontId="1"/>
  </si>
  <si>
    <t>ZEH-Mシリーズ以外（6～10層）戸数</t>
    <rPh sb="16" eb="17">
      <t>ソウ</t>
    </rPh>
    <phoneticPr fontId="1"/>
  </si>
  <si>
    <t>ZEH-Mシリーズ以外（11～20層）戸数</t>
    <rPh sb="17" eb="18">
      <t>ソウ</t>
    </rPh>
    <phoneticPr fontId="1"/>
  </si>
  <si>
    <t>ZEH-Mシリーズ以外（21層以上）戸数</t>
    <rPh sb="14" eb="15">
      <t>ソウ</t>
    </rPh>
    <rPh sb="15" eb="17">
      <t>イジョウ</t>
    </rPh>
    <phoneticPr fontId="1"/>
  </si>
  <si>
    <t>ZEH-Mシリーズ以外合計戸数</t>
    <rPh sb="9" eb="11">
      <t>イガイ</t>
    </rPh>
    <phoneticPr fontId="1"/>
  </si>
  <si>
    <t>建築実績合計棟数</t>
    <rPh sb="0" eb="8">
      <t>ケンチクジッセキゴウケイトウスウ</t>
    </rPh>
    <phoneticPr fontId="1"/>
  </si>
  <si>
    <t>建築実績合計戸数</t>
    <rPh sb="0" eb="2">
      <t>ケンチク</t>
    </rPh>
    <rPh sb="2" eb="4">
      <t>ジッセキ</t>
    </rPh>
    <rPh sb="4" eb="6">
      <t>ゴウケイ</t>
    </rPh>
    <rPh sb="6" eb="8">
      <t>コスウ</t>
    </rPh>
    <phoneticPr fontId="1"/>
  </si>
  <si>
    <t>報告書の詳細</t>
    <rPh sb="0" eb="3">
      <t>ホウコクショ</t>
    </rPh>
    <rPh sb="4" eb="6">
      <t>ショウサイ</t>
    </rPh>
    <phoneticPr fontId="8"/>
  </si>
  <si>
    <t>ＢＥＬＳ証
取得有無</t>
    <rPh sb="4" eb="5">
      <t>ショウ</t>
    </rPh>
    <rPh sb="6" eb="8">
      <t>シュトク</t>
    </rPh>
    <rPh sb="8" eb="10">
      <t>ウム</t>
    </rPh>
    <phoneticPr fontId="1"/>
  </si>
  <si>
    <t>竣工年月</t>
    <rPh sb="0" eb="2">
      <t>シュンコウ</t>
    </rPh>
    <rPh sb="2" eb="3">
      <t>ネン</t>
    </rPh>
    <rPh sb="3" eb="4">
      <t>ゲツ</t>
    </rPh>
    <phoneticPr fontId="1"/>
  </si>
  <si>
    <t>竣工年月</t>
    <rPh sb="0" eb="2">
      <t>シュンコウ</t>
    </rPh>
    <rPh sb="2" eb="3">
      <t>ネン</t>
    </rPh>
    <rPh sb="3" eb="4">
      <t>ツキ</t>
    </rPh>
    <phoneticPr fontId="1"/>
  </si>
  <si>
    <t>3DGWVu1U4C</t>
  </si>
  <si>
    <t>@</t>
    <phoneticPr fontId="1"/>
  </si>
  <si>
    <t>※2　建築物の名称は、正式名称である固有名詞を上段に記入すること。</t>
    <rPh sb="11" eb="15">
      <t>セイシキメイショウ</t>
    </rPh>
    <rPh sb="18" eb="22">
      <t>コユウメイシ</t>
    </rPh>
    <rPh sb="23" eb="25">
      <t>ジョウダン</t>
    </rPh>
    <rPh sb="26" eb="28">
      <t>キニュウ</t>
    </rPh>
    <phoneticPr fontId="1"/>
  </si>
  <si>
    <t>※2　建築物の名称は、プロジェクト名や仮称、「環境マンション⇒Kマンション」のように固有名詞を伏せて記入してもよい。</t>
    <rPh sb="3" eb="6">
      <t>ケンチクブツ</t>
    </rPh>
    <rPh sb="7" eb="9">
      <t>メイショウ</t>
    </rPh>
    <rPh sb="17" eb="18">
      <t>メイ</t>
    </rPh>
    <rPh sb="19" eb="21">
      <t>カショウ</t>
    </rPh>
    <rPh sb="23" eb="25">
      <t>カンキョウ</t>
    </rPh>
    <rPh sb="42" eb="44">
      <t>コユウ</t>
    </rPh>
    <rPh sb="44" eb="46">
      <t>メイシ</t>
    </rPh>
    <rPh sb="47" eb="48">
      <t>フ</t>
    </rPh>
    <rPh sb="50" eb="52">
      <t>キニュウ</t>
    </rPh>
    <phoneticPr fontId="1"/>
  </si>
  <si>
    <t>申請者詳細_法人名(カナ)</t>
    <phoneticPr fontId="1"/>
  </si>
  <si>
    <t>BELS証の
取得有無</t>
    <rPh sb="4" eb="5">
      <t>ショウ</t>
    </rPh>
    <rPh sb="7" eb="9">
      <t>シュトク</t>
    </rPh>
    <rPh sb="9" eb="11">
      <t>ウム</t>
    </rPh>
    <phoneticPr fontId="1"/>
  </si>
  <si>
    <t>kW</t>
    <phoneticPr fontId="1"/>
  </si>
  <si>
    <t>件</t>
    <rPh sb="0" eb="1">
      <t>ケン</t>
    </rPh>
    <phoneticPr fontId="1"/>
  </si>
  <si>
    <t>件</t>
    <rPh sb="0" eb="1">
      <t>ケン</t>
    </rPh>
    <phoneticPr fontId="1"/>
  </si>
  <si>
    <t>番号_宅建</t>
    <phoneticPr fontId="1"/>
  </si>
  <si>
    <t>番号_一般建設業</t>
    <phoneticPr fontId="1"/>
  </si>
  <si>
    <t>番号_特定建設業</t>
    <phoneticPr fontId="1"/>
  </si>
  <si>
    <t>実績1_太陽光パネルの発電容量</t>
    <phoneticPr fontId="1"/>
  </si>
  <si>
    <t>実績2_太陽光パネルの発電容量</t>
    <phoneticPr fontId="1"/>
  </si>
  <si>
    <t>実績3_太陽光パネルの発電容量</t>
    <phoneticPr fontId="1"/>
  </si>
  <si>
    <t>実績5_太陽光パネルの発電容量</t>
    <phoneticPr fontId="1"/>
  </si>
  <si>
    <t>実績4_太陽光パネルの発電容量</t>
    <phoneticPr fontId="1"/>
  </si>
  <si>
    <t>実績5_ZEH-Mランク</t>
    <phoneticPr fontId="1"/>
  </si>
  <si>
    <t>計画1_太陽光パネルの発電容量</t>
    <phoneticPr fontId="1"/>
  </si>
  <si>
    <t>計画2_太陽光パネルの発電容量</t>
    <phoneticPr fontId="1"/>
  </si>
  <si>
    <t>計画3_太陽光パネルの発電容量</t>
    <phoneticPr fontId="1"/>
  </si>
  <si>
    <t>計画4_太陽光パネルの発電容量</t>
    <phoneticPr fontId="1"/>
  </si>
  <si>
    <t>計画5_太陽光パネルの発電容量</t>
    <phoneticPr fontId="1"/>
  </si>
  <si>
    <t>建築実績合計棟数(太陽光）</t>
    <rPh sb="9" eb="12">
      <t>タイヨウコウ</t>
    </rPh>
    <phoneticPr fontId="1"/>
  </si>
  <si>
    <t>太陽光パネルの
発電容量</t>
    <rPh sb="0" eb="3">
      <t>タイヨウコウ</t>
    </rPh>
    <rPh sb="8" eb="12">
      <t>ハツデンヨウリョウ</t>
    </rPh>
    <phoneticPr fontId="1"/>
  </si>
  <si>
    <t>太陽光パネルの
発電容量</t>
    <phoneticPr fontId="1"/>
  </si>
  <si>
    <t>太陽光パネルを設置した
住棟の数</t>
    <rPh sb="0" eb="3">
      <t>タイヨウコウ</t>
    </rPh>
    <rPh sb="4" eb="6">
      <t>ジュウトウ</t>
    </rPh>
    <rPh sb="7" eb="8">
      <t>カズ</t>
    </rPh>
    <phoneticPr fontId="1"/>
  </si>
  <si>
    <t>太陽光パネルを設置した
住棟の数</t>
    <phoneticPr fontId="1"/>
  </si>
  <si>
    <t>『ZEH-M』太陽光設置実績棟数</t>
    <rPh sb="7" eb="10">
      <t>タイヨウコウ</t>
    </rPh>
    <rPh sb="10" eb="12">
      <t>セッチ</t>
    </rPh>
    <rPh sb="12" eb="14">
      <t>ジッセキ</t>
    </rPh>
    <rPh sb="14" eb="16">
      <t>トウスウ</t>
    </rPh>
    <phoneticPr fontId="1"/>
  </si>
  <si>
    <t>Nearly ZEH-M太陽光設置実績棟数</t>
    <rPh sb="17" eb="19">
      <t>ジッセキ</t>
    </rPh>
    <phoneticPr fontId="1"/>
  </si>
  <si>
    <t>ZEH-M Ready太陽光設置実績棟数</t>
    <rPh sb="16" eb="18">
      <t>ジッセキ</t>
    </rPh>
    <phoneticPr fontId="1"/>
  </si>
  <si>
    <t>ZEH-M Oriented太陽光設置実績棟数</t>
    <rPh sb="19" eb="21">
      <t>ジッセキ</t>
    </rPh>
    <phoneticPr fontId="1"/>
  </si>
  <si>
    <t>ZEH-Mシリーズ合計太陽光設置実績棟数</t>
    <rPh sb="9" eb="11">
      <t>ゴウケイ</t>
    </rPh>
    <rPh sb="11" eb="14">
      <t>タイヨウコウ</t>
    </rPh>
    <rPh sb="14" eb="16">
      <t>セッチ</t>
    </rPh>
    <rPh sb="16" eb="18">
      <t>ジッセキ</t>
    </rPh>
    <rPh sb="18" eb="20">
      <t>トウスウ</t>
    </rPh>
    <phoneticPr fontId="1"/>
  </si>
  <si>
    <t>ZEH-Mシリーズ以外（1～3層）太陽光棟数</t>
    <rPh sb="17" eb="20">
      <t>タイヨウコウ</t>
    </rPh>
    <rPh sb="20" eb="22">
      <t>トウスウ</t>
    </rPh>
    <phoneticPr fontId="1"/>
  </si>
  <si>
    <t>ZEH-Mシリーズ以外（4～5層）太陽光棟数</t>
    <rPh sb="17" eb="20">
      <t>タイヨウコウ</t>
    </rPh>
    <phoneticPr fontId="1"/>
  </si>
  <si>
    <t>ZEH-Mシリーズ以外（6～10層）太陽光棟数</t>
    <rPh sb="18" eb="21">
      <t>タイヨウコウ</t>
    </rPh>
    <phoneticPr fontId="1"/>
  </si>
  <si>
    <t>ZEH-Mシリーズ以外（11～20層）太陽光棟数</t>
    <rPh sb="19" eb="22">
      <t>タイヨウコウ</t>
    </rPh>
    <phoneticPr fontId="1"/>
  </si>
  <si>
    <t>ZEH-Mシリーズ以外（21層以上）太陽光棟数</t>
    <rPh sb="18" eb="21">
      <t>タイヨウコウ</t>
    </rPh>
    <phoneticPr fontId="1"/>
  </si>
  <si>
    <t>ZEH-Mシリーズ以外合計太陽光棟数</t>
    <rPh sb="13" eb="16">
      <t>タイヨウコウ</t>
    </rPh>
    <phoneticPr fontId="1"/>
  </si>
  <si>
    <t>ＺＥＨデベロッパー公開情報</t>
    <rPh sb="9" eb="11">
      <t>コウカイ</t>
    </rPh>
    <rPh sb="11" eb="13">
      <t>ジョウホウ</t>
    </rPh>
    <phoneticPr fontId="1"/>
  </si>
  <si>
    <t>『ＺＥＨ－Ｍ』</t>
    <phoneticPr fontId="1"/>
  </si>
  <si>
    <t>のＺＥＨデベロッパー実績について責任をもち、虚偽、不正なく下記の通り報告します。　</t>
    <phoneticPr fontId="1"/>
  </si>
  <si>
    <t>Nearly
 ＺＥＨ－Ｍ</t>
    <phoneticPr fontId="1"/>
  </si>
  <si>
    <t>実績/計画</t>
    <rPh sb="0" eb="2">
      <t>ジッセキ</t>
    </rPh>
    <rPh sb="3" eb="5">
      <t>ケイカク</t>
    </rPh>
    <phoneticPr fontId="1"/>
  </si>
  <si>
    <t>法人名</t>
    <rPh sb="0" eb="3">
      <t>ホウジンメイ</t>
    </rPh>
    <phoneticPr fontId="1"/>
  </si>
  <si>
    <t>ZEHデベロッパー番号</t>
    <rPh sb="9" eb="11">
      <t>バンゴウ</t>
    </rPh>
    <phoneticPr fontId="1"/>
  </si>
  <si>
    <t>実績</t>
    <rPh sb="0" eb="2">
      <t>ジッセキ</t>
    </rPh>
    <phoneticPr fontId="1"/>
  </si>
  <si>
    <t>－</t>
    <phoneticPr fontId="1"/>
  </si>
  <si>
    <t>計画</t>
    <rPh sb="0" eb="2">
      <t>ケイカク</t>
    </rPh>
    <phoneticPr fontId="1"/>
  </si>
  <si>
    <t>21-</t>
  </si>
  <si>
    <t>1-3</t>
    <phoneticPr fontId="1"/>
  </si>
  <si>
    <t>4-5</t>
    <phoneticPr fontId="1"/>
  </si>
  <si>
    <t xml:space="preserve"> 6-10</t>
    <phoneticPr fontId="1"/>
  </si>
  <si>
    <t>11-20</t>
    <phoneticPr fontId="1"/>
  </si>
  <si>
    <t>ZEH以外</t>
    <rPh sb="3" eb="5">
      <t>イガイ</t>
    </rPh>
    <phoneticPr fontId="4"/>
  </si>
  <si>
    <t>－</t>
  </si>
  <si>
    <t>棟数</t>
    <rPh sb="0" eb="2">
      <t>トウスウ</t>
    </rPh>
    <phoneticPr fontId="1"/>
  </si>
  <si>
    <t>※3　公表名は「環境マンション⇒Kマンション」のように固有名詞を伏せて下段に記入すること。</t>
    <rPh sb="3" eb="5">
      <t>コウヒョウ</t>
    </rPh>
    <rPh sb="35" eb="37">
      <t>カダン</t>
    </rPh>
    <phoneticPr fontId="1"/>
  </si>
  <si>
    <r>
      <rPr>
        <sz val="15"/>
        <color rgb="FFFF0000"/>
        <rFont val="ＭＳ Ｐゴシック"/>
        <family val="3"/>
        <charset val="128"/>
        <scheme val="minor"/>
      </rPr>
      <t>※4　JVは棟数単位で記入すること</t>
    </r>
    <r>
      <rPr>
        <sz val="15"/>
        <rFont val="ＭＳ Ｐゴシック"/>
        <family val="3"/>
        <charset val="128"/>
        <scheme val="minor"/>
      </rPr>
      <t>。</t>
    </r>
    <rPh sb="6" eb="8">
      <t>トウスウ</t>
    </rPh>
    <rPh sb="8" eb="10">
      <t>タンイ</t>
    </rPh>
    <rPh sb="11" eb="13">
      <t>キニュウ</t>
    </rPh>
    <phoneticPr fontId="1"/>
  </si>
  <si>
    <t>令和７年度　住宅・建築物需給一体型等省エネルギー投資促進事業費</t>
    <rPh sb="0" eb="2">
      <t>レイワ</t>
    </rPh>
    <rPh sb="6" eb="8">
      <t>ジュウタク</t>
    </rPh>
    <rPh sb="9" eb="12">
      <t>ケンチクブツ</t>
    </rPh>
    <rPh sb="12" eb="14">
      <t>ジュキュウ</t>
    </rPh>
    <rPh sb="14" eb="17">
      <t>イッタイガタ</t>
    </rPh>
    <rPh sb="17" eb="18">
      <t>トウ</t>
    </rPh>
    <rPh sb="28" eb="31">
      <t>ジギョウヒ</t>
    </rPh>
    <phoneticPr fontId="8"/>
  </si>
  <si>
    <t>３．２０２４年度における集合住宅建築実績</t>
    <rPh sb="6" eb="7">
      <t>ネン</t>
    </rPh>
    <rPh sb="7" eb="8">
      <t>ド</t>
    </rPh>
    <rPh sb="12" eb="14">
      <t>シュウゴウ</t>
    </rPh>
    <rPh sb="14" eb="16">
      <t>ジュウタク</t>
    </rPh>
    <rPh sb="16" eb="18">
      <t>ケンチク</t>
    </rPh>
    <rPh sb="18" eb="20">
      <t>ジッセキ</t>
    </rPh>
    <phoneticPr fontId="8"/>
  </si>
  <si>
    <t>※1　2024年4月から2025年3月末までに竣工した集合住宅の棟数（Ｃ登録の場合は建築実績）を入力すること。</t>
    <rPh sb="7" eb="8">
      <t>ネン</t>
    </rPh>
    <rPh sb="9" eb="10">
      <t>ガツ</t>
    </rPh>
    <rPh sb="16" eb="17">
      <t>ネン</t>
    </rPh>
    <rPh sb="18" eb="19">
      <t>ガツ</t>
    </rPh>
    <rPh sb="19" eb="20">
      <t>マツ</t>
    </rPh>
    <phoneticPr fontId="1"/>
  </si>
  <si>
    <r>
      <rPr>
        <sz val="15"/>
        <rFont val="ＭＳ Ｐゴシック"/>
        <family val="3"/>
        <charset val="128"/>
        <scheme val="minor"/>
      </rPr>
      <t>※1　2024年4月から2025年3月末までに竣工したＺＥＨ－Ｍ（Ｃ登録の場合は建築実績）を報告すること。</t>
    </r>
    <r>
      <rPr>
        <sz val="10"/>
        <color rgb="FFFF0000"/>
        <rFont val="ＭＳ Ｐゴシック"/>
        <family val="3"/>
        <charset val="128"/>
        <scheme val="minor"/>
      </rPr>
      <t>（No.1～5までの情報を公開）</t>
    </r>
    <rPh sb="7" eb="8">
      <t>ネン</t>
    </rPh>
    <rPh sb="9" eb="10">
      <t>ガツ</t>
    </rPh>
    <rPh sb="16" eb="17">
      <t>ネン</t>
    </rPh>
    <rPh sb="18" eb="20">
      <t>ガツマツ</t>
    </rPh>
    <rPh sb="63" eb="65">
      <t>ジョウホウ</t>
    </rPh>
    <rPh sb="66" eb="68">
      <t>コウカイ</t>
    </rPh>
    <phoneticPr fontId="1"/>
  </si>
  <si>
    <t>ＤＣ</t>
    <phoneticPr fontId="1"/>
  </si>
  <si>
    <t>Ｄ</t>
    <phoneticPr fontId="1"/>
  </si>
  <si>
    <t>Ｃ</t>
    <phoneticPr fontId="1"/>
  </si>
  <si>
    <t>当社が登録を受けたＺＥＨデベロッパー登録番号</t>
    <phoneticPr fontId="1"/>
  </si>
  <si>
    <t>一般社団法人　環境共創イニシアチブが登録・公表を行うＺＥＨデベロッパー登録制度において、</t>
    <phoneticPr fontId="1"/>
  </si>
  <si>
    <r>
      <rPr>
        <sz val="15"/>
        <rFont val="ＭＳ Ｐゴシック"/>
        <family val="3"/>
        <charset val="128"/>
        <scheme val="minor"/>
      </rPr>
      <t>※2　ＺＥＨ－Ｍシリーズ以外の欄を入力する際は、住宅部について記入すること。</t>
    </r>
    <r>
      <rPr>
        <b/>
        <u/>
        <sz val="15"/>
        <color rgb="FFFF0000"/>
        <rFont val="ＭＳ Ｐゴシック"/>
        <family val="3"/>
        <charset val="128"/>
        <scheme val="minor"/>
      </rPr>
      <t>（該当がない場合は０を入力）</t>
    </r>
    <rPh sb="12" eb="14">
      <t>イガイ</t>
    </rPh>
    <rPh sb="15" eb="16">
      <t>ラン</t>
    </rPh>
    <rPh sb="17" eb="19">
      <t>ニュウリョク</t>
    </rPh>
    <rPh sb="21" eb="22">
      <t>サイ</t>
    </rPh>
    <rPh sb="24" eb="27">
      <t>ジュウタクブ</t>
    </rPh>
    <rPh sb="31" eb="33">
      <t>キニュウ</t>
    </rPh>
    <rPh sb="39" eb="41">
      <t>ガイトウ</t>
    </rPh>
    <rPh sb="44" eb="46">
      <t>バアイ</t>
    </rPh>
    <rPh sb="49" eb="51">
      <t>ニュウリョク</t>
    </rPh>
    <phoneticPr fontId="1"/>
  </si>
  <si>
    <t>別紙１</t>
    <rPh sb="0" eb="2">
      <t>ベッシ</t>
    </rPh>
    <phoneticPr fontId="8"/>
  </si>
  <si>
    <t>役員名簿</t>
    <rPh sb="0" eb="2">
      <t>ヤクイン</t>
    </rPh>
    <rPh sb="2" eb="4">
      <t>メイボ</t>
    </rPh>
    <phoneticPr fontId="8"/>
  </si>
  <si>
    <t>法人・団体名等</t>
    <rPh sb="0" eb="2">
      <t>ホウジン</t>
    </rPh>
    <rPh sb="3" eb="5">
      <t>ダンタイ</t>
    </rPh>
    <rPh sb="5" eb="6">
      <t>メイ</t>
    </rPh>
    <rPh sb="6" eb="7">
      <t>ナド</t>
    </rPh>
    <phoneticPr fontId="8"/>
  </si>
  <si>
    <t>：</t>
    <phoneticPr fontId="8"/>
  </si>
  <si>
    <t>氏名　カナ</t>
    <rPh sb="0" eb="2">
      <t>シメイ</t>
    </rPh>
    <phoneticPr fontId="8"/>
  </si>
  <si>
    <t>氏名　漢字</t>
    <rPh sb="0" eb="2">
      <t>シメイ</t>
    </rPh>
    <rPh sb="3" eb="5">
      <t>カンジ</t>
    </rPh>
    <phoneticPr fontId="8"/>
  </si>
  <si>
    <t>生年月日</t>
    <rPh sb="0" eb="2">
      <t>セイネン</t>
    </rPh>
    <rPh sb="2" eb="4">
      <t>ガッピ</t>
    </rPh>
    <phoneticPr fontId="8"/>
  </si>
  <si>
    <t>役職名</t>
    <rPh sb="0" eb="3">
      <t>ヤクショクメイ</t>
    </rPh>
    <phoneticPr fontId="8"/>
  </si>
  <si>
    <t>和暦</t>
    <rPh sb="0" eb="2">
      <t>ワレキ</t>
    </rPh>
    <phoneticPr fontId="8"/>
  </si>
  <si>
    <t>日</t>
    <rPh sb="0" eb="1">
      <t>ニチ</t>
    </rPh>
    <phoneticPr fontId="1"/>
  </si>
  <si>
    <t>（注）
役員名簿については、氏名カナ（全角、姓と名の間は全角で１マス空け）、氏名漢字（全角、姓と名の間は全角で１マス空け）、生年月日（全角で大正はＴ、昭和はＳ、平成はＨ、数字は２桁全角）、会社名及び役職名を記入する。
また、外国人については、氏名漢字欄は商業登記簿のとおりに記入し、カナ欄はカナ読みを記入すること。</t>
    <rPh sb="28" eb="30">
      <t>ゼンカク</t>
    </rPh>
    <rPh sb="52" eb="54">
      <t>ゼンカク</t>
    </rPh>
    <rPh sb="102" eb="104">
      <t>キニュウ</t>
    </rPh>
    <rPh sb="126" eb="128">
      <t>ショウギョウ</t>
    </rPh>
    <rPh sb="128" eb="131">
      <t>トウキボ</t>
    </rPh>
    <rPh sb="136" eb="138">
      <t>キニュウ</t>
    </rPh>
    <rPh sb="142" eb="143">
      <t>ラン</t>
    </rPh>
    <rPh sb="146" eb="147">
      <t>ヨ</t>
    </rPh>
    <rPh sb="149" eb="151">
      <t>キニュウ</t>
    </rPh>
    <phoneticPr fontId="1"/>
  </si>
  <si>
    <t>１.</t>
    <phoneticPr fontId="8"/>
  </si>
  <si>
    <t>２.</t>
  </si>
  <si>
    <t>代表者等名</t>
    <rPh sb="0" eb="3">
      <t>ダイヒョウシャ</t>
    </rPh>
    <rPh sb="3" eb="4">
      <t>ナド</t>
    </rPh>
    <rPh sb="4" eb="5">
      <t>メイ</t>
    </rPh>
    <phoneticPr fontId="8"/>
  </si>
  <si>
    <t>令和７年度 住宅・建築物需給一体型等省エネルギー投資促進事業費
（ネット・ゼロ・エネルギー・ハウス実証事業）
プライバシーポリシーに係わる同意書</t>
    <rPh sb="0" eb="2">
      <t>レイワ</t>
    </rPh>
    <rPh sb="6" eb="8">
      <t>ジュウタク</t>
    </rPh>
    <rPh sb="9" eb="12">
      <t>ケンチクブツ</t>
    </rPh>
    <rPh sb="12" eb="14">
      <t>ジュキュウ</t>
    </rPh>
    <rPh sb="14" eb="17">
      <t>イッタイガタ</t>
    </rPh>
    <rPh sb="17" eb="18">
      <t>トウ</t>
    </rPh>
    <rPh sb="28" eb="31">
      <t>ジギョウヒ</t>
    </rPh>
    <rPh sb="49" eb="51">
      <t>ジッショウ</t>
    </rPh>
    <rPh sb="66" eb="67">
      <t>カカワ</t>
    </rPh>
    <rPh sb="69" eb="72">
      <t>ドウイショ</t>
    </rPh>
    <phoneticPr fontId="8"/>
  </si>
  <si>
    <t>個人情報の取得について</t>
    <rPh sb="5" eb="7">
      <t>シュトク</t>
    </rPh>
    <phoneticPr fontId="8"/>
  </si>
  <si>
    <t>取得する情報</t>
    <rPh sb="0" eb="2">
      <t>シュトク</t>
    </rPh>
    <rPh sb="4" eb="6">
      <t>ジョウホウ</t>
    </rPh>
    <phoneticPr fontId="8"/>
  </si>
  <si>
    <t>３．</t>
    <phoneticPr fontId="1"/>
  </si>
  <si>
    <t xml:space="preserve">    </t>
    <phoneticPr fontId="1"/>
  </si>
  <si>
    <t>４．</t>
    <phoneticPr fontId="1"/>
  </si>
  <si>
    <t xml:space="preserve">   </t>
    <phoneticPr fontId="1"/>
  </si>
  <si>
    <t xml:space="preserve">     </t>
    <phoneticPr fontId="1"/>
  </si>
  <si>
    <t xml:space="preserve">  </t>
    <phoneticPr fontId="1"/>
  </si>
  <si>
    <t>５．</t>
    <phoneticPr fontId="1"/>
  </si>
  <si>
    <t>６．</t>
    <phoneticPr fontId="1"/>
  </si>
  <si>
    <t>７．</t>
    <phoneticPr fontId="1"/>
  </si>
  <si>
    <t>８．</t>
    <phoneticPr fontId="1"/>
  </si>
  <si>
    <t>９．</t>
    <phoneticPr fontId="1"/>
  </si>
  <si>
    <t>p-support@sii.or.jp</t>
    <phoneticPr fontId="1"/>
  </si>
  <si>
    <t>以上の内容に同意し、申請内容に間違いがないことを確認した上で署名します。</t>
    <rPh sb="0" eb="2">
      <t>イジョウ</t>
    </rPh>
    <phoneticPr fontId="8"/>
  </si>
  <si>
    <t>一般社団法人　環境共創イニシアチブ</t>
    <phoneticPr fontId="8"/>
  </si>
  <si>
    <t>代　表　理　事　殿</t>
    <phoneticPr fontId="8"/>
  </si>
  <si>
    <t>利用目的</t>
    <rPh sb="0" eb="4">
      <t>リヨウモクテキ</t>
    </rPh>
    <phoneticPr fontId="124"/>
  </si>
  <si>
    <t>第三者への提供について</t>
    <rPh sb="0" eb="3">
      <t>ダイサンシャ</t>
    </rPh>
    <rPh sb="5" eb="7">
      <t>テイキョウ</t>
    </rPh>
    <phoneticPr fontId="124"/>
  </si>
  <si>
    <t>等の明示を行います。</t>
    <phoneticPr fontId="124"/>
  </si>
  <si>
    <t>※1　氏名、電話番号等の直接的な個人情報を含まない場合でも、１：１で紐づく情報は個人情報として扱う</t>
    <phoneticPr fontId="124"/>
  </si>
  <si>
    <t>※2　「８．」に示す外部委託先は提供先として扱わない</t>
    <phoneticPr fontId="124"/>
  </si>
  <si>
    <t>匿名加工情報の提供について</t>
    <rPh sb="0" eb="2">
      <t>トクメイ</t>
    </rPh>
    <rPh sb="2" eb="4">
      <t>カコウ</t>
    </rPh>
    <rPh sb="4" eb="6">
      <t>ジョウホウ</t>
    </rPh>
    <rPh sb="7" eb="9">
      <t>テイキョウ</t>
    </rPh>
    <phoneticPr fontId="124"/>
  </si>
  <si>
    <t>利用目的を明示し、個人を特定するような行為を行わないことに対して同意を取得します。ＳＩＩの匿名加工情報に関するポリシ</t>
    <phoneticPr fontId="124"/>
  </si>
  <si>
    <t>ーに関しては以下をご確認下さい。</t>
    <phoneticPr fontId="124"/>
  </si>
  <si>
    <t>https://sii.or.jp/anonymous_processing/index.html</t>
    <phoneticPr fontId="124"/>
  </si>
  <si>
    <t>個人情報提供の任意性</t>
    <rPh sb="0" eb="4">
      <t>コジンジョウホウ</t>
    </rPh>
    <rPh sb="4" eb="6">
      <t>テイキョウ</t>
    </rPh>
    <rPh sb="7" eb="9">
      <t>ニンイ</t>
    </rPh>
    <rPh sb="9" eb="10">
      <t>セイ</t>
    </rPh>
    <phoneticPr fontId="124"/>
  </si>
  <si>
    <t>外部委託</t>
    <rPh sb="0" eb="4">
      <t>ガイブイタク</t>
    </rPh>
    <phoneticPr fontId="124"/>
  </si>
  <si>
    <t>開示請求について</t>
    <rPh sb="0" eb="2">
      <t>カイジ</t>
    </rPh>
    <rPh sb="2" eb="4">
      <t>セイキュウ</t>
    </rPh>
    <phoneticPr fontId="124"/>
  </si>
  <si>
    <t>ＳＩＩが保有している個人データ、個人情報の利用目的の通知、個人情報の開示、内容の訂正、追加又は削除、利用の停止、消去</t>
    <phoneticPr fontId="124"/>
  </si>
  <si>
    <t>応いたします。</t>
    <phoneticPr fontId="124"/>
  </si>
  <si>
    <t>＜相談窓口＞
一般社団法人　環境共創イニシアチブ　個人情報取扱管理担当　</t>
    <phoneticPr fontId="124"/>
  </si>
  <si>
    <t>別紙２</t>
    <phoneticPr fontId="1"/>
  </si>
  <si>
    <t>ＳＩＩは「２．」で取得した情報を以下の目的で利用します。</t>
    <phoneticPr fontId="1"/>
  </si>
  <si>
    <t>ＺＥＨデベロッパー実績報告における提供先及び提供情報について</t>
    <rPh sb="9" eb="13">
      <t>ジッセキホウコク</t>
    </rPh>
    <rPh sb="17" eb="19">
      <t>テイキョウ</t>
    </rPh>
    <rPh sb="19" eb="20">
      <t>サキ</t>
    </rPh>
    <rPh sb="20" eb="21">
      <t>オヨ</t>
    </rPh>
    <rPh sb="22" eb="24">
      <t>テイキョウ</t>
    </rPh>
    <rPh sb="24" eb="26">
      <t>ジョウホウ</t>
    </rPh>
    <phoneticPr fontId="124"/>
  </si>
  <si>
    <t>ＺＥＨデベロッパー実績報告では、以下の表に示す提供先、利用目的で取得情報を匿名加工は行わずに※1提供します。各提供先にＺＥ</t>
    <rPh sb="9" eb="13">
      <t>ジッセキホウコク</t>
    </rPh>
    <phoneticPr fontId="124"/>
  </si>
  <si>
    <t>Ｈデベロッパー実績報告で取得した情報を提供する場合は、提供元と提供先で利用目的等を明示した適切な契約締結を行うか、利用規約</t>
    <rPh sb="7" eb="11">
      <t>ジッセキホウコク</t>
    </rPh>
    <rPh sb="60" eb="61">
      <t>ヤク</t>
    </rPh>
    <phoneticPr fontId="124"/>
  </si>
  <si>
    <t>　私は、ＺＥＨデベロッパー実績の報告を一般社団法人　環境共創イニシアチブ（以下、「ＳＩＩ」という。）に提出するにあたって、デベロッパー実績報告期間及び完了後においては、以下のプライシーポリシーについて同意します。この同意が虚偽であり、又はこの同意に反したことにより、当方が不利益を被ることとなっても、一切異議は申し立てません。</t>
    <rPh sb="37" eb="39">
      <t>イカ</t>
    </rPh>
    <rPh sb="50" eb="52">
      <t>テイシュツ</t>
    </rPh>
    <rPh sb="67" eb="69">
      <t>ホウコク</t>
    </rPh>
    <rPh sb="96" eb="98">
      <t>ドウイ</t>
    </rPh>
    <rPh sb="104" eb="106">
      <t>ドウイ</t>
    </rPh>
    <rPh sb="117" eb="119">
      <t>ドウイ</t>
    </rPh>
    <rPh sb="146" eb="148">
      <t>イッサイ</t>
    </rPh>
    <phoneticPr fontId="8"/>
  </si>
  <si>
    <t>（ア）名称、氏名、住所、電話番号、メールアドレス等の登録事業者情報</t>
    <phoneticPr fontId="1"/>
  </si>
  <si>
    <t>（イ）ＺＥＨ－Ｍ普及目標、ＺＥＨ－Ｍ普及実績、ＺＥＨ－Ｍの取り組み等の情報</t>
    <phoneticPr fontId="1"/>
  </si>
  <si>
    <t>まれる場合、ＳＩＩへの提供及びＳＩＩから国等への提供に対して適切な同意を取得するものとします。</t>
    <rPh sb="4" eb="5">
      <t>ア</t>
    </rPh>
    <rPh sb="13" eb="14">
      <t>オヨ</t>
    </rPh>
    <phoneticPr fontId="1"/>
  </si>
  <si>
    <t>（ア）ＺＥＨデベロッパー登録の審査、管理、連絡等</t>
    <phoneticPr fontId="1"/>
  </si>
  <si>
    <t>（ウ）ＳＩＩの各種情報案内、アンケート・調査等の実施</t>
    <phoneticPr fontId="1"/>
  </si>
  <si>
    <t>（エ）その他、本事業の運営に必要な業務</t>
    <phoneticPr fontId="1"/>
  </si>
  <si>
    <t>（イ）ＺＥＨデベロッパー登録以降の本事業の申請、審査、管理、事業進捗状況の把握、国への報告等</t>
    <phoneticPr fontId="1"/>
  </si>
  <si>
    <t>ＳＩＩは「２．」で取得した情報を以下の場合及び「５．」へ記載する提供先を除き、第三者への提供を行いません。</t>
    <rPh sb="21" eb="22">
      <t>オヨ</t>
    </rPh>
    <phoneticPr fontId="124"/>
  </si>
  <si>
    <t>提供が必要となる場合は、事前に提供先と提供目的、提供する項目等を明示し、ご本人に同意いただいたものに限ります。</t>
    <rPh sb="8" eb="10">
      <t>バアイ</t>
    </rPh>
    <rPh sb="30" eb="31">
      <t>トウ</t>
    </rPh>
    <phoneticPr fontId="124"/>
  </si>
  <si>
    <t>（ア）法令により提供を求められた場合</t>
    <phoneticPr fontId="124"/>
  </si>
  <si>
    <t>（イ）人の生命・身体又は財産の保護のために必要がある場合であって、同意を得ることが困難である場合</t>
    <phoneticPr fontId="124"/>
  </si>
  <si>
    <t>（ウ）国の機関又は地方公共団体又はその委託を受けたものが法令の定める事務を遂行することに対して協力する必要がある場合</t>
    <phoneticPr fontId="124"/>
  </si>
  <si>
    <t>本事業では、ＺＥＨ　Ｗｅｂ等で省エネルギー・省CO2分野におけるＺＥＨ－Ｍ普及の更なる向上に寄与することを目的として、</t>
    <rPh sb="13" eb="14">
      <t>トウ</t>
    </rPh>
    <rPh sb="40" eb="41">
      <t>サラ</t>
    </rPh>
    <phoneticPr fontId="124"/>
  </si>
  <si>
    <t>「２．」で取得した情報を、個人が特定できないよう匿名加工を行った上で、外部へ提供する場合があります。提供時には</t>
    <rPh sb="32" eb="33">
      <t>ウエ</t>
    </rPh>
    <phoneticPr fontId="124"/>
  </si>
  <si>
    <t>個人情報の提供がされない場合、利用目的を遂行できないことがあります。</t>
    <phoneticPr fontId="124"/>
  </si>
  <si>
    <t>「２．」で取得した情報を個人情報に関する機密保持契約を締結している業務委託会社等へ、利用目的の達成に必要な</t>
    <phoneticPr fontId="124"/>
  </si>
  <si>
    <t>範囲で委託することがあります。委託会社等に対しては、適切な取扱い及び保護を行います。</t>
    <rPh sb="29" eb="31">
      <t>トリアツカ</t>
    </rPh>
    <rPh sb="32" eb="33">
      <t>オヨ</t>
    </rPh>
    <phoneticPr fontId="124"/>
  </si>
  <si>
    <t>及び第三者への提供の停止等に誠実に対応いたします。手続きは下記の相談窓口までご連絡ください。請求内容を確認のうえ、対</t>
    <phoneticPr fontId="124"/>
  </si>
  <si>
    <t>ＳＩＩは執行する令和７年度住宅・建築物需給一体型等省エネルギー投資促進事業費及び令和7年度二酸化炭素排出抑制対策事業</t>
  </si>
  <si>
    <t>費等補助金（戸建住宅ネット･ゼロ･エネルギー･ハウス（ＺＥＨ）化等支援事業及び集合住宅の省CO2化促進事業）（以下、「本事業</t>
  </si>
  <si>
    <t>」という。）の実施に関わるＺＥＨデベロッパー登録のため、以下、「２．」に記載する情報を本事業の実施期間にわたり取得し</t>
  </si>
  <si>
    <t>ます。これらの取得した情報を、「３．」に記載する利用目的で利用し、「５．」に記載する範囲・目的で提供することに、登録</t>
    <rPh sb="56" eb="58">
      <t>トウロク</t>
    </rPh>
    <phoneticPr fontId="1"/>
  </si>
  <si>
    <t>事業者は同意するものとします。ＳＩＩの個人情報保護方針は以下のとおりご確認ください。</t>
  </si>
  <si>
    <t>https://zehweb.jp/privacy/</t>
  </si>
  <si>
    <t>ＳＩＩは、 ＺＥＨデベロッパー登録開始から本事業の実施期間にわたり、以下の情報を取得します。</t>
  </si>
  <si>
    <t>なお、登録事業者等がＳＩＩに提供する上記の情報に、コンソーシアム事業者情報等、登録事業者が自ら取得した個人情報が含</t>
  </si>
  <si>
    <t>（ウ）　その他、本事業に必要な情報</t>
    <phoneticPr fontId="1"/>
  </si>
  <si>
    <t>-</t>
    <phoneticPr fontId="1"/>
  </si>
  <si>
    <r>
      <t>※1　2025年3月末までに導入計画中のＺＥＨ－Ｍ（Ｃ登録の場合は受注計画）を報告すること。</t>
    </r>
    <r>
      <rPr>
        <sz val="15"/>
        <color rgb="FFFF0000"/>
        <rFont val="ＭＳ Ｐゴシック"/>
        <family val="3"/>
        <charset val="128"/>
        <scheme val="minor"/>
      </rPr>
      <t>（No.1～5までの情報を公開）</t>
    </r>
    <rPh sb="7" eb="8">
      <t>ネン</t>
    </rPh>
    <rPh sb="9" eb="11">
      <t>ガツマツ</t>
    </rPh>
    <rPh sb="14" eb="16">
      <t>ドウニュウ</t>
    </rPh>
    <rPh sb="16" eb="18">
      <t>ケイカク</t>
    </rPh>
    <rPh sb="18" eb="19">
      <t>チュウ</t>
    </rPh>
    <rPh sb="33" eb="35">
      <t>ジュチュウ</t>
    </rPh>
    <rPh sb="35" eb="37">
      <t>ケイカク</t>
    </rPh>
    <rPh sb="56" eb="58">
      <t>ジョウホウ</t>
    </rPh>
    <rPh sb="59" eb="61">
      <t>コウカイ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</si>
</sst>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Red]\(0\)"/>
    <numFmt numFmtId="177" formatCode="#,##0&quot;m²まで対応可能&quot;"/>
    <numFmt numFmtId="178" formatCode="#,##0_ "/>
    <numFmt numFmtId="179" formatCode="#,##0&quot; m²&quot;"/>
    <numFmt numFmtId="180" formatCode="0&quot;階&quot;"/>
    <numFmt numFmtId="181" formatCode="0.0"/>
    <numFmt numFmtId="182" formatCode="0.0&quot; ％&quot;"/>
    <numFmt numFmtId="183" formatCode="#,##0&quot; m²まで対応可能&quot;"/>
    <numFmt numFmtId="184" formatCode="[DBNum4]00#"/>
    <numFmt numFmtId="185" formatCode="[DBNum4]000#"/>
    <numFmt numFmtId="186" formatCode="#,##0&quot; 階まで対応可能&quot;"/>
    <numFmt numFmtId="187" formatCode="0&quot;戸&quot;"/>
    <numFmt numFmtId="188" formatCode="yyyy&quot;年&quot;m&quot;月&quot;;@"/>
    <numFmt numFmtId="189" formatCode="0.0_ "/>
    <numFmt numFmtId="190" formatCode="0.00_);[Red]\(0.00\)"/>
    <numFmt numFmtId="191" formatCode="0.00&quot; kW&quot;"/>
    <numFmt numFmtId="192" formatCode="[DBNum3]0#"/>
    <numFmt numFmtId="193" formatCode="0_ "/>
  </numFmts>
  <fonts count="128">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2"/>
      <color indexed="8"/>
      <name val="ＭＳ Ｐゴシック"/>
      <family val="3"/>
      <charset val="128"/>
      <scheme val="minor"/>
    </font>
    <font>
      <sz val="10"/>
      <color indexed="8"/>
      <name val="ＭＳ Ｐゴシック"/>
      <family val="3"/>
      <charset val="128"/>
      <scheme val="minor"/>
    </font>
    <font>
      <sz val="12"/>
      <name val="ＭＳ Ｐゴシック"/>
      <family val="3"/>
      <charset val="128"/>
      <scheme val="minor"/>
    </font>
    <font>
      <b/>
      <sz val="12"/>
      <name val="ＭＳ Ｐゴシック"/>
      <family val="3"/>
      <charset val="128"/>
      <scheme val="minor"/>
    </font>
    <font>
      <sz val="6"/>
      <name val="ＭＳ Ｐゴシック"/>
      <family val="3"/>
      <charset val="128"/>
    </font>
    <font>
      <b/>
      <sz val="16"/>
      <color theme="1"/>
      <name val="ＭＳ Ｐゴシック"/>
      <family val="3"/>
      <charset val="128"/>
      <scheme val="minor"/>
    </font>
    <font>
      <sz val="11"/>
      <name val="ＭＳ Ｐゴシック"/>
      <family val="3"/>
      <charset val="128"/>
    </font>
    <font>
      <sz val="12"/>
      <color indexed="8"/>
      <name val="ＭＳ 明朝"/>
      <family val="1"/>
      <charset val="128"/>
    </font>
    <font>
      <sz val="10"/>
      <color indexed="8"/>
      <name val="ＭＳ 明朝"/>
      <family val="1"/>
      <charset val="128"/>
    </font>
    <font>
      <sz val="10"/>
      <name val="ＭＳ Ｐ明朝"/>
      <family val="1"/>
      <charset val="128"/>
    </font>
    <font>
      <b/>
      <sz val="17"/>
      <color rgb="FF0070C0"/>
      <name val="ＭＳ 明朝"/>
      <family val="1"/>
      <charset val="128"/>
    </font>
    <font>
      <sz val="14"/>
      <color indexed="8"/>
      <name val="ＭＳ 明朝"/>
      <family val="1"/>
      <charset val="128"/>
    </font>
    <font>
      <b/>
      <sz val="15"/>
      <color indexed="8"/>
      <name val="ＭＳ 明朝"/>
      <family val="1"/>
      <charset val="128"/>
    </font>
    <font>
      <sz val="15"/>
      <color indexed="8"/>
      <name val="ＭＳ 明朝"/>
      <family val="1"/>
      <charset val="128"/>
    </font>
    <font>
      <sz val="13"/>
      <name val="ＭＳ 明朝"/>
      <family val="1"/>
      <charset val="128"/>
    </font>
    <font>
      <b/>
      <sz val="12"/>
      <color indexed="8"/>
      <name val="ＭＳ 明朝"/>
      <family val="1"/>
      <charset val="128"/>
    </font>
    <font>
      <sz val="12"/>
      <name val="ＭＳ 明朝"/>
      <family val="1"/>
      <charset val="128"/>
    </font>
    <font>
      <sz val="15"/>
      <name val="ＭＳ 明朝"/>
      <family val="1"/>
      <charset val="128"/>
    </font>
    <font>
      <sz val="11"/>
      <name val="ＭＳ 明朝"/>
      <family val="1"/>
      <charset val="128"/>
    </font>
    <font>
      <sz val="12"/>
      <color theme="4"/>
      <name val="ＭＳ Ｐゴシック"/>
      <family val="3"/>
      <charset val="128"/>
      <scheme val="minor"/>
    </font>
    <font>
      <sz val="14"/>
      <name val="ＭＳ 明朝"/>
      <family val="1"/>
      <charset val="128"/>
    </font>
    <font>
      <b/>
      <sz val="18"/>
      <color theme="1"/>
      <name val="ＭＳ Ｐゴシック"/>
      <family val="3"/>
      <charset val="128"/>
      <scheme val="minor"/>
    </font>
    <font>
      <sz val="15"/>
      <color theme="1"/>
      <name val="ＭＳ Ｐゴシック"/>
      <family val="3"/>
      <charset val="128"/>
      <scheme val="minor"/>
    </font>
    <font>
      <sz val="15"/>
      <color indexed="8"/>
      <name val="ＭＳ Ｐゴシック"/>
      <family val="3"/>
      <charset val="128"/>
      <scheme val="minor"/>
    </font>
    <font>
      <b/>
      <sz val="15"/>
      <name val="ＭＳ Ｐゴシック"/>
      <family val="3"/>
      <charset val="128"/>
      <scheme val="minor"/>
    </font>
    <font>
      <sz val="18"/>
      <color theme="9" tint="-0.249977111117893"/>
      <name val="ＭＳ Ｐゴシック"/>
      <family val="3"/>
      <charset val="128"/>
      <scheme val="minor"/>
    </font>
    <font>
      <sz val="15"/>
      <name val="ＭＳ Ｐゴシック"/>
      <family val="3"/>
      <charset val="128"/>
      <scheme val="minor"/>
    </font>
    <font>
      <sz val="15"/>
      <color theme="5"/>
      <name val="ＭＳ Ｐゴシック"/>
      <family val="3"/>
      <charset val="128"/>
      <scheme val="minor"/>
    </font>
    <font>
      <sz val="15"/>
      <color theme="7" tint="-0.249977111117893"/>
      <name val="ＭＳ Ｐゴシック"/>
      <family val="3"/>
      <charset val="128"/>
      <scheme val="minor"/>
    </font>
    <font>
      <b/>
      <sz val="17"/>
      <name val="ＭＳ 明朝"/>
      <family val="1"/>
      <charset val="128"/>
    </font>
    <font>
      <sz val="15"/>
      <name val="ＭＳ Ｐゴシック"/>
      <family val="3"/>
      <charset val="128"/>
      <scheme val="major"/>
    </font>
    <font>
      <sz val="11"/>
      <color theme="1"/>
      <name val="ＭＳ Ｐゴシック"/>
      <family val="2"/>
      <charset val="128"/>
      <scheme val="minor"/>
    </font>
    <font>
      <sz val="10"/>
      <name val="Meiryo UI"/>
      <family val="3"/>
      <charset val="128"/>
    </font>
    <font>
      <sz val="16"/>
      <name val="Meiryo UI"/>
      <family val="3"/>
      <charset val="128"/>
    </font>
    <font>
      <b/>
      <sz val="10"/>
      <name val="Meiryo UI"/>
      <family val="3"/>
      <charset val="128"/>
    </font>
    <font>
      <u/>
      <sz val="11"/>
      <color indexed="12"/>
      <name val="ＭＳ Ｐゴシック"/>
      <family val="3"/>
      <charset val="128"/>
    </font>
    <font>
      <sz val="9"/>
      <name val="Meiryo UI"/>
      <family val="3"/>
      <charset val="128"/>
    </font>
    <font>
      <sz val="9"/>
      <color theme="0" tint="-0.499984740745262"/>
      <name val="Meiryo UI"/>
      <family val="3"/>
      <charset val="128"/>
    </font>
    <font>
      <sz val="8"/>
      <name val="ＭＳ Ｐゴシック"/>
      <family val="3"/>
      <charset val="128"/>
      <scheme val="minor"/>
    </font>
    <font>
      <sz val="13"/>
      <color indexed="8"/>
      <name val="ＭＳ 明朝"/>
      <family val="1"/>
      <charset val="128"/>
    </font>
    <font>
      <sz val="14"/>
      <color rgb="FFFF0000"/>
      <name val="ＭＳ 明朝"/>
      <family val="1"/>
      <charset val="128"/>
    </font>
    <font>
      <u/>
      <sz val="14"/>
      <color indexed="8"/>
      <name val="ＭＳ 明朝"/>
      <family val="1"/>
      <charset val="128"/>
    </font>
    <font>
      <sz val="14"/>
      <color rgb="FF0070C0"/>
      <name val="ＭＳ 明朝"/>
      <family val="1"/>
      <charset val="128"/>
    </font>
    <font>
      <sz val="14"/>
      <name val="ＭＳ Ｐ明朝"/>
      <family val="1"/>
      <charset val="128"/>
    </font>
    <font>
      <sz val="9"/>
      <color theme="1"/>
      <name val="Meiryo UI"/>
      <family val="3"/>
      <charset val="128"/>
    </font>
    <font>
      <sz val="18"/>
      <color indexed="8"/>
      <name val="ＭＳ Ｐゴシック"/>
      <family val="3"/>
      <charset val="128"/>
      <scheme val="minor"/>
    </font>
    <font>
      <sz val="11"/>
      <color theme="0"/>
      <name val="ＭＳ Ｐゴシック"/>
      <family val="3"/>
      <charset val="128"/>
      <scheme val="minor"/>
    </font>
    <font>
      <sz val="15"/>
      <color theme="1"/>
      <name val="ＭＳ Ｐゴシック"/>
      <family val="3"/>
      <charset val="128"/>
      <scheme val="major"/>
    </font>
    <font>
      <sz val="15"/>
      <color theme="1"/>
      <name val="ＭＳ Ｐゴシック"/>
      <family val="3"/>
      <charset val="128"/>
    </font>
    <font>
      <sz val="13"/>
      <color theme="1"/>
      <name val="ＭＳ 明朝"/>
      <family val="1"/>
      <charset val="128"/>
    </font>
    <font>
      <sz val="10"/>
      <color theme="0"/>
      <name val="ＭＳ 明朝"/>
      <family val="1"/>
      <charset val="128"/>
    </font>
    <font>
      <sz val="15"/>
      <color theme="0"/>
      <name val="ＭＳ Ｐゴシック"/>
      <family val="3"/>
      <charset val="128"/>
      <scheme val="major"/>
    </font>
    <font>
      <sz val="10"/>
      <color theme="0"/>
      <name val="Meiryo UI"/>
      <family val="3"/>
      <charset val="128"/>
    </font>
    <font>
      <sz val="11"/>
      <name val="ＭＳ Ｐゴシック"/>
      <family val="3"/>
      <charset val="128"/>
      <scheme val="minor"/>
    </font>
    <font>
      <sz val="11"/>
      <name val="ＭＳ Ｐゴシック"/>
      <family val="3"/>
      <charset val="128"/>
      <scheme val="major"/>
    </font>
    <font>
      <sz val="8"/>
      <name val="ＭＳ Ｐゴシック"/>
      <family val="2"/>
      <charset val="128"/>
      <scheme val="minor"/>
    </font>
    <font>
      <sz val="11"/>
      <name val="ＭＳ Ｐゴシック"/>
      <family val="2"/>
      <charset val="128"/>
      <scheme val="minor"/>
    </font>
    <font>
      <sz val="11"/>
      <name val="Meiryo"/>
      <family val="3"/>
      <charset val="128"/>
    </font>
    <font>
      <sz val="9"/>
      <name val="HGPｺﾞｼｯｸM"/>
      <family val="3"/>
      <charset val="128"/>
    </font>
    <font>
      <i/>
      <sz val="15"/>
      <color theme="1"/>
      <name val="ＭＳ Ｐゴシック"/>
      <family val="3"/>
      <charset val="128"/>
      <scheme val="major"/>
    </font>
    <font>
      <sz val="14"/>
      <name val="Meiryo UI"/>
      <family val="3"/>
      <charset val="128"/>
    </font>
    <font>
      <sz val="18"/>
      <name val="ＭＳ 明朝"/>
      <family val="1"/>
      <charset val="128"/>
    </font>
    <font>
      <sz val="12"/>
      <color theme="0"/>
      <name val="ＭＳ 明朝"/>
      <family val="1"/>
      <charset val="128"/>
    </font>
    <font>
      <sz val="8"/>
      <color theme="0"/>
      <name val="Meiryo UI"/>
      <family val="3"/>
      <charset val="128"/>
    </font>
    <font>
      <sz val="16"/>
      <color theme="0"/>
      <name val="Meiryo UI"/>
      <family val="3"/>
      <charset val="128"/>
    </font>
    <font>
      <sz val="9"/>
      <color theme="0"/>
      <name val="Meiryo UI"/>
      <family val="3"/>
      <charset val="128"/>
    </font>
    <font>
      <sz val="9"/>
      <color rgb="FF808080"/>
      <name val="Meiryo UI"/>
      <family val="3"/>
      <charset val="128"/>
    </font>
    <font>
      <sz val="14"/>
      <color theme="0"/>
      <name val="Meiryo UI"/>
      <family val="3"/>
      <charset val="128"/>
    </font>
    <font>
      <sz val="11"/>
      <color theme="0"/>
      <name val="ＭＳ Ｐゴシック"/>
      <family val="2"/>
      <charset val="128"/>
      <scheme val="minor"/>
    </font>
    <font>
      <sz val="18"/>
      <color rgb="FF0070C0"/>
      <name val="ＭＳ Ｐゴシック"/>
      <family val="3"/>
      <charset val="128"/>
      <scheme val="minor"/>
    </font>
    <font>
      <sz val="16"/>
      <color theme="1"/>
      <name val="ＭＳ Ｐゴシック"/>
      <family val="3"/>
      <charset val="128"/>
      <scheme val="minor"/>
    </font>
    <font>
      <sz val="18"/>
      <color theme="1"/>
      <name val="ＭＳ Ｐゴシック"/>
      <family val="3"/>
      <charset val="128"/>
      <scheme val="minor"/>
    </font>
    <font>
      <sz val="17"/>
      <name val="ＭＳ Ｐゴシック"/>
      <family val="3"/>
      <charset val="128"/>
      <scheme val="minor"/>
    </font>
    <font>
      <sz val="18"/>
      <name val="ＭＳ Ｐゴシック"/>
      <family val="3"/>
      <charset val="128"/>
      <scheme val="minor"/>
    </font>
    <font>
      <b/>
      <sz val="28"/>
      <color theme="1"/>
      <name val="ＭＳ Ｐゴシック"/>
      <family val="3"/>
      <charset val="128"/>
      <scheme val="minor"/>
    </font>
    <font>
      <b/>
      <sz val="20"/>
      <name val="ＭＳ Ｐゴシック"/>
      <family val="3"/>
      <charset val="128"/>
      <scheme val="minor"/>
    </font>
    <font>
      <sz val="20"/>
      <color theme="9" tint="-0.249977111117893"/>
      <name val="ＭＳ Ｐゴシック"/>
      <family val="3"/>
      <charset val="128"/>
      <scheme val="minor"/>
    </font>
    <font>
      <sz val="20"/>
      <color theme="1"/>
      <name val="ＭＳ Ｐゴシック"/>
      <family val="3"/>
      <charset val="128"/>
      <scheme val="minor"/>
    </font>
    <font>
      <sz val="20"/>
      <name val="ＭＳ Ｐゴシック"/>
      <family val="3"/>
      <charset val="128"/>
      <scheme val="minor"/>
    </font>
    <font>
      <sz val="17.5"/>
      <color theme="1"/>
      <name val="ＭＳ Ｐゴシック"/>
      <family val="3"/>
      <charset val="128"/>
      <scheme val="minor"/>
    </font>
    <font>
      <sz val="15"/>
      <name val="ＭＳ Ｐゴシック"/>
      <family val="3"/>
      <charset val="128"/>
    </font>
    <font>
      <sz val="11.5"/>
      <name val="ＭＳ Ｐゴシック"/>
      <family val="3"/>
      <charset val="128"/>
      <scheme val="minor"/>
    </font>
    <font>
      <sz val="16"/>
      <name val="ＭＳ Ｐゴシック"/>
      <family val="3"/>
      <charset val="128"/>
      <scheme val="minor"/>
    </font>
    <font>
      <sz val="14"/>
      <name val="ＭＳ Ｐゴシック"/>
      <family val="3"/>
      <charset val="128"/>
      <scheme val="major"/>
    </font>
    <font>
      <sz val="6"/>
      <name val="ＭＳ Ｐゴシック"/>
      <family val="3"/>
      <charset val="128"/>
      <scheme val="minor"/>
    </font>
    <font>
      <sz val="15"/>
      <color rgb="FFFF0000"/>
      <name val="ＭＳ Ｐゴシック"/>
      <family val="3"/>
      <charset val="128"/>
      <scheme val="minor"/>
    </font>
    <font>
      <sz val="14"/>
      <color theme="1"/>
      <name val="ＭＳ 明朝"/>
      <family val="1"/>
      <charset val="128"/>
    </font>
    <font>
      <b/>
      <sz val="14"/>
      <color theme="1"/>
      <name val="ＭＳ 明朝"/>
      <family val="1"/>
      <charset val="128"/>
    </font>
    <font>
      <b/>
      <sz val="16"/>
      <color theme="1"/>
      <name val="ＭＳ 明朝"/>
      <family val="1"/>
      <charset val="128"/>
    </font>
    <font>
      <b/>
      <sz val="15"/>
      <color theme="1"/>
      <name val="ＭＳ 明朝"/>
      <family val="1"/>
      <charset val="128"/>
    </font>
    <font>
      <sz val="14"/>
      <color theme="1"/>
      <name val="ＭＳ Ｐゴシック"/>
      <family val="3"/>
      <charset val="128"/>
      <scheme val="minor"/>
    </font>
    <font>
      <b/>
      <sz val="14"/>
      <name val="ＭＳ 明朝"/>
      <family val="1"/>
      <charset val="128"/>
    </font>
    <font>
      <sz val="13"/>
      <name val="ＭＳ Ｐゴシック"/>
      <family val="3"/>
      <charset val="128"/>
      <scheme val="major"/>
    </font>
    <font>
      <sz val="13"/>
      <color theme="1"/>
      <name val="ＭＳ Ｐゴシック"/>
      <family val="3"/>
      <charset val="128"/>
      <scheme val="major"/>
    </font>
    <font>
      <sz val="14"/>
      <name val="ＭＳ Ｐゴシック"/>
      <family val="3"/>
      <charset val="128"/>
      <scheme val="minor"/>
    </font>
    <font>
      <sz val="10"/>
      <color rgb="FFFF0000"/>
      <name val="ＭＳ Ｐゴシック"/>
      <family val="3"/>
      <charset val="128"/>
      <scheme val="minor"/>
    </font>
    <font>
      <sz val="12"/>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sz val="8"/>
      <color theme="1"/>
      <name val="ＭＳ Ｐゴシック"/>
      <family val="3"/>
      <charset val="128"/>
      <scheme val="minor"/>
    </font>
    <font>
      <sz val="11"/>
      <color rgb="FFFF0000"/>
      <name val="ＭＳ Ｐゴシック"/>
      <family val="3"/>
      <charset val="128"/>
      <scheme val="minor"/>
    </font>
    <font>
      <b/>
      <u/>
      <sz val="15"/>
      <color rgb="FFFF0000"/>
      <name val="ＭＳ Ｐゴシック"/>
      <family val="3"/>
      <charset val="128"/>
      <scheme val="minor"/>
    </font>
    <font>
      <u/>
      <sz val="11"/>
      <color theme="10"/>
      <name val="ＭＳ Ｐゴシック"/>
      <family val="2"/>
      <charset val="128"/>
      <scheme val="minor"/>
    </font>
    <font>
      <sz val="14"/>
      <color theme="0"/>
      <name val="ＭＳ 明朝"/>
      <family val="1"/>
      <charset val="128"/>
    </font>
    <font>
      <sz val="10"/>
      <name val="ＭＳ 明朝"/>
      <family val="1"/>
      <charset val="128"/>
    </font>
    <font>
      <sz val="17"/>
      <name val="ＭＳ 明朝"/>
      <family val="1"/>
      <charset val="128"/>
    </font>
    <font>
      <sz val="12"/>
      <name val="ＭＳ Ｐ明朝"/>
      <family val="1"/>
      <charset val="128"/>
    </font>
    <font>
      <sz val="12"/>
      <color rgb="FF000000"/>
      <name val="ＭＳ 明朝"/>
      <family val="1"/>
      <charset val="128"/>
    </font>
    <font>
      <sz val="14"/>
      <color rgb="FF0000FF"/>
      <name val="ＭＳ 明朝"/>
      <family val="1"/>
      <charset val="128"/>
    </font>
    <font>
      <u/>
      <sz val="14"/>
      <color rgb="FF0000FF"/>
      <name val="ＭＳ 明朝"/>
      <family val="1"/>
      <charset val="128"/>
    </font>
    <font>
      <sz val="12"/>
      <color rgb="FF0000FF"/>
      <name val="ＭＳ 明朝"/>
      <family val="1"/>
      <charset val="128"/>
    </font>
    <font>
      <sz val="10"/>
      <color rgb="FF0000FF"/>
      <name val="ＭＳ 明朝"/>
      <family val="1"/>
      <charset val="128"/>
    </font>
    <font>
      <sz val="12"/>
      <name val="ＭＳ ゴシック"/>
      <family val="3"/>
      <charset val="128"/>
    </font>
    <font>
      <sz val="11"/>
      <color indexed="8"/>
      <name val="ＭＳ 明朝"/>
      <family val="1"/>
      <charset val="128"/>
    </font>
    <font>
      <b/>
      <sz val="12"/>
      <name val="ＭＳ 明朝"/>
      <family val="1"/>
      <charset val="128"/>
    </font>
    <font>
      <b/>
      <sz val="14"/>
      <color theme="1"/>
      <name val="ＭＳ Ｐ明朝"/>
      <family val="1"/>
      <charset val="128"/>
    </font>
    <font>
      <b/>
      <sz val="14"/>
      <name val="ＭＳ Ｐ明朝"/>
      <family val="1"/>
      <charset val="128"/>
    </font>
    <font>
      <sz val="13"/>
      <color rgb="FFFF0000"/>
      <name val="ＭＳ 明朝"/>
      <family val="1"/>
      <charset val="128"/>
    </font>
    <font>
      <b/>
      <u/>
      <sz val="13"/>
      <name val="ＭＳ 明朝"/>
      <family val="1"/>
      <charset val="128"/>
    </font>
    <font>
      <u/>
      <sz val="11"/>
      <name val="ＭＳ Ｐゴシック"/>
      <family val="2"/>
      <charset val="128"/>
      <scheme val="minor"/>
    </font>
    <font>
      <sz val="6"/>
      <name val="ＭＳ Ｐゴシック"/>
      <family val="2"/>
      <charset val="128"/>
    </font>
    <font>
      <u/>
      <sz val="11"/>
      <color rgb="FF0000FF"/>
      <name val="ＭＳ Ｐゴシック"/>
      <family val="2"/>
      <charset val="128"/>
    </font>
    <font>
      <sz val="11"/>
      <color rgb="FF000000"/>
      <name val="ＭＳ 明朝"/>
      <family val="1"/>
      <charset val="128"/>
    </font>
    <font>
      <sz val="10"/>
      <color rgb="FF000000"/>
      <name val="ＭＳ 明朝"/>
      <family val="1"/>
      <charset val="128"/>
    </font>
  </fonts>
  <fills count="1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C6D9F1"/>
        <bgColor indexed="64"/>
      </patternFill>
    </fill>
    <fill>
      <patternFill patternType="solid">
        <fgColor rgb="FF4BAEB7"/>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6" tint="0.79998168889431442"/>
        <bgColor indexed="64"/>
      </patternFill>
    </fill>
    <fill>
      <patternFill patternType="solid">
        <fgColor indexed="9"/>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top style="thin">
        <color theme="6" tint="0.39997558519241921"/>
      </top>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theme="0"/>
      </left>
      <right/>
      <top/>
      <bottom/>
      <diagonal/>
    </border>
    <border>
      <left style="thin">
        <color theme="6" tint="0.79998168889431442"/>
      </left>
      <right style="thin">
        <color theme="6" tint="0.79998168889431442"/>
      </right>
      <top style="thin">
        <color theme="0"/>
      </top>
      <bottom style="thin">
        <color theme="6" tint="0.7999816888943144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0"/>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theme="6" tint="0.79998168889431442"/>
      </left>
      <right/>
      <top style="thin">
        <color theme="0"/>
      </top>
      <bottom style="thin">
        <color theme="6" tint="0.79998168889431442"/>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style="thin">
        <color rgb="FFC6D9F1"/>
      </left>
      <right style="thin">
        <color rgb="FFC6D9F1"/>
      </right>
      <top/>
      <bottom/>
      <diagonal/>
    </border>
    <border>
      <left style="thin">
        <color rgb="FFC6D9F1"/>
      </left>
      <right style="thin">
        <color theme="0"/>
      </right>
      <top style="thin">
        <color rgb="FFC6D9F1"/>
      </top>
      <bottom style="thin">
        <color theme="0"/>
      </bottom>
      <diagonal/>
    </border>
    <border>
      <left style="thin">
        <color theme="0"/>
      </left>
      <right style="thin">
        <color theme="0"/>
      </right>
      <top style="thin">
        <color rgb="FFC6D9F1"/>
      </top>
      <bottom style="thin">
        <color theme="0"/>
      </bottom>
      <diagonal/>
    </border>
    <border>
      <left style="thin">
        <color theme="0"/>
      </left>
      <right/>
      <top style="thin">
        <color rgb="FFC6D9F1"/>
      </top>
      <bottom/>
      <diagonal/>
    </border>
    <border>
      <left/>
      <right/>
      <top style="thin">
        <color rgb="FFC6D9F1"/>
      </top>
      <bottom/>
      <diagonal/>
    </border>
    <border>
      <left/>
      <right style="thin">
        <color theme="0"/>
      </right>
      <top style="thin">
        <color rgb="FFC6D9F1"/>
      </top>
      <bottom/>
      <diagonal/>
    </border>
    <border>
      <left/>
      <right style="thin">
        <color rgb="FFC6D9F1"/>
      </right>
      <top style="thin">
        <color rgb="FFC6D9F1"/>
      </top>
      <bottom/>
      <diagonal/>
    </border>
    <border>
      <left style="thin">
        <color rgb="FFC6D9F1"/>
      </left>
      <right style="thin">
        <color theme="0"/>
      </right>
      <top style="thin">
        <color theme="0"/>
      </top>
      <bottom style="thin">
        <color theme="0"/>
      </bottom>
      <diagonal/>
    </border>
    <border>
      <left/>
      <right style="thin">
        <color rgb="FFC6D9F1"/>
      </right>
      <top/>
      <bottom/>
      <diagonal/>
    </border>
    <border>
      <left style="thin">
        <color rgb="FFC6D9F1"/>
      </left>
      <right/>
      <top/>
      <bottom/>
      <diagonal/>
    </border>
    <border>
      <left style="thin">
        <color rgb="FFC6D9F1"/>
      </left>
      <right style="thin">
        <color theme="0"/>
      </right>
      <top/>
      <bottom/>
      <diagonal/>
    </border>
    <border>
      <left style="thin">
        <color rgb="FFC6D9F1"/>
      </left>
      <right style="thin">
        <color theme="0"/>
      </right>
      <top/>
      <bottom style="thin">
        <color rgb="FFC6D9F1"/>
      </bottom>
      <diagonal/>
    </border>
    <border>
      <left style="thin">
        <color theme="0"/>
      </left>
      <right style="thin">
        <color theme="0"/>
      </right>
      <top/>
      <bottom style="thin">
        <color rgb="FFC6D9F1"/>
      </bottom>
      <diagonal/>
    </border>
    <border>
      <left style="thin">
        <color theme="0"/>
      </left>
      <right/>
      <top/>
      <bottom style="thin">
        <color rgb="FFC6D9F1"/>
      </bottom>
      <diagonal/>
    </border>
    <border>
      <left/>
      <right/>
      <top/>
      <bottom style="thin">
        <color rgb="FFC6D9F1"/>
      </bottom>
      <diagonal/>
    </border>
    <border>
      <left/>
      <right style="thin">
        <color theme="0"/>
      </right>
      <top/>
      <bottom style="thin">
        <color rgb="FFC6D9F1"/>
      </bottom>
      <diagonal/>
    </border>
    <border>
      <left/>
      <right style="thin">
        <color rgb="FFC6D9F1"/>
      </right>
      <top/>
      <bottom style="thin">
        <color rgb="FFC6D9F1"/>
      </bottom>
      <diagonal/>
    </border>
    <border>
      <left/>
      <right/>
      <top style="thin">
        <color rgb="FFC6D9F1"/>
      </top>
      <bottom style="thin">
        <color rgb="FFC6D9F1"/>
      </bottom>
      <diagonal/>
    </border>
    <border>
      <left/>
      <right style="thin">
        <color rgb="FFC6D9F1"/>
      </right>
      <top style="thin">
        <color rgb="FFC6D9F1"/>
      </top>
      <bottom style="thin">
        <color rgb="FFC6D9F1"/>
      </bottom>
      <diagonal/>
    </border>
    <border>
      <left style="thin">
        <color rgb="FFC6D9F1"/>
      </left>
      <right style="thin">
        <color theme="0"/>
      </right>
      <top style="thin">
        <color rgb="FFC6D9F1"/>
      </top>
      <bottom/>
      <diagonal/>
    </border>
    <border>
      <left style="thin">
        <color theme="0"/>
      </left>
      <right style="thin">
        <color theme="0"/>
      </right>
      <top style="thin">
        <color rgb="FFC6D9F1"/>
      </top>
      <bottom/>
      <diagonal/>
    </border>
    <border>
      <left style="thin">
        <color theme="0"/>
      </left>
      <right/>
      <top style="thin">
        <color rgb="FFC6D9F1"/>
      </top>
      <bottom style="thin">
        <color theme="0"/>
      </bottom>
      <diagonal/>
    </border>
    <border>
      <left/>
      <right/>
      <top style="thin">
        <color rgb="FFC6D9F1"/>
      </top>
      <bottom style="thin">
        <color theme="0"/>
      </bottom>
      <diagonal/>
    </border>
    <border>
      <left/>
      <right style="thin">
        <color rgb="FFC6D9F1"/>
      </right>
      <top style="thin">
        <color rgb="FFC6D9F1"/>
      </top>
      <bottom style="thin">
        <color theme="0"/>
      </bottom>
      <diagonal/>
    </border>
    <border>
      <left/>
      <right style="thin">
        <color rgb="FFC6D9F1"/>
      </right>
      <top style="thin">
        <color theme="0"/>
      </top>
      <bottom/>
      <diagonal/>
    </border>
    <border>
      <left style="thin">
        <color rgb="FFC6D9F1"/>
      </left>
      <right style="thin">
        <color theme="6" tint="0.79998168889431442"/>
      </right>
      <top style="thin">
        <color theme="0"/>
      </top>
      <bottom style="thin">
        <color theme="6" tint="0.79998168889431442"/>
      </bottom>
      <diagonal/>
    </border>
    <border>
      <left style="thin">
        <color rgb="FFC6D9F1"/>
      </left>
      <right style="thin">
        <color theme="6" tint="0.79998168889431442"/>
      </right>
      <top style="thin">
        <color theme="6" tint="0.79998168889431442"/>
      </top>
      <bottom style="thin">
        <color theme="6" tint="0.79998168889431442"/>
      </bottom>
      <diagonal/>
    </border>
    <border>
      <left style="thin">
        <color rgb="FFC6D9F1"/>
      </left>
      <right style="thin">
        <color theme="6" tint="0.79998168889431442"/>
      </right>
      <top style="thin">
        <color theme="6" tint="0.79998168889431442"/>
      </top>
      <bottom style="thin">
        <color rgb="FFC6D9F1"/>
      </bottom>
      <diagonal/>
    </border>
    <border>
      <left style="thin">
        <color theme="6" tint="0.79998168889431442"/>
      </left>
      <right style="thin">
        <color theme="6" tint="0.79998168889431442"/>
      </right>
      <top style="thin">
        <color theme="6" tint="0.79998168889431442"/>
      </top>
      <bottom style="thin">
        <color rgb="FFC6D9F1"/>
      </bottom>
      <diagonal/>
    </border>
    <border>
      <left style="thin">
        <color theme="6" tint="0.79998168889431442"/>
      </left>
      <right/>
      <top style="thin">
        <color theme="6" tint="0.79998168889431442"/>
      </top>
      <bottom style="thin">
        <color rgb="FFC6D9F1"/>
      </bottom>
      <diagonal/>
    </border>
    <border>
      <left/>
      <right style="thin">
        <color rgb="FFC6D9F1"/>
      </right>
      <top style="thin">
        <color theme="6" tint="0.39997558519241921"/>
      </top>
      <bottom/>
      <diagonal/>
    </border>
    <border>
      <left style="thin">
        <color rgb="FFC6D9F1"/>
      </left>
      <right/>
      <top style="thin">
        <color theme="6" tint="0.39997558519241921"/>
      </top>
      <bottom/>
      <diagonal/>
    </border>
    <border>
      <left style="thin">
        <color rgb="FFC6D9F1"/>
      </left>
      <right/>
      <top/>
      <bottom style="thin">
        <color rgb="FFC6D9F1"/>
      </bottom>
      <diagonal/>
    </border>
    <border>
      <left style="thin">
        <color rgb="FFC6D9F1"/>
      </left>
      <right/>
      <top style="thin">
        <color rgb="FFC6D9F1"/>
      </top>
      <bottom style="thin">
        <color theme="0"/>
      </bottom>
      <diagonal/>
    </border>
    <border>
      <left style="thin">
        <color rgb="FFC6D9F1"/>
      </left>
      <right style="thin">
        <color theme="0"/>
      </right>
      <top style="thin">
        <color rgb="FFC6D9F1"/>
      </top>
      <bottom style="thin">
        <color rgb="FFC6D9F1"/>
      </bottom>
      <diagonal/>
    </border>
    <border>
      <left style="thin">
        <color theme="0"/>
      </left>
      <right style="thin">
        <color theme="0"/>
      </right>
      <top style="thin">
        <color rgb="FFC6D9F1"/>
      </top>
      <bottom style="thin">
        <color rgb="FFC6D9F1"/>
      </bottom>
      <diagonal/>
    </border>
    <border>
      <left style="thin">
        <color rgb="FFC6D9F1"/>
      </left>
      <right/>
      <top style="thin">
        <color rgb="FFC6D9F1"/>
      </top>
      <bottom/>
      <diagonal/>
    </border>
    <border>
      <left style="thin">
        <color rgb="FFC6D9F1"/>
      </left>
      <right/>
      <top style="thin">
        <color rgb="FFC6D9F1"/>
      </top>
      <bottom style="thin">
        <color rgb="FFC6D9F1"/>
      </bottom>
      <diagonal/>
    </border>
    <border>
      <left/>
      <right style="thin">
        <color theme="0"/>
      </right>
      <top style="thin">
        <color rgb="FFC6D9F1"/>
      </top>
      <bottom style="thin">
        <color theme="0"/>
      </bottom>
      <diagonal/>
    </border>
    <border>
      <left style="thin">
        <color rgb="FFC6D9F1"/>
      </left>
      <right/>
      <top style="thin">
        <color theme="0"/>
      </top>
      <bottom style="thin">
        <color rgb="FFC6D9F1"/>
      </bottom>
      <diagonal/>
    </border>
    <border>
      <left/>
      <right/>
      <top style="thin">
        <color theme="0"/>
      </top>
      <bottom style="thin">
        <color rgb="FFC6D9F1"/>
      </bottom>
      <diagonal/>
    </border>
    <border>
      <left/>
      <right style="thin">
        <color theme="0"/>
      </right>
      <top style="thin">
        <color theme="0"/>
      </top>
      <bottom style="thin">
        <color rgb="FFC6D9F1"/>
      </bottom>
      <diagonal/>
    </border>
    <border>
      <left/>
      <right style="thin">
        <color rgb="FFC6D9F1"/>
      </right>
      <top style="thin">
        <color theme="0"/>
      </top>
      <bottom style="thin">
        <color rgb="FFC6D9F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rgb="FFC6D9F1"/>
      </top>
      <bottom style="thin">
        <color theme="6" tint="0.39997558519241921"/>
      </bottom>
      <diagonal/>
    </border>
    <border>
      <left style="thin">
        <color theme="0"/>
      </left>
      <right style="thin">
        <color rgb="FFC6D9F1"/>
      </right>
      <top style="thin">
        <color rgb="FFC6D9F1"/>
      </top>
      <bottom style="thin">
        <color theme="6" tint="0.39997558519241921"/>
      </bottom>
      <diagonal/>
    </border>
    <border>
      <left style="thin">
        <color rgb="FFC6D9F1"/>
      </left>
      <right/>
      <top/>
      <bottom style="thin">
        <color theme="0"/>
      </bottom>
      <diagonal/>
    </border>
    <border>
      <left/>
      <right style="thin">
        <color rgb="FFC6D9F1"/>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rgb="FFC6D9F1"/>
      </right>
      <top style="thin">
        <color theme="0"/>
      </top>
      <bottom style="thin">
        <color theme="0"/>
      </bottom>
      <diagonal/>
    </border>
    <border>
      <left style="thin">
        <color theme="0"/>
      </left>
      <right/>
      <top style="thin">
        <color theme="0"/>
      </top>
      <bottom style="thin">
        <color rgb="FFC6D9F1"/>
      </bottom>
      <diagonal/>
    </border>
    <border>
      <left style="thin">
        <color rgb="FFC6D9F1"/>
      </left>
      <right/>
      <top style="thin">
        <color theme="0"/>
      </top>
      <bottom style="thin">
        <color theme="0"/>
      </bottom>
      <diagonal/>
    </border>
    <border>
      <left/>
      <right style="thin">
        <color theme="0"/>
      </right>
      <top style="thin">
        <color theme="0"/>
      </top>
      <bottom style="thin">
        <color theme="0"/>
      </bottom>
      <diagonal/>
    </border>
    <border>
      <left style="thin">
        <color rgb="FFC6D9F1"/>
      </left>
      <right style="thin">
        <color theme="6" tint="0.39994506668294322"/>
      </right>
      <top style="thin">
        <color rgb="FFC6D9F1"/>
      </top>
      <bottom style="thin">
        <color rgb="FFC6D9F1"/>
      </bottom>
      <diagonal/>
    </border>
    <border>
      <left style="thin">
        <color theme="6" tint="0.39994506668294322"/>
      </left>
      <right/>
      <top style="thin">
        <color rgb="FFC6D9F1"/>
      </top>
      <bottom style="thin">
        <color rgb="FFC6D9F1"/>
      </bottom>
      <diagonal/>
    </border>
    <border>
      <left style="thin">
        <color theme="0"/>
      </left>
      <right/>
      <top style="thin">
        <color rgb="FFC6D9F1"/>
      </top>
      <bottom style="thin">
        <color rgb="FFC6D9F1"/>
      </bottom>
      <diagonal/>
    </border>
    <border>
      <left/>
      <right style="thin">
        <color theme="0"/>
      </right>
      <top style="thin">
        <color rgb="FFC6D9F1"/>
      </top>
      <bottom style="thin">
        <color rgb="FFC6D9F1"/>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bottom/>
      <diagonal/>
    </border>
    <border>
      <left style="medium">
        <color theme="0"/>
      </left>
      <right/>
      <top/>
      <bottom style="medium">
        <color theme="0"/>
      </bottom>
      <diagonal/>
    </border>
    <border>
      <left/>
      <right/>
      <top/>
      <bottom style="medium">
        <color theme="0"/>
      </bottom>
      <diagonal/>
    </border>
    <border>
      <left style="medium">
        <color theme="0"/>
      </left>
      <right/>
      <top style="medium">
        <color theme="0"/>
      </top>
      <bottom/>
      <diagonal/>
    </border>
    <border>
      <left/>
      <right/>
      <top style="medium">
        <color theme="0"/>
      </top>
      <bottom/>
      <diagonal/>
    </border>
    <border>
      <left/>
      <right style="thin">
        <color theme="0"/>
      </right>
      <top style="thin">
        <color theme="0"/>
      </top>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style="thin">
        <color indexed="64"/>
      </top>
      <bottom style="dashed">
        <color theme="1" tint="0.499984740745262"/>
      </bottom>
      <diagonal/>
    </border>
    <border>
      <left/>
      <right/>
      <top style="thin">
        <color indexed="64"/>
      </top>
      <bottom style="dashed">
        <color theme="1" tint="0.499984740745262"/>
      </bottom>
      <diagonal/>
    </border>
    <border>
      <left/>
      <right style="thin">
        <color indexed="64"/>
      </right>
      <top style="thin">
        <color indexed="64"/>
      </top>
      <bottom style="dashed">
        <color theme="1" tint="0.499984740745262"/>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dashed">
        <color theme="1" tint="0.499984740745262"/>
      </top>
      <bottom style="thin">
        <color indexed="64"/>
      </bottom>
      <diagonal/>
    </border>
    <border>
      <left/>
      <right/>
      <top style="dashed">
        <color theme="1" tint="0.499984740745262"/>
      </top>
      <bottom style="thin">
        <color indexed="64"/>
      </bottom>
      <diagonal/>
    </border>
    <border>
      <left/>
      <right style="thin">
        <color indexed="64"/>
      </right>
      <top style="dashed">
        <color theme="1" tint="0.499984740745262"/>
      </top>
      <bottom style="thin">
        <color indexed="64"/>
      </bottom>
      <diagonal/>
    </border>
    <border>
      <left style="thin">
        <color indexed="64"/>
      </left>
      <right style="thin">
        <color indexed="64"/>
      </right>
      <top/>
      <bottom/>
      <diagonal/>
    </border>
    <border>
      <left style="thin">
        <color indexed="64"/>
      </left>
      <right/>
      <top style="dashed">
        <color theme="1" tint="0.499984740745262"/>
      </top>
      <bottom style="double">
        <color indexed="64"/>
      </bottom>
      <diagonal/>
    </border>
    <border>
      <left/>
      <right/>
      <top style="dashed">
        <color theme="1" tint="0.499984740745262"/>
      </top>
      <bottom style="double">
        <color indexed="64"/>
      </bottom>
      <diagonal/>
    </border>
    <border>
      <left/>
      <right style="thin">
        <color indexed="64"/>
      </right>
      <top style="dashed">
        <color theme="1" tint="0.499984740745262"/>
      </top>
      <bottom style="double">
        <color indexed="64"/>
      </bottom>
      <diagonal/>
    </border>
    <border>
      <left/>
      <right/>
      <top style="double">
        <color indexed="64"/>
      </top>
      <bottom/>
      <diagonal/>
    </border>
    <border>
      <left style="thin">
        <color indexed="64"/>
      </left>
      <right/>
      <top style="double">
        <color indexed="64"/>
      </top>
      <bottom style="dashed">
        <color theme="1" tint="0.499984740745262"/>
      </bottom>
      <diagonal/>
    </border>
    <border>
      <left/>
      <right/>
      <top style="double">
        <color indexed="64"/>
      </top>
      <bottom style="dashed">
        <color theme="1" tint="0.499984740745262"/>
      </bottom>
      <diagonal/>
    </border>
    <border>
      <left/>
      <right style="thin">
        <color indexed="64"/>
      </right>
      <top style="double">
        <color indexed="64"/>
      </top>
      <bottom style="dashed">
        <color theme="1" tint="0.499984740745262"/>
      </bottom>
      <diagonal/>
    </border>
    <border>
      <left style="thin">
        <color indexed="64"/>
      </left>
      <right/>
      <top/>
      <bottom style="dashed">
        <color theme="1" tint="0.499984740745262"/>
      </bottom>
      <diagonal/>
    </border>
    <border>
      <left/>
      <right/>
      <top/>
      <bottom style="dashed">
        <color theme="1" tint="0.499984740745262"/>
      </bottom>
      <diagonal/>
    </border>
    <border>
      <left/>
      <right style="thin">
        <color indexed="64"/>
      </right>
      <top/>
      <bottom style="dashed">
        <color theme="1" tint="0.499984740745262"/>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s>
  <cellStyleXfs count="72">
    <xf numFmtId="0" fontId="0" fillId="0" borderId="0">
      <alignment vertical="center"/>
    </xf>
    <xf numFmtId="38" fontId="3" fillId="0" borderId="0" applyFont="0" applyFill="0" applyBorder="0" applyAlignment="0" applyProtection="0">
      <alignment vertical="center"/>
    </xf>
    <xf numFmtId="0" fontId="2" fillId="0" borderId="0">
      <alignment vertical="center"/>
    </xf>
    <xf numFmtId="38" fontId="10" fillId="0" borderId="0" applyFont="0" applyFill="0" applyBorder="0" applyAlignment="0" applyProtection="0">
      <alignment vertical="center"/>
    </xf>
    <xf numFmtId="0" fontId="2" fillId="0" borderId="0">
      <alignment vertical="center"/>
    </xf>
    <xf numFmtId="0" fontId="2" fillId="0" borderId="0"/>
    <xf numFmtId="0" fontId="10"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10" fillId="0" borderId="0" applyFont="0" applyFill="0" applyBorder="0" applyAlignment="0" applyProtection="0"/>
    <xf numFmtId="9" fontId="10" fillId="0" borderId="0" applyFont="0" applyFill="0" applyBorder="0" applyAlignment="0" applyProtection="0"/>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10" fillId="0" borderId="0" applyFont="0" applyFill="0" applyBorder="0" applyAlignment="0" applyProtection="0">
      <alignment vertical="center"/>
    </xf>
    <xf numFmtId="9" fontId="2" fillId="0" borderId="0" applyFont="0" applyFill="0" applyBorder="0" applyAlignment="0" applyProtection="0">
      <alignment vertical="center"/>
    </xf>
    <xf numFmtId="9" fontId="10" fillId="0" borderId="0" applyFont="0" applyFill="0" applyBorder="0" applyAlignment="0" applyProtection="0">
      <alignment vertical="center"/>
    </xf>
    <xf numFmtId="0" fontId="39" fillId="0" borderId="0" applyNumberFormat="0" applyFill="0" applyBorder="0" applyAlignment="0" applyProtection="0">
      <alignment vertical="top"/>
      <protection locked="0"/>
    </xf>
    <xf numFmtId="38" fontId="10" fillId="0" borderId="0" applyFont="0" applyFill="0" applyBorder="0" applyAlignment="0" applyProtection="0"/>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 fontId="3" fillId="0" borderId="0" applyFont="0" applyFill="0" applyBorder="0" applyAlignment="0" applyProtection="0">
      <alignment vertical="center"/>
    </xf>
    <xf numFmtId="38" fontId="2" fillId="0" borderId="0" applyFont="0" applyFill="0" applyBorder="0" applyAlignment="0" applyProtection="0">
      <alignment vertical="center"/>
    </xf>
    <xf numFmtId="3" fontId="3" fillId="0" borderId="0" applyFont="0" applyFill="0" applyBorder="0" applyAlignment="0" applyProtection="0">
      <alignment vertical="center"/>
    </xf>
    <xf numFmtId="0" fontId="10" fillId="0" borderId="0"/>
    <xf numFmtId="0" fontId="2" fillId="0" borderId="0">
      <alignment vertical="center"/>
    </xf>
    <xf numFmtId="0" fontId="10" fillId="0" borderId="0"/>
    <xf numFmtId="0" fontId="2" fillId="0" borderId="0"/>
    <xf numFmtId="0" fontId="10"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10" fillId="0" borderId="0"/>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 fillId="0" borderId="0">
      <alignment vertical="center"/>
    </xf>
    <xf numFmtId="0" fontId="35" fillId="0" borderId="0">
      <alignment vertical="center"/>
    </xf>
    <xf numFmtId="0" fontId="10" fillId="0" borderId="0"/>
    <xf numFmtId="0" fontId="10" fillId="0" borderId="0"/>
    <xf numFmtId="38" fontId="35" fillId="0" borderId="0" applyFont="0" applyFill="0" applyBorder="0" applyAlignment="0" applyProtection="0">
      <alignment vertical="center"/>
    </xf>
    <xf numFmtId="0" fontId="106" fillId="0" borderId="0" applyNumberFormat="0" applyFill="0" applyBorder="0" applyAlignment="0" applyProtection="0">
      <alignment vertical="center"/>
    </xf>
  </cellStyleXfs>
  <cellXfs count="1234">
    <xf numFmtId="0" fontId="0" fillId="0" borderId="0" xfId="0">
      <alignment vertical="center"/>
    </xf>
    <xf numFmtId="0" fontId="24" fillId="0" borderId="0" xfId="7" applyFont="1" applyProtection="1">
      <alignment vertical="center"/>
      <protection hidden="1"/>
    </xf>
    <xf numFmtId="0" fontId="12" fillId="0" borderId="0" xfId="7" applyFont="1" applyProtection="1">
      <alignment vertical="center"/>
      <protection hidden="1"/>
    </xf>
    <xf numFmtId="0" fontId="12" fillId="0" borderId="0" xfId="7" applyFont="1" applyAlignment="1" applyProtection="1">
      <alignment horizontal="center" vertical="center"/>
      <protection hidden="1"/>
    </xf>
    <xf numFmtId="38" fontId="12" fillId="0" borderId="0" xfId="1" applyFont="1" applyFill="1" applyAlignment="1" applyProtection="1">
      <alignment vertical="center"/>
      <protection hidden="1"/>
    </xf>
    <xf numFmtId="0" fontId="0" fillId="0" borderId="1" xfId="0" applyBorder="1" applyAlignment="1">
      <alignment vertical="center" wrapText="1"/>
    </xf>
    <xf numFmtId="0" fontId="50" fillId="0" borderId="0" xfId="0" applyFont="1">
      <alignment vertical="center"/>
    </xf>
    <xf numFmtId="49" fontId="50" fillId="0" borderId="0" xfId="0" applyNumberFormat="1" applyFont="1" applyAlignment="1">
      <alignment horizontal="center" vertical="center"/>
    </xf>
    <xf numFmtId="0" fontId="60" fillId="0" borderId="0" xfId="0" applyFont="1">
      <alignment vertical="center"/>
    </xf>
    <xf numFmtId="0" fontId="60" fillId="0" borderId="0" xfId="0" applyFont="1" applyAlignment="1">
      <alignment horizontal="center" vertical="center"/>
    </xf>
    <xf numFmtId="0" fontId="61" fillId="0" borderId="0" xfId="0" applyFont="1">
      <alignment vertical="center"/>
    </xf>
    <xf numFmtId="0" fontId="57" fillId="0" borderId="0" xfId="0" applyFont="1">
      <alignment vertical="center"/>
    </xf>
    <xf numFmtId="0" fontId="0" fillId="0" borderId="1" xfId="0" applyBorder="1" applyAlignment="1">
      <alignment horizontal="center"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0" fontId="58" fillId="0" borderId="1" xfId="0" applyFont="1" applyBorder="1" applyAlignment="1">
      <alignment horizontal="center" vertical="center"/>
    </xf>
    <xf numFmtId="0" fontId="0" fillId="5" borderId="1" xfId="0" applyFill="1" applyBorder="1" applyAlignment="1">
      <alignment horizontal="center" vertical="center"/>
    </xf>
    <xf numFmtId="0" fontId="0" fillId="5" borderId="1" xfId="0" applyFill="1" applyBorder="1" applyAlignment="1">
      <alignment horizontal="center" vertical="center" wrapText="1"/>
    </xf>
    <xf numFmtId="0" fontId="57" fillId="0" borderId="1" xfId="0" applyFont="1" applyBorder="1" applyAlignment="1">
      <alignment horizontal="left"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0" fillId="9" borderId="1" xfId="0" applyFill="1" applyBorder="1" applyAlignment="1">
      <alignment horizontal="center" vertical="center"/>
    </xf>
    <xf numFmtId="0" fontId="57" fillId="7" borderId="1" xfId="0" applyFont="1" applyFill="1" applyBorder="1" applyAlignment="1">
      <alignment horizontal="center" vertical="center"/>
    </xf>
    <xf numFmtId="0" fontId="58" fillId="10" borderId="1" xfId="0" applyFont="1" applyFill="1" applyBorder="1" applyAlignment="1">
      <alignment horizontal="center" vertical="center"/>
    </xf>
    <xf numFmtId="0" fontId="58" fillId="11" borderId="1" xfId="0" applyFont="1" applyFill="1" applyBorder="1" applyAlignment="1">
      <alignment horizontal="center" vertical="center"/>
    </xf>
    <xf numFmtId="49" fontId="0" fillId="0" borderId="1" xfId="0" applyNumberFormat="1" applyBorder="1" applyAlignment="1">
      <alignment vertical="center" wrapText="1"/>
    </xf>
    <xf numFmtId="49" fontId="0" fillId="2" borderId="1" xfId="0" applyNumberFormat="1" applyFill="1" applyBorder="1" applyAlignment="1">
      <alignment vertical="center" wrapText="1"/>
    </xf>
    <xf numFmtId="0" fontId="0" fillId="0" borderId="1" xfId="0" applyBorder="1" applyAlignment="1">
      <alignment horizontal="center" vertical="center" wrapText="1"/>
    </xf>
    <xf numFmtId="0" fontId="59" fillId="5" borderId="4" xfId="0" applyFont="1" applyFill="1" applyBorder="1" applyAlignment="1">
      <alignment horizontal="center" vertical="center"/>
    </xf>
    <xf numFmtId="0" fontId="42" fillId="4" borderId="1" xfId="0" applyFont="1" applyFill="1" applyBorder="1" applyAlignment="1">
      <alignment horizontal="center" vertical="center"/>
    </xf>
    <xf numFmtId="49" fontId="59" fillId="2" borderId="4" xfId="0" applyNumberFormat="1" applyFont="1" applyFill="1" applyBorder="1" applyAlignment="1">
      <alignment horizontal="center" vertical="center"/>
    </xf>
    <xf numFmtId="0" fontId="59" fillId="0" borderId="1" xfId="0" applyFont="1" applyBorder="1" applyAlignment="1">
      <alignment horizontal="center" vertical="center"/>
    </xf>
    <xf numFmtId="0" fontId="42" fillId="0" borderId="1" xfId="0" applyFont="1" applyBorder="1" applyAlignment="1">
      <alignment horizontal="center" vertical="center"/>
    </xf>
    <xf numFmtId="0" fontId="42" fillId="0" borderId="1" xfId="0" applyFont="1" applyBorder="1">
      <alignment vertical="center"/>
    </xf>
    <xf numFmtId="0" fontId="0" fillId="2" borderId="1" xfId="0" applyFill="1" applyBorder="1" applyAlignment="1">
      <alignment vertical="center" wrapText="1"/>
    </xf>
    <xf numFmtId="0" fontId="36" fillId="2" borderId="0" xfId="0" applyFont="1" applyFill="1" applyProtection="1">
      <alignment vertical="center"/>
      <protection hidden="1"/>
    </xf>
    <xf numFmtId="0" fontId="0" fillId="0" borderId="0" xfId="0" applyProtection="1">
      <alignment vertical="center"/>
      <protection hidden="1"/>
    </xf>
    <xf numFmtId="0" fontId="36" fillId="0" borderId="0" xfId="0" applyFont="1" applyProtection="1">
      <alignment vertical="center"/>
      <protection hidden="1"/>
    </xf>
    <xf numFmtId="0" fontId="15" fillId="0" borderId="0" xfId="7" applyFont="1" applyProtection="1">
      <alignment vertical="center"/>
      <protection hidden="1"/>
    </xf>
    <xf numFmtId="0" fontId="15" fillId="0" borderId="0" xfId="7" applyFont="1" applyAlignment="1" applyProtection="1">
      <alignment horizontal="center" vertical="center"/>
      <protection hidden="1"/>
    </xf>
    <xf numFmtId="38" fontId="15" fillId="0" borderId="0" xfId="1" applyFont="1" applyFill="1" applyBorder="1" applyAlignment="1" applyProtection="1">
      <alignment vertical="center"/>
      <protection hidden="1"/>
    </xf>
    <xf numFmtId="38" fontId="15" fillId="0" borderId="0" xfId="1" applyFont="1" applyFill="1" applyAlignment="1" applyProtection="1">
      <alignment vertical="center"/>
      <protection hidden="1"/>
    </xf>
    <xf numFmtId="0" fontId="15" fillId="0" borderId="0" xfId="7" applyFont="1" applyAlignment="1" applyProtection="1">
      <alignment horizontal="right" vertical="center"/>
      <protection hidden="1"/>
    </xf>
    <xf numFmtId="0" fontId="45" fillId="0" borderId="0" xfId="7" applyFont="1" applyProtection="1">
      <alignment vertical="center"/>
      <protection hidden="1"/>
    </xf>
    <xf numFmtId="0" fontId="45" fillId="0" borderId="0" xfId="7" applyFont="1" applyAlignment="1" applyProtection="1">
      <alignment horizontal="right" vertical="center"/>
      <protection hidden="1"/>
    </xf>
    <xf numFmtId="0" fontId="44" fillId="0" borderId="0" xfId="7" applyFont="1" applyProtection="1">
      <alignment vertical="center"/>
      <protection hidden="1"/>
    </xf>
    <xf numFmtId="176" fontId="44" fillId="0" borderId="0" xfId="7" applyNumberFormat="1" applyFont="1" applyProtection="1">
      <alignment vertical="center"/>
      <protection hidden="1"/>
    </xf>
    <xf numFmtId="0" fontId="45" fillId="0" borderId="0" xfId="7" applyFont="1" applyAlignment="1" applyProtection="1">
      <alignment horizontal="center" vertical="center"/>
      <protection hidden="1"/>
    </xf>
    <xf numFmtId="0" fontId="46" fillId="0" borderId="0" xfId="7" applyFont="1" applyProtection="1">
      <alignment vertical="center"/>
      <protection hidden="1"/>
    </xf>
    <xf numFmtId="0" fontId="15" fillId="0" borderId="0" xfId="7" applyFont="1" applyAlignment="1" applyProtection="1">
      <alignment horizontal="left" vertical="center" wrapText="1"/>
      <protection hidden="1"/>
    </xf>
    <xf numFmtId="0" fontId="24" fillId="0" borderId="11" xfId="7" applyFont="1" applyBorder="1" applyAlignment="1" applyProtection="1">
      <alignment horizontal="center" vertical="center"/>
      <protection hidden="1"/>
    </xf>
    <xf numFmtId="185" fontId="24" fillId="0" borderId="11" xfId="7" applyNumberFormat="1" applyFont="1" applyBorder="1" applyProtection="1">
      <alignment vertical="center"/>
      <protection hidden="1"/>
    </xf>
    <xf numFmtId="0" fontId="15" fillId="0" borderId="0" xfId="7" applyFont="1" applyAlignment="1" applyProtection="1">
      <alignment horizontal="left" vertical="center"/>
      <protection hidden="1"/>
    </xf>
    <xf numFmtId="0" fontId="47" fillId="0" borderId="3" xfId="2" applyFont="1" applyBorder="1" applyAlignment="1" applyProtection="1">
      <alignment vertical="center" textRotation="255"/>
      <protection hidden="1"/>
    </xf>
    <xf numFmtId="0" fontId="24" fillId="0" borderId="3" xfId="7" applyFont="1" applyBorder="1" applyProtection="1">
      <alignment vertical="center"/>
      <protection hidden="1"/>
    </xf>
    <xf numFmtId="0" fontId="11" fillId="0" borderId="0" xfId="7" applyFont="1" applyAlignment="1" applyProtection="1">
      <alignment horizontal="left" vertical="center"/>
      <protection hidden="1"/>
    </xf>
    <xf numFmtId="0" fontId="11" fillId="0" borderId="0" xfId="7" applyFont="1" applyAlignment="1" applyProtection="1">
      <alignment vertical="center" shrinkToFit="1"/>
      <protection hidden="1"/>
    </xf>
    <xf numFmtId="0" fontId="11" fillId="0" borderId="0" xfId="7" applyFont="1" applyAlignment="1" applyProtection="1">
      <alignment horizontal="left" vertical="center" shrinkToFit="1"/>
      <protection hidden="1"/>
    </xf>
    <xf numFmtId="0" fontId="11" fillId="0" borderId="0" xfId="7" applyFont="1" applyAlignment="1" applyProtection="1">
      <alignment horizontal="left" vertical="center" wrapText="1"/>
      <protection hidden="1"/>
    </xf>
    <xf numFmtId="0" fontId="11" fillId="0" borderId="0" xfId="7" applyFont="1" applyAlignment="1" applyProtection="1">
      <alignment horizontal="center" vertical="center" wrapText="1"/>
      <protection hidden="1"/>
    </xf>
    <xf numFmtId="0" fontId="11" fillId="0" borderId="0" xfId="7" applyFont="1" applyAlignment="1" applyProtection="1">
      <alignment horizontal="center" vertical="center" shrinkToFit="1"/>
      <protection hidden="1"/>
    </xf>
    <xf numFmtId="0" fontId="12" fillId="0" borderId="0" xfId="7" applyFont="1" applyAlignment="1" applyProtection="1">
      <alignment vertical="center" shrinkToFit="1"/>
      <protection hidden="1"/>
    </xf>
    <xf numFmtId="0" fontId="11" fillId="0" borderId="0" xfId="7" applyFont="1" applyAlignment="1" applyProtection="1">
      <alignment horizontal="center" vertical="center"/>
      <protection hidden="1"/>
    </xf>
    <xf numFmtId="0" fontId="11" fillId="0" borderId="0" xfId="7" applyFont="1" applyAlignment="1" applyProtection="1">
      <alignment vertical="center" wrapText="1"/>
      <protection hidden="1"/>
    </xf>
    <xf numFmtId="0" fontId="14" fillId="0" borderId="0" xfId="7" applyFont="1" applyAlignment="1" applyProtection="1">
      <alignment horizontal="center" vertical="center"/>
      <protection hidden="1"/>
    </xf>
    <xf numFmtId="0" fontId="12" fillId="0" borderId="0" xfId="7" applyFont="1" applyAlignment="1" applyProtection="1">
      <alignment vertical="center" textRotation="255"/>
      <protection hidden="1"/>
    </xf>
    <xf numFmtId="38" fontId="12" fillId="0" borderId="0" xfId="1" applyFont="1" applyFill="1" applyBorder="1" applyAlignment="1" applyProtection="1">
      <alignment vertical="center"/>
      <protection hidden="1"/>
    </xf>
    <xf numFmtId="0" fontId="15" fillId="0" borderId="0" xfId="7" applyFont="1" applyAlignment="1" applyProtection="1">
      <alignment vertical="center" wrapText="1"/>
      <protection hidden="1"/>
    </xf>
    <xf numFmtId="0" fontId="15" fillId="0" borderId="0" xfId="7" applyFont="1" applyAlignment="1" applyProtection="1">
      <alignment horizontal="center" vertical="center" wrapText="1"/>
      <protection hidden="1"/>
    </xf>
    <xf numFmtId="0" fontId="43" fillId="0" borderId="0" xfId="7" applyFont="1" applyAlignment="1" applyProtection="1">
      <alignment horizontal="center" vertical="center" wrapText="1"/>
      <protection hidden="1"/>
    </xf>
    <xf numFmtId="0" fontId="43" fillId="0" borderId="0" xfId="7" applyFont="1" applyAlignment="1" applyProtection="1">
      <alignment horizontal="right" vertical="center"/>
      <protection hidden="1"/>
    </xf>
    <xf numFmtId="0" fontId="16" fillId="0" borderId="0" xfId="7" applyFont="1" applyProtection="1">
      <alignment vertical="center"/>
      <protection hidden="1"/>
    </xf>
    <xf numFmtId="0" fontId="21" fillId="0" borderId="11" xfId="7" applyFont="1" applyBorder="1" applyProtection="1">
      <alignment vertical="center"/>
      <protection hidden="1"/>
    </xf>
    <xf numFmtId="0" fontId="11" fillId="0" borderId="11" xfId="7" applyFont="1" applyBorder="1" applyProtection="1">
      <alignment vertical="center"/>
      <protection hidden="1"/>
    </xf>
    <xf numFmtId="0" fontId="54" fillId="0" borderId="0" xfId="7" applyFont="1" applyProtection="1">
      <alignment vertical="center"/>
      <protection hidden="1"/>
    </xf>
    <xf numFmtId="0" fontId="20" fillId="7" borderId="16" xfId="7" applyFont="1" applyFill="1" applyBorder="1" applyProtection="1">
      <alignment vertical="center"/>
      <protection hidden="1"/>
    </xf>
    <xf numFmtId="0" fontId="20" fillId="7" borderId="17" xfId="7" applyFont="1" applyFill="1" applyBorder="1" applyProtection="1">
      <alignment vertical="center"/>
      <protection hidden="1"/>
    </xf>
    <xf numFmtId="0" fontId="18" fillId="0" borderId="11" xfId="7" applyFont="1" applyBorder="1" applyAlignment="1" applyProtection="1">
      <alignment horizontal="center" vertical="center" shrinkToFit="1"/>
      <protection hidden="1"/>
    </xf>
    <xf numFmtId="0" fontId="17" fillId="0" borderId="11" xfId="7" applyFont="1" applyBorder="1" applyProtection="1">
      <alignment vertical="center"/>
      <protection hidden="1"/>
    </xf>
    <xf numFmtId="0" fontId="19" fillId="0" borderId="0" xfId="7" applyFont="1" applyAlignment="1" applyProtection="1">
      <alignment vertical="center" wrapText="1"/>
      <protection hidden="1"/>
    </xf>
    <xf numFmtId="0" fontId="18" fillId="0" borderId="2" xfId="7" applyFont="1" applyBorder="1" applyProtection="1">
      <alignment vertical="center"/>
      <protection hidden="1"/>
    </xf>
    <xf numFmtId="0" fontId="18" fillId="0" borderId="3" xfId="7" applyFont="1" applyBorder="1" applyAlignment="1" applyProtection="1">
      <alignment horizontal="center" vertical="center" textRotation="255" wrapText="1"/>
      <protection hidden="1"/>
    </xf>
    <xf numFmtId="0" fontId="18" fillId="0" borderId="11" xfId="7" applyFont="1" applyBorder="1" applyAlignment="1" applyProtection="1">
      <alignment horizontal="center" vertical="center" textRotation="255" wrapText="1"/>
      <protection hidden="1"/>
    </xf>
    <xf numFmtId="0" fontId="18" fillId="0" borderId="2" xfId="7" applyFont="1" applyBorder="1" applyAlignment="1" applyProtection="1">
      <alignment vertical="center" wrapText="1"/>
      <protection hidden="1"/>
    </xf>
    <xf numFmtId="0" fontId="20" fillId="0" borderId="11" xfId="7" applyFont="1" applyBorder="1" applyProtection="1">
      <alignment vertical="center"/>
      <protection hidden="1"/>
    </xf>
    <xf numFmtId="0" fontId="20" fillId="0" borderId="11" xfId="7" applyFont="1" applyBorder="1" applyAlignment="1" applyProtection="1">
      <alignment horizontal="center" vertical="center" shrinkToFit="1"/>
      <protection hidden="1"/>
    </xf>
    <xf numFmtId="0" fontId="18" fillId="0" borderId="11" xfId="7" applyFont="1" applyBorder="1" applyAlignment="1" applyProtection="1">
      <alignment vertical="center" shrinkToFit="1"/>
      <protection hidden="1"/>
    </xf>
    <xf numFmtId="0" fontId="18" fillId="0" borderId="3" xfId="7" applyFont="1" applyBorder="1" applyAlignment="1" applyProtection="1">
      <alignment horizontal="center" vertical="center"/>
      <protection hidden="1"/>
    </xf>
    <xf numFmtId="0" fontId="18" fillId="0" borderId="3" xfId="7" applyFont="1" applyBorder="1" applyProtection="1">
      <alignment vertical="center"/>
      <protection hidden="1"/>
    </xf>
    <xf numFmtId="0" fontId="18" fillId="0" borderId="4" xfId="7" applyFont="1" applyBorder="1" applyProtection="1">
      <alignment vertical="center"/>
      <protection hidden="1"/>
    </xf>
    <xf numFmtId="0" fontId="18" fillId="0" borderId="0" xfId="7" applyFont="1" applyAlignment="1" applyProtection="1">
      <alignment horizontal="center" vertical="center" wrapText="1" shrinkToFit="1"/>
      <protection hidden="1"/>
    </xf>
    <xf numFmtId="49" fontId="53" fillId="0" borderId="0" xfId="7" applyNumberFormat="1" applyFont="1" applyAlignment="1" applyProtection="1">
      <alignment horizontal="left" vertical="center"/>
      <protection hidden="1"/>
    </xf>
    <xf numFmtId="0" fontId="18" fillId="0" borderId="0" xfId="7" applyFont="1" applyAlignment="1" applyProtection="1">
      <alignment horizontal="center" vertical="center"/>
      <protection hidden="1"/>
    </xf>
    <xf numFmtId="49" fontId="18" fillId="0" borderId="0" xfId="7" applyNumberFormat="1" applyFont="1" applyAlignment="1" applyProtection="1">
      <alignment horizontal="left" vertical="center"/>
      <protection hidden="1"/>
    </xf>
    <xf numFmtId="49" fontId="18" fillId="0" borderId="6" xfId="7" applyNumberFormat="1" applyFont="1" applyBorder="1" applyAlignment="1" applyProtection="1">
      <alignment horizontal="left" vertical="center"/>
      <protection hidden="1"/>
    </xf>
    <xf numFmtId="0" fontId="20" fillId="0" borderId="0" xfId="0" applyFont="1" applyProtection="1">
      <alignment vertical="center"/>
      <protection hidden="1"/>
    </xf>
    <xf numFmtId="0" fontId="56" fillId="8" borderId="0" xfId="0" applyFont="1" applyFill="1" applyProtection="1">
      <alignment vertical="center"/>
      <protection hidden="1"/>
    </xf>
    <xf numFmtId="0" fontId="66" fillId="8" borderId="0" xfId="0" applyFont="1" applyFill="1" applyProtection="1">
      <alignment vertical="center"/>
      <protection hidden="1"/>
    </xf>
    <xf numFmtId="49" fontId="66" fillId="8" borderId="0" xfId="0" applyNumberFormat="1" applyFont="1" applyFill="1" applyProtection="1">
      <alignment vertical="center"/>
      <protection hidden="1"/>
    </xf>
    <xf numFmtId="0" fontId="37" fillId="0" borderId="0" xfId="0" applyFont="1" applyProtection="1">
      <alignment vertical="center"/>
      <protection hidden="1"/>
    </xf>
    <xf numFmtId="0" fontId="40" fillId="0" borderId="0" xfId="0" applyFont="1" applyProtection="1">
      <alignment vertical="center"/>
      <protection hidden="1"/>
    </xf>
    <xf numFmtId="0" fontId="36" fillId="8" borderId="0" xfId="0" applyFont="1" applyFill="1" applyAlignment="1" applyProtection="1">
      <alignment vertical="top"/>
      <protection hidden="1"/>
    </xf>
    <xf numFmtId="0" fontId="40" fillId="0" borderId="0" xfId="0" applyFont="1" applyAlignment="1" applyProtection="1">
      <alignment vertical="center" shrinkToFit="1"/>
      <protection hidden="1"/>
    </xf>
    <xf numFmtId="0" fontId="40" fillId="0" borderId="0" xfId="0" applyFont="1" applyAlignment="1" applyProtection="1">
      <alignment horizontal="center"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top" wrapText="1"/>
      <protection hidden="1"/>
    </xf>
    <xf numFmtId="0" fontId="36" fillId="0" borderId="0" xfId="0" applyFont="1" applyAlignment="1" applyProtection="1">
      <protection hidden="1"/>
    </xf>
    <xf numFmtId="0" fontId="36" fillId="8" borderId="40" xfId="0" applyFont="1" applyFill="1" applyBorder="1" applyAlignment="1" applyProtection="1">
      <alignment vertical="top"/>
      <protection hidden="1"/>
    </xf>
    <xf numFmtId="0" fontId="40" fillId="0" borderId="0" xfId="0" applyFont="1" applyAlignment="1" applyProtection="1">
      <protection hidden="1"/>
    </xf>
    <xf numFmtId="0" fontId="36" fillId="2" borderId="0" xfId="0" applyFont="1" applyFill="1" applyAlignment="1" applyProtection="1">
      <protection hidden="1"/>
    </xf>
    <xf numFmtId="0" fontId="40" fillId="0" borderId="87" xfId="0" applyFont="1" applyBorder="1" applyProtection="1">
      <alignment vertical="center"/>
      <protection hidden="1"/>
    </xf>
    <xf numFmtId="0" fontId="64" fillId="0" borderId="88" xfId="0" applyFont="1" applyBorder="1" applyProtection="1">
      <alignment vertical="center"/>
      <protection hidden="1"/>
    </xf>
    <xf numFmtId="0" fontId="64" fillId="0" borderId="89" xfId="0" applyFont="1" applyBorder="1" applyProtection="1">
      <alignment vertical="center"/>
      <protection hidden="1"/>
    </xf>
    <xf numFmtId="0" fontId="40" fillId="0" borderId="90" xfId="0" applyFont="1" applyBorder="1" applyProtection="1">
      <alignment vertical="center"/>
      <protection hidden="1"/>
    </xf>
    <xf numFmtId="0" fontId="70" fillId="0" borderId="0" xfId="0" applyFont="1" applyProtection="1">
      <alignment vertical="center"/>
      <protection hidden="1"/>
    </xf>
    <xf numFmtId="0" fontId="64" fillId="0" borderId="0" xfId="0" applyFont="1" applyProtection="1">
      <alignment vertical="center"/>
      <protection hidden="1"/>
    </xf>
    <xf numFmtId="0" fontId="64" fillId="0" borderId="91" xfId="0" applyFont="1" applyBorder="1" applyProtection="1">
      <alignment vertical="center"/>
      <protection hidden="1"/>
    </xf>
    <xf numFmtId="0" fontId="40" fillId="0" borderId="92" xfId="0" applyFont="1" applyBorder="1" applyProtection="1">
      <alignment vertical="center"/>
      <protection hidden="1"/>
    </xf>
    <xf numFmtId="0" fontId="40" fillId="0" borderId="93" xfId="0" applyFont="1" applyBorder="1" applyProtection="1">
      <alignment vertical="center"/>
      <protection hidden="1"/>
    </xf>
    <xf numFmtId="0" fontId="40" fillId="0" borderId="94" xfId="0" applyFont="1" applyBorder="1" applyProtection="1">
      <alignment vertical="center"/>
      <protection hidden="1"/>
    </xf>
    <xf numFmtId="0" fontId="40" fillId="2" borderId="0" xfId="0" applyFont="1" applyFill="1" applyProtection="1">
      <alignment vertical="center"/>
      <protection hidden="1"/>
    </xf>
    <xf numFmtId="183" fontId="40" fillId="2" borderId="75" xfId="70" applyNumberFormat="1" applyFont="1" applyFill="1" applyBorder="1" applyAlignment="1" applyProtection="1">
      <alignment vertical="center" wrapText="1"/>
      <protection hidden="1"/>
    </xf>
    <xf numFmtId="183" fontId="40" fillId="2" borderId="23" xfId="70" applyNumberFormat="1" applyFont="1" applyFill="1" applyBorder="1" applyAlignment="1" applyProtection="1">
      <alignment vertical="center" wrapText="1"/>
      <protection hidden="1"/>
    </xf>
    <xf numFmtId="183" fontId="40" fillId="2" borderId="74" xfId="70" applyNumberFormat="1" applyFont="1" applyFill="1" applyBorder="1" applyAlignment="1" applyProtection="1">
      <alignment vertical="center" wrapText="1"/>
      <protection hidden="1"/>
    </xf>
    <xf numFmtId="183" fontId="40" fillId="2" borderId="53" xfId="70" applyNumberFormat="1" applyFont="1" applyFill="1" applyBorder="1" applyAlignment="1" applyProtection="1">
      <alignment vertical="center" wrapText="1"/>
      <protection hidden="1"/>
    </xf>
    <xf numFmtId="183" fontId="40" fillId="2" borderId="0" xfId="70" applyNumberFormat="1" applyFont="1" applyFill="1" applyBorder="1" applyAlignment="1" applyProtection="1">
      <alignment vertical="center" wrapText="1"/>
      <protection hidden="1"/>
    </xf>
    <xf numFmtId="183" fontId="40" fillId="2" borderId="52" xfId="70" applyNumberFormat="1" applyFont="1" applyFill="1" applyBorder="1" applyAlignment="1" applyProtection="1">
      <alignment vertical="center" wrapText="1"/>
      <protection hidden="1"/>
    </xf>
    <xf numFmtId="183" fontId="40" fillId="2" borderId="76" xfId="70" applyNumberFormat="1" applyFont="1" applyFill="1" applyBorder="1" applyAlignment="1" applyProtection="1">
      <alignment vertical="center" wrapText="1"/>
      <protection hidden="1"/>
    </xf>
    <xf numFmtId="183" fontId="40" fillId="2" borderId="58" xfId="70" applyNumberFormat="1" applyFont="1" applyFill="1" applyBorder="1" applyAlignment="1" applyProtection="1">
      <alignment vertical="center" wrapText="1"/>
      <protection hidden="1"/>
    </xf>
    <xf numFmtId="183" fontId="40" fillId="2" borderId="60" xfId="70" applyNumberFormat="1" applyFont="1" applyFill="1" applyBorder="1" applyAlignment="1" applyProtection="1">
      <alignment vertical="center" wrapText="1"/>
      <protection hidden="1"/>
    </xf>
    <xf numFmtId="0" fontId="41" fillId="2" borderId="0" xfId="0" applyFont="1" applyFill="1" applyAlignment="1" applyProtection="1">
      <alignment horizontal="center" vertical="center"/>
      <protection hidden="1"/>
    </xf>
    <xf numFmtId="0" fontId="36" fillId="2" borderId="0" xfId="0" applyFont="1" applyFill="1" applyAlignment="1" applyProtection="1">
      <alignment horizontal="left" vertical="center"/>
      <protection hidden="1"/>
    </xf>
    <xf numFmtId="0" fontId="36" fillId="0" borderId="0" xfId="0" applyFont="1" applyAlignment="1" applyProtection="1">
      <alignment horizontal="left" vertical="center"/>
      <protection hidden="1"/>
    </xf>
    <xf numFmtId="0" fontId="62" fillId="0" borderId="0" xfId="0" applyFont="1" applyAlignment="1" applyProtection="1">
      <alignment vertical="center" shrinkToFit="1"/>
      <protection hidden="1"/>
    </xf>
    <xf numFmtId="0" fontId="62" fillId="0" borderId="0" xfId="0" applyFont="1" applyAlignment="1" applyProtection="1">
      <alignment horizontal="center" vertical="center" shrinkToFit="1"/>
      <protection hidden="1"/>
    </xf>
    <xf numFmtId="0" fontId="40" fillId="0" borderId="0" xfId="0" applyFont="1" applyAlignment="1" applyProtection="1">
      <alignment horizontal="center" vertical="center" shrinkToFit="1"/>
      <protection hidden="1"/>
    </xf>
    <xf numFmtId="179" fontId="40" fillId="0" borderId="0" xfId="0" applyNumberFormat="1" applyFont="1" applyAlignment="1" applyProtection="1">
      <alignment horizontal="right" vertical="center" shrinkToFit="1"/>
      <protection hidden="1"/>
    </xf>
    <xf numFmtId="180" fontId="40" fillId="0" borderId="0" xfId="0" applyNumberFormat="1" applyFont="1" applyAlignment="1" applyProtection="1">
      <alignment horizontal="right" vertical="center" shrinkToFit="1"/>
      <protection hidden="1"/>
    </xf>
    <xf numFmtId="180" fontId="40" fillId="0" borderId="0" xfId="0" applyNumberFormat="1" applyFont="1" applyAlignment="1" applyProtection="1">
      <alignment horizontal="center" vertical="center" shrinkToFit="1"/>
      <protection hidden="1"/>
    </xf>
    <xf numFmtId="182" fontId="40" fillId="0" borderId="0" xfId="0" applyNumberFormat="1" applyFont="1" applyAlignment="1" applyProtection="1">
      <alignment horizontal="center" vertical="center" shrinkToFit="1"/>
      <protection hidden="1"/>
    </xf>
    <xf numFmtId="0" fontId="36" fillId="2" borderId="0" xfId="0" applyFont="1" applyFill="1" applyAlignment="1" applyProtection="1">
      <alignment wrapText="1"/>
      <protection hidden="1"/>
    </xf>
    <xf numFmtId="0" fontId="36" fillId="8" borderId="0" xfId="0" applyFont="1" applyFill="1" applyProtection="1">
      <alignment vertical="center"/>
      <protection hidden="1"/>
    </xf>
    <xf numFmtId="0" fontId="40" fillId="0" borderId="0" xfId="0" applyFont="1" applyAlignment="1" applyProtection="1">
      <alignment vertical="center" wrapText="1" shrinkToFit="1"/>
      <protection hidden="1"/>
    </xf>
    <xf numFmtId="0" fontId="40" fillId="0" borderId="0" xfId="0" applyFont="1" applyAlignment="1" applyProtection="1">
      <alignment horizontal="center" vertical="center" wrapText="1" shrinkToFit="1"/>
      <protection hidden="1"/>
    </xf>
    <xf numFmtId="0" fontId="48" fillId="0" borderId="0" xfId="0" applyFont="1" applyProtection="1">
      <alignment vertical="center"/>
      <protection hidden="1"/>
    </xf>
    <xf numFmtId="0" fontId="40" fillId="0" borderId="0" xfId="0" applyFont="1" applyAlignment="1" applyProtection="1">
      <alignment horizontal="left" vertical="center" wrapText="1" shrinkToFit="1"/>
      <protection hidden="1"/>
    </xf>
    <xf numFmtId="0" fontId="18" fillId="0" borderId="0" xfId="7" applyFont="1" applyAlignment="1" applyProtection="1">
      <alignment horizontal="center" vertical="center" shrinkToFit="1"/>
      <protection hidden="1"/>
    </xf>
    <xf numFmtId="0" fontId="18" fillId="0" borderId="0" xfId="7" applyFont="1" applyAlignment="1" applyProtection="1">
      <alignment vertical="center" wrapText="1"/>
      <protection hidden="1"/>
    </xf>
    <xf numFmtId="0" fontId="18" fillId="0" borderId="0" xfId="7" applyFont="1" applyAlignment="1" applyProtection="1">
      <alignment horizontal="left" vertical="center"/>
      <protection hidden="1"/>
    </xf>
    <xf numFmtId="49" fontId="18" fillId="0" borderId="3" xfId="7" applyNumberFormat="1" applyFont="1" applyBorder="1" applyAlignment="1" applyProtection="1">
      <alignment horizontal="left" vertical="center"/>
      <protection hidden="1"/>
    </xf>
    <xf numFmtId="0" fontId="20" fillId="0" borderId="0" xfId="57" applyFont="1" applyProtection="1">
      <alignment vertical="center"/>
      <protection hidden="1"/>
    </xf>
    <xf numFmtId="49" fontId="20" fillId="0" borderId="0" xfId="57" applyNumberFormat="1" applyFont="1" applyProtection="1">
      <alignment vertical="center"/>
      <protection hidden="1"/>
    </xf>
    <xf numFmtId="49" fontId="20" fillId="0" borderId="0" xfId="57" applyNumberFormat="1" applyFont="1" applyAlignment="1" applyProtection="1">
      <alignment horizontal="center" vertical="center"/>
      <protection hidden="1"/>
    </xf>
    <xf numFmtId="49" fontId="18" fillId="0" borderId="3" xfId="7" applyNumberFormat="1" applyFont="1" applyBorder="1" applyAlignment="1" applyProtection="1">
      <alignment horizontal="center" vertical="center"/>
      <protection hidden="1"/>
    </xf>
    <xf numFmtId="0" fontId="40" fillId="0" borderId="88" xfId="0" applyFont="1" applyBorder="1" applyProtection="1">
      <alignment vertical="center"/>
      <protection hidden="1"/>
    </xf>
    <xf numFmtId="49" fontId="53" fillId="0" borderId="0" xfId="7" applyNumberFormat="1" applyFont="1" applyAlignment="1">
      <alignment horizontal="center" vertical="center"/>
    </xf>
    <xf numFmtId="38" fontId="0" fillId="2" borderId="1" xfId="0" applyNumberFormat="1" applyFill="1" applyBorder="1" applyAlignment="1">
      <alignment vertical="center" wrapText="1"/>
    </xf>
    <xf numFmtId="0" fontId="24" fillId="0" borderId="0" xfId="7" applyFont="1" applyAlignment="1" applyProtection="1">
      <alignment vertical="center" wrapText="1"/>
      <protection hidden="1"/>
    </xf>
    <xf numFmtId="0" fontId="20" fillId="0" borderId="0" xfId="0" applyFont="1" applyAlignment="1" applyProtection="1">
      <alignment horizontal="center" vertical="center"/>
      <protection hidden="1"/>
    </xf>
    <xf numFmtId="49" fontId="20" fillId="0" borderId="0" xfId="0" applyNumberFormat="1" applyFont="1" applyAlignment="1" applyProtection="1">
      <alignment horizontal="center" vertical="center"/>
      <protection hidden="1"/>
    </xf>
    <xf numFmtId="0" fontId="40" fillId="2" borderId="0" xfId="0" applyFont="1" applyFill="1" applyAlignment="1" applyProtection="1">
      <alignment horizontal="left" vertical="center" shrinkToFit="1"/>
      <protection hidden="1"/>
    </xf>
    <xf numFmtId="189" fontId="0" fillId="2" borderId="1" xfId="0" applyNumberFormat="1" applyFill="1" applyBorder="1" applyAlignment="1">
      <alignment vertical="center" wrapText="1"/>
    </xf>
    <xf numFmtId="0" fontId="58" fillId="10" borderId="129" xfId="0" applyFont="1" applyFill="1" applyBorder="1" applyAlignment="1">
      <alignment horizontal="center" vertical="center"/>
    </xf>
    <xf numFmtId="188" fontId="0" fillId="2" borderId="1" xfId="0" applyNumberFormat="1" applyFill="1" applyBorder="1" applyAlignment="1">
      <alignment horizontal="right" vertical="center" wrapText="1"/>
    </xf>
    <xf numFmtId="0" fontId="0" fillId="0" borderId="1" xfId="0" applyBorder="1" applyAlignment="1">
      <alignment horizontal="left" vertical="center" wrapText="1"/>
    </xf>
    <xf numFmtId="0" fontId="40" fillId="0" borderId="0" xfId="0" applyFont="1" applyAlignment="1" applyProtection="1">
      <alignment horizontal="left" vertical="top" wrapText="1"/>
      <protection hidden="1"/>
    </xf>
    <xf numFmtId="0" fontId="92" fillId="2" borderId="0" xfId="7" applyFont="1" applyFill="1" applyProtection="1">
      <alignment vertical="center"/>
      <protection hidden="1"/>
    </xf>
    <xf numFmtId="0" fontId="93" fillId="2" borderId="0" xfId="7" applyFont="1" applyFill="1" applyProtection="1">
      <alignment vertical="center"/>
      <protection hidden="1"/>
    </xf>
    <xf numFmtId="0" fontId="16" fillId="2" borderId="0" xfId="7" applyFont="1" applyFill="1" applyProtection="1">
      <alignment vertical="center"/>
      <protection hidden="1"/>
    </xf>
    <xf numFmtId="0" fontId="38" fillId="0" borderId="0" xfId="0" applyFont="1" applyAlignment="1" applyProtection="1">
      <alignment horizontal="center" vertical="center"/>
      <protection hidden="1"/>
    </xf>
    <xf numFmtId="0" fontId="36" fillId="0" borderId="0" xfId="0" applyFont="1" applyAlignment="1" applyProtection="1">
      <alignment horizontal="left" vertical="center" indent="1" shrinkToFit="1"/>
      <protection hidden="1"/>
    </xf>
    <xf numFmtId="0" fontId="0" fillId="0" borderId="0" xfId="0" applyProtection="1">
      <alignment vertical="center"/>
      <protection locked="0"/>
    </xf>
    <xf numFmtId="0" fontId="36" fillId="0" borderId="0" xfId="0" applyFont="1" applyProtection="1">
      <alignment vertical="center"/>
      <protection locked="0"/>
    </xf>
    <xf numFmtId="0" fontId="56" fillId="0" borderId="0" xfId="0" applyFont="1" applyProtection="1">
      <alignment vertical="center"/>
      <protection locked="0"/>
    </xf>
    <xf numFmtId="0" fontId="40" fillId="0" borderId="0" xfId="0" applyFont="1" applyAlignment="1" applyProtection="1">
      <alignment vertical="center" shrinkToFit="1"/>
      <protection locked="0"/>
    </xf>
    <xf numFmtId="0" fontId="36" fillId="0" borderId="0" xfId="0" applyFont="1" applyAlignment="1" applyProtection="1">
      <alignment horizontal="left" vertical="center" indent="1" shrinkToFit="1"/>
      <protection locked="0"/>
    </xf>
    <xf numFmtId="0" fontId="40" fillId="0" borderId="0" xfId="0" applyFont="1" applyAlignment="1" applyProtection="1">
      <alignment horizontal="left" vertical="top" wrapText="1"/>
      <protection locked="0"/>
    </xf>
    <xf numFmtId="0" fontId="36" fillId="0" borderId="0" xfId="0" applyFont="1" applyAlignment="1" applyProtection="1">
      <protection locked="0"/>
    </xf>
    <xf numFmtId="0" fontId="40" fillId="0" borderId="0" xfId="0" applyFont="1" applyAlignment="1" applyProtection="1">
      <alignment vertical="top" wrapText="1"/>
      <protection locked="0"/>
    </xf>
    <xf numFmtId="0" fontId="56" fillId="0" borderId="0" xfId="0" applyFont="1" applyAlignment="1" applyProtection="1">
      <protection locked="0"/>
    </xf>
    <xf numFmtId="0" fontId="56" fillId="0" borderId="20" xfId="0" applyFont="1" applyBorder="1" applyAlignment="1" applyProtection="1">
      <alignment horizontal="center" vertical="center" shrinkToFit="1"/>
      <protection locked="0"/>
    </xf>
    <xf numFmtId="0" fontId="72" fillId="0" borderId="0" xfId="0" applyFont="1" applyProtection="1">
      <alignment vertical="center"/>
      <protection locked="0"/>
    </xf>
    <xf numFmtId="0" fontId="56" fillId="0" borderId="20" xfId="0" applyFont="1" applyBorder="1" applyAlignment="1" applyProtection="1">
      <alignment horizontal="center" vertical="center"/>
      <protection locked="0"/>
    </xf>
    <xf numFmtId="38" fontId="36" fillId="0" borderId="0" xfId="0" applyNumberFormat="1" applyFont="1" applyProtection="1">
      <alignment vertical="center"/>
      <protection locked="0"/>
    </xf>
    <xf numFmtId="0" fontId="36" fillId="0" borderId="0" xfId="0" applyFont="1" applyAlignment="1" applyProtection="1">
      <alignment horizontal="left" vertical="center"/>
      <protection locked="0"/>
    </xf>
    <xf numFmtId="0" fontId="40" fillId="0" borderId="0" xfId="0" applyFont="1" applyAlignment="1" applyProtection="1">
      <alignment horizontal="center" vertical="center"/>
      <protection locked="0"/>
    </xf>
    <xf numFmtId="0" fontId="79" fillId="2" borderId="0" xfId="2" applyFont="1" applyFill="1" applyProtection="1">
      <alignment vertical="center"/>
      <protection hidden="1"/>
    </xf>
    <xf numFmtId="0" fontId="28" fillId="2" borderId="0" xfId="2" applyFont="1" applyFill="1" applyAlignment="1" applyProtection="1">
      <alignment horizontal="left" vertical="center"/>
      <protection hidden="1"/>
    </xf>
    <xf numFmtId="0" fontId="30" fillId="0" borderId="11" xfId="2" applyFont="1" applyBorder="1" applyProtection="1">
      <alignment vertical="center"/>
      <protection hidden="1"/>
    </xf>
    <xf numFmtId="0" fontId="30" fillId="0" borderId="0" xfId="2" applyFont="1" applyProtection="1">
      <alignment vertical="center"/>
      <protection hidden="1"/>
    </xf>
    <xf numFmtId="0" fontId="6" fillId="2" borderId="0" xfId="2" applyFont="1" applyFill="1" applyProtection="1">
      <alignment vertical="center"/>
      <protection hidden="1"/>
    </xf>
    <xf numFmtId="0" fontId="30" fillId="2" borderId="11" xfId="1" applyNumberFormat="1" applyFont="1" applyFill="1" applyBorder="1" applyAlignment="1" applyProtection="1">
      <alignment vertical="center"/>
      <protection hidden="1"/>
    </xf>
    <xf numFmtId="0" fontId="30" fillId="2" borderId="10" xfId="1" applyNumberFormat="1" applyFont="1" applyFill="1" applyBorder="1" applyAlignment="1" applyProtection="1">
      <alignment vertical="center"/>
      <protection hidden="1"/>
    </xf>
    <xf numFmtId="0" fontId="30" fillId="2" borderId="3" xfId="1" applyNumberFormat="1" applyFont="1" applyFill="1" applyBorder="1" applyAlignment="1" applyProtection="1">
      <alignment vertical="center"/>
      <protection hidden="1"/>
    </xf>
    <xf numFmtId="0" fontId="30" fillId="2" borderId="4" xfId="1" applyNumberFormat="1" applyFont="1" applyFill="1" applyBorder="1" applyAlignment="1" applyProtection="1">
      <alignment vertical="center"/>
      <protection hidden="1"/>
    </xf>
    <xf numFmtId="0" fontId="30" fillId="2" borderId="0" xfId="1" applyNumberFormat="1" applyFont="1" applyFill="1" applyBorder="1" applyAlignment="1" applyProtection="1">
      <alignment vertical="center"/>
      <protection hidden="1"/>
    </xf>
    <xf numFmtId="0" fontId="32" fillId="2" borderId="0" xfId="1" applyNumberFormat="1" applyFont="1" applyFill="1" applyBorder="1" applyAlignment="1" applyProtection="1">
      <alignment horizontal="center" vertical="center"/>
      <protection hidden="1"/>
    </xf>
    <xf numFmtId="0" fontId="2" fillId="0" borderId="0" xfId="0" applyFont="1" applyProtection="1">
      <alignment vertical="center"/>
      <protection hidden="1"/>
    </xf>
    <xf numFmtId="0" fontId="30" fillId="2" borderId="2" xfId="1" applyNumberFormat="1" applyFont="1" applyFill="1" applyBorder="1" applyAlignment="1" applyProtection="1">
      <alignment vertical="center"/>
      <protection hidden="1"/>
    </xf>
    <xf numFmtId="0" fontId="5" fillId="2" borderId="0" xfId="2" applyFont="1" applyFill="1" applyProtection="1">
      <alignment vertical="center"/>
      <protection hidden="1"/>
    </xf>
    <xf numFmtId="38" fontId="32" fillId="2" borderId="3" xfId="1" applyFont="1" applyFill="1" applyBorder="1" applyAlignment="1" applyProtection="1">
      <alignment vertical="center"/>
      <protection hidden="1"/>
    </xf>
    <xf numFmtId="38" fontId="30" fillId="2" borderId="3" xfId="1" applyFont="1" applyFill="1" applyBorder="1" applyAlignment="1" applyProtection="1">
      <alignment vertical="center"/>
      <protection hidden="1"/>
    </xf>
    <xf numFmtId="0" fontId="2" fillId="2" borderId="8" xfId="0" applyFont="1" applyFill="1" applyBorder="1" applyProtection="1">
      <alignment vertical="center"/>
      <protection hidden="1"/>
    </xf>
    <xf numFmtId="0" fontId="2" fillId="2" borderId="0" xfId="0" applyFont="1" applyFill="1" applyProtection="1">
      <alignment vertical="center"/>
      <protection hidden="1"/>
    </xf>
    <xf numFmtId="38" fontId="32" fillId="2" borderId="0" xfId="1" applyFont="1" applyFill="1" applyBorder="1" applyAlignment="1" applyProtection="1">
      <alignment vertical="center"/>
      <protection hidden="1"/>
    </xf>
    <xf numFmtId="177" fontId="30" fillId="2" borderId="3" xfId="70" applyNumberFormat="1" applyFont="1" applyFill="1" applyBorder="1" applyAlignment="1" applyProtection="1">
      <alignment vertical="center"/>
      <protection hidden="1"/>
    </xf>
    <xf numFmtId="177" fontId="30" fillId="2" borderId="4" xfId="70" applyNumberFormat="1" applyFont="1" applyFill="1" applyBorder="1" applyAlignment="1" applyProtection="1">
      <alignment vertical="center"/>
      <protection hidden="1"/>
    </xf>
    <xf numFmtId="38" fontId="30" fillId="2" borderId="8" xfId="1" applyFont="1" applyFill="1" applyBorder="1" applyAlignment="1" applyProtection="1">
      <alignment vertical="center"/>
      <protection hidden="1"/>
    </xf>
    <xf numFmtId="38" fontId="30" fillId="2" borderId="0" xfId="1" applyFont="1" applyFill="1" applyBorder="1" applyAlignment="1" applyProtection="1">
      <alignment vertical="center"/>
      <protection hidden="1"/>
    </xf>
    <xf numFmtId="0" fontId="77" fillId="2" borderId="0" xfId="2" applyFont="1" applyFill="1" applyProtection="1">
      <alignment vertical="center"/>
      <protection hidden="1"/>
    </xf>
    <xf numFmtId="0" fontId="27" fillId="2" borderId="0" xfId="2" applyFont="1" applyFill="1" applyProtection="1">
      <alignment vertical="center"/>
      <protection hidden="1"/>
    </xf>
    <xf numFmtId="0" fontId="27" fillId="0" borderId="0" xfId="2" applyFont="1" applyProtection="1">
      <alignment vertical="center"/>
      <protection hidden="1"/>
    </xf>
    <xf numFmtId="0" fontId="65" fillId="0" borderId="0" xfId="57" applyFont="1" applyProtection="1">
      <alignment vertical="center"/>
      <protection hidden="1"/>
    </xf>
    <xf numFmtId="49" fontId="65" fillId="0" borderId="0" xfId="57" applyNumberFormat="1" applyFont="1" applyProtection="1">
      <alignment vertical="center"/>
      <protection hidden="1"/>
    </xf>
    <xf numFmtId="0" fontId="25" fillId="2" borderId="0" xfId="2" applyFont="1" applyFill="1" applyAlignment="1" applyProtection="1">
      <alignment vertical="center" wrapText="1"/>
      <protection hidden="1"/>
    </xf>
    <xf numFmtId="0" fontId="26" fillId="0" borderId="0" xfId="0" applyFont="1" applyProtection="1">
      <alignment vertical="center"/>
      <protection hidden="1"/>
    </xf>
    <xf numFmtId="49" fontId="26" fillId="0" borderId="0" xfId="0" applyNumberFormat="1" applyFont="1" applyProtection="1">
      <alignment vertical="center"/>
      <protection hidden="1"/>
    </xf>
    <xf numFmtId="49" fontId="2" fillId="0" borderId="0" xfId="0" applyNumberFormat="1" applyFont="1" applyProtection="1">
      <alignment vertical="center"/>
      <protection hidden="1"/>
    </xf>
    <xf numFmtId="0" fontId="20" fillId="0" borderId="0" xfId="7" applyFont="1" applyProtection="1">
      <alignment vertical="center"/>
      <protection hidden="1"/>
    </xf>
    <xf numFmtId="0" fontId="9" fillId="2" borderId="0" xfId="2" applyFont="1" applyFill="1" applyAlignment="1" applyProtection="1">
      <alignment horizontal="center" vertical="center"/>
      <protection hidden="1"/>
    </xf>
    <xf numFmtId="0" fontId="9" fillId="0" borderId="0" xfId="2" applyFont="1" applyAlignment="1" applyProtection="1">
      <alignment horizontal="center" vertical="center"/>
      <protection hidden="1"/>
    </xf>
    <xf numFmtId="0" fontId="26" fillId="0" borderId="0" xfId="0" applyFont="1" applyAlignment="1" applyProtection="1">
      <alignment horizontal="right" vertical="center"/>
      <protection hidden="1"/>
    </xf>
    <xf numFmtId="0" fontId="80" fillId="2" borderId="0" xfId="2" applyFont="1" applyFill="1" applyProtection="1">
      <alignment vertical="center"/>
      <protection hidden="1"/>
    </xf>
    <xf numFmtId="0" fontId="80" fillId="0" borderId="0" xfId="2" applyFont="1" applyProtection="1">
      <alignment vertical="center"/>
      <protection hidden="1"/>
    </xf>
    <xf numFmtId="0" fontId="79" fillId="0" borderId="0" xfId="2" applyFont="1" applyProtection="1">
      <alignment vertical="center"/>
      <protection hidden="1"/>
    </xf>
    <xf numFmtId="0" fontId="81" fillId="0" borderId="0" xfId="0" applyFont="1" applyProtection="1">
      <alignment vertical="center"/>
      <protection hidden="1"/>
    </xf>
    <xf numFmtId="0" fontId="82" fillId="0" borderId="0" xfId="2" applyFont="1" applyAlignment="1" applyProtection="1">
      <alignment wrapText="1"/>
      <protection hidden="1"/>
    </xf>
    <xf numFmtId="0" fontId="82" fillId="0" borderId="0" xfId="2" applyFont="1" applyProtection="1">
      <alignment vertical="center"/>
      <protection hidden="1"/>
    </xf>
    <xf numFmtId="0" fontId="7" fillId="2" borderId="0" xfId="2" applyFont="1" applyFill="1" applyProtection="1">
      <alignment vertical="center"/>
      <protection hidden="1"/>
    </xf>
    <xf numFmtId="0" fontId="29" fillId="2" borderId="0" xfId="2" applyFont="1" applyFill="1" applyProtection="1">
      <alignment vertical="center"/>
      <protection hidden="1"/>
    </xf>
    <xf numFmtId="0" fontId="29" fillId="0" borderId="0" xfId="2" applyFont="1" applyProtection="1">
      <alignment vertical="center"/>
      <protection hidden="1"/>
    </xf>
    <xf numFmtId="0" fontId="7" fillId="0" borderId="0" xfId="2" applyFont="1" applyProtection="1">
      <alignment vertical="center"/>
      <protection hidden="1"/>
    </xf>
    <xf numFmtId="0" fontId="6" fillId="0" borderId="0" xfId="2" applyFont="1" applyAlignment="1" applyProtection="1">
      <alignment wrapText="1"/>
      <protection hidden="1"/>
    </xf>
    <xf numFmtId="0" fontId="6" fillId="0" borderId="0" xfId="2" applyFont="1" applyProtection="1">
      <alignment vertical="center"/>
      <protection hidden="1"/>
    </xf>
    <xf numFmtId="38" fontId="4" fillId="0" borderId="0" xfId="1" applyFont="1" applyFill="1" applyBorder="1" applyAlignment="1" applyProtection="1">
      <alignment vertical="center"/>
      <protection hidden="1"/>
    </xf>
    <xf numFmtId="0" fontId="2" fillId="2" borderId="0" xfId="0" applyFont="1" applyFill="1" applyAlignment="1" applyProtection="1">
      <alignment horizontal="center" vertical="center"/>
      <protection hidden="1"/>
    </xf>
    <xf numFmtId="0" fontId="23" fillId="2" borderId="0" xfId="0" applyFont="1" applyFill="1" applyAlignment="1" applyProtection="1">
      <alignment horizontal="center" vertical="center"/>
      <protection hidden="1"/>
    </xf>
    <xf numFmtId="0" fontId="23" fillId="0" borderId="0" xfId="0" applyFont="1" applyAlignment="1" applyProtection="1">
      <alignment horizontal="center" vertical="center"/>
      <protection hidden="1"/>
    </xf>
    <xf numFmtId="0" fontId="2" fillId="0" borderId="0" xfId="0" applyFont="1" applyAlignment="1" applyProtection="1">
      <alignment vertical="center" wrapText="1"/>
      <protection hidden="1"/>
    </xf>
    <xf numFmtId="0" fontId="6" fillId="0" borderId="11" xfId="2" applyFont="1" applyBorder="1" applyAlignment="1" applyProtection="1">
      <alignment wrapText="1"/>
      <protection hidden="1"/>
    </xf>
    <xf numFmtId="0" fontId="50" fillId="2" borderId="0" xfId="0" applyFont="1" applyFill="1" applyProtection="1">
      <alignment vertical="center"/>
      <protection hidden="1"/>
    </xf>
    <xf numFmtId="0" fontId="27" fillId="0" borderId="3" xfId="2" applyFont="1" applyBorder="1" applyAlignment="1" applyProtection="1">
      <alignment horizontal="center" vertical="center" wrapText="1"/>
      <protection hidden="1"/>
    </xf>
    <xf numFmtId="0" fontId="30" fillId="2" borderId="0" xfId="1" applyNumberFormat="1" applyFont="1" applyFill="1" applyBorder="1" applyAlignment="1" applyProtection="1">
      <alignment horizontal="left" vertical="center"/>
      <protection hidden="1"/>
    </xf>
    <xf numFmtId="0" fontId="30" fillId="2" borderId="0" xfId="1" applyNumberFormat="1" applyFont="1" applyFill="1" applyBorder="1" applyAlignment="1" applyProtection="1">
      <alignment horizontal="center" vertical="center"/>
      <protection hidden="1"/>
    </xf>
    <xf numFmtId="0" fontId="26" fillId="2" borderId="0" xfId="0" applyFont="1" applyFill="1" applyAlignment="1" applyProtection="1">
      <alignment horizontal="center" vertical="top" wrapText="1"/>
      <protection hidden="1"/>
    </xf>
    <xf numFmtId="0" fontId="31" fillId="2" borderId="0" xfId="0" applyFont="1" applyFill="1" applyAlignment="1" applyProtection="1">
      <alignment vertical="top" wrapText="1"/>
      <protection hidden="1"/>
    </xf>
    <xf numFmtId="0" fontId="30" fillId="0" borderId="0" xfId="0" applyFont="1" applyAlignment="1" applyProtection="1">
      <alignment vertical="center" wrapText="1"/>
      <protection hidden="1"/>
    </xf>
    <xf numFmtId="0" fontId="26" fillId="2" borderId="0" xfId="0" applyFont="1" applyFill="1" applyAlignment="1" applyProtection="1">
      <alignment vertical="center" wrapText="1"/>
      <protection hidden="1"/>
    </xf>
    <xf numFmtId="0" fontId="57" fillId="0" borderId="0" xfId="0" applyFont="1" applyProtection="1">
      <alignment vertical="center"/>
      <protection hidden="1"/>
    </xf>
    <xf numFmtId="0" fontId="30" fillId="2" borderId="0" xfId="2" applyFont="1" applyFill="1" applyProtection="1">
      <alignment vertical="center"/>
      <protection hidden="1"/>
    </xf>
    <xf numFmtId="0" fontId="30" fillId="2" borderId="0" xfId="0" applyFont="1" applyFill="1" applyAlignment="1" applyProtection="1">
      <alignment vertical="center" wrapText="1"/>
      <protection hidden="1"/>
    </xf>
    <xf numFmtId="0" fontId="28" fillId="2" borderId="0" xfId="2" applyFont="1" applyFill="1" applyProtection="1">
      <alignment vertical="center"/>
      <protection hidden="1"/>
    </xf>
    <xf numFmtId="49" fontId="28" fillId="2" borderId="0" xfId="2" applyNumberFormat="1" applyFont="1" applyFill="1" applyProtection="1">
      <alignment vertical="center"/>
      <protection hidden="1"/>
    </xf>
    <xf numFmtId="0" fontId="76" fillId="0" borderId="0" xfId="0" applyFont="1" applyProtection="1">
      <alignment vertical="center"/>
      <protection hidden="1"/>
    </xf>
    <xf numFmtId="0" fontId="30" fillId="0" borderId="0" xfId="0" applyFont="1" applyAlignment="1" applyProtection="1">
      <alignment horizontal="center" vertical="center" wrapText="1"/>
      <protection hidden="1"/>
    </xf>
    <xf numFmtId="0" fontId="76" fillId="0" borderId="0" xfId="0" applyFont="1" applyAlignment="1" applyProtection="1">
      <alignment horizontal="center" vertical="center" wrapText="1"/>
      <protection hidden="1"/>
    </xf>
    <xf numFmtId="0" fontId="30" fillId="2" borderId="0" xfId="0" applyFont="1" applyFill="1" applyAlignment="1" applyProtection="1">
      <alignment horizontal="right" vertical="center" wrapText="1"/>
      <protection hidden="1"/>
    </xf>
    <xf numFmtId="0" fontId="76" fillId="2" borderId="0" xfId="0" applyFont="1" applyFill="1" applyAlignment="1" applyProtection="1">
      <alignment horizontal="center" vertical="center" wrapText="1"/>
      <protection hidden="1"/>
    </xf>
    <xf numFmtId="0" fontId="86" fillId="2" borderId="0" xfId="0" applyFont="1" applyFill="1" applyAlignment="1" applyProtection="1">
      <alignment horizontal="center" vertical="center" wrapText="1"/>
      <protection hidden="1"/>
    </xf>
    <xf numFmtId="0" fontId="74" fillId="2" borderId="0" xfId="0" applyFont="1" applyFill="1" applyAlignment="1" applyProtection="1">
      <alignment horizontal="center" vertical="center" wrapText="1"/>
      <protection hidden="1"/>
    </xf>
    <xf numFmtId="0" fontId="88" fillId="0" borderId="0" xfId="0" applyFont="1" applyProtection="1">
      <alignment vertical="center"/>
      <protection hidden="1"/>
    </xf>
    <xf numFmtId="0" fontId="98" fillId="2" borderId="0" xfId="2" applyFont="1" applyFill="1" applyProtection="1">
      <alignment vertical="center"/>
      <protection hidden="1"/>
    </xf>
    <xf numFmtId="0" fontId="88" fillId="2" borderId="0" xfId="2" applyFont="1" applyFill="1" applyProtection="1">
      <alignment vertical="center"/>
      <protection hidden="1"/>
    </xf>
    <xf numFmtId="0" fontId="34" fillId="0" borderId="0" xfId="0" applyFont="1" applyAlignment="1" applyProtection="1">
      <alignment horizontal="center" vertical="center"/>
      <protection hidden="1"/>
    </xf>
    <xf numFmtId="0" fontId="28" fillId="0" borderId="0" xfId="2" applyFont="1" applyAlignment="1" applyProtection="1">
      <alignment horizontal="center" vertical="center"/>
      <protection hidden="1"/>
    </xf>
    <xf numFmtId="0" fontId="34" fillId="2" borderId="0" xfId="0" applyFont="1" applyFill="1" applyAlignment="1" applyProtection="1">
      <alignment horizontal="left" vertical="center"/>
      <protection hidden="1"/>
    </xf>
    <xf numFmtId="0" fontId="65" fillId="2" borderId="0" xfId="57" applyFont="1" applyFill="1" applyProtection="1">
      <alignment vertical="center"/>
      <protection hidden="1"/>
    </xf>
    <xf numFmtId="49" fontId="65" fillId="2" borderId="0" xfId="57" applyNumberFormat="1" applyFont="1" applyFill="1" applyAlignment="1" applyProtection="1">
      <alignment horizontal="center" vertical="center"/>
      <protection hidden="1"/>
    </xf>
    <xf numFmtId="49" fontId="65" fillId="2" borderId="0" xfId="57" applyNumberFormat="1" applyFont="1" applyFill="1" applyProtection="1">
      <alignment vertical="center"/>
      <protection hidden="1"/>
    </xf>
    <xf numFmtId="0" fontId="73" fillId="2" borderId="0" xfId="2" applyFont="1" applyFill="1" applyProtection="1">
      <alignment vertical="center"/>
      <protection hidden="1"/>
    </xf>
    <xf numFmtId="0" fontId="26" fillId="2" borderId="0" xfId="0" applyFont="1" applyFill="1" applyProtection="1">
      <alignment vertical="center"/>
      <protection hidden="1"/>
    </xf>
    <xf numFmtId="0" fontId="49" fillId="2" borderId="0" xfId="2" applyFont="1" applyFill="1" applyProtection="1">
      <alignment vertical="center"/>
      <protection hidden="1"/>
    </xf>
    <xf numFmtId="0" fontId="76" fillId="2" borderId="0" xfId="2" applyFont="1" applyFill="1" applyProtection="1">
      <alignment vertical="center"/>
      <protection hidden="1"/>
    </xf>
    <xf numFmtId="0" fontId="83" fillId="0" borderId="0" xfId="0" applyFont="1" applyProtection="1">
      <alignment vertical="center"/>
      <protection hidden="1"/>
    </xf>
    <xf numFmtId="0" fontId="34" fillId="2" borderId="11" xfId="0" applyFont="1" applyFill="1" applyBorder="1" applyAlignment="1" applyProtection="1">
      <alignment horizontal="center" vertical="center"/>
      <protection hidden="1"/>
    </xf>
    <xf numFmtId="0" fontId="34" fillId="2" borderId="0" xfId="0" applyFont="1" applyFill="1" applyAlignment="1" applyProtection="1">
      <alignment horizontal="center" vertical="center"/>
      <protection hidden="1"/>
    </xf>
    <xf numFmtId="49" fontId="51" fillId="0" borderId="0" xfId="0" applyNumberFormat="1" applyFont="1" applyProtection="1">
      <alignment vertical="center"/>
      <protection hidden="1"/>
    </xf>
    <xf numFmtId="49" fontId="52" fillId="0" borderId="0" xfId="7" applyNumberFormat="1" applyFont="1" applyAlignment="1" applyProtection="1">
      <alignment horizontal="center" vertical="center" shrinkToFit="1"/>
      <protection hidden="1"/>
    </xf>
    <xf numFmtId="38" fontId="51" fillId="0" borderId="0" xfId="70" applyFont="1" applyFill="1" applyBorder="1" applyAlignment="1" applyProtection="1">
      <alignment vertical="center" shrinkToFit="1"/>
      <protection hidden="1"/>
    </xf>
    <xf numFmtId="0" fontId="34" fillId="0" borderId="0" xfId="0" applyFont="1" applyProtection="1">
      <alignment vertical="center"/>
      <protection hidden="1"/>
    </xf>
    <xf numFmtId="0" fontId="51" fillId="0" borderId="0" xfId="0" applyFont="1" applyAlignment="1" applyProtection="1">
      <alignment horizontal="right" vertical="center" shrinkToFit="1"/>
      <protection hidden="1"/>
    </xf>
    <xf numFmtId="0" fontId="34" fillId="0" borderId="0" xfId="0" applyFont="1" applyAlignment="1" applyProtection="1">
      <alignment horizontal="left" vertical="center"/>
      <protection hidden="1"/>
    </xf>
    <xf numFmtId="0" fontId="51" fillId="0" borderId="0" xfId="0" applyFont="1" applyAlignment="1" applyProtection="1">
      <alignment horizontal="center" vertical="center" shrinkToFit="1"/>
      <protection hidden="1"/>
    </xf>
    <xf numFmtId="181" fontId="51" fillId="0" borderId="0" xfId="0" applyNumberFormat="1" applyFont="1" applyAlignment="1" applyProtection="1">
      <alignment horizontal="right" vertical="center"/>
      <protection hidden="1"/>
    </xf>
    <xf numFmtId="49" fontId="34" fillId="0" borderId="0" xfId="0" applyNumberFormat="1" applyFont="1" applyProtection="1">
      <alignment vertical="center"/>
      <protection hidden="1"/>
    </xf>
    <xf numFmtId="0" fontId="63" fillId="0" borderId="0" xfId="0" applyFont="1" applyAlignment="1" applyProtection="1">
      <alignment horizontal="center" vertical="center" shrinkToFit="1"/>
      <protection hidden="1"/>
    </xf>
    <xf numFmtId="0" fontId="30" fillId="2" borderId="0" xfId="0" applyFont="1" applyFill="1" applyProtection="1">
      <alignment vertical="center"/>
      <protection hidden="1"/>
    </xf>
    <xf numFmtId="0" fontId="30" fillId="0" borderId="0" xfId="0" applyFont="1" applyProtection="1">
      <alignment vertical="center"/>
      <protection hidden="1"/>
    </xf>
    <xf numFmtId="0" fontId="77" fillId="2" borderId="0" xfId="0" applyFont="1" applyFill="1" applyProtection="1">
      <alignment vertical="center"/>
      <protection hidden="1"/>
    </xf>
    <xf numFmtId="0" fontId="75" fillId="0" borderId="0" xfId="0" applyFont="1" applyProtection="1">
      <alignment vertical="center"/>
      <protection hidden="1"/>
    </xf>
    <xf numFmtId="0" fontId="26" fillId="0" borderId="0" xfId="0" applyFont="1" applyAlignment="1" applyProtection="1">
      <alignment horizontal="center" vertical="center"/>
      <protection hidden="1"/>
    </xf>
    <xf numFmtId="0" fontId="26" fillId="2" borderId="0" xfId="0" applyFont="1" applyFill="1" applyAlignment="1" applyProtection="1">
      <alignment horizontal="left" vertical="center"/>
      <protection hidden="1"/>
    </xf>
    <xf numFmtId="178" fontId="26" fillId="2" borderId="0" xfId="70" applyNumberFormat="1" applyFont="1" applyFill="1" applyBorder="1" applyAlignment="1" applyProtection="1">
      <alignment vertical="center" wrapText="1"/>
      <protection hidden="1"/>
    </xf>
    <xf numFmtId="177" fontId="30" fillId="2" borderId="0" xfId="70" applyNumberFormat="1" applyFont="1" applyFill="1" applyBorder="1" applyAlignment="1" applyProtection="1">
      <alignment vertical="center"/>
      <protection hidden="1"/>
    </xf>
    <xf numFmtId="0" fontId="30" fillId="2" borderId="0" xfId="0" applyFont="1" applyFill="1" applyAlignment="1" applyProtection="1">
      <alignment vertical="top"/>
      <protection hidden="1"/>
    </xf>
    <xf numFmtId="0" fontId="30" fillId="2" borderId="0" xfId="0" applyFont="1" applyFill="1" applyAlignment="1" applyProtection="1">
      <protection hidden="1"/>
    </xf>
    <xf numFmtId="0" fontId="30" fillId="2" borderId="0" xfId="0" applyFont="1" applyFill="1" applyAlignment="1" applyProtection="1">
      <alignment horizontal="left" vertical="center"/>
      <protection hidden="1"/>
    </xf>
    <xf numFmtId="38" fontId="30" fillId="2" borderId="3" xfId="1" applyFont="1" applyFill="1" applyBorder="1" applyAlignment="1" applyProtection="1">
      <alignment horizontal="center" vertical="center" wrapText="1"/>
      <protection hidden="1"/>
    </xf>
    <xf numFmtId="38" fontId="30" fillId="2" borderId="3" xfId="1" applyFont="1" applyFill="1" applyBorder="1" applyAlignment="1" applyProtection="1">
      <alignment vertical="center" wrapText="1"/>
      <protection hidden="1"/>
    </xf>
    <xf numFmtId="0" fontId="85" fillId="2" borderId="3" xfId="2" applyFont="1" applyFill="1" applyBorder="1" applyAlignment="1" applyProtection="1">
      <alignment vertical="center" wrapText="1"/>
      <protection hidden="1"/>
    </xf>
    <xf numFmtId="0" fontId="57" fillId="0" borderId="3" xfId="0" applyFont="1" applyBorder="1" applyProtection="1">
      <alignment vertical="center"/>
      <protection hidden="1"/>
    </xf>
    <xf numFmtId="0" fontId="57" fillId="0" borderId="4" xfId="0" applyFont="1" applyBorder="1" applyProtection="1">
      <alignment vertical="center"/>
      <protection hidden="1"/>
    </xf>
    <xf numFmtId="0" fontId="77" fillId="2" borderId="0" xfId="2" applyFont="1" applyFill="1" applyAlignment="1" applyProtection="1">
      <alignment vertical="center" wrapText="1"/>
      <protection hidden="1"/>
    </xf>
    <xf numFmtId="0" fontId="74" fillId="0" borderId="0" xfId="0" applyFont="1" applyProtection="1">
      <alignment vertical="center"/>
      <protection hidden="1"/>
    </xf>
    <xf numFmtId="38" fontId="30" fillId="0" borderId="3" xfId="1" applyFont="1" applyFill="1" applyBorder="1" applyAlignment="1" applyProtection="1">
      <alignment horizontal="center" vertical="center" wrapText="1"/>
      <protection hidden="1"/>
    </xf>
    <xf numFmtId="0" fontId="50" fillId="0" borderId="0" xfId="0" applyFont="1" applyProtection="1">
      <alignment vertical="center"/>
      <protection hidden="1"/>
    </xf>
    <xf numFmtId="0" fontId="55" fillId="0" borderId="0" xfId="0" applyFont="1" applyAlignment="1" applyProtection="1">
      <alignment horizontal="left" vertical="center"/>
      <protection hidden="1"/>
    </xf>
    <xf numFmtId="49" fontId="55" fillId="0" borderId="0" xfId="0" applyNumberFormat="1" applyFont="1" applyAlignment="1" applyProtection="1">
      <alignment horizontal="left" vertical="center"/>
      <protection hidden="1"/>
    </xf>
    <xf numFmtId="0" fontId="26" fillId="2" borderId="0" xfId="0" applyFont="1" applyFill="1" applyAlignment="1" applyProtection="1">
      <alignment vertical="top" wrapText="1"/>
      <protection hidden="1"/>
    </xf>
    <xf numFmtId="0" fontId="24" fillId="0" borderId="0" xfId="7" applyFont="1" applyAlignment="1" applyProtection="1">
      <alignment horizontal="left" vertical="center"/>
      <protection hidden="1"/>
    </xf>
    <xf numFmtId="0" fontId="24" fillId="0" borderId="0" xfId="7" applyFont="1" applyAlignment="1" applyProtection="1">
      <alignment horizontal="left" vertical="center" wrapText="1"/>
      <protection hidden="1"/>
    </xf>
    <xf numFmtId="0" fontId="12" fillId="0" borderId="0" xfId="7" applyFont="1" applyAlignment="1" applyProtection="1">
      <alignment horizontal="left" vertical="center"/>
      <protection hidden="1"/>
    </xf>
    <xf numFmtId="0" fontId="101" fillId="7" borderId="1" xfId="0" applyFont="1" applyFill="1" applyBorder="1" applyAlignment="1" applyProtection="1">
      <alignment horizontal="center" vertical="center"/>
      <protection hidden="1"/>
    </xf>
    <xf numFmtId="0" fontId="103" fillId="0" borderId="0" xfId="0" applyFont="1">
      <alignment vertical="center"/>
    </xf>
    <xf numFmtId="49" fontId="102" fillId="7" borderId="1" xfId="0" applyNumberFormat="1" applyFont="1" applyFill="1" applyBorder="1" applyAlignment="1" applyProtection="1">
      <alignment horizontal="center" vertical="center" shrinkToFit="1"/>
      <protection hidden="1"/>
    </xf>
    <xf numFmtId="0" fontId="101" fillId="9" borderId="1" xfId="0" applyFont="1" applyFill="1" applyBorder="1" applyAlignment="1" applyProtection="1">
      <alignment horizontal="center" vertical="center"/>
      <protection hidden="1"/>
    </xf>
    <xf numFmtId="49" fontId="102" fillId="9" borderId="1" xfId="0" applyNumberFormat="1" applyFont="1" applyFill="1" applyBorder="1" applyAlignment="1" applyProtection="1">
      <alignment horizontal="center" vertical="center" shrinkToFit="1"/>
      <protection hidden="1"/>
    </xf>
    <xf numFmtId="38" fontId="101" fillId="9" borderId="1" xfId="70" applyFont="1" applyFill="1" applyBorder="1" applyAlignment="1" applyProtection="1">
      <alignment horizontal="right" vertical="center" shrinkToFit="1"/>
      <protection locked="0"/>
    </xf>
    <xf numFmtId="0" fontId="101" fillId="9" borderId="1" xfId="0" applyFont="1" applyFill="1" applyBorder="1" applyAlignment="1" applyProtection="1">
      <alignment horizontal="right" vertical="center" shrinkToFit="1"/>
      <protection locked="0"/>
    </xf>
    <xf numFmtId="187" fontId="101" fillId="9" borderId="1" xfId="0" applyNumberFormat="1" applyFont="1" applyFill="1" applyBorder="1" applyAlignment="1" applyProtection="1">
      <alignment horizontal="center" vertical="center"/>
      <protection locked="0"/>
    </xf>
    <xf numFmtId="188" fontId="101" fillId="9" borderId="1" xfId="0" applyNumberFormat="1" applyFont="1" applyFill="1" applyBorder="1" applyAlignment="1" applyProtection="1">
      <alignment horizontal="center" vertical="center" shrinkToFit="1"/>
      <protection locked="0"/>
    </xf>
    <xf numFmtId="190" fontId="101" fillId="9" borderId="1" xfId="0" applyNumberFormat="1" applyFont="1" applyFill="1" applyBorder="1" applyAlignment="1" applyProtection="1">
      <alignment horizontal="right" vertical="center"/>
      <protection locked="0"/>
    </xf>
    <xf numFmtId="181" fontId="101" fillId="9" borderId="1" xfId="0" applyNumberFormat="1" applyFont="1" applyFill="1" applyBorder="1" applyAlignment="1" applyProtection="1">
      <alignment horizontal="right" vertical="center"/>
      <protection locked="0"/>
    </xf>
    <xf numFmtId="0" fontId="101" fillId="9" borderId="1" xfId="0" applyFont="1" applyFill="1" applyBorder="1" applyAlignment="1" applyProtection="1">
      <alignment horizontal="center" vertical="center" shrinkToFit="1"/>
      <protection hidden="1"/>
    </xf>
    <xf numFmtId="0" fontId="103" fillId="9" borderId="1" xfId="0" applyFont="1" applyFill="1" applyBorder="1">
      <alignment vertical="center"/>
    </xf>
    <xf numFmtId="49" fontId="103" fillId="9" borderId="1" xfId="0" applyNumberFormat="1" applyFont="1" applyFill="1" applyBorder="1">
      <alignment vertical="center"/>
    </xf>
    <xf numFmtId="0" fontId="101" fillId="6" borderId="1" xfId="0" applyFont="1" applyFill="1" applyBorder="1" applyAlignment="1" applyProtection="1">
      <alignment horizontal="center" vertical="center"/>
      <protection hidden="1"/>
    </xf>
    <xf numFmtId="49" fontId="102" fillId="6" borderId="1" xfId="0" applyNumberFormat="1" applyFont="1" applyFill="1" applyBorder="1" applyAlignment="1" applyProtection="1">
      <alignment horizontal="center" vertical="center" shrinkToFit="1"/>
      <protection hidden="1"/>
    </xf>
    <xf numFmtId="38" fontId="101" fillId="6" borderId="1" xfId="70" applyFont="1" applyFill="1" applyBorder="1" applyAlignment="1" applyProtection="1">
      <alignment horizontal="right" vertical="center" shrinkToFit="1"/>
      <protection locked="0"/>
    </xf>
    <xf numFmtId="0" fontId="101" fillId="6" borderId="1" xfId="0" applyFont="1" applyFill="1" applyBorder="1" applyAlignment="1" applyProtection="1">
      <alignment horizontal="right" vertical="center" shrinkToFit="1"/>
      <protection locked="0"/>
    </xf>
    <xf numFmtId="187" fontId="101" fillId="6" borderId="1" xfId="0" applyNumberFormat="1" applyFont="1" applyFill="1" applyBorder="1" applyAlignment="1" applyProtection="1">
      <alignment horizontal="center" vertical="center"/>
      <protection locked="0"/>
    </xf>
    <xf numFmtId="188" fontId="101" fillId="6" borderId="1" xfId="0" applyNumberFormat="1" applyFont="1" applyFill="1" applyBorder="1" applyAlignment="1" applyProtection="1">
      <alignment horizontal="center" vertical="center" shrinkToFit="1"/>
      <protection locked="0"/>
    </xf>
    <xf numFmtId="190" fontId="101" fillId="6" borderId="1" xfId="0" applyNumberFormat="1" applyFont="1" applyFill="1" applyBorder="1" applyAlignment="1" applyProtection="1">
      <alignment horizontal="right" vertical="center"/>
      <protection locked="0"/>
    </xf>
    <xf numFmtId="181" fontId="101" fillId="6" borderId="1" xfId="0" applyNumberFormat="1" applyFont="1" applyFill="1" applyBorder="1" applyAlignment="1" applyProtection="1">
      <alignment horizontal="right" vertical="center"/>
      <protection locked="0"/>
    </xf>
    <xf numFmtId="0" fontId="101" fillId="6" borderId="1" xfId="0" applyFont="1" applyFill="1" applyBorder="1" applyAlignment="1" applyProtection="1">
      <alignment horizontal="center" vertical="center" shrinkToFit="1"/>
      <protection hidden="1"/>
    </xf>
    <xf numFmtId="0" fontId="103" fillId="6" borderId="1" xfId="0" applyFont="1" applyFill="1" applyBorder="1">
      <alignment vertical="center"/>
    </xf>
    <xf numFmtId="49" fontId="103" fillId="6" borderId="1" xfId="0" applyNumberFormat="1" applyFont="1" applyFill="1" applyBorder="1">
      <alignment vertical="center"/>
    </xf>
    <xf numFmtId="0" fontId="101" fillId="12" borderId="1" xfId="0" applyFont="1" applyFill="1" applyBorder="1" applyAlignment="1" applyProtection="1">
      <alignment horizontal="center" vertical="center"/>
      <protection hidden="1"/>
    </xf>
    <xf numFmtId="49" fontId="102" fillId="12" borderId="1" xfId="0" applyNumberFormat="1" applyFont="1" applyFill="1" applyBorder="1" applyAlignment="1" applyProtection="1">
      <alignment horizontal="center" vertical="center" shrinkToFit="1"/>
      <protection hidden="1"/>
    </xf>
    <xf numFmtId="38" fontId="101" fillId="12" borderId="1" xfId="70" applyFont="1" applyFill="1" applyBorder="1" applyAlignment="1" applyProtection="1">
      <alignment horizontal="right" vertical="center" shrinkToFit="1"/>
      <protection locked="0"/>
    </xf>
    <xf numFmtId="0" fontId="101" fillId="12" borderId="1" xfId="0" applyFont="1" applyFill="1" applyBorder="1" applyAlignment="1" applyProtection="1">
      <alignment horizontal="right" vertical="center" shrinkToFit="1"/>
      <protection locked="0"/>
    </xf>
    <xf numFmtId="187" fontId="101" fillId="12" borderId="1" xfId="0" applyNumberFormat="1" applyFont="1" applyFill="1" applyBorder="1" applyAlignment="1" applyProtection="1">
      <alignment horizontal="center" vertical="center"/>
      <protection locked="0"/>
    </xf>
    <xf numFmtId="188" fontId="101" fillId="12" borderId="1" xfId="0" applyNumberFormat="1" applyFont="1" applyFill="1" applyBorder="1" applyAlignment="1" applyProtection="1">
      <alignment horizontal="center" vertical="center" shrinkToFit="1"/>
      <protection locked="0"/>
    </xf>
    <xf numFmtId="181" fontId="101" fillId="12" borderId="1" xfId="0" applyNumberFormat="1" applyFont="1" applyFill="1" applyBorder="1" applyAlignment="1" applyProtection="1">
      <alignment horizontal="right" vertical="center"/>
      <protection locked="0"/>
    </xf>
    <xf numFmtId="0" fontId="101" fillId="12" borderId="1" xfId="0" applyFont="1" applyFill="1" applyBorder="1" applyAlignment="1" applyProtection="1">
      <alignment horizontal="center" vertical="center" shrinkToFit="1"/>
      <protection hidden="1"/>
    </xf>
    <xf numFmtId="0" fontId="103" fillId="12" borderId="1" xfId="0" applyFont="1" applyFill="1" applyBorder="1">
      <alignment vertical="center"/>
    </xf>
    <xf numFmtId="49" fontId="103" fillId="12" borderId="1" xfId="0" applyNumberFormat="1" applyFont="1" applyFill="1" applyBorder="1">
      <alignment vertical="center"/>
    </xf>
    <xf numFmtId="0" fontId="101" fillId="12" borderId="1" xfId="0" applyNumberFormat="1" applyFont="1" applyFill="1" applyBorder="1" applyAlignment="1" applyProtection="1">
      <alignment horizontal="right" vertical="center" shrinkToFit="1"/>
      <protection locked="0"/>
    </xf>
    <xf numFmtId="56" fontId="101" fillId="12" borderId="1" xfId="0" quotePrefix="1" applyNumberFormat="1" applyFont="1" applyFill="1" applyBorder="1" applyAlignment="1" applyProtection="1">
      <alignment horizontal="right" vertical="center" shrinkToFit="1"/>
      <protection locked="0"/>
    </xf>
    <xf numFmtId="0" fontId="101" fillId="12" borderId="1" xfId="0" quotePrefix="1" applyNumberFormat="1" applyFont="1" applyFill="1" applyBorder="1" applyAlignment="1" applyProtection="1">
      <alignment horizontal="right" vertical="center" shrinkToFit="1"/>
      <protection locked="0"/>
    </xf>
    <xf numFmtId="176" fontId="55" fillId="0" borderId="0" xfId="0" applyNumberFormat="1" applyFont="1" applyAlignment="1" applyProtection="1">
      <alignment horizontal="left" vertical="center"/>
      <protection hidden="1"/>
    </xf>
    <xf numFmtId="0" fontId="34" fillId="0" borderId="0" xfId="0" applyFont="1" applyAlignment="1" applyProtection="1">
      <alignment horizontal="center" vertical="center"/>
      <protection hidden="1"/>
    </xf>
    <xf numFmtId="0" fontId="89" fillId="2" borderId="0" xfId="2" applyFont="1" applyFill="1" applyProtection="1">
      <alignment vertical="center"/>
      <protection hidden="1"/>
    </xf>
    <xf numFmtId="0" fontId="89" fillId="2" borderId="0" xfId="0" applyFont="1" applyFill="1" applyAlignment="1" applyProtection="1">
      <alignment vertical="center" wrapText="1"/>
      <protection hidden="1"/>
    </xf>
    <xf numFmtId="0" fontId="104" fillId="0" borderId="0" xfId="0" applyFont="1" applyProtection="1">
      <alignment vertical="center"/>
      <protection hidden="1"/>
    </xf>
    <xf numFmtId="49" fontId="12" fillId="0" borderId="0" xfId="7" applyNumberFormat="1" applyFont="1" applyProtection="1">
      <alignment vertical="center"/>
      <protection hidden="1"/>
    </xf>
    <xf numFmtId="176" fontId="24" fillId="0" borderId="0" xfId="7" applyNumberFormat="1" applyFont="1" applyAlignment="1" applyProtection="1">
      <alignment horizontal="center" vertical="center"/>
      <protection hidden="1"/>
    </xf>
    <xf numFmtId="0" fontId="24" fillId="0" borderId="0" xfId="7" applyFont="1" applyAlignment="1" applyProtection="1">
      <alignment horizontal="center" vertical="center"/>
      <protection hidden="1"/>
    </xf>
    <xf numFmtId="38" fontId="24" fillId="0" borderId="0" xfId="1" applyFont="1" applyFill="1" applyBorder="1" applyAlignment="1" applyProtection="1">
      <alignment vertical="center"/>
      <protection hidden="1"/>
    </xf>
    <xf numFmtId="0" fontId="24" fillId="0" borderId="0" xfId="7" applyFont="1" applyAlignment="1" applyProtection="1">
      <alignment horizontal="right" vertical="center"/>
      <protection hidden="1"/>
    </xf>
    <xf numFmtId="0" fontId="107" fillId="2" borderId="0" xfId="7" applyFont="1" applyFill="1" applyProtection="1">
      <alignment vertical="center"/>
      <protection hidden="1"/>
    </xf>
    <xf numFmtId="0" fontId="20" fillId="2" borderId="0" xfId="57" applyFont="1" applyFill="1" applyProtection="1">
      <alignment vertical="center"/>
      <protection hidden="1"/>
    </xf>
    <xf numFmtId="49" fontId="20" fillId="2" borderId="0" xfId="57" applyNumberFormat="1" applyFont="1" applyFill="1" applyProtection="1">
      <alignment vertical="center"/>
      <protection hidden="1"/>
    </xf>
    <xf numFmtId="0" fontId="108" fillId="0" borderId="0" xfId="7" applyFont="1" applyProtection="1">
      <alignment vertical="center"/>
      <protection hidden="1"/>
    </xf>
    <xf numFmtId="0" fontId="90" fillId="0" borderId="0" xfId="7" applyFont="1" applyProtection="1">
      <alignment vertical="center"/>
      <protection hidden="1"/>
    </xf>
    <xf numFmtId="0" fontId="24" fillId="2" borderId="0" xfId="7" applyFont="1" applyFill="1" applyAlignment="1" applyProtection="1">
      <alignment horizontal="right" vertical="center"/>
      <protection hidden="1"/>
    </xf>
    <xf numFmtId="0" fontId="108" fillId="0" borderId="0" xfId="7" applyFont="1" applyAlignment="1" applyProtection="1">
      <alignment horizontal="center" vertical="center"/>
      <protection hidden="1"/>
    </xf>
    <xf numFmtId="38" fontId="108" fillId="0" borderId="0" xfId="1" applyFont="1" applyFill="1" applyAlignment="1" applyProtection="1">
      <alignment vertical="center"/>
      <protection hidden="1"/>
    </xf>
    <xf numFmtId="49" fontId="20" fillId="0" borderId="0" xfId="7" applyNumberFormat="1" applyFont="1" applyProtection="1">
      <alignment vertical="center"/>
      <protection hidden="1"/>
    </xf>
    <xf numFmtId="0" fontId="109" fillId="0" borderId="0" xfId="7" applyFont="1" applyProtection="1">
      <alignment vertical="center"/>
      <protection hidden="1"/>
    </xf>
    <xf numFmtId="0" fontId="21" fillId="0" borderId="0" xfId="7" applyFont="1" applyProtection="1">
      <alignment vertical="center"/>
      <protection hidden="1"/>
    </xf>
    <xf numFmtId="0" fontId="109" fillId="0" borderId="0" xfId="7" applyFont="1" applyAlignment="1" applyProtection="1">
      <alignment horizontal="center" vertical="center"/>
      <protection hidden="1"/>
    </xf>
    <xf numFmtId="0" fontId="20" fillId="0" borderId="0" xfId="7" applyFont="1" applyAlignment="1" applyProtection="1">
      <alignment horizontal="center" vertical="center"/>
      <protection hidden="1"/>
    </xf>
    <xf numFmtId="0" fontId="110" fillId="0" borderId="0" xfId="0" applyFont="1" applyAlignment="1" applyProtection="1">
      <alignment vertical="center" wrapText="1"/>
      <protection hidden="1"/>
    </xf>
    <xf numFmtId="0" fontId="110" fillId="13" borderId="0" xfId="0" applyFont="1" applyFill="1" applyAlignment="1" applyProtection="1">
      <alignment vertical="center" wrapText="1"/>
      <protection hidden="1"/>
    </xf>
    <xf numFmtId="0" fontId="112" fillId="0" borderId="0" xfId="7" applyFont="1" applyProtection="1">
      <alignment vertical="center"/>
      <protection hidden="1"/>
    </xf>
    <xf numFmtId="0" fontId="112" fillId="0" borderId="0" xfId="7" applyFont="1" applyAlignment="1" applyProtection="1">
      <alignment horizontal="center" vertical="center"/>
      <protection hidden="1"/>
    </xf>
    <xf numFmtId="38" fontId="112" fillId="0" borderId="0" xfId="1" applyFont="1" applyFill="1" applyBorder="1" applyAlignment="1" applyProtection="1">
      <alignment vertical="center"/>
      <protection hidden="1"/>
    </xf>
    <xf numFmtId="0" fontId="112" fillId="0" borderId="0" xfId="7" applyFont="1" applyAlignment="1" applyProtection="1">
      <alignment horizontal="right" vertical="center"/>
      <protection hidden="1"/>
    </xf>
    <xf numFmtId="0" fontId="113" fillId="0" borderId="0" xfId="7" applyFont="1" applyProtection="1">
      <alignment vertical="center"/>
      <protection hidden="1"/>
    </xf>
    <xf numFmtId="0" fontId="113" fillId="0" borderId="0" xfId="7" applyFont="1" applyAlignment="1" applyProtection="1">
      <alignment horizontal="right" vertical="center"/>
      <protection hidden="1"/>
    </xf>
    <xf numFmtId="176" fontId="24" fillId="0" borderId="0" xfId="7" applyNumberFormat="1" applyFont="1" applyProtection="1">
      <alignment vertical="center"/>
      <protection hidden="1"/>
    </xf>
    <xf numFmtId="0" fontId="113" fillId="0" borderId="0" xfId="7" applyFont="1" applyAlignment="1" applyProtection="1">
      <alignment horizontal="center" vertical="center"/>
      <protection hidden="1"/>
    </xf>
    <xf numFmtId="0" fontId="114" fillId="0" borderId="0" xfId="7" applyFont="1" applyAlignment="1" applyProtection="1">
      <alignment horizontal="left" vertical="center" wrapText="1"/>
      <protection hidden="1"/>
    </xf>
    <xf numFmtId="0" fontId="115" fillId="0" borderId="0" xfId="7" applyFont="1" applyProtection="1">
      <alignment vertical="center"/>
      <protection hidden="1"/>
    </xf>
    <xf numFmtId="49" fontId="20" fillId="0" borderId="0" xfId="0" applyNumberFormat="1" applyFont="1" applyAlignment="1" applyProtection="1">
      <alignment vertical="center" wrapText="1"/>
      <protection hidden="1"/>
    </xf>
    <xf numFmtId="49" fontId="24" fillId="0" borderId="0" xfId="0" applyNumberFormat="1" applyFont="1" applyAlignment="1" applyProtection="1">
      <alignment vertical="center" wrapText="1"/>
      <protection hidden="1"/>
    </xf>
    <xf numFmtId="49" fontId="20" fillId="0" borderId="0" xfId="0" applyNumberFormat="1" applyFont="1" applyAlignment="1" applyProtection="1">
      <alignment vertical="top"/>
      <protection hidden="1"/>
    </xf>
    <xf numFmtId="49" fontId="116" fillId="0" borderId="0" xfId="0" applyNumberFormat="1" applyFont="1" applyAlignment="1" applyProtection="1">
      <alignment vertical="top"/>
      <protection hidden="1"/>
    </xf>
    <xf numFmtId="49" fontId="22" fillId="0" borderId="0" xfId="0" applyNumberFormat="1" applyFont="1" applyAlignment="1" applyProtection="1">
      <alignment vertical="top"/>
      <protection hidden="1"/>
    </xf>
    <xf numFmtId="0" fontId="117" fillId="0" borderId="0" xfId="7" applyFont="1" applyProtection="1">
      <alignment vertical="center"/>
      <protection hidden="1"/>
    </xf>
    <xf numFmtId="0" fontId="22" fillId="0" borderId="0" xfId="7" applyFont="1" applyProtection="1">
      <alignment vertical="center"/>
      <protection hidden="1"/>
    </xf>
    <xf numFmtId="49" fontId="20" fillId="0" borderId="0" xfId="0" applyNumberFormat="1" applyFont="1" applyProtection="1">
      <alignment vertical="center"/>
      <protection hidden="1"/>
    </xf>
    <xf numFmtId="49" fontId="114" fillId="0" borderId="0" xfId="0" applyNumberFormat="1" applyFont="1" applyAlignment="1" applyProtection="1">
      <alignment horizontal="left" vertical="center"/>
      <protection hidden="1"/>
    </xf>
    <xf numFmtId="0" fontId="118" fillId="2" borderId="0" xfId="57" applyFont="1" applyFill="1" applyProtection="1">
      <alignment vertical="center"/>
      <protection hidden="1"/>
    </xf>
    <xf numFmtId="0" fontId="95" fillId="2" borderId="0" xfId="57" applyFont="1" applyFill="1" applyProtection="1">
      <alignment vertical="center"/>
      <protection hidden="1"/>
    </xf>
    <xf numFmtId="0" fontId="13" fillId="0" borderId="0" xfId="0" applyFont="1" applyAlignment="1" applyProtection="1">
      <alignment vertical="center" wrapText="1"/>
      <protection hidden="1"/>
    </xf>
    <xf numFmtId="0" fontId="13" fillId="0" borderId="0" xfId="0" applyFont="1" applyAlignment="1" applyProtection="1">
      <alignment horizontal="center" vertical="center"/>
      <protection hidden="1"/>
    </xf>
    <xf numFmtId="0" fontId="95" fillId="0" borderId="0" xfId="0" applyFont="1" applyAlignment="1" applyProtection="1">
      <alignment horizontal="center" vertical="center" wrapText="1"/>
      <protection hidden="1"/>
    </xf>
    <xf numFmtId="49" fontId="20" fillId="0" borderId="0" xfId="0" applyNumberFormat="1" applyFont="1" applyAlignment="1" applyProtection="1">
      <alignment horizontal="left" vertical="center" wrapText="1"/>
      <protection hidden="1"/>
    </xf>
    <xf numFmtId="49" fontId="106" fillId="0" borderId="0" xfId="71" applyNumberFormat="1" applyAlignment="1" applyProtection="1">
      <alignment vertical="top"/>
      <protection locked="0" hidden="1"/>
    </xf>
    <xf numFmtId="0" fontId="111" fillId="0" borderId="0" xfId="7" applyFont="1" applyProtection="1">
      <alignment vertical="center"/>
      <protection hidden="1"/>
    </xf>
    <xf numFmtId="0" fontId="106" fillId="0" borderId="0" xfId="71" applyProtection="1">
      <alignment vertical="center"/>
      <protection locked="0" hidden="1"/>
    </xf>
    <xf numFmtId="49" fontId="20" fillId="0" borderId="0" xfId="0" applyNumberFormat="1" applyFont="1" applyAlignment="1" applyProtection="1">
      <alignment horizontal="left" vertical="center"/>
      <protection hidden="1"/>
    </xf>
    <xf numFmtId="0" fontId="119" fillId="0" borderId="0" xfId="0" applyFont="1" applyAlignment="1" applyProtection="1">
      <alignment horizontal="center" vertical="center"/>
      <protection hidden="1"/>
    </xf>
    <xf numFmtId="0" fontId="47" fillId="0" borderId="11" xfId="0" applyFont="1" applyBorder="1" applyAlignment="1" applyProtection="1">
      <alignment vertical="center" wrapText="1"/>
      <protection hidden="1"/>
    </xf>
    <xf numFmtId="0" fontId="120" fillId="0" borderId="0" xfId="0" applyFont="1" applyAlignment="1" applyProtection="1">
      <alignment horizontal="center" vertical="center"/>
      <protection hidden="1"/>
    </xf>
    <xf numFmtId="0" fontId="13" fillId="0" borderId="11" xfId="0" applyFont="1" applyBorder="1" applyAlignment="1" applyProtection="1">
      <alignment horizontal="center" vertical="center" textRotation="255"/>
      <protection hidden="1"/>
    </xf>
    <xf numFmtId="0" fontId="121" fillId="0" borderId="0" xfId="7" applyFont="1" applyProtection="1">
      <alignment vertical="center"/>
      <protection hidden="1"/>
    </xf>
    <xf numFmtId="49" fontId="20" fillId="0" borderId="0" xfId="0" applyNumberFormat="1" applyFont="1" applyAlignment="1" applyProtection="1">
      <alignment vertical="center"/>
      <protection hidden="1"/>
    </xf>
    <xf numFmtId="0" fontId="12" fillId="0" borderId="0" xfId="7" applyFont="1" applyProtection="1">
      <alignment vertical="center"/>
      <protection locked="0" hidden="1"/>
    </xf>
    <xf numFmtId="49" fontId="122" fillId="0" borderId="0" xfId="0" applyNumberFormat="1" applyFont="1" applyAlignment="1" applyProtection="1">
      <alignment vertical="center"/>
      <protection hidden="1"/>
    </xf>
    <xf numFmtId="49" fontId="123" fillId="0" borderId="0" xfId="71" applyNumberFormat="1" applyFont="1" applyAlignment="1" applyProtection="1">
      <alignment vertical="top"/>
      <protection hidden="1"/>
    </xf>
    <xf numFmtId="49" fontId="125" fillId="0" borderId="0" xfId="71" applyNumberFormat="1" applyFont="1" applyFill="1" applyBorder="1" applyAlignment="1" applyProtection="1">
      <alignment vertical="top"/>
      <protection locked="0" hidden="1"/>
    </xf>
    <xf numFmtId="0" fontId="126" fillId="0" borderId="0" xfId="7" applyFont="1" applyProtection="1">
      <alignment vertical="center"/>
      <protection hidden="1"/>
    </xf>
    <xf numFmtId="0" fontId="127" fillId="0" borderId="0" xfId="7" applyFont="1" applyProtection="1">
      <alignment vertical="center"/>
      <protection hidden="1"/>
    </xf>
    <xf numFmtId="0" fontId="110" fillId="13" borderId="6" xfId="0" applyFont="1" applyFill="1" applyBorder="1" applyAlignment="1" applyProtection="1">
      <alignment horizontal="left" vertical="top" wrapText="1"/>
      <protection hidden="1"/>
    </xf>
    <xf numFmtId="0" fontId="110" fillId="13" borderId="0" xfId="0" applyFont="1" applyFill="1" applyAlignment="1" applyProtection="1">
      <alignment horizontal="left" vertical="top" wrapText="1"/>
      <protection hidden="1"/>
    </xf>
    <xf numFmtId="192" fontId="20" fillId="0" borderId="2" xfId="7" applyNumberFormat="1" applyFont="1" applyBorder="1" applyAlignment="1" applyProtection="1">
      <alignment horizontal="center" vertical="center" shrinkToFit="1"/>
      <protection locked="0"/>
    </xf>
    <xf numFmtId="192" fontId="20" fillId="0" borderId="4" xfId="7" applyNumberFormat="1" applyFont="1" applyBorder="1" applyAlignment="1" applyProtection="1">
      <alignment horizontal="center" vertical="center" shrinkToFit="1"/>
      <protection locked="0"/>
    </xf>
    <xf numFmtId="0" fontId="20" fillId="0" borderId="2" xfId="7" applyFont="1" applyBorder="1" applyAlignment="1" applyProtection="1">
      <alignment horizontal="left" vertical="center" shrinkToFit="1"/>
      <protection locked="0"/>
    </xf>
    <xf numFmtId="0" fontId="20" fillId="0" borderId="3" xfId="7" applyFont="1" applyBorder="1" applyAlignment="1" applyProtection="1">
      <alignment horizontal="left" vertical="center" shrinkToFit="1"/>
      <protection locked="0"/>
    </xf>
    <xf numFmtId="0" fontId="20" fillId="0" borderId="4" xfId="7" applyFont="1" applyBorder="1" applyAlignment="1" applyProtection="1">
      <alignment horizontal="left" vertical="center" shrinkToFit="1"/>
      <protection locked="0"/>
    </xf>
    <xf numFmtId="49" fontId="20" fillId="0" borderId="2" xfId="7" applyNumberFormat="1" applyFont="1" applyBorder="1" applyAlignment="1" applyProtection="1">
      <alignment horizontal="left" vertical="center" shrinkToFit="1"/>
      <protection locked="0"/>
    </xf>
    <xf numFmtId="49" fontId="20" fillId="0" borderId="3" xfId="7" applyNumberFormat="1" applyFont="1" applyBorder="1" applyAlignment="1" applyProtection="1">
      <alignment horizontal="left" vertical="center" shrinkToFit="1"/>
      <protection locked="0"/>
    </xf>
    <xf numFmtId="49" fontId="20" fillId="0" borderId="4" xfId="7" applyNumberFormat="1" applyFont="1" applyBorder="1" applyAlignment="1" applyProtection="1">
      <alignment horizontal="left" vertical="center" shrinkToFit="1"/>
      <protection locked="0"/>
    </xf>
    <xf numFmtId="0" fontId="20" fillId="0" borderId="2" xfId="7" applyFont="1" applyBorder="1" applyAlignment="1" applyProtection="1">
      <alignment horizontal="center" vertical="center" shrinkToFit="1"/>
      <protection locked="0"/>
    </xf>
    <xf numFmtId="0" fontId="20" fillId="0" borderId="4" xfId="7" applyFont="1" applyBorder="1" applyAlignment="1" applyProtection="1">
      <alignment horizontal="center" vertical="center" shrinkToFit="1"/>
      <protection locked="0"/>
    </xf>
    <xf numFmtId="176" fontId="24" fillId="0" borderId="0" xfId="7" applyNumberFormat="1" applyFont="1" applyAlignment="1" applyProtection="1">
      <alignment horizontal="center" vertical="center"/>
      <protection hidden="1"/>
    </xf>
    <xf numFmtId="0" fontId="18" fillId="7" borderId="2" xfId="7" applyFont="1" applyFill="1" applyBorder="1" applyAlignment="1" applyProtection="1">
      <alignment horizontal="center" vertical="center"/>
      <protection hidden="1"/>
    </xf>
    <xf numFmtId="0" fontId="18" fillId="7" borderId="3" xfId="7" applyFont="1" applyFill="1" applyBorder="1" applyAlignment="1" applyProtection="1">
      <alignment horizontal="center" vertical="center"/>
      <protection hidden="1"/>
    </xf>
    <xf numFmtId="0" fontId="18" fillId="7" borderId="4" xfId="7" applyFont="1" applyFill="1" applyBorder="1" applyAlignment="1" applyProtection="1">
      <alignment horizontal="center" vertical="center"/>
      <protection hidden="1"/>
    </xf>
    <xf numFmtId="49" fontId="18" fillId="0" borderId="2" xfId="7" applyNumberFormat="1" applyFont="1" applyBorder="1" applyAlignment="1" applyProtection="1">
      <alignment horizontal="left" vertical="center" shrinkToFit="1"/>
      <protection locked="0"/>
    </xf>
    <xf numFmtId="49" fontId="18" fillId="0" borderId="3" xfId="7" applyNumberFormat="1" applyFont="1" applyBorder="1" applyAlignment="1" applyProtection="1">
      <alignment horizontal="left" vertical="center" shrinkToFit="1"/>
      <protection locked="0"/>
    </xf>
    <xf numFmtId="49" fontId="18" fillId="0" borderId="4" xfId="7" applyNumberFormat="1" applyFont="1" applyBorder="1" applyAlignment="1" applyProtection="1">
      <alignment horizontal="left" vertical="center" shrinkToFit="1"/>
      <protection locked="0"/>
    </xf>
    <xf numFmtId="0" fontId="18" fillId="7" borderId="2" xfId="7" applyFont="1" applyFill="1" applyBorder="1" applyAlignment="1" applyProtection="1">
      <alignment horizontal="center" vertical="center" shrinkToFit="1"/>
      <protection hidden="1"/>
    </xf>
    <xf numFmtId="0" fontId="18" fillId="7" borderId="3" xfId="7" applyFont="1" applyFill="1" applyBorder="1" applyAlignment="1" applyProtection="1">
      <alignment horizontal="center" vertical="center" shrinkToFit="1"/>
      <protection hidden="1"/>
    </xf>
    <xf numFmtId="0" fontId="18" fillId="7" borderId="5" xfId="7" applyFont="1" applyFill="1" applyBorder="1" applyAlignment="1" applyProtection="1">
      <alignment horizontal="center" vertical="center" shrinkToFit="1"/>
      <protection hidden="1"/>
    </xf>
    <xf numFmtId="0" fontId="18" fillId="7" borderId="6" xfId="7" applyFont="1" applyFill="1" applyBorder="1" applyAlignment="1" applyProtection="1">
      <alignment horizontal="center" vertical="center" shrinkToFit="1"/>
      <protection hidden="1"/>
    </xf>
    <xf numFmtId="0" fontId="18" fillId="7" borderId="7" xfId="7" applyFont="1" applyFill="1" applyBorder="1" applyAlignment="1" applyProtection="1">
      <alignment horizontal="center" vertical="center" shrinkToFit="1"/>
      <protection hidden="1"/>
    </xf>
    <xf numFmtId="0" fontId="18" fillId="7" borderId="10" xfId="7" applyFont="1" applyFill="1" applyBorder="1" applyAlignment="1" applyProtection="1">
      <alignment horizontal="center" vertical="center" shrinkToFit="1"/>
      <protection hidden="1"/>
    </xf>
    <xf numFmtId="0" fontId="18" fillId="7" borderId="11" xfId="7" applyFont="1" applyFill="1" applyBorder="1" applyAlignment="1" applyProtection="1">
      <alignment horizontal="center" vertical="center" shrinkToFit="1"/>
      <protection hidden="1"/>
    </xf>
    <xf numFmtId="0" fontId="18" fillId="7" borderId="12" xfId="7" applyFont="1" applyFill="1" applyBorder="1" applyAlignment="1" applyProtection="1">
      <alignment horizontal="center" vertical="center" shrinkToFit="1"/>
      <protection hidden="1"/>
    </xf>
    <xf numFmtId="0" fontId="18" fillId="0" borderId="3" xfId="7" applyFont="1" applyBorder="1" applyAlignment="1" applyProtection="1">
      <alignment horizontal="left" vertical="center"/>
      <protection hidden="1"/>
    </xf>
    <xf numFmtId="0" fontId="18" fillId="0" borderId="25" xfId="7" applyFont="1" applyBorder="1" applyAlignment="1" applyProtection="1">
      <alignment horizontal="left" vertical="center"/>
      <protection hidden="1"/>
    </xf>
    <xf numFmtId="49" fontId="18" fillId="0" borderId="24" xfId="7" applyNumberFormat="1" applyFont="1" applyBorder="1" applyAlignment="1" applyProtection="1">
      <alignment horizontal="center" vertical="center"/>
      <protection locked="0"/>
    </xf>
    <xf numFmtId="49" fontId="18" fillId="0" borderId="3" xfId="7" applyNumberFormat="1" applyFont="1" applyBorder="1" applyAlignment="1" applyProtection="1">
      <alignment horizontal="center" vertical="center"/>
      <protection locked="0"/>
    </xf>
    <xf numFmtId="49" fontId="18" fillId="0" borderId="4" xfId="7" applyNumberFormat="1" applyFont="1" applyBorder="1" applyAlignment="1" applyProtection="1">
      <alignment horizontal="center" vertical="center"/>
      <protection locked="0"/>
    </xf>
    <xf numFmtId="0" fontId="18" fillId="7" borderId="2" xfId="7" applyFont="1" applyFill="1" applyBorder="1" applyAlignment="1" applyProtection="1">
      <alignment horizontal="center" vertical="center" wrapText="1"/>
      <protection hidden="1"/>
    </xf>
    <xf numFmtId="0" fontId="18" fillId="7" borderId="3" xfId="7" applyFont="1" applyFill="1" applyBorder="1" applyAlignment="1" applyProtection="1">
      <alignment horizontal="center" vertical="center" wrapText="1"/>
      <protection hidden="1"/>
    </xf>
    <xf numFmtId="0" fontId="18" fillId="7" borderId="25" xfId="7" applyFont="1" applyFill="1" applyBorder="1" applyAlignment="1" applyProtection="1">
      <alignment horizontal="center" vertical="center" wrapText="1"/>
      <protection hidden="1"/>
    </xf>
    <xf numFmtId="0" fontId="18" fillId="0" borderId="3" xfId="7" applyFont="1" applyBorder="1" applyProtection="1">
      <alignment vertical="center"/>
      <protection locked="0"/>
    </xf>
    <xf numFmtId="0" fontId="18" fillId="0" borderId="4" xfId="7" applyFont="1" applyBorder="1" applyProtection="1">
      <alignment vertical="center"/>
      <protection locked="0"/>
    </xf>
    <xf numFmtId="0" fontId="20" fillId="7" borderId="16" xfId="7" applyFont="1" applyFill="1" applyBorder="1" applyAlignment="1" applyProtection="1">
      <alignment horizontal="center" vertical="center" shrinkToFit="1"/>
      <protection hidden="1"/>
    </xf>
    <xf numFmtId="0" fontId="20" fillId="7" borderId="17" xfId="7" applyFont="1" applyFill="1" applyBorder="1" applyAlignment="1" applyProtection="1">
      <alignment horizontal="center" vertical="center" shrinkToFit="1"/>
      <protection hidden="1"/>
    </xf>
    <xf numFmtId="0" fontId="20" fillId="7" borderId="18" xfId="7" applyFont="1" applyFill="1" applyBorder="1" applyAlignment="1" applyProtection="1">
      <alignment horizontal="center" vertical="center" shrinkToFit="1"/>
      <protection hidden="1"/>
    </xf>
    <xf numFmtId="0" fontId="20" fillId="3" borderId="5" xfId="7" applyFont="1" applyFill="1" applyBorder="1" applyAlignment="1" applyProtection="1">
      <alignment horizontal="center" vertical="center"/>
      <protection hidden="1"/>
    </xf>
    <xf numFmtId="0" fontId="20" fillId="3" borderId="6" xfId="7" applyFont="1" applyFill="1" applyBorder="1" applyAlignment="1" applyProtection="1">
      <alignment horizontal="center" vertical="center"/>
      <protection hidden="1"/>
    </xf>
    <xf numFmtId="0" fontId="20" fillId="3" borderId="7" xfId="7" applyFont="1" applyFill="1" applyBorder="1" applyAlignment="1" applyProtection="1">
      <alignment horizontal="center" vertical="center"/>
      <protection hidden="1"/>
    </xf>
    <xf numFmtId="0" fontId="20" fillId="3" borderId="10" xfId="7" applyFont="1" applyFill="1" applyBorder="1" applyAlignment="1" applyProtection="1">
      <alignment horizontal="center" vertical="center"/>
      <protection hidden="1"/>
    </xf>
    <xf numFmtId="0" fontId="20" fillId="3" borderId="11" xfId="7" applyFont="1" applyFill="1" applyBorder="1" applyAlignment="1" applyProtection="1">
      <alignment horizontal="center" vertical="center"/>
      <protection hidden="1"/>
    </xf>
    <xf numFmtId="0" fontId="20" fillId="3" borderId="12" xfId="7" applyFont="1" applyFill="1" applyBorder="1" applyAlignment="1" applyProtection="1">
      <alignment horizontal="center" vertical="center"/>
      <protection hidden="1"/>
    </xf>
    <xf numFmtId="0" fontId="20" fillId="3" borderId="2" xfId="7" applyFont="1" applyFill="1" applyBorder="1" applyAlignment="1" applyProtection="1">
      <alignment horizontal="center" vertical="center"/>
      <protection hidden="1"/>
    </xf>
    <xf numFmtId="0" fontId="20" fillId="3" borderId="3" xfId="7" applyFont="1" applyFill="1" applyBorder="1" applyAlignment="1" applyProtection="1">
      <alignment horizontal="center" vertical="center"/>
      <protection hidden="1"/>
    </xf>
    <xf numFmtId="0" fontId="20" fillId="3" borderId="4" xfId="7" applyFont="1" applyFill="1" applyBorder="1" applyAlignment="1" applyProtection="1">
      <alignment horizontal="center" vertical="center"/>
      <protection hidden="1"/>
    </xf>
    <xf numFmtId="0" fontId="20" fillId="0" borderId="17" xfId="7" applyFont="1" applyBorder="1" applyAlignment="1" applyProtection="1">
      <alignment horizontal="left" vertical="center"/>
      <protection locked="0"/>
    </xf>
    <xf numFmtId="0" fontId="20" fillId="0" borderId="18" xfId="7" applyFont="1" applyBorder="1" applyAlignment="1" applyProtection="1">
      <alignment horizontal="left" vertical="center"/>
      <protection locked="0"/>
    </xf>
    <xf numFmtId="0" fontId="18" fillId="7" borderId="13" xfId="7" applyFont="1" applyFill="1" applyBorder="1" applyAlignment="1" applyProtection="1">
      <alignment horizontal="center" vertical="center"/>
      <protection hidden="1"/>
    </xf>
    <xf numFmtId="0" fontId="18" fillId="7" borderId="14" xfId="7" applyFont="1" applyFill="1" applyBorder="1" applyAlignment="1" applyProtection="1">
      <alignment horizontal="center" vertical="center"/>
      <protection hidden="1"/>
    </xf>
    <xf numFmtId="0" fontId="18" fillId="7" borderId="13" xfId="7" applyFont="1" applyFill="1" applyBorder="1" applyAlignment="1" applyProtection="1">
      <alignment horizontal="center" vertical="center" shrinkToFit="1"/>
      <protection hidden="1"/>
    </xf>
    <xf numFmtId="0" fontId="18" fillId="7" borderId="14" xfId="7" applyFont="1" applyFill="1" applyBorder="1" applyAlignment="1" applyProtection="1">
      <alignment horizontal="center" vertical="center" shrinkToFit="1"/>
      <protection hidden="1"/>
    </xf>
    <xf numFmtId="0" fontId="18" fillId="7" borderId="15" xfId="7" applyFont="1" applyFill="1" applyBorder="1" applyAlignment="1" applyProtection="1">
      <alignment horizontal="center" vertical="center" shrinkToFit="1"/>
      <protection hidden="1"/>
    </xf>
    <xf numFmtId="49" fontId="18" fillId="0" borderId="14" xfId="7" applyNumberFormat="1" applyFont="1" applyBorder="1" applyAlignment="1" applyProtection="1">
      <alignment horizontal="left" vertical="center"/>
      <protection locked="0"/>
    </xf>
    <xf numFmtId="49" fontId="18" fillId="0" borderId="15" xfId="7" applyNumberFormat="1" applyFont="1" applyBorder="1" applyAlignment="1" applyProtection="1">
      <alignment horizontal="left" vertical="center"/>
      <protection locked="0"/>
    </xf>
    <xf numFmtId="49" fontId="18" fillId="0" borderId="3" xfId="7" applyNumberFormat="1" applyFont="1" applyBorder="1" applyAlignment="1" applyProtection="1">
      <alignment horizontal="center" vertical="center" shrinkToFit="1"/>
      <protection locked="0"/>
    </xf>
    <xf numFmtId="49" fontId="18" fillId="0" borderId="4" xfId="7" applyNumberFormat="1" applyFont="1" applyBorder="1" applyAlignment="1" applyProtection="1">
      <alignment horizontal="center" vertical="center" shrinkToFit="1"/>
      <protection locked="0"/>
    </xf>
    <xf numFmtId="49" fontId="20" fillId="2" borderId="0" xfId="57" applyNumberFormat="1" applyFont="1" applyFill="1" applyAlignment="1" applyProtection="1">
      <alignment horizontal="center" vertical="center"/>
      <protection hidden="1"/>
    </xf>
    <xf numFmtId="0" fontId="109" fillId="0" borderId="0" xfId="7" applyFont="1" applyAlignment="1" applyProtection="1">
      <alignment horizontal="center" vertical="center"/>
      <protection hidden="1"/>
    </xf>
    <xf numFmtId="0" fontId="21" fillId="0" borderId="0" xfId="7" applyFont="1" applyAlignment="1" applyProtection="1">
      <alignment horizontal="right" vertical="center"/>
      <protection hidden="1"/>
    </xf>
    <xf numFmtId="49" fontId="21" fillId="0" borderId="11" xfId="7" applyNumberFormat="1" applyFont="1" applyBorder="1" applyAlignment="1" applyProtection="1">
      <alignment vertical="center" shrinkToFit="1"/>
      <protection hidden="1"/>
    </xf>
    <xf numFmtId="0" fontId="21" fillId="0" borderId="11" xfId="7" applyFont="1" applyBorder="1" applyAlignment="1" applyProtection="1">
      <alignment vertical="center" shrinkToFit="1"/>
      <protection hidden="1"/>
    </xf>
    <xf numFmtId="0" fontId="18" fillId="7" borderId="4" xfId="7" applyFont="1" applyFill="1" applyBorder="1" applyAlignment="1" applyProtection="1">
      <alignment horizontal="center" vertical="center" shrinkToFit="1"/>
      <protection hidden="1"/>
    </xf>
    <xf numFmtId="0" fontId="18" fillId="7" borderId="2" xfId="7" applyFont="1" applyFill="1" applyBorder="1" applyAlignment="1" applyProtection="1">
      <alignment horizontal="center" vertical="center" wrapText="1" shrinkToFit="1"/>
      <protection hidden="1"/>
    </xf>
    <xf numFmtId="0" fontId="18" fillId="7" borderId="3" xfId="7" applyFont="1" applyFill="1" applyBorder="1" applyAlignment="1" applyProtection="1">
      <alignment horizontal="center" vertical="center" wrapText="1" shrinkToFit="1"/>
      <protection hidden="1"/>
    </xf>
    <xf numFmtId="0" fontId="18" fillId="7" borderId="4" xfId="7" applyFont="1" applyFill="1" applyBorder="1" applyAlignment="1" applyProtection="1">
      <alignment horizontal="center" vertical="center" wrapText="1" shrinkToFit="1"/>
      <protection hidden="1"/>
    </xf>
    <xf numFmtId="49" fontId="18" fillId="0" borderId="2" xfId="7" applyNumberFormat="1" applyFont="1" applyBorder="1" applyAlignment="1" applyProtection="1">
      <alignment horizontal="center" vertical="center"/>
      <protection locked="0"/>
    </xf>
    <xf numFmtId="0" fontId="15" fillId="0" borderId="0" xfId="7" applyFont="1" applyAlignment="1" applyProtection="1">
      <alignment horizontal="center" vertical="center"/>
      <protection hidden="1"/>
    </xf>
    <xf numFmtId="0" fontId="24" fillId="0" borderId="0" xfId="7" applyFont="1" applyAlignment="1" applyProtection="1">
      <alignment horizontal="center" vertical="center"/>
      <protection locked="0"/>
    </xf>
    <xf numFmtId="0" fontId="15" fillId="0" borderId="0" xfId="7" applyFont="1" applyAlignment="1" applyProtection="1">
      <alignment horizontal="center" vertical="center" wrapText="1"/>
      <protection hidden="1"/>
    </xf>
    <xf numFmtId="0" fontId="24" fillId="0" borderId="3" xfId="7" applyFont="1" applyBorder="1" applyAlignment="1" applyProtection="1">
      <alignment vertical="center" wrapText="1"/>
      <protection hidden="1"/>
    </xf>
    <xf numFmtId="0" fontId="24" fillId="0" borderId="0" xfId="7" applyFont="1" applyAlignment="1" applyProtection="1">
      <alignment horizontal="center" vertical="center" wrapText="1"/>
      <protection hidden="1"/>
    </xf>
    <xf numFmtId="49" fontId="24" fillId="0" borderId="3" xfId="7" applyNumberFormat="1" applyFont="1" applyBorder="1" applyAlignment="1" applyProtection="1">
      <alignment horizontal="left" vertical="center" wrapText="1"/>
      <protection hidden="1"/>
    </xf>
    <xf numFmtId="0" fontId="24" fillId="0" borderId="3" xfId="7" applyFont="1" applyBorder="1" applyAlignment="1" applyProtection="1">
      <alignment horizontal="left" vertical="center" shrinkToFit="1"/>
      <protection hidden="1"/>
    </xf>
    <xf numFmtId="0" fontId="13" fillId="0" borderId="3" xfId="2" applyFont="1" applyBorder="1" applyAlignment="1" applyProtection="1">
      <alignment horizontal="center" vertical="center" textRotation="255"/>
      <protection hidden="1"/>
    </xf>
    <xf numFmtId="184" fontId="24" fillId="0" borderId="11" xfId="7" applyNumberFormat="1" applyFont="1" applyBorder="1" applyAlignment="1" applyProtection="1">
      <alignment horizontal="center" vertical="center"/>
      <protection hidden="1"/>
    </xf>
    <xf numFmtId="49" fontId="20" fillId="0" borderId="0" xfId="57" applyNumberFormat="1" applyFont="1" applyAlignment="1" applyProtection="1">
      <alignment horizontal="center" vertical="center"/>
      <protection hidden="1"/>
    </xf>
    <xf numFmtId="185" fontId="24" fillId="0" borderId="11" xfId="7" applyNumberFormat="1" applyFont="1" applyBorder="1" applyAlignment="1" applyProtection="1">
      <alignment horizontal="center" vertical="center"/>
      <protection hidden="1"/>
    </xf>
    <xf numFmtId="0" fontId="90" fillId="0" borderId="0" xfId="7" applyFont="1" applyAlignment="1" applyProtection="1">
      <alignment horizontal="center" vertical="center" shrinkToFit="1"/>
      <protection hidden="1"/>
    </xf>
    <xf numFmtId="0" fontId="95" fillId="0" borderId="0" xfId="7" applyFont="1" applyAlignment="1" applyProtection="1">
      <alignment horizontal="center" vertical="center"/>
      <protection hidden="1"/>
    </xf>
    <xf numFmtId="49" fontId="18" fillId="0" borderId="13" xfId="7" applyNumberFormat="1" applyFont="1" applyBorder="1" applyAlignment="1" applyProtection="1">
      <alignment horizontal="left" vertical="center"/>
      <protection locked="0"/>
    </xf>
    <xf numFmtId="49" fontId="18" fillId="0" borderId="2" xfId="7" applyNumberFormat="1" applyFont="1" applyBorder="1" applyAlignment="1" applyProtection="1">
      <alignment horizontal="left" vertical="center"/>
      <protection locked="0"/>
    </xf>
    <xf numFmtId="49" fontId="18" fillId="0" borderId="3" xfId="7" applyNumberFormat="1" applyFont="1" applyBorder="1" applyAlignment="1" applyProtection="1">
      <alignment horizontal="left" vertical="center"/>
      <protection locked="0"/>
    </xf>
    <xf numFmtId="49" fontId="18" fillId="0" borderId="4" xfId="7" applyNumberFormat="1" applyFont="1" applyBorder="1" applyAlignment="1" applyProtection="1">
      <alignment horizontal="left" vertical="center"/>
      <protection locked="0"/>
    </xf>
    <xf numFmtId="0" fontId="91" fillId="0" borderId="0" xfId="7" applyFont="1" applyAlignment="1" applyProtection="1">
      <alignment horizontal="center" vertical="center"/>
      <protection hidden="1"/>
    </xf>
    <xf numFmtId="0" fontId="33" fillId="0" borderId="0" xfId="7" applyFont="1" applyAlignment="1" applyProtection="1">
      <alignment horizontal="center" vertical="center"/>
      <protection hidden="1"/>
    </xf>
    <xf numFmtId="0" fontId="20" fillId="7" borderId="2" xfId="7" applyFont="1" applyFill="1" applyBorder="1" applyAlignment="1" applyProtection="1">
      <alignment horizontal="center" vertical="center" wrapText="1" shrinkToFit="1"/>
      <protection hidden="1"/>
    </xf>
    <xf numFmtId="0" fontId="20" fillId="7" borderId="3" xfId="7" applyFont="1" applyFill="1" applyBorder="1" applyAlignment="1" applyProtection="1">
      <alignment horizontal="center" vertical="center" wrapText="1" shrinkToFit="1"/>
      <protection hidden="1"/>
    </xf>
    <xf numFmtId="0" fontId="20" fillId="7" borderId="4" xfId="7" applyFont="1" applyFill="1" applyBorder="1" applyAlignment="1" applyProtection="1">
      <alignment horizontal="center" vertical="center" wrapText="1" shrinkToFit="1"/>
      <protection hidden="1"/>
    </xf>
    <xf numFmtId="0" fontId="20" fillId="0" borderId="16" xfId="7" applyFont="1" applyBorder="1" applyAlignment="1" applyProtection="1">
      <alignment horizontal="left" vertical="center"/>
      <protection locked="0"/>
    </xf>
    <xf numFmtId="49" fontId="18" fillId="0" borderId="2" xfId="7" applyNumberFormat="1" applyFont="1" applyBorder="1" applyAlignment="1" applyProtection="1">
      <alignment horizontal="center" vertical="center" shrinkToFit="1"/>
      <protection locked="0" hidden="1"/>
    </xf>
    <xf numFmtId="49" fontId="18" fillId="0" borderId="3" xfId="7" applyNumberFormat="1" applyFont="1" applyBorder="1" applyAlignment="1" applyProtection="1">
      <alignment horizontal="center" vertical="center" shrinkToFit="1"/>
      <protection locked="0" hidden="1"/>
    </xf>
    <xf numFmtId="49" fontId="18" fillId="0" borderId="4" xfId="7" applyNumberFormat="1" applyFont="1" applyBorder="1" applyAlignment="1" applyProtection="1">
      <alignment horizontal="center" vertical="center" shrinkToFit="1"/>
      <protection locked="0" hidden="1"/>
    </xf>
    <xf numFmtId="0" fontId="18" fillId="7" borderId="5" xfId="7" applyFont="1" applyFill="1" applyBorder="1" applyAlignment="1" applyProtection="1">
      <alignment horizontal="center" vertical="center"/>
      <protection hidden="1"/>
    </xf>
    <xf numFmtId="0" fontId="18" fillId="7" borderId="6" xfId="7" applyFont="1" applyFill="1" applyBorder="1" applyAlignment="1" applyProtection="1">
      <alignment horizontal="center" vertical="center"/>
      <protection hidden="1"/>
    </xf>
    <xf numFmtId="0" fontId="18" fillId="7" borderId="7" xfId="7" applyFont="1" applyFill="1" applyBorder="1" applyAlignment="1" applyProtection="1">
      <alignment horizontal="center" vertical="center"/>
      <protection hidden="1"/>
    </xf>
    <xf numFmtId="0" fontId="18" fillId="7" borderId="10" xfId="7" applyFont="1" applyFill="1" applyBorder="1" applyAlignment="1" applyProtection="1">
      <alignment horizontal="center" vertical="center"/>
      <protection hidden="1"/>
    </xf>
    <xf numFmtId="0" fontId="18" fillId="7" borderId="11" xfId="7" applyFont="1" applyFill="1" applyBorder="1" applyAlignment="1" applyProtection="1">
      <alignment horizontal="center" vertical="center"/>
      <protection hidden="1"/>
    </xf>
    <xf numFmtId="0" fontId="18" fillId="7" borderId="12" xfId="7" applyFont="1" applyFill="1" applyBorder="1" applyAlignment="1" applyProtection="1">
      <alignment horizontal="center" vertical="center"/>
      <protection hidden="1"/>
    </xf>
    <xf numFmtId="0" fontId="18" fillId="7" borderId="24" xfId="7" applyFont="1" applyFill="1" applyBorder="1" applyAlignment="1" applyProtection="1">
      <alignment horizontal="center" vertical="center" wrapText="1"/>
      <protection hidden="1"/>
    </xf>
    <xf numFmtId="0" fontId="18" fillId="7" borderId="4" xfId="7" applyFont="1" applyFill="1" applyBorder="1" applyAlignment="1" applyProtection="1">
      <alignment horizontal="center" vertical="center" wrapText="1"/>
      <protection hidden="1"/>
    </xf>
    <xf numFmtId="193" fontId="24" fillId="0" borderId="0" xfId="57" applyNumberFormat="1" applyFont="1" applyAlignment="1" applyProtection="1">
      <alignment horizontal="center" vertical="center"/>
      <protection hidden="1"/>
    </xf>
    <xf numFmtId="193" fontId="24" fillId="0" borderId="0" xfId="0" applyNumberFormat="1" applyFont="1" applyAlignment="1" applyProtection="1">
      <alignment horizontal="center" vertical="center"/>
      <protection hidden="1"/>
    </xf>
    <xf numFmtId="176" fontId="47" fillId="0" borderId="11" xfId="0" applyNumberFormat="1" applyFont="1" applyBorder="1" applyAlignment="1" applyProtection="1">
      <alignment vertical="center" wrapText="1"/>
      <protection hidden="1"/>
    </xf>
    <xf numFmtId="176" fontId="47" fillId="0" borderId="3" xfId="0" applyNumberFormat="1" applyFont="1" applyBorder="1" applyAlignment="1" applyProtection="1">
      <alignment vertical="center" shrinkToFit="1"/>
      <protection hidden="1"/>
    </xf>
    <xf numFmtId="49" fontId="18" fillId="0" borderId="2" xfId="7" applyNumberFormat="1" applyFont="1" applyBorder="1" applyAlignment="1" applyProtection="1">
      <alignment vertical="center" shrinkToFit="1"/>
      <protection locked="0"/>
    </xf>
    <xf numFmtId="49" fontId="18" fillId="0" borderId="3" xfId="7" applyNumberFormat="1" applyFont="1" applyBorder="1" applyAlignment="1" applyProtection="1">
      <alignment vertical="center" shrinkToFit="1"/>
      <protection locked="0"/>
    </xf>
    <xf numFmtId="49" fontId="18" fillId="0" borderId="4" xfId="7" applyNumberFormat="1" applyFont="1" applyBorder="1" applyAlignment="1" applyProtection="1">
      <alignment vertical="center" shrinkToFit="1"/>
      <protection locked="0"/>
    </xf>
    <xf numFmtId="0" fontId="95" fillId="0" borderId="0" xfId="0" applyFont="1" applyAlignment="1" applyProtection="1">
      <alignment horizontal="center" vertical="center" wrapText="1"/>
      <protection hidden="1"/>
    </xf>
    <xf numFmtId="49" fontId="20" fillId="0" borderId="0" xfId="0" applyNumberFormat="1" applyFont="1" applyAlignment="1" applyProtection="1">
      <alignment horizontal="left" vertical="center" wrapText="1"/>
      <protection hidden="1"/>
    </xf>
    <xf numFmtId="0" fontId="30" fillId="2" borderId="3" xfId="1" applyNumberFormat="1" applyFont="1" applyFill="1" applyBorder="1" applyAlignment="1" applyProtection="1">
      <alignment horizontal="center" vertical="center"/>
      <protection hidden="1"/>
    </xf>
    <xf numFmtId="0" fontId="30" fillId="2" borderId="4" xfId="1" applyNumberFormat="1" applyFont="1" applyFill="1" applyBorder="1" applyAlignment="1" applyProtection="1">
      <alignment horizontal="center" vertical="center"/>
      <protection hidden="1"/>
    </xf>
    <xf numFmtId="0" fontId="55" fillId="0" borderId="3" xfId="7" applyFont="1" applyBorder="1" applyAlignment="1" applyProtection="1">
      <alignment horizontal="left" vertical="center"/>
      <protection hidden="1"/>
    </xf>
    <xf numFmtId="0" fontId="55" fillId="0" borderId="4" xfId="7" applyFont="1" applyBorder="1" applyAlignment="1" applyProtection="1">
      <alignment horizontal="left" vertical="center"/>
      <protection hidden="1"/>
    </xf>
    <xf numFmtId="0" fontId="55" fillId="0" borderId="2" xfId="7" applyFont="1" applyBorder="1" applyAlignment="1" applyProtection="1">
      <alignment horizontal="right" vertical="center"/>
      <protection hidden="1"/>
    </xf>
    <xf numFmtId="0" fontId="55" fillId="0" borderId="3" xfId="7" applyFont="1" applyBorder="1" applyAlignment="1" applyProtection="1">
      <alignment horizontal="right" vertical="center"/>
      <protection hidden="1"/>
    </xf>
    <xf numFmtId="49" fontId="34" fillId="0" borderId="4" xfId="0" applyNumberFormat="1" applyFont="1" applyBorder="1" applyProtection="1">
      <alignment vertical="center"/>
      <protection hidden="1"/>
    </xf>
    <xf numFmtId="49" fontId="34" fillId="0" borderId="1" xfId="0" applyNumberFormat="1" applyFont="1" applyBorder="1" applyProtection="1">
      <alignment vertical="center"/>
      <protection hidden="1"/>
    </xf>
    <xf numFmtId="49" fontId="34" fillId="0" borderId="33" xfId="0" applyNumberFormat="1" applyFont="1" applyBorder="1" applyProtection="1">
      <alignment vertical="center"/>
      <protection hidden="1"/>
    </xf>
    <xf numFmtId="49" fontId="34" fillId="0" borderId="31" xfId="0" applyNumberFormat="1" applyFont="1" applyBorder="1" applyProtection="1">
      <alignment vertical="center"/>
      <protection hidden="1"/>
    </xf>
    <xf numFmtId="49" fontId="34" fillId="0" borderId="12" xfId="0" applyNumberFormat="1" applyFont="1" applyBorder="1" applyProtection="1">
      <alignment vertical="center"/>
      <protection hidden="1"/>
    </xf>
    <xf numFmtId="49" fontId="34" fillId="0" borderId="19" xfId="0" applyNumberFormat="1" applyFont="1" applyBorder="1" applyProtection="1">
      <alignment vertical="center"/>
      <protection hidden="1"/>
    </xf>
    <xf numFmtId="2" fontId="34" fillId="0" borderId="2" xfId="0" applyNumberFormat="1" applyFont="1" applyBorder="1" applyProtection="1">
      <alignment vertical="center"/>
      <protection locked="0"/>
    </xf>
    <xf numFmtId="2" fontId="34" fillId="0" borderId="3" xfId="0" applyNumberFormat="1" applyFont="1" applyBorder="1" applyProtection="1">
      <alignment vertical="center"/>
      <protection locked="0"/>
    </xf>
    <xf numFmtId="2" fontId="34" fillId="0" borderId="31" xfId="0" applyNumberFormat="1" applyFont="1" applyBorder="1" applyProtection="1">
      <alignment vertical="center"/>
      <protection locked="0"/>
    </xf>
    <xf numFmtId="2" fontId="34" fillId="0" borderId="32" xfId="0" applyNumberFormat="1" applyFont="1" applyBorder="1" applyProtection="1">
      <alignment vertical="center"/>
      <protection locked="0"/>
    </xf>
    <xf numFmtId="2" fontId="34" fillId="0" borderId="5" xfId="0" applyNumberFormat="1" applyFont="1" applyBorder="1" applyAlignment="1" applyProtection="1">
      <alignment horizontal="right" vertical="center" shrinkToFit="1"/>
      <protection locked="0"/>
    </xf>
    <xf numFmtId="2" fontId="34" fillId="0" borderId="6" xfId="0" applyNumberFormat="1" applyFont="1" applyBorder="1" applyAlignment="1" applyProtection="1">
      <alignment horizontal="right" vertical="center" shrinkToFit="1"/>
      <protection locked="0"/>
    </xf>
    <xf numFmtId="2" fontId="34" fillId="0" borderId="10" xfId="0" applyNumberFormat="1" applyFont="1" applyBorder="1" applyAlignment="1" applyProtection="1">
      <alignment horizontal="right" vertical="center" shrinkToFit="1"/>
      <protection locked="0"/>
    </xf>
    <xf numFmtId="2" fontId="34" fillId="0" borderId="11" xfId="0" applyNumberFormat="1" applyFont="1" applyBorder="1" applyAlignment="1" applyProtection="1">
      <alignment horizontal="right" vertical="center" shrinkToFit="1"/>
      <protection locked="0"/>
    </xf>
    <xf numFmtId="49" fontId="34" fillId="0" borderId="6" xfId="0" applyNumberFormat="1" applyFont="1" applyBorder="1" applyAlignment="1" applyProtection="1">
      <alignment horizontal="center" vertical="center"/>
      <protection hidden="1"/>
    </xf>
    <xf numFmtId="49" fontId="34" fillId="0" borderId="7" xfId="0" applyNumberFormat="1" applyFont="1" applyBorder="1" applyAlignment="1" applyProtection="1">
      <alignment horizontal="center" vertical="center"/>
      <protection hidden="1"/>
    </xf>
    <xf numFmtId="49" fontId="34" fillId="0" borderId="11" xfId="0" applyNumberFormat="1" applyFont="1" applyBorder="1" applyAlignment="1" applyProtection="1">
      <alignment horizontal="center" vertical="center"/>
      <protection hidden="1"/>
    </xf>
    <xf numFmtId="49" fontId="34" fillId="0" borderId="12" xfId="0" applyNumberFormat="1" applyFont="1" applyBorder="1" applyAlignment="1" applyProtection="1">
      <alignment horizontal="center" vertical="center"/>
      <protection hidden="1"/>
    </xf>
    <xf numFmtId="0" fontId="100" fillId="7" borderId="5" xfId="0" applyFont="1" applyFill="1" applyBorder="1" applyAlignment="1" applyProtection="1">
      <alignment horizontal="center" vertical="center" wrapText="1"/>
      <protection hidden="1"/>
    </xf>
    <xf numFmtId="0" fontId="100" fillId="7" borderId="6" xfId="0" applyFont="1" applyFill="1" applyBorder="1" applyAlignment="1" applyProtection="1">
      <alignment horizontal="center" vertical="center"/>
      <protection hidden="1"/>
    </xf>
    <xf numFmtId="0" fontId="100" fillId="7" borderId="7" xfId="0" applyFont="1" applyFill="1" applyBorder="1" applyAlignment="1" applyProtection="1">
      <alignment horizontal="center" vertical="center"/>
      <protection hidden="1"/>
    </xf>
    <xf numFmtId="0" fontId="100" fillId="7" borderId="10" xfId="0" applyFont="1" applyFill="1" applyBorder="1" applyAlignment="1" applyProtection="1">
      <alignment horizontal="center" vertical="center"/>
      <protection hidden="1"/>
    </xf>
    <xf numFmtId="0" fontId="100" fillId="7" borderId="11" xfId="0" applyFont="1" applyFill="1" applyBorder="1" applyAlignment="1" applyProtection="1">
      <alignment horizontal="center" vertical="center"/>
      <protection hidden="1"/>
    </xf>
    <xf numFmtId="0" fontId="100" fillId="7" borderId="12" xfId="0" applyFont="1" applyFill="1" applyBorder="1" applyAlignment="1" applyProtection="1">
      <alignment horizontal="center" vertical="center"/>
      <protection hidden="1"/>
    </xf>
    <xf numFmtId="2" fontId="34" fillId="0" borderId="1" xfId="0" applyNumberFormat="1" applyFont="1" applyBorder="1" applyProtection="1">
      <alignment vertical="center"/>
      <protection locked="0"/>
    </xf>
    <xf numFmtId="2" fontId="34" fillId="0" borderId="36" xfId="0" applyNumberFormat="1" applyFont="1" applyBorder="1" applyProtection="1">
      <alignment vertical="center"/>
      <protection locked="0"/>
    </xf>
    <xf numFmtId="2" fontId="34" fillId="0" borderId="37" xfId="0" applyNumberFormat="1" applyFont="1" applyBorder="1" applyProtection="1">
      <alignment vertical="center"/>
      <protection locked="0"/>
    </xf>
    <xf numFmtId="0" fontId="76" fillId="2" borderId="4" xfId="0" applyFont="1" applyFill="1" applyBorder="1" applyAlignment="1" applyProtection="1">
      <alignment horizontal="center" vertical="center" wrapText="1"/>
      <protection hidden="1"/>
    </xf>
    <xf numFmtId="0" fontId="76" fillId="2" borderId="1" xfId="0" applyFont="1" applyFill="1" applyBorder="1" applyAlignment="1" applyProtection="1">
      <alignment horizontal="center" vertical="center" wrapText="1"/>
      <protection hidden="1"/>
    </xf>
    <xf numFmtId="0" fontId="30" fillId="0" borderId="1"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76" fillId="0" borderId="1" xfId="0" applyFont="1" applyBorder="1" applyAlignment="1" applyProtection="1">
      <alignment horizontal="center" vertical="center"/>
      <protection hidden="1"/>
    </xf>
    <xf numFmtId="0" fontId="76" fillId="2" borderId="6" xfId="0" applyFont="1" applyFill="1" applyBorder="1" applyAlignment="1" applyProtection="1">
      <alignment horizontal="center" vertical="center" wrapText="1"/>
      <protection hidden="1"/>
    </xf>
    <xf numFmtId="0" fontId="76" fillId="2" borderId="7" xfId="0" applyFont="1" applyFill="1" applyBorder="1" applyAlignment="1" applyProtection="1">
      <alignment horizontal="center" vertical="center" wrapText="1"/>
      <protection hidden="1"/>
    </xf>
    <xf numFmtId="0" fontId="76" fillId="2" borderId="11" xfId="0" applyFont="1" applyFill="1" applyBorder="1" applyAlignment="1" applyProtection="1">
      <alignment horizontal="center" vertical="center" wrapText="1"/>
      <protection hidden="1"/>
    </xf>
    <xf numFmtId="0" fontId="76" fillId="2" borderId="12" xfId="0" applyFont="1" applyFill="1" applyBorder="1" applyAlignment="1" applyProtection="1">
      <alignment horizontal="center" vertical="center" wrapText="1"/>
      <protection hidden="1"/>
    </xf>
    <xf numFmtId="190" fontId="34" fillId="0" borderId="5" xfId="0" applyNumberFormat="1" applyFont="1" applyBorder="1" applyAlignment="1" applyProtection="1">
      <alignment horizontal="right" vertical="center"/>
      <protection locked="0"/>
    </xf>
    <xf numFmtId="190" fontId="34" fillId="0" borderId="6" xfId="0" applyNumberFormat="1" applyFont="1" applyBorder="1" applyAlignment="1" applyProtection="1">
      <alignment horizontal="right" vertical="center"/>
      <protection locked="0"/>
    </xf>
    <xf numFmtId="190" fontId="34" fillId="0" borderId="10" xfId="0" applyNumberFormat="1" applyFont="1" applyBorder="1" applyAlignment="1" applyProtection="1">
      <alignment horizontal="right" vertical="center"/>
      <protection locked="0"/>
    </xf>
    <xf numFmtId="190" fontId="34" fillId="0" borderId="11" xfId="0" applyNumberFormat="1" applyFont="1" applyBorder="1" applyAlignment="1" applyProtection="1">
      <alignment horizontal="right" vertical="center"/>
      <protection locked="0"/>
    </xf>
    <xf numFmtId="49" fontId="34" fillId="0" borderId="120" xfId="0" applyNumberFormat="1" applyFont="1" applyBorder="1" applyAlignment="1" applyProtection="1">
      <alignment horizontal="center" vertical="center"/>
      <protection hidden="1"/>
    </xf>
    <xf numFmtId="49" fontId="34" fillId="0" borderId="119" xfId="0" applyNumberFormat="1" applyFont="1" applyBorder="1" applyAlignment="1" applyProtection="1">
      <alignment horizontal="center" vertical="center"/>
      <protection hidden="1"/>
    </xf>
    <xf numFmtId="190" fontId="34" fillId="0" borderId="5" xfId="0" applyNumberFormat="1" applyFont="1" applyBorder="1" applyAlignment="1" applyProtection="1">
      <alignment horizontal="right" vertical="center" shrinkToFit="1"/>
      <protection locked="0"/>
    </xf>
    <xf numFmtId="190" fontId="34" fillId="0" borderId="6" xfId="0" applyNumberFormat="1" applyFont="1" applyBorder="1" applyAlignment="1" applyProtection="1">
      <alignment horizontal="right" vertical="center" shrinkToFit="1"/>
      <protection locked="0"/>
    </xf>
    <xf numFmtId="190" fontId="34" fillId="0" borderId="10" xfId="0" applyNumberFormat="1" applyFont="1" applyBorder="1" applyAlignment="1" applyProtection="1">
      <alignment horizontal="right" vertical="center" shrinkToFit="1"/>
      <protection locked="0"/>
    </xf>
    <xf numFmtId="190" fontId="34" fillId="0" borderId="11" xfId="0" applyNumberFormat="1" applyFont="1" applyBorder="1" applyAlignment="1" applyProtection="1">
      <alignment horizontal="right" vertical="center" shrinkToFit="1"/>
      <protection locked="0"/>
    </xf>
    <xf numFmtId="190" fontId="34" fillId="0" borderId="118" xfId="0" applyNumberFormat="1" applyFont="1" applyBorder="1" applyAlignment="1" applyProtection="1">
      <alignment horizontal="right" vertical="center" shrinkToFit="1"/>
      <protection locked="0"/>
    </xf>
    <xf numFmtId="190" fontId="34" fillId="0" borderId="120" xfId="0" applyNumberFormat="1" applyFont="1" applyBorder="1" applyAlignment="1" applyProtection="1">
      <alignment horizontal="right" vertical="center" shrinkToFit="1"/>
      <protection locked="0"/>
    </xf>
    <xf numFmtId="49" fontId="34" fillId="0" borderId="126" xfId="0" applyNumberFormat="1" applyFont="1" applyBorder="1" applyProtection="1">
      <alignment vertical="center"/>
      <protection locked="0"/>
    </xf>
    <xf numFmtId="49" fontId="34" fillId="0" borderId="127" xfId="0" applyNumberFormat="1" applyFont="1" applyBorder="1" applyProtection="1">
      <alignment vertical="center"/>
      <protection locked="0"/>
    </xf>
    <xf numFmtId="49" fontId="34" fillId="0" borderId="128" xfId="0" applyNumberFormat="1" applyFont="1" applyBorder="1" applyProtection="1">
      <alignment vertical="center"/>
      <protection locked="0"/>
    </xf>
    <xf numFmtId="0" fontId="34" fillId="0" borderId="6" xfId="0" applyFont="1" applyBorder="1" applyAlignment="1" applyProtection="1">
      <alignment horizontal="center" vertical="center"/>
      <protection hidden="1"/>
    </xf>
    <xf numFmtId="0" fontId="34" fillId="0" borderId="7" xfId="0" applyFont="1" applyBorder="1" applyAlignment="1" applyProtection="1">
      <alignment horizontal="center" vertical="center"/>
      <protection hidden="1"/>
    </xf>
    <xf numFmtId="0" fontId="34" fillId="0" borderId="11" xfId="0" applyFont="1" applyBorder="1" applyAlignment="1" applyProtection="1">
      <alignment horizontal="center" vertical="center"/>
      <protection hidden="1"/>
    </xf>
    <xf numFmtId="0" fontId="34" fillId="0" borderId="12" xfId="0" applyFont="1" applyBorder="1" applyAlignment="1" applyProtection="1">
      <alignment horizontal="center" vertical="center"/>
      <protection hidden="1"/>
    </xf>
    <xf numFmtId="0" fontId="34" fillId="0" borderId="5" xfId="0" applyFont="1" applyBorder="1" applyAlignment="1" applyProtection="1">
      <alignment horizontal="right" vertical="center" shrinkToFit="1"/>
      <protection locked="0"/>
    </xf>
    <xf numFmtId="0" fontId="34" fillId="0" borderId="6" xfId="0" applyFont="1" applyBorder="1" applyAlignment="1" applyProtection="1">
      <alignment horizontal="right" vertical="center" shrinkToFit="1"/>
      <protection locked="0"/>
    </xf>
    <xf numFmtId="0" fontId="34" fillId="0" borderId="10" xfId="0" applyFont="1" applyBorder="1" applyAlignment="1" applyProtection="1">
      <alignment horizontal="right" vertical="center" shrinkToFit="1"/>
      <protection locked="0"/>
    </xf>
    <xf numFmtId="0" fontId="34" fillId="0" borderId="11" xfId="0" applyFont="1" applyBorder="1" applyAlignment="1" applyProtection="1">
      <alignment horizontal="right" vertical="center" shrinkToFit="1"/>
      <protection locked="0"/>
    </xf>
    <xf numFmtId="187" fontId="34" fillId="0" borderId="5" xfId="0" applyNumberFormat="1" applyFont="1" applyBorder="1" applyAlignment="1" applyProtection="1">
      <alignment horizontal="center" vertical="center"/>
      <protection locked="0"/>
    </xf>
    <xf numFmtId="187" fontId="34" fillId="0" borderId="6" xfId="0" applyNumberFormat="1" applyFont="1" applyBorder="1" applyAlignment="1" applyProtection="1">
      <alignment horizontal="center" vertical="center"/>
      <protection locked="0"/>
    </xf>
    <xf numFmtId="187" fontId="34" fillId="0" borderId="7" xfId="0" applyNumberFormat="1" applyFont="1" applyBorder="1" applyAlignment="1" applyProtection="1">
      <alignment horizontal="center" vertical="center"/>
      <protection locked="0"/>
    </xf>
    <xf numFmtId="187" fontId="34" fillId="0" borderId="10" xfId="0" applyNumberFormat="1" applyFont="1" applyBorder="1" applyAlignment="1" applyProtection="1">
      <alignment horizontal="center" vertical="center"/>
      <protection locked="0"/>
    </xf>
    <xf numFmtId="187" fontId="34" fillId="0" borderId="11" xfId="0" applyNumberFormat="1" applyFont="1" applyBorder="1" applyAlignment="1" applyProtection="1">
      <alignment horizontal="center" vertical="center"/>
      <protection locked="0"/>
    </xf>
    <xf numFmtId="187" fontId="34" fillId="0" borderId="12" xfId="0" applyNumberFormat="1" applyFont="1" applyBorder="1" applyAlignment="1" applyProtection="1">
      <alignment horizontal="center" vertical="center"/>
      <protection locked="0"/>
    </xf>
    <xf numFmtId="188" fontId="34" fillId="0" borderId="5" xfId="0" applyNumberFormat="1" applyFont="1" applyBorder="1" applyAlignment="1" applyProtection="1">
      <alignment horizontal="center" vertical="center" shrinkToFit="1"/>
      <protection locked="0"/>
    </xf>
    <xf numFmtId="188" fontId="34" fillId="0" borderId="6" xfId="0" applyNumberFormat="1" applyFont="1" applyBorder="1" applyAlignment="1" applyProtection="1">
      <alignment horizontal="center" vertical="center" shrinkToFit="1"/>
      <protection locked="0"/>
    </xf>
    <xf numFmtId="188" fontId="34" fillId="0" borderId="7" xfId="0" applyNumberFormat="1" applyFont="1" applyBorder="1" applyAlignment="1" applyProtection="1">
      <alignment horizontal="center" vertical="center" shrinkToFit="1"/>
      <protection locked="0"/>
    </xf>
    <xf numFmtId="188" fontId="34" fillId="0" borderId="10" xfId="0" applyNumberFormat="1" applyFont="1" applyBorder="1" applyAlignment="1" applyProtection="1">
      <alignment horizontal="center" vertical="center" shrinkToFit="1"/>
      <protection locked="0"/>
    </xf>
    <xf numFmtId="188" fontId="34" fillId="0" borderId="11" xfId="0" applyNumberFormat="1" applyFont="1" applyBorder="1" applyAlignment="1" applyProtection="1">
      <alignment horizontal="center" vertical="center" shrinkToFit="1"/>
      <protection locked="0"/>
    </xf>
    <xf numFmtId="188" fontId="34" fillId="0" borderId="12" xfId="0" applyNumberFormat="1" applyFont="1" applyBorder="1" applyAlignment="1" applyProtection="1">
      <alignment horizontal="center" vertical="center" shrinkToFit="1"/>
      <protection locked="0"/>
    </xf>
    <xf numFmtId="0" fontId="30" fillId="0" borderId="1" xfId="0" applyFont="1" applyBorder="1" applyAlignment="1" applyProtection="1">
      <alignment horizontal="center" vertical="center" wrapText="1"/>
      <protection hidden="1"/>
    </xf>
    <xf numFmtId="0" fontId="30" fillId="0" borderId="2" xfId="0" applyFont="1" applyBorder="1" applyAlignment="1" applyProtection="1">
      <alignment horizontal="center" vertical="center" wrapText="1"/>
      <protection hidden="1"/>
    </xf>
    <xf numFmtId="0" fontId="86" fillId="7" borderId="1" xfId="0" applyFont="1" applyFill="1" applyBorder="1" applyAlignment="1" applyProtection="1">
      <alignment horizontal="center" vertical="center" wrapText="1"/>
      <protection hidden="1"/>
    </xf>
    <xf numFmtId="0" fontId="94" fillId="7" borderId="1" xfId="0" applyFont="1" applyFill="1" applyBorder="1" applyAlignment="1" applyProtection="1">
      <alignment horizontal="center" vertical="center" wrapText="1"/>
      <protection hidden="1"/>
    </xf>
    <xf numFmtId="0" fontId="87" fillId="7" borderId="2" xfId="0" applyFont="1" applyFill="1" applyBorder="1" applyAlignment="1" applyProtection="1">
      <alignment horizontal="center" vertical="center"/>
      <protection hidden="1"/>
    </xf>
    <xf numFmtId="0" fontId="87" fillId="7" borderId="3" xfId="0" applyFont="1" applyFill="1" applyBorder="1" applyAlignment="1" applyProtection="1">
      <alignment horizontal="center" vertical="center"/>
      <protection hidden="1"/>
    </xf>
    <xf numFmtId="0" fontId="87" fillId="7" borderId="4" xfId="0" applyFont="1" applyFill="1" applyBorder="1" applyAlignment="1" applyProtection="1">
      <alignment horizontal="center" vertical="center"/>
      <protection hidden="1"/>
    </xf>
    <xf numFmtId="0" fontId="74" fillId="7" borderId="1" xfId="0" applyFont="1" applyFill="1" applyBorder="1" applyAlignment="1" applyProtection="1">
      <alignment horizontal="center" vertical="center" wrapText="1"/>
      <protection hidden="1"/>
    </xf>
    <xf numFmtId="0" fontId="86" fillId="7" borderId="5" xfId="0" applyFont="1" applyFill="1" applyBorder="1" applyAlignment="1" applyProtection="1">
      <alignment horizontal="center" vertical="center" wrapText="1"/>
      <protection hidden="1"/>
    </xf>
    <xf numFmtId="0" fontId="86" fillId="7" borderId="6" xfId="0" applyFont="1" applyFill="1" applyBorder="1" applyAlignment="1" applyProtection="1">
      <alignment horizontal="center" vertical="center" wrapText="1"/>
      <protection hidden="1"/>
    </xf>
    <xf numFmtId="0" fontId="86" fillId="7" borderId="7" xfId="0" applyFont="1" applyFill="1" applyBorder="1" applyAlignment="1" applyProtection="1">
      <alignment horizontal="center" vertical="center" wrapText="1"/>
      <protection hidden="1"/>
    </xf>
    <xf numFmtId="0" fontId="86" fillId="7" borderId="10" xfId="0" applyFont="1" applyFill="1" applyBorder="1" applyAlignment="1" applyProtection="1">
      <alignment horizontal="center" vertical="center" wrapText="1"/>
      <protection hidden="1"/>
    </xf>
    <xf numFmtId="0" fontId="86" fillId="7" borderId="11" xfId="0" applyFont="1" applyFill="1" applyBorder="1" applyAlignment="1" applyProtection="1">
      <alignment horizontal="center" vertical="center" wrapText="1"/>
      <protection hidden="1"/>
    </xf>
    <xf numFmtId="0" fontId="86" fillId="7" borderId="12" xfId="0" applyFont="1" applyFill="1" applyBorder="1" applyAlignment="1" applyProtection="1">
      <alignment horizontal="center" vertical="center" wrapText="1"/>
      <protection hidden="1"/>
    </xf>
    <xf numFmtId="0" fontId="30" fillId="0" borderId="5" xfId="0" applyFont="1" applyBorder="1" applyAlignment="1" applyProtection="1">
      <alignment horizontal="center" vertical="center" wrapText="1"/>
      <protection hidden="1"/>
    </xf>
    <xf numFmtId="0" fontId="30" fillId="0" borderId="6" xfId="0" applyFont="1" applyBorder="1" applyAlignment="1" applyProtection="1">
      <alignment horizontal="center" vertical="center" wrapText="1"/>
      <protection hidden="1"/>
    </xf>
    <xf numFmtId="0" fontId="30" fillId="0" borderId="10" xfId="0" applyFont="1" applyBorder="1" applyAlignment="1" applyProtection="1">
      <alignment horizontal="center" vertical="center" wrapText="1"/>
      <protection hidden="1"/>
    </xf>
    <xf numFmtId="0" fontId="30" fillId="0" borderId="11" xfId="0" applyFont="1" applyBorder="1" applyAlignment="1" applyProtection="1">
      <alignment horizontal="center" vertical="center" wrapText="1"/>
      <protection hidden="1"/>
    </xf>
    <xf numFmtId="0" fontId="30" fillId="0" borderId="5" xfId="0" applyFont="1" applyBorder="1" applyAlignment="1" applyProtection="1">
      <alignment horizontal="center" vertical="center" wrapText="1"/>
      <protection locked="0"/>
    </xf>
    <xf numFmtId="0" fontId="30" fillId="0" borderId="6"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30" fillId="0" borderId="11" xfId="0" applyFont="1" applyBorder="1" applyAlignment="1" applyProtection="1">
      <alignment horizontal="center" vertical="center" wrapText="1"/>
      <protection locked="0"/>
    </xf>
    <xf numFmtId="38" fontId="34" fillId="0" borderId="5" xfId="70" applyFont="1" applyFill="1" applyBorder="1" applyAlignment="1" applyProtection="1">
      <alignment horizontal="right" vertical="center" shrinkToFit="1"/>
      <protection locked="0"/>
    </xf>
    <xf numFmtId="38" fontId="34" fillId="0" borderId="6" xfId="70" applyFont="1" applyFill="1" applyBorder="1" applyAlignment="1" applyProtection="1">
      <alignment horizontal="right" vertical="center" shrinkToFit="1"/>
      <protection locked="0"/>
    </xf>
    <xf numFmtId="38" fontId="34" fillId="0" borderId="10" xfId="70" applyFont="1" applyFill="1" applyBorder="1" applyAlignment="1" applyProtection="1">
      <alignment horizontal="right" vertical="center" shrinkToFit="1"/>
      <protection locked="0"/>
    </xf>
    <xf numFmtId="38" fontId="34" fillId="0" borderId="11" xfId="70" applyFont="1" applyFill="1" applyBorder="1" applyAlignment="1" applyProtection="1">
      <alignment horizontal="right" vertical="center" shrinkToFit="1"/>
      <protection locked="0"/>
    </xf>
    <xf numFmtId="49" fontId="51" fillId="0" borderId="121" xfId="0" applyNumberFormat="1" applyFont="1" applyBorder="1" applyAlignment="1" applyProtection="1">
      <alignment horizontal="center" vertical="center" shrinkToFit="1"/>
      <protection hidden="1"/>
    </xf>
    <xf numFmtId="49" fontId="51" fillId="0" borderId="122" xfId="0" applyNumberFormat="1" applyFont="1" applyBorder="1" applyAlignment="1" applyProtection="1">
      <alignment horizontal="center" vertical="center" shrinkToFit="1"/>
      <protection hidden="1"/>
    </xf>
    <xf numFmtId="49" fontId="34" fillId="0" borderId="121" xfId="0" applyNumberFormat="1" applyFont="1" applyBorder="1" applyAlignment="1" applyProtection="1">
      <alignment vertical="center" shrinkToFit="1"/>
      <protection locked="0"/>
    </xf>
    <xf numFmtId="49" fontId="34" fillId="0" borderId="122" xfId="0" applyNumberFormat="1" applyFont="1" applyBorder="1" applyAlignment="1" applyProtection="1">
      <alignment vertical="center" shrinkToFit="1"/>
      <protection locked="0"/>
    </xf>
    <xf numFmtId="49" fontId="34" fillId="0" borderId="123" xfId="0" applyNumberFormat="1" applyFont="1" applyBorder="1" applyAlignment="1" applyProtection="1">
      <alignment vertical="center" shrinkToFit="1"/>
      <protection locked="0"/>
    </xf>
    <xf numFmtId="49" fontId="34" fillId="0" borderId="5" xfId="0" applyNumberFormat="1" applyFont="1" applyBorder="1" applyAlignment="1" applyProtection="1">
      <alignment horizontal="center" vertical="center"/>
      <protection locked="0"/>
    </xf>
    <xf numFmtId="49" fontId="34" fillId="0" borderId="6" xfId="0" applyNumberFormat="1" applyFont="1" applyBorder="1" applyAlignment="1" applyProtection="1">
      <alignment horizontal="center" vertical="center"/>
      <protection locked="0"/>
    </xf>
    <xf numFmtId="49" fontId="34" fillId="0" borderId="7" xfId="0" applyNumberFormat="1" applyFont="1" applyBorder="1" applyAlignment="1" applyProtection="1">
      <alignment horizontal="center" vertical="center"/>
      <protection locked="0"/>
    </xf>
    <xf numFmtId="49" fontId="34" fillId="0" borderId="10" xfId="0" applyNumberFormat="1" applyFont="1" applyBorder="1" applyAlignment="1" applyProtection="1">
      <alignment horizontal="center" vertical="center"/>
      <protection locked="0"/>
    </xf>
    <xf numFmtId="49" fontId="34" fillId="0" borderId="11" xfId="0" applyNumberFormat="1" applyFont="1" applyBorder="1" applyAlignment="1" applyProtection="1">
      <alignment horizontal="center" vertical="center"/>
      <protection locked="0"/>
    </xf>
    <xf numFmtId="49" fontId="34" fillId="0" borderId="12" xfId="0" applyNumberFormat="1" applyFont="1" applyBorder="1" applyAlignment="1" applyProtection="1">
      <alignment horizontal="center" vertical="center"/>
      <protection locked="0"/>
    </xf>
    <xf numFmtId="49" fontId="84" fillId="0" borderId="5" xfId="7" applyNumberFormat="1" applyFont="1" applyBorder="1" applyAlignment="1" applyProtection="1">
      <alignment horizontal="center" vertical="center" shrinkToFit="1"/>
      <protection locked="0"/>
    </xf>
    <xf numFmtId="49" fontId="84" fillId="0" borderId="6" xfId="7" applyNumberFormat="1" applyFont="1" applyBorder="1" applyAlignment="1" applyProtection="1">
      <alignment horizontal="center" vertical="center" shrinkToFit="1"/>
      <protection locked="0"/>
    </xf>
    <xf numFmtId="49" fontId="84" fillId="0" borderId="7" xfId="7" applyNumberFormat="1" applyFont="1" applyBorder="1" applyAlignment="1" applyProtection="1">
      <alignment horizontal="center" vertical="center" shrinkToFit="1"/>
      <protection locked="0"/>
    </xf>
    <xf numFmtId="49" fontId="84" fillId="0" borderId="10" xfId="7" applyNumberFormat="1" applyFont="1" applyBorder="1" applyAlignment="1" applyProtection="1">
      <alignment horizontal="center" vertical="center" shrinkToFit="1"/>
      <protection locked="0"/>
    </xf>
    <xf numFmtId="49" fontId="84" fillId="0" borderId="11" xfId="7" applyNumberFormat="1" applyFont="1" applyBorder="1" applyAlignment="1" applyProtection="1">
      <alignment horizontal="center" vertical="center" shrinkToFit="1"/>
      <protection locked="0"/>
    </xf>
    <xf numFmtId="49" fontId="84" fillId="0" borderId="12" xfId="7" applyNumberFormat="1" applyFont="1" applyBorder="1" applyAlignment="1" applyProtection="1">
      <alignment horizontal="center" vertical="center" shrinkToFit="1"/>
      <protection locked="0"/>
    </xf>
    <xf numFmtId="0" fontId="76" fillId="0" borderId="1" xfId="0" applyFont="1" applyBorder="1" applyAlignment="1" applyProtection="1">
      <alignment horizontal="center" vertical="center" wrapText="1"/>
      <protection hidden="1"/>
    </xf>
    <xf numFmtId="0" fontId="76" fillId="0" borderId="0" xfId="0" applyFont="1" applyAlignment="1" applyProtection="1">
      <alignment horizontal="center" vertical="center" wrapText="1"/>
      <protection hidden="1"/>
    </xf>
    <xf numFmtId="0" fontId="30" fillId="0" borderId="0" xfId="0" applyFont="1" applyAlignment="1" applyProtection="1">
      <alignment horizontal="center" vertical="center" wrapText="1"/>
      <protection hidden="1"/>
    </xf>
    <xf numFmtId="49" fontId="51" fillId="0" borderId="10" xfId="0" applyNumberFormat="1" applyFont="1" applyBorder="1" applyAlignment="1" applyProtection="1">
      <alignment horizontal="center" vertical="center" shrinkToFit="1"/>
      <protection hidden="1"/>
    </xf>
    <xf numFmtId="49" fontId="51" fillId="0" borderId="11" xfId="0" applyNumberFormat="1" applyFont="1" applyBorder="1" applyAlignment="1" applyProtection="1">
      <alignment horizontal="center" vertical="center" shrinkToFit="1"/>
      <protection hidden="1"/>
    </xf>
    <xf numFmtId="49" fontId="51" fillId="0" borderId="12" xfId="0" applyNumberFormat="1" applyFont="1" applyBorder="1" applyAlignment="1" applyProtection="1">
      <alignment horizontal="center" vertical="center" shrinkToFit="1"/>
      <protection hidden="1"/>
    </xf>
    <xf numFmtId="181" fontId="34" fillId="0" borderId="5" xfId="0" applyNumberFormat="1" applyFont="1" applyBorder="1" applyAlignment="1" applyProtection="1">
      <alignment horizontal="right" vertical="center"/>
      <protection locked="0"/>
    </xf>
    <xf numFmtId="181" fontId="34" fillId="0" borderId="6" xfId="0" applyNumberFormat="1" applyFont="1" applyBorder="1" applyAlignment="1" applyProtection="1">
      <alignment horizontal="right" vertical="center"/>
      <protection locked="0"/>
    </xf>
    <xf numFmtId="181" fontId="34" fillId="0" borderId="118" xfId="0" applyNumberFormat="1" applyFont="1" applyBorder="1" applyAlignment="1" applyProtection="1">
      <alignment horizontal="right" vertical="center"/>
      <protection locked="0"/>
    </xf>
    <xf numFmtId="181" fontId="34" fillId="0" borderId="120" xfId="0" applyNumberFormat="1" applyFont="1" applyBorder="1" applyAlignment="1" applyProtection="1">
      <alignment horizontal="right" vertical="center"/>
      <protection locked="0"/>
    </xf>
    <xf numFmtId="49" fontId="34" fillId="0" borderId="126" xfId="0" applyNumberFormat="1" applyFont="1" applyBorder="1" applyAlignment="1" applyProtection="1">
      <alignment vertical="center" shrinkToFit="1"/>
      <protection locked="0"/>
    </xf>
    <xf numFmtId="49" fontId="34" fillId="0" borderId="127" xfId="0" applyNumberFormat="1" applyFont="1" applyBorder="1" applyAlignment="1" applyProtection="1">
      <alignment vertical="center" shrinkToFit="1"/>
      <protection locked="0"/>
    </xf>
    <xf numFmtId="49" fontId="34" fillId="0" borderId="128" xfId="0" applyNumberFormat="1" applyFont="1" applyBorder="1" applyAlignment="1" applyProtection="1">
      <alignment vertical="center" shrinkToFit="1"/>
      <protection locked="0"/>
    </xf>
    <xf numFmtId="0" fontId="86" fillId="0" borderId="0" xfId="0" applyFont="1" applyAlignment="1" applyProtection="1">
      <alignment horizontal="center" vertical="center" wrapText="1"/>
      <protection hidden="1"/>
    </xf>
    <xf numFmtId="0" fontId="87" fillId="7" borderId="1" xfId="0" applyFont="1" applyFill="1" applyBorder="1" applyAlignment="1" applyProtection="1">
      <alignment horizontal="center" vertical="center"/>
      <protection hidden="1"/>
    </xf>
    <xf numFmtId="181" fontId="34" fillId="0" borderId="10" xfId="0" applyNumberFormat="1" applyFont="1" applyBorder="1" applyAlignment="1" applyProtection="1">
      <alignment horizontal="right" vertical="center"/>
      <protection locked="0"/>
    </xf>
    <xf numFmtId="181" fontId="34" fillId="0" borderId="11" xfId="0" applyNumberFormat="1" applyFont="1" applyBorder="1" applyAlignment="1" applyProtection="1">
      <alignment horizontal="right" vertical="center"/>
      <protection locked="0"/>
    </xf>
    <xf numFmtId="0" fontId="34" fillId="0" borderId="5" xfId="0" applyFont="1" applyBorder="1" applyAlignment="1" applyProtection="1">
      <alignment horizontal="center" vertical="center" shrinkToFit="1"/>
      <protection hidden="1"/>
    </xf>
    <xf numFmtId="0" fontId="34" fillId="0" borderId="6" xfId="0" applyFont="1" applyBorder="1" applyAlignment="1" applyProtection="1">
      <alignment horizontal="center" vertical="center" shrinkToFit="1"/>
      <protection hidden="1"/>
    </xf>
    <xf numFmtId="0" fontId="34" fillId="0" borderId="7" xfId="0" applyFont="1" applyBorder="1" applyAlignment="1" applyProtection="1">
      <alignment horizontal="center" vertical="center" shrinkToFit="1"/>
      <protection hidden="1"/>
    </xf>
    <xf numFmtId="0" fontId="34" fillId="0" borderId="10" xfId="0" applyFont="1" applyBorder="1" applyAlignment="1" applyProtection="1">
      <alignment horizontal="center" vertical="center" shrinkToFit="1"/>
      <protection hidden="1"/>
    </xf>
    <xf numFmtId="0" fontId="34" fillId="0" borderId="11" xfId="0" applyFont="1" applyBorder="1" applyAlignment="1" applyProtection="1">
      <alignment horizontal="center" vertical="center" shrinkToFit="1"/>
      <protection hidden="1"/>
    </xf>
    <xf numFmtId="0" fontId="34" fillId="0" borderId="12" xfId="0" applyFont="1" applyBorder="1" applyAlignment="1" applyProtection="1">
      <alignment horizontal="center" vertical="center" shrinkToFit="1"/>
      <protection hidden="1"/>
    </xf>
    <xf numFmtId="0" fontId="34" fillId="0" borderId="120" xfId="0" applyFont="1" applyBorder="1" applyAlignment="1" applyProtection="1">
      <alignment horizontal="center" vertical="center"/>
      <protection hidden="1"/>
    </xf>
    <xf numFmtId="0" fontId="34" fillId="0" borderId="119" xfId="0" applyFont="1" applyBorder="1" applyAlignment="1" applyProtection="1">
      <alignment horizontal="center" vertical="center"/>
      <protection hidden="1"/>
    </xf>
    <xf numFmtId="0" fontId="34" fillId="0" borderId="118" xfId="0" applyFont="1" applyBorder="1" applyAlignment="1" applyProtection="1">
      <alignment horizontal="right" vertical="center" shrinkToFit="1"/>
      <protection locked="0"/>
    </xf>
    <xf numFmtId="0" fontId="34" fillId="0" borderId="120" xfId="0" applyFont="1" applyBorder="1" applyAlignment="1" applyProtection="1">
      <alignment horizontal="right" vertical="center" shrinkToFit="1"/>
      <protection locked="0"/>
    </xf>
    <xf numFmtId="188" fontId="34" fillId="0" borderId="140" xfId="0" applyNumberFormat="1" applyFont="1" applyBorder="1" applyAlignment="1" applyProtection="1">
      <alignment horizontal="center" vertical="center" shrinkToFit="1"/>
      <protection locked="0"/>
    </xf>
    <xf numFmtId="188" fontId="34" fillId="0" borderId="141" xfId="0" applyNumberFormat="1" applyFont="1" applyBorder="1" applyAlignment="1" applyProtection="1">
      <alignment horizontal="center" vertical="center" shrinkToFit="1"/>
      <protection locked="0"/>
    </xf>
    <xf numFmtId="188" fontId="34" fillId="0" borderId="142" xfId="0" applyNumberFormat="1" applyFont="1" applyBorder="1" applyAlignment="1" applyProtection="1">
      <alignment horizontal="center" vertical="center" shrinkToFit="1"/>
      <protection locked="0"/>
    </xf>
    <xf numFmtId="0" fontId="30" fillId="2" borderId="2" xfId="1" applyNumberFormat="1" applyFont="1" applyFill="1" applyBorder="1" applyAlignment="1" applyProtection="1">
      <alignment horizontal="center" vertical="center"/>
      <protection hidden="1"/>
    </xf>
    <xf numFmtId="0" fontId="30" fillId="2" borderId="3" xfId="1" applyNumberFormat="1" applyFont="1" applyFill="1" applyBorder="1" applyAlignment="1" applyProtection="1">
      <alignment vertical="center"/>
      <protection hidden="1"/>
    </xf>
    <xf numFmtId="0" fontId="30" fillId="2" borderId="4" xfId="1" applyNumberFormat="1" applyFont="1" applyFill="1" applyBorder="1" applyAlignment="1" applyProtection="1">
      <alignment vertical="center"/>
      <protection hidden="1"/>
    </xf>
    <xf numFmtId="49" fontId="34" fillId="0" borderId="133" xfId="0" applyNumberFormat="1" applyFont="1" applyBorder="1" applyAlignment="1" applyProtection="1">
      <alignment horizontal="center" vertical="center"/>
      <protection hidden="1"/>
    </xf>
    <xf numFmtId="49" fontId="34" fillId="0" borderId="125" xfId="0" applyNumberFormat="1" applyFont="1" applyBorder="1" applyAlignment="1" applyProtection="1">
      <alignment horizontal="center" vertical="center"/>
      <protection hidden="1"/>
    </xf>
    <xf numFmtId="49" fontId="34" fillId="0" borderId="0" xfId="0" applyNumberFormat="1" applyFont="1" applyAlignment="1" applyProtection="1">
      <alignment horizontal="center" vertical="center"/>
      <protection hidden="1"/>
    </xf>
    <xf numFmtId="49" fontId="34" fillId="0" borderId="9" xfId="0" applyNumberFormat="1" applyFont="1" applyBorder="1" applyAlignment="1" applyProtection="1">
      <alignment horizontal="center" vertical="center"/>
      <protection hidden="1"/>
    </xf>
    <xf numFmtId="190" fontId="34" fillId="0" borderId="124" xfId="0" applyNumberFormat="1" applyFont="1" applyBorder="1" applyAlignment="1" applyProtection="1">
      <alignment horizontal="right" vertical="center" shrinkToFit="1"/>
      <protection locked="0"/>
    </xf>
    <xf numFmtId="190" fontId="34" fillId="0" borderId="133" xfId="0" applyNumberFormat="1" applyFont="1" applyBorder="1" applyAlignment="1" applyProtection="1">
      <alignment horizontal="right" vertical="center" shrinkToFit="1"/>
      <protection locked="0"/>
    </xf>
    <xf numFmtId="190" fontId="34" fillId="0" borderId="8" xfId="0" applyNumberFormat="1" applyFont="1" applyBorder="1" applyAlignment="1" applyProtection="1">
      <alignment horizontal="right" vertical="center" shrinkToFit="1"/>
      <protection locked="0"/>
    </xf>
    <xf numFmtId="190" fontId="34" fillId="0" borderId="0" xfId="0" applyNumberFormat="1" applyFont="1" applyAlignment="1" applyProtection="1">
      <alignment horizontal="right" vertical="center" shrinkToFit="1"/>
      <protection locked="0"/>
    </xf>
    <xf numFmtId="0" fontId="51" fillId="7" borderId="5" xfId="0" applyFont="1" applyFill="1" applyBorder="1" applyAlignment="1" applyProtection="1">
      <alignment horizontal="center" vertical="center" wrapText="1"/>
      <protection hidden="1"/>
    </xf>
    <xf numFmtId="0" fontId="51" fillId="7" borderId="6" xfId="0" applyFont="1" applyFill="1" applyBorder="1" applyAlignment="1" applyProtection="1">
      <alignment horizontal="center" vertical="center" wrapText="1"/>
      <protection hidden="1"/>
    </xf>
    <xf numFmtId="0" fontId="51" fillId="7" borderId="7" xfId="0" applyFont="1" applyFill="1" applyBorder="1" applyAlignment="1" applyProtection="1">
      <alignment horizontal="center" vertical="center" wrapText="1"/>
      <protection hidden="1"/>
    </xf>
    <xf numFmtId="0" fontId="51" fillId="7" borderId="10" xfId="0" applyFont="1" applyFill="1" applyBorder="1" applyAlignment="1" applyProtection="1">
      <alignment horizontal="center" vertical="center" wrapText="1"/>
      <protection hidden="1"/>
    </xf>
    <xf numFmtId="0" fontId="51" fillId="7" borderId="11" xfId="0" applyFont="1" applyFill="1" applyBorder="1" applyAlignment="1" applyProtection="1">
      <alignment horizontal="center" vertical="center" wrapText="1"/>
      <protection hidden="1"/>
    </xf>
    <xf numFmtId="0" fontId="51" fillId="7" borderId="12" xfId="0" applyFont="1" applyFill="1" applyBorder="1" applyAlignment="1" applyProtection="1">
      <alignment horizontal="center" vertical="center" wrapText="1"/>
      <protection hidden="1"/>
    </xf>
    <xf numFmtId="0" fontId="34" fillId="0" borderId="5" xfId="0" applyFont="1" applyBorder="1" applyAlignment="1" applyProtection="1">
      <alignment horizontal="center" vertical="center"/>
      <protection locked="0"/>
    </xf>
    <xf numFmtId="0" fontId="34" fillId="0" borderId="6" xfId="0" applyFont="1" applyBorder="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0" borderId="10" xfId="0" applyFont="1" applyBorder="1" applyAlignment="1" applyProtection="1">
      <alignment horizontal="center" vertical="center"/>
      <protection locked="0"/>
    </xf>
    <xf numFmtId="0" fontId="34" fillId="0" borderId="11"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8"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9" xfId="0" applyFont="1" applyBorder="1" applyAlignment="1" applyProtection="1">
      <alignment horizontal="center" vertical="center"/>
      <protection locked="0"/>
    </xf>
    <xf numFmtId="181" fontId="34" fillId="0" borderId="1" xfId="0" applyNumberFormat="1" applyFont="1" applyBorder="1" applyAlignment="1" applyProtection="1">
      <alignment horizontal="right" vertical="center"/>
      <protection locked="0"/>
    </xf>
    <xf numFmtId="181" fontId="34" fillId="0" borderId="2" xfId="0" applyNumberFormat="1" applyFont="1" applyBorder="1" applyAlignment="1" applyProtection="1">
      <alignment horizontal="right" vertical="center"/>
      <protection locked="0"/>
    </xf>
    <xf numFmtId="0" fontId="34" fillId="0" borderId="2" xfId="0" applyFont="1" applyBorder="1" applyAlignment="1" applyProtection="1">
      <alignment horizontal="center" vertical="center" shrinkToFit="1"/>
      <protection hidden="1"/>
    </xf>
    <xf numFmtId="0" fontId="34" fillId="0" borderId="3" xfId="0" applyFont="1" applyBorder="1" applyAlignment="1" applyProtection="1">
      <alignment horizontal="center" vertical="center" shrinkToFit="1"/>
      <protection hidden="1"/>
    </xf>
    <xf numFmtId="0" fontId="34" fillId="0" borderId="4" xfId="0" applyFont="1" applyBorder="1" applyAlignment="1" applyProtection="1">
      <alignment horizontal="center" vertical="center" shrinkToFit="1"/>
      <protection hidden="1"/>
    </xf>
    <xf numFmtId="0" fontId="28" fillId="2" borderId="1" xfId="2" applyFont="1" applyFill="1" applyBorder="1" applyAlignment="1" applyProtection="1">
      <alignment horizontal="center" vertical="center"/>
      <protection hidden="1"/>
    </xf>
    <xf numFmtId="0" fontId="34" fillId="0" borderId="8" xfId="0" applyFont="1" applyBorder="1" applyAlignment="1" applyProtection="1">
      <alignment horizontal="center" vertical="center" shrinkToFit="1"/>
      <protection hidden="1"/>
    </xf>
    <xf numFmtId="0" fontId="34" fillId="0" borderId="0" xfId="0" applyFont="1" applyAlignment="1" applyProtection="1">
      <alignment horizontal="center" vertical="center" shrinkToFit="1"/>
      <protection hidden="1"/>
    </xf>
    <xf numFmtId="0" fontId="34" fillId="0" borderId="9" xfId="0" applyFont="1" applyBorder="1" applyAlignment="1" applyProtection="1">
      <alignment horizontal="center" vertical="center" shrinkToFit="1"/>
      <protection hidden="1"/>
    </xf>
    <xf numFmtId="0" fontId="34" fillId="0" borderId="118" xfId="0" applyFont="1" applyBorder="1" applyAlignment="1" applyProtection="1">
      <alignment horizontal="center" vertical="center" shrinkToFit="1"/>
      <protection hidden="1"/>
    </xf>
    <xf numFmtId="0" fontId="34" fillId="0" borderId="120" xfId="0" applyFont="1" applyBorder="1" applyAlignment="1" applyProtection="1">
      <alignment horizontal="center" vertical="center" shrinkToFit="1"/>
      <protection hidden="1"/>
    </xf>
    <xf numFmtId="0" fontId="34" fillId="0" borderId="119" xfId="0" applyFont="1" applyBorder="1" applyAlignment="1" applyProtection="1">
      <alignment horizontal="center" vertical="center" shrinkToFit="1"/>
      <protection hidden="1"/>
    </xf>
    <xf numFmtId="0" fontId="30" fillId="7" borderId="2" xfId="1" applyNumberFormat="1" applyFont="1" applyFill="1" applyBorder="1" applyAlignment="1" applyProtection="1">
      <alignment horizontal="center" vertical="center"/>
      <protection hidden="1"/>
    </xf>
    <xf numFmtId="0" fontId="30" fillId="7" borderId="3" xfId="1" applyNumberFormat="1" applyFont="1" applyFill="1" applyBorder="1" applyAlignment="1" applyProtection="1">
      <alignment horizontal="center" vertical="center"/>
      <protection hidden="1"/>
    </xf>
    <xf numFmtId="0" fontId="30" fillId="7" borderId="4" xfId="1" applyNumberFormat="1" applyFont="1" applyFill="1" applyBorder="1" applyAlignment="1" applyProtection="1">
      <alignment horizontal="center" vertical="center"/>
      <protection hidden="1"/>
    </xf>
    <xf numFmtId="0" fontId="30" fillId="7" borderId="5" xfId="0" applyFont="1" applyFill="1" applyBorder="1" applyAlignment="1" applyProtection="1">
      <alignment horizontal="center" vertical="center"/>
      <protection hidden="1"/>
    </xf>
    <xf numFmtId="0" fontId="30" fillId="7" borderId="6" xfId="0" applyFont="1" applyFill="1" applyBorder="1" applyAlignment="1" applyProtection="1">
      <alignment horizontal="center" vertical="center"/>
      <protection hidden="1"/>
    </xf>
    <xf numFmtId="0" fontId="30" fillId="7" borderId="7" xfId="0" applyFont="1" applyFill="1" applyBorder="1" applyAlignment="1" applyProtection="1">
      <alignment horizontal="center" vertical="center"/>
      <protection hidden="1"/>
    </xf>
    <xf numFmtId="0" fontId="30" fillId="7" borderId="8" xfId="0" applyFont="1" applyFill="1" applyBorder="1" applyAlignment="1" applyProtection="1">
      <alignment horizontal="center" vertical="center"/>
      <protection hidden="1"/>
    </xf>
    <xf numFmtId="0" fontId="30" fillId="7" borderId="0" xfId="0" applyFont="1" applyFill="1" applyAlignment="1" applyProtection="1">
      <alignment horizontal="center" vertical="center"/>
      <protection hidden="1"/>
    </xf>
    <xf numFmtId="0" fontId="30" fillId="7" borderId="9" xfId="0" applyFont="1" applyFill="1" applyBorder="1" applyAlignment="1" applyProtection="1">
      <alignment horizontal="center" vertical="center"/>
      <protection hidden="1"/>
    </xf>
    <xf numFmtId="0" fontId="30" fillId="7" borderId="10" xfId="0" applyFont="1" applyFill="1" applyBorder="1" applyAlignment="1" applyProtection="1">
      <alignment horizontal="center" vertical="center"/>
      <protection hidden="1"/>
    </xf>
    <xf numFmtId="0" fontId="30" fillId="7" borderId="11" xfId="0" applyFont="1" applyFill="1" applyBorder="1" applyAlignment="1" applyProtection="1">
      <alignment horizontal="center" vertical="center"/>
      <protection hidden="1"/>
    </xf>
    <xf numFmtId="0" fontId="30" fillId="7" borderId="12" xfId="0" applyFont="1" applyFill="1" applyBorder="1" applyAlignment="1" applyProtection="1">
      <alignment horizontal="center" vertical="center"/>
      <protection hidden="1"/>
    </xf>
    <xf numFmtId="38" fontId="30" fillId="2" borderId="3" xfId="1" applyFont="1" applyFill="1" applyBorder="1" applyAlignment="1" applyProtection="1">
      <alignment vertical="center"/>
      <protection hidden="1"/>
    </xf>
    <xf numFmtId="38" fontId="30" fillId="2" borderId="4" xfId="1" applyFont="1" applyFill="1" applyBorder="1" applyAlignment="1" applyProtection="1">
      <alignment vertical="center"/>
      <protection hidden="1"/>
    </xf>
    <xf numFmtId="0" fontId="26" fillId="2" borderId="3" xfId="0" applyFont="1" applyFill="1" applyBorder="1" applyAlignment="1" applyProtection="1">
      <alignment horizontal="left" vertical="center"/>
      <protection hidden="1"/>
    </xf>
    <xf numFmtId="178" fontId="26" fillId="2" borderId="3" xfId="70" applyNumberFormat="1" applyFont="1" applyFill="1" applyBorder="1" applyAlignment="1" applyProtection="1">
      <alignment vertical="center" wrapText="1"/>
      <protection locked="0"/>
    </xf>
    <xf numFmtId="0" fontId="26" fillId="2" borderId="2" xfId="0" applyFont="1" applyFill="1" applyBorder="1" applyAlignment="1" applyProtection="1">
      <alignment horizontal="center" vertical="center"/>
      <protection hidden="1"/>
    </xf>
    <xf numFmtId="0" fontId="26" fillId="2" borderId="3" xfId="0" applyFont="1" applyFill="1" applyBorder="1" applyAlignment="1" applyProtection="1">
      <alignment horizontal="center" vertical="center"/>
      <protection hidden="1"/>
    </xf>
    <xf numFmtId="0" fontId="79" fillId="2" borderId="0" xfId="2" applyFont="1" applyFill="1" applyProtection="1">
      <alignment vertical="center"/>
      <protection hidden="1"/>
    </xf>
    <xf numFmtId="0" fontId="30" fillId="7" borderId="8" xfId="2" applyFont="1" applyFill="1" applyBorder="1" applyAlignment="1" applyProtection="1">
      <alignment horizontal="center" vertical="center" wrapText="1"/>
      <protection hidden="1"/>
    </xf>
    <xf numFmtId="0" fontId="30" fillId="7" borderId="0" xfId="2" applyFont="1" applyFill="1" applyAlignment="1" applyProtection="1">
      <alignment horizontal="center" vertical="center" wrapText="1"/>
      <protection hidden="1"/>
    </xf>
    <xf numFmtId="0" fontId="30" fillId="7" borderId="9" xfId="2" applyFont="1" applyFill="1" applyBorder="1" applyAlignment="1" applyProtection="1">
      <alignment horizontal="center" vertical="center" wrapText="1"/>
      <protection hidden="1"/>
    </xf>
    <xf numFmtId="0" fontId="30" fillId="7" borderId="10" xfId="2" applyFont="1" applyFill="1" applyBorder="1" applyAlignment="1" applyProtection="1">
      <alignment horizontal="center" vertical="center" wrapText="1"/>
      <protection hidden="1"/>
    </xf>
    <xf numFmtId="0" fontId="30" fillId="7" borderId="11" xfId="2" applyFont="1" applyFill="1" applyBorder="1" applyAlignment="1" applyProtection="1">
      <alignment horizontal="center" vertical="center" wrapText="1"/>
      <protection hidden="1"/>
    </xf>
    <xf numFmtId="0" fontId="30" fillId="7" borderId="12" xfId="2" applyFont="1" applyFill="1" applyBorder="1" applyAlignment="1" applyProtection="1">
      <alignment horizontal="center" vertical="center" wrapText="1"/>
      <protection hidden="1"/>
    </xf>
    <xf numFmtId="0" fontId="30" fillId="7" borderId="10" xfId="1" applyNumberFormat="1" applyFont="1" applyFill="1" applyBorder="1" applyAlignment="1" applyProtection="1">
      <alignment horizontal="center" vertical="center"/>
      <protection hidden="1"/>
    </xf>
    <xf numFmtId="0" fontId="30" fillId="7" borderId="11" xfId="1" applyNumberFormat="1" applyFont="1" applyFill="1" applyBorder="1" applyAlignment="1" applyProtection="1">
      <alignment horizontal="center" vertical="center"/>
      <protection hidden="1"/>
    </xf>
    <xf numFmtId="0" fontId="30" fillId="7" borderId="12" xfId="1" applyNumberFormat="1" applyFont="1" applyFill="1" applyBorder="1" applyAlignment="1" applyProtection="1">
      <alignment horizontal="center" vertical="center"/>
      <protection hidden="1"/>
    </xf>
    <xf numFmtId="0" fontId="30" fillId="2" borderId="10" xfId="1" applyNumberFormat="1" applyFont="1" applyFill="1" applyBorder="1" applyAlignment="1" applyProtection="1">
      <alignment horizontal="center" vertical="center"/>
      <protection hidden="1"/>
    </xf>
    <xf numFmtId="0" fontId="30" fillId="2" borderId="11" xfId="1" applyNumberFormat="1" applyFont="1" applyFill="1" applyBorder="1" applyAlignment="1" applyProtection="1">
      <alignment horizontal="center" vertical="center"/>
      <protection hidden="1"/>
    </xf>
    <xf numFmtId="0" fontId="30" fillId="2" borderId="11" xfId="1" applyNumberFormat="1" applyFont="1" applyFill="1" applyBorder="1" applyAlignment="1" applyProtection="1">
      <alignment vertical="center"/>
      <protection hidden="1"/>
    </xf>
    <xf numFmtId="0" fontId="30" fillId="2" borderId="12" xfId="1" applyNumberFormat="1" applyFont="1" applyFill="1" applyBorder="1" applyAlignment="1" applyProtection="1">
      <alignment vertical="center"/>
      <protection hidden="1"/>
    </xf>
    <xf numFmtId="0" fontId="30" fillId="2" borderId="1" xfId="0" applyFont="1" applyFill="1" applyBorder="1" applyAlignment="1" applyProtection="1">
      <alignment horizontal="center" vertical="center"/>
      <protection hidden="1"/>
    </xf>
    <xf numFmtId="49" fontId="26" fillId="0" borderId="1" xfId="0" applyNumberFormat="1" applyFont="1" applyBorder="1" applyAlignment="1" applyProtection="1">
      <alignment horizontal="left" vertical="center" wrapText="1"/>
      <protection locked="0"/>
    </xf>
    <xf numFmtId="49" fontId="26" fillId="2" borderId="2" xfId="1" quotePrefix="1" applyNumberFormat="1" applyFont="1" applyFill="1" applyBorder="1" applyAlignment="1" applyProtection="1">
      <alignment horizontal="center" vertical="center"/>
      <protection locked="0"/>
    </xf>
    <xf numFmtId="49" fontId="26" fillId="2" borderId="3" xfId="1" applyNumberFormat="1" applyFont="1" applyFill="1" applyBorder="1" applyAlignment="1" applyProtection="1">
      <alignment horizontal="center" vertical="center"/>
      <protection locked="0"/>
    </xf>
    <xf numFmtId="49" fontId="26" fillId="2" borderId="3" xfId="1" quotePrefix="1" applyNumberFormat="1" applyFont="1" applyFill="1" applyBorder="1" applyAlignment="1" applyProtection="1">
      <alignment horizontal="center" vertical="center"/>
      <protection locked="0"/>
    </xf>
    <xf numFmtId="0" fontId="30" fillId="0" borderId="1" xfId="0" applyFont="1" applyBorder="1" applyAlignment="1" applyProtection="1">
      <alignment horizontal="left" vertical="center" wrapText="1" shrinkToFit="1"/>
      <protection locked="0"/>
    </xf>
    <xf numFmtId="49" fontId="30" fillId="0" borderId="1" xfId="0" applyNumberFormat="1" applyFont="1" applyBorder="1" applyAlignment="1" applyProtection="1">
      <alignment horizontal="left" vertical="center" wrapText="1"/>
      <protection locked="0"/>
    </xf>
    <xf numFmtId="49" fontId="26" fillId="0" borderId="2" xfId="1" quotePrefix="1" applyNumberFormat="1" applyFont="1" applyFill="1" applyBorder="1" applyAlignment="1" applyProtection="1">
      <alignment horizontal="center" vertical="center"/>
      <protection locked="0"/>
    </xf>
    <xf numFmtId="49" fontId="26" fillId="0" borderId="3" xfId="1" applyNumberFormat="1" applyFont="1" applyFill="1" applyBorder="1" applyAlignment="1" applyProtection="1">
      <alignment horizontal="center" vertical="center"/>
      <protection locked="0"/>
    </xf>
    <xf numFmtId="49" fontId="26" fillId="0" borderId="3" xfId="1" quotePrefix="1" applyNumberFormat="1" applyFont="1" applyFill="1" applyBorder="1" applyAlignment="1" applyProtection="1">
      <alignment horizontal="center" vertical="center"/>
      <protection locked="0"/>
    </xf>
    <xf numFmtId="49" fontId="65" fillId="2" borderId="0" xfId="57" applyNumberFormat="1" applyFont="1" applyFill="1" applyAlignment="1" applyProtection="1">
      <alignment horizontal="center" vertical="center"/>
      <protection hidden="1"/>
    </xf>
    <xf numFmtId="0" fontId="30" fillId="7" borderId="1" xfId="0" applyFont="1" applyFill="1" applyBorder="1" applyAlignment="1" applyProtection="1">
      <alignment horizontal="center" vertical="center"/>
      <protection hidden="1"/>
    </xf>
    <xf numFmtId="0" fontId="30" fillId="7" borderId="2" xfId="0" applyFont="1" applyFill="1" applyBorder="1" applyAlignment="1" applyProtection="1">
      <alignment horizontal="center" vertical="center"/>
      <protection hidden="1"/>
    </xf>
    <xf numFmtId="0" fontId="30" fillId="7" borderId="3" xfId="0" applyFont="1" applyFill="1" applyBorder="1" applyAlignment="1" applyProtection="1">
      <alignment horizontal="center" vertical="center"/>
      <protection hidden="1"/>
    </xf>
    <xf numFmtId="0" fontId="30" fillId="7" borderId="4" xfId="0" applyFont="1" applyFill="1" applyBorder="1" applyAlignment="1" applyProtection="1">
      <alignment horizontal="center" vertical="center"/>
      <protection hidden="1"/>
    </xf>
    <xf numFmtId="0" fontId="30" fillId="7" borderId="2" xfId="0" applyFont="1" applyFill="1" applyBorder="1" applyAlignment="1" applyProtection="1">
      <alignment horizontal="center" vertical="center" wrapText="1"/>
      <protection hidden="1"/>
    </xf>
    <xf numFmtId="0" fontId="30" fillId="7" borderId="3" xfId="0" applyFont="1" applyFill="1" applyBorder="1" applyAlignment="1" applyProtection="1">
      <alignment horizontal="center" vertical="center" wrapText="1"/>
      <protection hidden="1"/>
    </xf>
    <xf numFmtId="0" fontId="30" fillId="7" borderId="1" xfId="0" applyFont="1" applyFill="1" applyBorder="1" applyAlignment="1" applyProtection="1">
      <alignment horizontal="center" vertical="center" wrapText="1"/>
      <protection hidden="1"/>
    </xf>
    <xf numFmtId="49" fontId="30" fillId="0" borderId="2" xfId="1" quotePrefix="1" applyNumberFormat="1" applyFont="1" applyFill="1" applyBorder="1" applyAlignment="1" applyProtection="1">
      <alignment horizontal="center" vertical="center"/>
      <protection locked="0"/>
    </xf>
    <xf numFmtId="49" fontId="30" fillId="0" borderId="3" xfId="1" applyNumberFormat="1" applyFont="1" applyFill="1" applyBorder="1" applyAlignment="1" applyProtection="1">
      <alignment horizontal="center" vertical="center"/>
      <protection locked="0"/>
    </xf>
    <xf numFmtId="49" fontId="30" fillId="0" borderId="3" xfId="1" quotePrefix="1" applyNumberFormat="1" applyFont="1" applyFill="1" applyBorder="1" applyAlignment="1" applyProtection="1">
      <alignment horizontal="center" vertical="center"/>
      <protection locked="0"/>
    </xf>
    <xf numFmtId="49" fontId="30" fillId="2" borderId="2" xfId="1" quotePrefix="1" applyNumberFormat="1" applyFont="1" applyFill="1" applyBorder="1" applyAlignment="1" applyProtection="1">
      <alignment horizontal="center" vertical="center"/>
      <protection locked="0"/>
    </xf>
    <xf numFmtId="49" fontId="30" fillId="2" borderId="3" xfId="1" applyNumberFormat="1" applyFont="1" applyFill="1" applyBorder="1" applyAlignment="1" applyProtection="1">
      <alignment horizontal="center" vertical="center"/>
      <protection locked="0"/>
    </xf>
    <xf numFmtId="49" fontId="30" fillId="2" borderId="3" xfId="1" quotePrefix="1" applyNumberFormat="1" applyFont="1" applyFill="1" applyBorder="1" applyAlignment="1" applyProtection="1">
      <alignment horizontal="center" vertical="center"/>
      <protection locked="0"/>
    </xf>
    <xf numFmtId="0" fontId="30" fillId="7" borderId="2" xfId="2" applyFont="1" applyFill="1" applyBorder="1" applyAlignment="1" applyProtection="1">
      <alignment horizontal="center" vertical="center" wrapText="1"/>
      <protection hidden="1"/>
    </xf>
    <xf numFmtId="0" fontId="30" fillId="7" borderId="3" xfId="2" applyFont="1" applyFill="1" applyBorder="1" applyAlignment="1" applyProtection="1">
      <alignment horizontal="center" vertical="center" wrapText="1"/>
      <protection hidden="1"/>
    </xf>
    <xf numFmtId="0" fontId="30" fillId="7" borderId="4" xfId="2" applyFont="1" applyFill="1" applyBorder="1" applyAlignment="1" applyProtection="1">
      <alignment horizontal="center" vertical="center" wrapText="1"/>
      <protection hidden="1"/>
    </xf>
    <xf numFmtId="49" fontId="30" fillId="2" borderId="2" xfId="1" applyNumberFormat="1" applyFont="1" applyFill="1" applyBorder="1" applyAlignment="1" applyProtection="1">
      <alignment horizontal="left" vertical="center"/>
      <protection locked="0"/>
    </xf>
    <xf numFmtId="49" fontId="30" fillId="2" borderId="3" xfId="1" applyNumberFormat="1" applyFont="1" applyFill="1" applyBorder="1" applyAlignment="1" applyProtection="1">
      <alignment horizontal="left" vertical="center"/>
      <protection locked="0"/>
    </xf>
    <xf numFmtId="49" fontId="30" fillId="2" borderId="4" xfId="1" applyNumberFormat="1" applyFont="1" applyFill="1" applyBorder="1" applyAlignment="1" applyProtection="1">
      <alignment horizontal="left" vertical="center"/>
      <protection locked="0"/>
    </xf>
    <xf numFmtId="0" fontId="34" fillId="0" borderId="1" xfId="0" applyFont="1" applyBorder="1" applyAlignment="1" applyProtection="1">
      <alignment horizontal="center" vertical="center"/>
      <protection hidden="1"/>
    </xf>
    <xf numFmtId="49" fontId="34" fillId="0" borderId="2" xfId="0" applyNumberFormat="1" applyFont="1" applyBorder="1" applyAlignment="1" applyProtection="1">
      <alignment vertical="center" shrinkToFit="1"/>
      <protection locked="0"/>
    </xf>
    <xf numFmtId="49" fontId="34" fillId="0" borderId="3" xfId="0" applyNumberFormat="1" applyFont="1" applyBorder="1" applyAlignment="1" applyProtection="1">
      <alignment vertical="center" shrinkToFit="1"/>
      <protection locked="0"/>
    </xf>
    <xf numFmtId="49" fontId="34" fillId="0" borderId="4" xfId="0" applyNumberFormat="1" applyFont="1" applyBorder="1" applyAlignment="1" applyProtection="1">
      <alignment vertical="center" shrinkToFit="1"/>
      <protection locked="0"/>
    </xf>
    <xf numFmtId="49" fontId="34" fillId="0" borderId="2" xfId="0" applyNumberFormat="1" applyFont="1" applyBorder="1" applyAlignment="1" applyProtection="1">
      <alignment horizontal="center" vertical="center"/>
      <protection locked="0"/>
    </xf>
    <xf numFmtId="49" fontId="34" fillId="0" borderId="3" xfId="0" applyNumberFormat="1" applyFont="1" applyBorder="1" applyAlignment="1" applyProtection="1">
      <alignment horizontal="center" vertical="center"/>
      <protection locked="0"/>
    </xf>
    <xf numFmtId="49" fontId="34" fillId="0" borderId="4" xfId="0" applyNumberFormat="1" applyFont="1" applyBorder="1" applyAlignment="1" applyProtection="1">
      <alignment horizontal="center" vertical="center"/>
      <protection locked="0"/>
    </xf>
    <xf numFmtId="49" fontId="84" fillId="0" borderId="2" xfId="7" applyNumberFormat="1" applyFont="1" applyBorder="1" applyAlignment="1" applyProtection="1">
      <alignment horizontal="center" vertical="center" shrinkToFit="1"/>
      <protection locked="0"/>
    </xf>
    <xf numFmtId="49" fontId="84" fillId="0" borderId="3" xfId="7" applyNumberFormat="1" applyFont="1" applyBorder="1" applyAlignment="1" applyProtection="1">
      <alignment horizontal="center" vertical="center" shrinkToFit="1"/>
      <protection locked="0"/>
    </xf>
    <xf numFmtId="38" fontId="34" fillId="0" borderId="1" xfId="70" applyFont="1" applyFill="1" applyBorder="1" applyAlignment="1" applyProtection="1">
      <alignment horizontal="right" vertical="center" shrinkToFit="1"/>
      <protection locked="0"/>
    </xf>
    <xf numFmtId="38" fontId="34" fillId="0" borderId="2" xfId="70" applyFont="1" applyFill="1" applyBorder="1" applyAlignment="1" applyProtection="1">
      <alignment horizontal="right" vertical="center" shrinkToFit="1"/>
      <protection locked="0"/>
    </xf>
    <xf numFmtId="0" fontId="34" fillId="0" borderId="4" xfId="0" applyFont="1" applyBorder="1" applyProtection="1">
      <alignment vertical="center"/>
      <protection hidden="1"/>
    </xf>
    <xf numFmtId="0" fontId="34" fillId="0" borderId="1" xfId="0" applyFont="1" applyBorder="1" applyProtection="1">
      <alignment vertical="center"/>
      <protection hidden="1"/>
    </xf>
    <xf numFmtId="0" fontId="34" fillId="0" borderId="1" xfId="0" applyFont="1" applyBorder="1" applyAlignment="1" applyProtection="1">
      <alignment horizontal="right" vertical="center" shrinkToFit="1"/>
      <protection locked="0"/>
    </xf>
    <xf numFmtId="0" fontId="34" fillId="0" borderId="2" xfId="0" applyFont="1" applyBorder="1" applyAlignment="1" applyProtection="1">
      <alignment horizontal="right" vertical="center" shrinkToFit="1"/>
      <protection locked="0"/>
    </xf>
    <xf numFmtId="0" fontId="34" fillId="0" borderId="4" xfId="0" applyFont="1" applyBorder="1" applyAlignment="1" applyProtection="1">
      <alignment horizontal="left" vertical="center"/>
      <protection hidden="1"/>
    </xf>
    <xf numFmtId="0" fontId="34" fillId="0" borderId="1" xfId="0" applyFont="1" applyBorder="1" applyAlignment="1" applyProtection="1">
      <alignment horizontal="left" vertical="center"/>
      <protection hidden="1"/>
    </xf>
    <xf numFmtId="187" fontId="34" fillId="0" borderId="2" xfId="0" applyNumberFormat="1" applyFont="1" applyBorder="1" applyAlignment="1" applyProtection="1">
      <alignment horizontal="right" vertical="center"/>
      <protection locked="0"/>
    </xf>
    <xf numFmtId="187" fontId="34" fillId="0" borderId="3" xfId="0" applyNumberFormat="1" applyFont="1" applyBorder="1" applyAlignment="1" applyProtection="1">
      <alignment horizontal="right" vertical="center"/>
      <protection locked="0"/>
    </xf>
    <xf numFmtId="187" fontId="34" fillId="0" borderId="4" xfId="0" applyNumberFormat="1" applyFont="1" applyBorder="1" applyAlignment="1" applyProtection="1">
      <alignment horizontal="right" vertical="center"/>
      <protection locked="0"/>
    </xf>
    <xf numFmtId="188" fontId="34" fillId="0" borderId="1" xfId="0" applyNumberFormat="1" applyFont="1" applyBorder="1" applyAlignment="1" applyProtection="1">
      <alignment horizontal="center" vertical="center" shrinkToFit="1"/>
      <protection locked="0"/>
    </xf>
    <xf numFmtId="181" fontId="34" fillId="0" borderId="3" xfId="0" applyNumberFormat="1" applyFont="1" applyBorder="1" applyAlignment="1" applyProtection="1">
      <alignment horizontal="right" vertical="center"/>
      <protection locked="0"/>
    </xf>
    <xf numFmtId="0" fontId="34" fillId="0" borderId="19" xfId="0" applyFont="1" applyBorder="1" applyAlignment="1" applyProtection="1">
      <alignment horizontal="center" vertical="center"/>
      <protection hidden="1"/>
    </xf>
    <xf numFmtId="0" fontId="34" fillId="3" borderId="31" xfId="0" applyFont="1" applyFill="1" applyBorder="1" applyAlignment="1" applyProtection="1">
      <alignment horizontal="center" vertical="center"/>
      <protection hidden="1"/>
    </xf>
    <xf numFmtId="49" fontId="34" fillId="0" borderId="32" xfId="0" applyNumberFormat="1" applyFont="1" applyBorder="1" applyAlignment="1" applyProtection="1">
      <alignment vertical="center" shrinkToFit="1"/>
      <protection locked="0"/>
    </xf>
    <xf numFmtId="49" fontId="34" fillId="0" borderId="34" xfId="0" applyNumberFormat="1" applyFont="1" applyBorder="1" applyAlignment="1" applyProtection="1">
      <alignment vertical="center" shrinkToFit="1"/>
      <protection locked="0"/>
    </xf>
    <xf numFmtId="49" fontId="34" fillId="0" borderId="33" xfId="0" applyNumberFormat="1" applyFont="1" applyBorder="1" applyAlignment="1" applyProtection="1">
      <alignment vertical="center" shrinkToFit="1"/>
      <protection locked="0"/>
    </xf>
    <xf numFmtId="49" fontId="34" fillId="0" borderId="34" xfId="0" applyNumberFormat="1" applyFont="1" applyBorder="1" applyAlignment="1" applyProtection="1">
      <alignment horizontal="center" vertical="center"/>
      <protection locked="0"/>
    </xf>
    <xf numFmtId="49" fontId="34" fillId="0" borderId="33" xfId="0" applyNumberFormat="1" applyFont="1" applyBorder="1" applyAlignment="1" applyProtection="1">
      <alignment horizontal="center" vertical="center"/>
      <protection locked="0"/>
    </xf>
    <xf numFmtId="49" fontId="84" fillId="0" borderId="32" xfId="7" applyNumberFormat="1" applyFont="1" applyBorder="1" applyAlignment="1" applyProtection="1">
      <alignment horizontal="center" vertical="center" shrinkToFit="1"/>
      <protection locked="0"/>
    </xf>
    <xf numFmtId="49" fontId="84" fillId="0" borderId="34" xfId="7" applyNumberFormat="1" applyFont="1" applyBorder="1" applyAlignment="1" applyProtection="1">
      <alignment horizontal="center" vertical="center" shrinkToFit="1"/>
      <protection locked="0"/>
    </xf>
    <xf numFmtId="38" fontId="34" fillId="0" borderId="31" xfId="70" applyFont="1" applyFill="1" applyBorder="1" applyAlignment="1" applyProtection="1">
      <alignment horizontal="right" vertical="center" shrinkToFit="1"/>
      <protection locked="0"/>
    </xf>
    <xf numFmtId="38" fontId="34" fillId="0" borderId="32" xfId="70" applyFont="1" applyFill="1" applyBorder="1" applyAlignment="1" applyProtection="1">
      <alignment horizontal="right" vertical="center" shrinkToFit="1"/>
      <protection locked="0"/>
    </xf>
    <xf numFmtId="0" fontId="34" fillId="0" borderId="33" xfId="0" applyFont="1" applyBorder="1" applyProtection="1">
      <alignment vertical="center"/>
      <protection hidden="1"/>
    </xf>
    <xf numFmtId="0" fontId="34" fillId="0" borderId="31" xfId="0" applyFont="1" applyBorder="1" applyProtection="1">
      <alignment vertical="center"/>
      <protection hidden="1"/>
    </xf>
    <xf numFmtId="0" fontId="34" fillId="0" borderId="31" xfId="0" applyFont="1" applyBorder="1" applyAlignment="1" applyProtection="1">
      <alignment horizontal="right" vertical="center" shrinkToFit="1"/>
      <protection locked="0"/>
    </xf>
    <xf numFmtId="0" fontId="34" fillId="0" borderId="32" xfId="0" applyFont="1" applyBorder="1" applyAlignment="1" applyProtection="1">
      <alignment horizontal="right" vertical="center" shrinkToFit="1"/>
      <protection locked="0"/>
    </xf>
    <xf numFmtId="0" fontId="34" fillId="0" borderId="33" xfId="0" applyFont="1" applyBorder="1" applyAlignment="1" applyProtection="1">
      <alignment horizontal="left" vertical="center"/>
      <protection hidden="1"/>
    </xf>
    <xf numFmtId="0" fontId="34" fillId="0" borderId="31" xfId="0" applyFont="1" applyBorder="1" applyAlignment="1" applyProtection="1">
      <alignment horizontal="left" vertical="center"/>
      <protection hidden="1"/>
    </xf>
    <xf numFmtId="187" fontId="34" fillId="0" borderId="32" xfId="0" applyNumberFormat="1" applyFont="1" applyBorder="1" applyAlignment="1" applyProtection="1">
      <alignment horizontal="right" vertical="center"/>
      <protection locked="0"/>
    </xf>
    <xf numFmtId="187" fontId="34" fillId="0" borderId="34" xfId="0" applyNumberFormat="1" applyFont="1" applyBorder="1" applyAlignment="1" applyProtection="1">
      <alignment horizontal="right" vertical="center"/>
      <protection locked="0"/>
    </xf>
    <xf numFmtId="187" fontId="34" fillId="0" borderId="33" xfId="0" applyNumberFormat="1" applyFont="1" applyBorder="1" applyAlignment="1" applyProtection="1">
      <alignment horizontal="right" vertical="center"/>
      <protection locked="0"/>
    </xf>
    <xf numFmtId="188" fontId="34" fillId="0" borderId="31" xfId="0" applyNumberFormat="1" applyFont="1" applyBorder="1" applyAlignment="1" applyProtection="1">
      <alignment horizontal="center" vertical="center" shrinkToFit="1"/>
      <protection locked="0"/>
    </xf>
    <xf numFmtId="181" fontId="34" fillId="0" borderId="31" xfId="0" applyNumberFormat="1" applyFont="1" applyBorder="1" applyAlignment="1" applyProtection="1">
      <alignment horizontal="right" vertical="center"/>
      <protection locked="0"/>
    </xf>
    <xf numFmtId="181" fontId="34" fillId="0" borderId="32" xfId="0" applyNumberFormat="1" applyFont="1" applyBorder="1" applyAlignment="1" applyProtection="1">
      <alignment horizontal="right" vertical="center"/>
      <protection locked="0"/>
    </xf>
    <xf numFmtId="0" fontId="34" fillId="0" borderId="32" xfId="0" applyFont="1" applyBorder="1" applyAlignment="1" applyProtection="1">
      <alignment horizontal="center" vertical="center" shrinkToFit="1"/>
      <protection hidden="1"/>
    </xf>
    <xf numFmtId="0" fontId="34" fillId="0" borderId="34" xfId="0" applyFont="1" applyBorder="1" applyAlignment="1" applyProtection="1">
      <alignment horizontal="center" vertical="center" shrinkToFit="1"/>
      <protection hidden="1"/>
    </xf>
    <xf numFmtId="0" fontId="34" fillId="0" borderId="33" xfId="0" applyFont="1" applyBorder="1" applyAlignment="1" applyProtection="1">
      <alignment horizontal="center" vertical="center" shrinkToFit="1"/>
      <protection hidden="1"/>
    </xf>
    <xf numFmtId="49" fontId="34" fillId="0" borderId="36" xfId="0" applyNumberFormat="1" applyFont="1" applyBorder="1" applyAlignment="1" applyProtection="1">
      <alignment vertical="center" shrinkToFit="1"/>
      <protection locked="0"/>
    </xf>
    <xf numFmtId="49" fontId="34" fillId="0" borderId="37" xfId="0" applyNumberFormat="1" applyFont="1" applyBorder="1" applyAlignment="1" applyProtection="1">
      <alignment vertical="center" shrinkToFit="1"/>
      <protection locked="0"/>
    </xf>
    <xf numFmtId="49" fontId="34" fillId="0" borderId="38" xfId="0" applyNumberFormat="1" applyFont="1" applyBorder="1" applyAlignment="1" applyProtection="1">
      <alignment vertical="center" shrinkToFit="1"/>
      <protection locked="0"/>
    </xf>
    <xf numFmtId="49" fontId="34" fillId="0" borderId="37" xfId="0" applyNumberFormat="1" applyFont="1" applyBorder="1" applyAlignment="1" applyProtection="1">
      <alignment horizontal="center" vertical="center"/>
      <protection locked="0"/>
    </xf>
    <xf numFmtId="49" fontId="34" fillId="0" borderId="38" xfId="0" applyNumberFormat="1" applyFont="1" applyBorder="1" applyAlignment="1" applyProtection="1">
      <alignment horizontal="center" vertical="center"/>
      <protection locked="0"/>
    </xf>
    <xf numFmtId="38" fontId="34" fillId="0" borderId="19" xfId="70" applyFont="1" applyFill="1" applyBorder="1" applyAlignment="1" applyProtection="1">
      <alignment horizontal="right" vertical="center" shrinkToFit="1"/>
      <protection locked="0"/>
    </xf>
    <xf numFmtId="0" fontId="34" fillId="0" borderId="12" xfId="0" applyFont="1" applyBorder="1" applyProtection="1">
      <alignment vertical="center"/>
      <protection hidden="1"/>
    </xf>
    <xf numFmtId="0" fontId="34" fillId="0" borderId="19" xfId="0" applyFont="1" applyBorder="1" applyProtection="1">
      <alignment vertical="center"/>
      <protection hidden="1"/>
    </xf>
    <xf numFmtId="0" fontId="34" fillId="0" borderId="19" xfId="0" applyFont="1" applyBorder="1" applyAlignment="1" applyProtection="1">
      <alignment horizontal="right" vertical="center" shrinkToFit="1"/>
      <protection locked="0"/>
    </xf>
    <xf numFmtId="0" fontId="34" fillId="0" borderId="12" xfId="0" applyFont="1" applyBorder="1" applyAlignment="1" applyProtection="1">
      <alignment horizontal="left" vertical="center"/>
      <protection hidden="1"/>
    </xf>
    <xf numFmtId="0" fontId="34" fillId="0" borderId="19" xfId="0" applyFont="1" applyBorder="1" applyAlignment="1" applyProtection="1">
      <alignment horizontal="left" vertical="center"/>
      <protection hidden="1"/>
    </xf>
    <xf numFmtId="187" fontId="34" fillId="0" borderId="36" xfId="0" applyNumberFormat="1" applyFont="1" applyBorder="1" applyAlignment="1" applyProtection="1">
      <alignment horizontal="right" vertical="center"/>
      <protection locked="0"/>
    </xf>
    <xf numFmtId="187" fontId="34" fillId="0" borderId="37" xfId="0" applyNumberFormat="1" applyFont="1" applyBorder="1" applyAlignment="1" applyProtection="1">
      <alignment horizontal="right" vertical="center"/>
      <protection locked="0"/>
    </xf>
    <xf numFmtId="187" fontId="34" fillId="0" borderId="38" xfId="0" applyNumberFormat="1" applyFont="1" applyBorder="1" applyAlignment="1" applyProtection="1">
      <alignment horizontal="right" vertical="center"/>
      <protection locked="0"/>
    </xf>
    <xf numFmtId="188" fontId="34" fillId="0" borderId="19" xfId="0" applyNumberFormat="1" applyFont="1" applyBorder="1" applyAlignment="1" applyProtection="1">
      <alignment horizontal="center" vertical="center" shrinkToFit="1"/>
      <protection locked="0"/>
    </xf>
    <xf numFmtId="181" fontId="34" fillId="0" borderId="19" xfId="0" applyNumberFormat="1" applyFont="1" applyBorder="1" applyAlignment="1" applyProtection="1">
      <alignment horizontal="right" vertical="center"/>
      <protection locked="0"/>
    </xf>
    <xf numFmtId="0" fontId="34" fillId="0" borderId="36" xfId="0" applyFont="1" applyBorder="1" applyAlignment="1" applyProtection="1">
      <alignment horizontal="center" vertical="center" shrinkToFit="1"/>
      <protection hidden="1"/>
    </xf>
    <xf numFmtId="0" fontId="34" fillId="0" borderId="37" xfId="0" applyFont="1" applyBorder="1" applyAlignment="1" applyProtection="1">
      <alignment horizontal="center" vertical="center" shrinkToFit="1"/>
      <protection hidden="1"/>
    </xf>
    <xf numFmtId="0" fontId="34" fillId="0" borderId="38" xfId="0" applyFont="1" applyBorder="1" applyAlignment="1" applyProtection="1">
      <alignment horizontal="center" vertical="center" shrinkToFit="1"/>
      <protection hidden="1"/>
    </xf>
    <xf numFmtId="0" fontId="34" fillId="3" borderId="1" xfId="0" applyFont="1" applyFill="1" applyBorder="1" applyAlignment="1" applyProtection="1">
      <alignment horizontal="center" vertical="center"/>
      <protection hidden="1"/>
    </xf>
    <xf numFmtId="0" fontId="34" fillId="7" borderId="1" xfId="0" applyFont="1" applyFill="1" applyBorder="1" applyAlignment="1" applyProtection="1">
      <alignment horizontal="center" vertical="center"/>
      <protection hidden="1"/>
    </xf>
    <xf numFmtId="0" fontId="34" fillId="7" borderId="5" xfId="0" applyFont="1" applyFill="1" applyBorder="1" applyAlignment="1" applyProtection="1">
      <alignment horizontal="center" vertical="center"/>
      <protection hidden="1"/>
    </xf>
    <xf numFmtId="0" fontId="34" fillId="7" borderId="6" xfId="0" applyFont="1" applyFill="1" applyBorder="1" applyAlignment="1" applyProtection="1">
      <alignment horizontal="center" vertical="center"/>
      <protection hidden="1"/>
    </xf>
    <xf numFmtId="0" fontId="34" fillId="7" borderId="10" xfId="0" applyFont="1" applyFill="1" applyBorder="1" applyAlignment="1" applyProtection="1">
      <alignment horizontal="center" vertical="center"/>
      <protection hidden="1"/>
    </xf>
    <xf numFmtId="0" fontId="34" fillId="7" borderId="11" xfId="0" applyFont="1" applyFill="1" applyBorder="1" applyAlignment="1" applyProtection="1">
      <alignment horizontal="center" vertical="center"/>
      <protection hidden="1"/>
    </xf>
    <xf numFmtId="0" fontId="34" fillId="7" borderId="7" xfId="0" applyFont="1" applyFill="1" applyBorder="1" applyAlignment="1" applyProtection="1">
      <alignment horizontal="center" vertical="center"/>
      <protection hidden="1"/>
    </xf>
    <xf numFmtId="0" fontId="34" fillId="7" borderId="12" xfId="0" applyFont="1" applyFill="1" applyBorder="1" applyAlignment="1" applyProtection="1">
      <alignment horizontal="center" vertical="center"/>
      <protection hidden="1"/>
    </xf>
    <xf numFmtId="0" fontId="96" fillId="7" borderId="1" xfId="0" applyFont="1" applyFill="1" applyBorder="1" applyAlignment="1" applyProtection="1">
      <alignment horizontal="center" vertical="center"/>
      <protection hidden="1"/>
    </xf>
    <xf numFmtId="0" fontId="34" fillId="0" borderId="8" xfId="0" applyFont="1" applyBorder="1" applyAlignment="1" applyProtection="1">
      <alignment horizontal="center"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Alignment="1" applyProtection="1">
      <alignment horizontal="center" vertical="center"/>
      <protection hidden="1"/>
    </xf>
    <xf numFmtId="0" fontId="34" fillId="0" borderId="5" xfId="0" applyFont="1" applyBorder="1" applyAlignment="1" applyProtection="1">
      <alignment vertical="center" shrinkToFit="1"/>
      <protection locked="0"/>
    </xf>
    <xf numFmtId="0" fontId="34" fillId="0" borderId="6" xfId="0" applyFont="1" applyBorder="1" applyAlignment="1" applyProtection="1">
      <alignment vertical="center" shrinkToFit="1"/>
      <protection locked="0"/>
    </xf>
    <xf numFmtId="0" fontId="34" fillId="0" borderId="10" xfId="0" applyFont="1" applyBorder="1" applyAlignment="1" applyProtection="1">
      <alignment vertical="center" shrinkToFit="1"/>
      <protection locked="0"/>
    </xf>
    <xf numFmtId="0" fontId="34" fillId="0" borderId="11" xfId="0" applyFont="1" applyBorder="1" applyAlignment="1" applyProtection="1">
      <alignment vertical="center" shrinkToFit="1"/>
      <protection locked="0"/>
    </xf>
    <xf numFmtId="49" fontId="51" fillId="0" borderId="137" xfId="0" applyNumberFormat="1" applyFont="1" applyBorder="1" applyAlignment="1" applyProtection="1">
      <alignment horizontal="center" vertical="center" shrinkToFit="1"/>
      <protection hidden="1"/>
    </xf>
    <xf numFmtId="49" fontId="51" fillId="0" borderId="138" xfId="0" applyNumberFormat="1" applyFont="1" applyBorder="1" applyAlignment="1" applyProtection="1">
      <alignment horizontal="center" vertical="center" shrinkToFit="1"/>
      <protection hidden="1"/>
    </xf>
    <xf numFmtId="49" fontId="34" fillId="0" borderId="137" xfId="0" applyNumberFormat="1" applyFont="1" applyBorder="1" applyAlignment="1" applyProtection="1">
      <alignment vertical="center" shrinkToFit="1"/>
      <protection locked="0"/>
    </xf>
    <xf numFmtId="49" fontId="34" fillId="0" borderId="138" xfId="0" applyNumberFormat="1" applyFont="1" applyBorder="1" applyAlignment="1" applyProtection="1">
      <alignment vertical="center" shrinkToFit="1"/>
      <protection locked="0"/>
    </xf>
    <xf numFmtId="49" fontId="34" fillId="0" borderId="139" xfId="0" applyNumberFormat="1" applyFont="1" applyBorder="1" applyAlignment="1" applyProtection="1">
      <alignment vertical="center" shrinkToFit="1"/>
      <protection locked="0"/>
    </xf>
    <xf numFmtId="49" fontId="34" fillId="0" borderId="8" xfId="0" applyNumberFormat="1" applyFont="1" applyBorder="1" applyAlignment="1" applyProtection="1">
      <alignment horizontal="center" vertical="center"/>
      <protection locked="0"/>
    </xf>
    <xf numFmtId="49" fontId="34" fillId="0" borderId="0" xfId="0" applyNumberFormat="1" applyFont="1" applyAlignment="1" applyProtection="1">
      <alignment horizontal="center" vertical="center"/>
      <protection locked="0"/>
    </xf>
    <xf numFmtId="49" fontId="34" fillId="0" borderId="9" xfId="0" applyNumberFormat="1" applyFont="1" applyBorder="1" applyAlignment="1" applyProtection="1">
      <alignment horizontal="center" vertical="center"/>
      <protection locked="0"/>
    </xf>
    <xf numFmtId="49" fontId="84" fillId="0" borderId="8" xfId="7" applyNumberFormat="1" applyFont="1" applyBorder="1" applyAlignment="1" applyProtection="1">
      <alignment horizontal="center" vertical="center" shrinkToFit="1"/>
      <protection locked="0"/>
    </xf>
    <xf numFmtId="49" fontId="84" fillId="0" borderId="0" xfId="7" applyNumberFormat="1" applyFont="1" applyAlignment="1" applyProtection="1">
      <alignment horizontal="center" vertical="center" shrinkToFit="1"/>
      <protection locked="0"/>
    </xf>
    <xf numFmtId="49" fontId="84" fillId="0" borderId="9" xfId="7" applyNumberFormat="1" applyFont="1" applyBorder="1" applyAlignment="1" applyProtection="1">
      <alignment horizontal="center" vertical="center" shrinkToFit="1"/>
      <protection locked="0"/>
    </xf>
    <xf numFmtId="38" fontId="34" fillId="0" borderId="8" xfId="70" applyFont="1" applyFill="1" applyBorder="1" applyAlignment="1" applyProtection="1">
      <alignment horizontal="right" vertical="center" shrinkToFit="1"/>
      <protection locked="0"/>
    </xf>
    <xf numFmtId="38" fontId="34" fillId="0" borderId="0" xfId="70" applyFont="1" applyFill="1" applyBorder="1" applyAlignment="1" applyProtection="1">
      <alignment horizontal="right" vertical="center" shrinkToFit="1"/>
      <protection locked="0"/>
    </xf>
    <xf numFmtId="0" fontId="34" fillId="0" borderId="0" xfId="0" applyFont="1" applyAlignment="1" applyProtection="1">
      <alignment horizontal="center" vertical="center"/>
      <protection hidden="1"/>
    </xf>
    <xf numFmtId="0" fontId="34" fillId="0" borderId="8" xfId="0" applyFont="1" applyBorder="1" applyAlignment="1" applyProtection="1">
      <alignment horizontal="right" vertical="center" shrinkToFit="1"/>
      <protection locked="0"/>
    </xf>
    <xf numFmtId="0" fontId="34" fillId="0" borderId="0" xfId="0" applyFont="1" applyAlignment="1" applyProtection="1">
      <alignment horizontal="right" vertical="center" shrinkToFit="1"/>
      <protection locked="0"/>
    </xf>
    <xf numFmtId="187" fontId="34" fillId="0" borderId="8" xfId="0" applyNumberFormat="1" applyFont="1" applyBorder="1" applyAlignment="1" applyProtection="1">
      <alignment horizontal="center" vertical="center"/>
      <protection locked="0"/>
    </xf>
    <xf numFmtId="187" fontId="34" fillId="0" borderId="0" xfId="0" applyNumberFormat="1" applyFont="1" applyAlignment="1" applyProtection="1">
      <alignment horizontal="center" vertical="center"/>
      <protection locked="0"/>
    </xf>
    <xf numFmtId="187" fontId="34" fillId="0" borderId="9" xfId="0" applyNumberFormat="1" applyFont="1" applyBorder="1" applyAlignment="1" applyProtection="1">
      <alignment horizontal="center" vertical="center"/>
      <protection locked="0"/>
    </xf>
    <xf numFmtId="181" fontId="34" fillId="0" borderId="8" xfId="0" applyNumberFormat="1" applyFont="1" applyBorder="1" applyAlignment="1" applyProtection="1">
      <alignment horizontal="right" vertical="center"/>
      <protection locked="0"/>
    </xf>
    <xf numFmtId="181" fontId="34" fillId="0" borderId="0" xfId="0" applyNumberFormat="1" applyFont="1" applyAlignment="1" applyProtection="1">
      <alignment horizontal="right" vertical="center"/>
      <protection locked="0"/>
    </xf>
    <xf numFmtId="0" fontId="34" fillId="0" borderId="5" xfId="0" applyFont="1" applyBorder="1" applyAlignment="1" applyProtection="1">
      <alignment horizontal="center" vertical="center"/>
      <protection hidden="1"/>
    </xf>
    <xf numFmtId="0" fontId="34" fillId="0" borderId="118" xfId="0" applyFont="1" applyBorder="1" applyAlignment="1" applyProtection="1">
      <alignment horizontal="center" vertical="center"/>
      <protection locked="0"/>
    </xf>
    <xf numFmtId="0" fontId="34" fillId="0" borderId="120" xfId="0" applyFont="1" applyBorder="1" applyAlignment="1" applyProtection="1">
      <alignment horizontal="center" vertical="center"/>
      <protection locked="0"/>
    </xf>
    <xf numFmtId="0" fontId="34" fillId="0" borderId="119" xfId="0" applyFont="1" applyBorder="1" applyAlignment="1" applyProtection="1">
      <alignment horizontal="center" vertical="center"/>
      <protection locked="0"/>
    </xf>
    <xf numFmtId="49" fontId="51" fillId="0" borderId="118" xfId="0" applyNumberFormat="1" applyFont="1" applyBorder="1" applyAlignment="1" applyProtection="1">
      <alignment horizontal="center" vertical="center" shrinkToFit="1"/>
      <protection hidden="1"/>
    </xf>
    <xf numFmtId="49" fontId="51" fillId="0" borderId="120" xfId="0" applyNumberFormat="1" applyFont="1" applyBorder="1" applyAlignment="1" applyProtection="1">
      <alignment horizontal="center" vertical="center" shrinkToFit="1"/>
      <protection hidden="1"/>
    </xf>
    <xf numFmtId="49" fontId="51" fillId="0" borderId="119" xfId="0" applyNumberFormat="1" applyFont="1" applyBorder="1" applyAlignment="1" applyProtection="1">
      <alignment horizontal="center" vertical="center" shrinkToFit="1"/>
      <protection hidden="1"/>
    </xf>
    <xf numFmtId="49" fontId="34" fillId="0" borderId="134" xfId="0" applyNumberFormat="1" applyFont="1" applyBorder="1" applyAlignment="1" applyProtection="1">
      <alignment vertical="center" shrinkToFit="1"/>
      <protection locked="0"/>
    </xf>
    <xf numFmtId="49" fontId="34" fillId="0" borderId="135" xfId="0" applyNumberFormat="1" applyFont="1" applyBorder="1" applyAlignment="1" applyProtection="1">
      <alignment vertical="center" shrinkToFit="1"/>
      <protection locked="0"/>
    </xf>
    <xf numFmtId="49" fontId="34" fillId="0" borderId="136" xfId="0" applyNumberFormat="1" applyFont="1" applyBorder="1" applyAlignment="1" applyProtection="1">
      <alignment vertical="center" shrinkToFit="1"/>
      <protection locked="0"/>
    </xf>
    <xf numFmtId="49" fontId="34" fillId="0" borderId="124" xfId="0" applyNumberFormat="1" applyFont="1" applyBorder="1" applyAlignment="1" applyProtection="1">
      <alignment horizontal="center" vertical="center"/>
      <protection locked="0"/>
    </xf>
    <xf numFmtId="49" fontId="34" fillId="0" borderId="133" xfId="0" applyNumberFormat="1" applyFont="1" applyBorder="1" applyAlignment="1" applyProtection="1">
      <alignment horizontal="center" vertical="center"/>
      <protection locked="0"/>
    </xf>
    <xf numFmtId="49" fontId="34" fillId="0" borderId="125" xfId="0" applyNumberFormat="1" applyFont="1" applyBorder="1" applyAlignment="1" applyProtection="1">
      <alignment horizontal="center" vertical="center"/>
      <protection locked="0"/>
    </xf>
    <xf numFmtId="49" fontId="84" fillId="0" borderId="124" xfId="7" applyNumberFormat="1" applyFont="1" applyBorder="1" applyAlignment="1" applyProtection="1">
      <alignment horizontal="center" vertical="center" shrinkToFit="1"/>
      <protection locked="0"/>
    </xf>
    <xf numFmtId="49" fontId="84" fillId="0" borderId="133" xfId="7" applyNumberFormat="1" applyFont="1" applyBorder="1" applyAlignment="1" applyProtection="1">
      <alignment horizontal="center" vertical="center" shrinkToFit="1"/>
      <protection locked="0"/>
    </xf>
    <xf numFmtId="49" fontId="84" fillId="0" borderId="125" xfId="7" applyNumberFormat="1" applyFont="1" applyBorder="1" applyAlignment="1" applyProtection="1">
      <alignment horizontal="center" vertical="center" shrinkToFit="1"/>
      <protection locked="0"/>
    </xf>
    <xf numFmtId="38" fontId="34" fillId="0" borderId="124" xfId="70" applyFont="1" applyFill="1" applyBorder="1" applyAlignment="1" applyProtection="1">
      <alignment horizontal="right" vertical="center" shrinkToFit="1"/>
      <protection locked="0"/>
    </xf>
    <xf numFmtId="38" fontId="34" fillId="0" borderId="133" xfId="70" applyFont="1" applyFill="1" applyBorder="1" applyAlignment="1" applyProtection="1">
      <alignment horizontal="right" vertical="center" shrinkToFit="1"/>
      <protection locked="0"/>
    </xf>
    <xf numFmtId="0" fontId="34" fillId="0" borderId="133" xfId="0" applyFont="1" applyBorder="1" applyAlignment="1" applyProtection="1">
      <alignment horizontal="center" vertical="center"/>
      <protection hidden="1"/>
    </xf>
    <xf numFmtId="0" fontId="34" fillId="0" borderId="125" xfId="0" applyFont="1" applyBorder="1" applyAlignment="1" applyProtection="1">
      <alignment horizontal="center" vertical="center"/>
      <protection hidden="1"/>
    </xf>
    <xf numFmtId="0" fontId="34" fillId="0" borderId="124" xfId="0" applyFont="1" applyBorder="1" applyAlignment="1" applyProtection="1">
      <alignment horizontal="right" vertical="center" shrinkToFit="1"/>
      <protection locked="0"/>
    </xf>
    <xf numFmtId="0" fontId="34" fillId="0" borderId="133" xfId="0" applyFont="1" applyBorder="1" applyAlignment="1" applyProtection="1">
      <alignment horizontal="right" vertical="center" shrinkToFit="1"/>
      <protection locked="0"/>
    </xf>
    <xf numFmtId="187" fontId="34" fillId="0" borderId="124" xfId="0" applyNumberFormat="1" applyFont="1" applyBorder="1" applyAlignment="1" applyProtection="1">
      <alignment horizontal="center" vertical="center"/>
      <protection locked="0"/>
    </xf>
    <xf numFmtId="187" fontId="34" fillId="0" borderId="133" xfId="0" applyNumberFormat="1" applyFont="1" applyBorder="1" applyAlignment="1" applyProtection="1">
      <alignment horizontal="center" vertical="center"/>
      <protection locked="0"/>
    </xf>
    <xf numFmtId="187" fontId="34" fillId="0" borderId="125" xfId="0" applyNumberFormat="1" applyFont="1" applyBorder="1" applyAlignment="1" applyProtection="1">
      <alignment horizontal="center" vertical="center"/>
      <protection locked="0"/>
    </xf>
    <xf numFmtId="188" fontId="34" fillId="0" borderId="8" xfId="0" applyNumberFormat="1" applyFont="1" applyBorder="1" applyAlignment="1" applyProtection="1">
      <alignment horizontal="center" vertical="center" shrinkToFit="1"/>
      <protection locked="0"/>
    </xf>
    <xf numFmtId="188" fontId="34" fillId="0" borderId="0" xfId="0" applyNumberFormat="1" applyFont="1" applyBorder="1" applyAlignment="1" applyProtection="1">
      <alignment horizontal="center" vertical="center" shrinkToFit="1"/>
      <protection locked="0"/>
    </xf>
    <xf numFmtId="188" fontId="34" fillId="0" borderId="9" xfId="0" applyNumberFormat="1" applyFont="1" applyBorder="1" applyAlignment="1" applyProtection="1">
      <alignment horizontal="center" vertical="center" shrinkToFit="1"/>
      <protection locked="0"/>
    </xf>
    <xf numFmtId="181" fontId="34" fillId="0" borderId="124" xfId="0" applyNumberFormat="1" applyFont="1" applyBorder="1" applyAlignment="1" applyProtection="1">
      <alignment horizontal="right" vertical="center"/>
      <protection locked="0"/>
    </xf>
    <xf numFmtId="181" fontId="34" fillId="0" borderId="133" xfId="0" applyNumberFormat="1" applyFont="1" applyBorder="1" applyAlignment="1" applyProtection="1">
      <alignment horizontal="right" vertical="center"/>
      <protection locked="0"/>
    </xf>
    <xf numFmtId="0" fontId="34" fillId="0" borderId="124" xfId="0" applyFont="1" applyBorder="1" applyAlignment="1" applyProtection="1">
      <alignment horizontal="center" vertical="center" shrinkToFit="1"/>
      <protection hidden="1"/>
    </xf>
    <xf numFmtId="0" fontId="34" fillId="0" borderId="133" xfId="0" applyFont="1" applyBorder="1" applyAlignment="1" applyProtection="1">
      <alignment horizontal="center" vertical="center" shrinkToFit="1"/>
      <protection hidden="1"/>
    </xf>
    <xf numFmtId="0" fontId="34" fillId="0" borderId="125" xfId="0" applyFont="1" applyBorder="1" applyAlignment="1" applyProtection="1">
      <alignment horizontal="center" vertical="center" shrinkToFit="1"/>
      <protection hidden="1"/>
    </xf>
    <xf numFmtId="0" fontId="34" fillId="0" borderId="124" xfId="0" applyFont="1" applyBorder="1" applyAlignment="1" applyProtection="1">
      <alignment horizontal="center" vertical="center"/>
      <protection locked="0"/>
    </xf>
    <xf numFmtId="0" fontId="34" fillId="0" borderId="133" xfId="0" applyFont="1" applyBorder="1" applyAlignment="1" applyProtection="1">
      <alignment horizontal="center" vertical="center"/>
      <protection locked="0"/>
    </xf>
    <xf numFmtId="0" fontId="34" fillId="0" borderId="125" xfId="0" applyFont="1" applyBorder="1" applyAlignment="1" applyProtection="1">
      <alignment horizontal="center" vertical="center"/>
      <protection locked="0"/>
    </xf>
    <xf numFmtId="38" fontId="34" fillId="0" borderId="118" xfId="70" applyFont="1" applyFill="1" applyBorder="1" applyAlignment="1" applyProtection="1">
      <alignment horizontal="right" vertical="center" shrinkToFit="1"/>
      <protection locked="0"/>
    </xf>
    <xf numFmtId="38" fontId="34" fillId="0" borderId="120" xfId="70" applyFont="1" applyFill="1" applyBorder="1" applyAlignment="1" applyProtection="1">
      <alignment horizontal="right" vertical="center" shrinkToFit="1"/>
      <protection locked="0"/>
    </xf>
    <xf numFmtId="0" fontId="34" fillId="0" borderId="124" xfId="0" applyFont="1" applyBorder="1" applyAlignment="1" applyProtection="1">
      <alignment horizontal="center" vertical="center"/>
      <protection hidden="1"/>
    </xf>
    <xf numFmtId="49" fontId="34" fillId="0" borderId="130" xfId="0" applyNumberFormat="1" applyFont="1" applyBorder="1" applyProtection="1">
      <alignment vertical="center"/>
      <protection locked="0"/>
    </xf>
    <xf numFmtId="49" fontId="34" fillId="0" borderId="131" xfId="0" applyNumberFormat="1" applyFont="1" applyBorder="1" applyProtection="1">
      <alignment vertical="center"/>
      <protection locked="0"/>
    </xf>
    <xf numFmtId="49" fontId="34" fillId="0" borderId="132" xfId="0" applyNumberFormat="1" applyFont="1" applyBorder="1" applyProtection="1">
      <alignment vertical="center"/>
      <protection locked="0"/>
    </xf>
    <xf numFmtId="0" fontId="34" fillId="3" borderId="5" xfId="0" applyFont="1" applyFill="1" applyBorder="1" applyAlignment="1" applyProtection="1">
      <alignment horizontal="center" vertical="center"/>
      <protection hidden="1"/>
    </xf>
    <xf numFmtId="0" fontId="34" fillId="3" borderId="7" xfId="0" applyFont="1" applyFill="1" applyBorder="1" applyAlignment="1" applyProtection="1">
      <alignment horizontal="center" vertical="center"/>
      <protection hidden="1"/>
    </xf>
    <xf numFmtId="0" fontId="34" fillId="3" borderId="10" xfId="0" applyFont="1" applyFill="1" applyBorder="1" applyAlignment="1" applyProtection="1">
      <alignment horizontal="center" vertical="center"/>
      <protection hidden="1"/>
    </xf>
    <xf numFmtId="0" fontId="34" fillId="3" borderId="12" xfId="0" applyFont="1" applyFill="1" applyBorder="1" applyAlignment="1" applyProtection="1">
      <alignment horizontal="center" vertical="center"/>
      <protection hidden="1"/>
    </xf>
    <xf numFmtId="0" fontId="34" fillId="3" borderId="118" xfId="0" applyFont="1" applyFill="1" applyBorder="1" applyAlignment="1" applyProtection="1">
      <alignment horizontal="center" vertical="center"/>
      <protection hidden="1"/>
    </xf>
    <xf numFmtId="0" fontId="34" fillId="3" borderId="119" xfId="0" applyFont="1" applyFill="1" applyBorder="1" applyAlignment="1" applyProtection="1">
      <alignment horizontal="center" vertical="center"/>
      <protection hidden="1"/>
    </xf>
    <xf numFmtId="49" fontId="34" fillId="0" borderId="118" xfId="0" applyNumberFormat="1" applyFont="1" applyBorder="1" applyAlignment="1" applyProtection="1">
      <alignment horizontal="center" vertical="center"/>
      <protection locked="0"/>
    </xf>
    <xf numFmtId="49" fontId="34" fillId="0" borderId="120" xfId="0" applyNumberFormat="1" applyFont="1" applyBorder="1" applyAlignment="1" applyProtection="1">
      <alignment horizontal="center" vertical="center"/>
      <protection locked="0"/>
    </xf>
    <xf numFmtId="49" fontId="34" fillId="0" borderId="119" xfId="0" applyNumberFormat="1" applyFont="1" applyBorder="1" applyAlignment="1" applyProtection="1">
      <alignment horizontal="center" vertical="center"/>
      <protection locked="0"/>
    </xf>
    <xf numFmtId="49" fontId="84" fillId="0" borderId="118" xfId="7" applyNumberFormat="1" applyFont="1" applyBorder="1" applyAlignment="1" applyProtection="1">
      <alignment horizontal="center" vertical="center" shrinkToFit="1"/>
      <protection locked="0"/>
    </xf>
    <xf numFmtId="49" fontId="84" fillId="0" borderId="120" xfId="7" applyNumberFormat="1" applyFont="1" applyBorder="1" applyAlignment="1" applyProtection="1">
      <alignment horizontal="center" vertical="center" shrinkToFit="1"/>
      <protection locked="0"/>
    </xf>
    <xf numFmtId="49" fontId="84" fillId="0" borderId="119" xfId="7" applyNumberFormat="1" applyFont="1" applyBorder="1" applyAlignment="1" applyProtection="1">
      <alignment horizontal="center" vertical="center" shrinkToFit="1"/>
      <protection locked="0"/>
    </xf>
    <xf numFmtId="0" fontId="30" fillId="7" borderId="10" xfId="2" applyFont="1" applyFill="1" applyBorder="1" applyAlignment="1" applyProtection="1">
      <alignment horizontal="center" vertical="center"/>
      <protection hidden="1"/>
    </xf>
    <xf numFmtId="0" fontId="30" fillId="7" borderId="11" xfId="2" applyFont="1" applyFill="1" applyBorder="1" applyAlignment="1" applyProtection="1">
      <alignment horizontal="center" vertical="center"/>
      <protection hidden="1"/>
    </xf>
    <xf numFmtId="0" fontId="30" fillId="7" borderId="12" xfId="2" applyFont="1" applyFill="1" applyBorder="1" applyAlignment="1" applyProtection="1">
      <alignment horizontal="center" vertical="center"/>
      <protection hidden="1"/>
    </xf>
    <xf numFmtId="0" fontId="30" fillId="7" borderId="2" xfId="2" applyFont="1" applyFill="1" applyBorder="1" applyAlignment="1" applyProtection="1">
      <alignment horizontal="center" vertical="center"/>
      <protection hidden="1"/>
    </xf>
    <xf numFmtId="0" fontId="30" fillId="7" borderId="3" xfId="2" applyFont="1" applyFill="1" applyBorder="1" applyAlignment="1" applyProtection="1">
      <alignment horizontal="center" vertical="center"/>
      <protection hidden="1"/>
    </xf>
    <xf numFmtId="0" fontId="30" fillId="7" borderId="4" xfId="2" applyFont="1" applyFill="1" applyBorder="1" applyAlignment="1" applyProtection="1">
      <alignment horizontal="center" vertical="center"/>
      <protection hidden="1"/>
    </xf>
    <xf numFmtId="0" fontId="30" fillId="7" borderId="2" xfId="2" applyFont="1" applyFill="1" applyBorder="1" applyAlignment="1" applyProtection="1">
      <alignment horizontal="left" vertical="center"/>
      <protection hidden="1"/>
    </xf>
    <xf numFmtId="0" fontId="30" fillId="7" borderId="3" xfId="2" applyFont="1" applyFill="1" applyBorder="1" applyAlignment="1" applyProtection="1">
      <alignment horizontal="left" vertical="center"/>
      <protection hidden="1"/>
    </xf>
    <xf numFmtId="0" fontId="30" fillId="7" borderId="4" xfId="2" applyFont="1" applyFill="1" applyBorder="1" applyAlignment="1" applyProtection="1">
      <alignment horizontal="left" vertical="center"/>
      <protection hidden="1"/>
    </xf>
    <xf numFmtId="0" fontId="30" fillId="0" borderId="2" xfId="2" applyFont="1" applyBorder="1" applyAlignment="1" applyProtection="1">
      <alignment horizontal="left" vertical="center"/>
      <protection hidden="1"/>
    </xf>
    <xf numFmtId="0" fontId="30" fillId="0" borderId="3" xfId="2" applyFont="1" applyBorder="1" applyAlignment="1" applyProtection="1">
      <alignment horizontal="left" vertical="center"/>
      <protection hidden="1"/>
    </xf>
    <xf numFmtId="0" fontId="30" fillId="0" borderId="4" xfId="2" applyFont="1" applyBorder="1" applyAlignment="1" applyProtection="1">
      <alignment horizontal="left" vertical="center"/>
      <protection hidden="1"/>
    </xf>
    <xf numFmtId="0" fontId="97" fillId="7" borderId="1" xfId="0" applyFont="1" applyFill="1" applyBorder="1" applyAlignment="1" applyProtection="1">
      <alignment horizontal="center" vertical="center"/>
      <protection hidden="1"/>
    </xf>
    <xf numFmtId="0" fontId="86" fillId="0" borderId="5" xfId="0" applyFont="1" applyBorder="1" applyAlignment="1" applyProtection="1">
      <alignment horizontal="left" vertical="top" wrapText="1"/>
      <protection locked="0"/>
    </xf>
    <xf numFmtId="0" fontId="86" fillId="0" borderId="6" xfId="0" applyFont="1" applyBorder="1" applyAlignment="1" applyProtection="1">
      <alignment horizontal="left" vertical="top" wrapText="1"/>
      <protection locked="0"/>
    </xf>
    <xf numFmtId="0" fontId="86" fillId="0" borderId="7" xfId="0" applyFont="1" applyBorder="1" applyAlignment="1" applyProtection="1">
      <alignment horizontal="left" vertical="top" wrapText="1"/>
      <protection locked="0"/>
    </xf>
    <xf numFmtId="0" fontId="86" fillId="0" borderId="8" xfId="0" applyFont="1" applyBorder="1" applyAlignment="1" applyProtection="1">
      <alignment horizontal="left" vertical="top" wrapText="1"/>
      <protection locked="0"/>
    </xf>
    <xf numFmtId="0" fontId="86" fillId="0" borderId="0" xfId="0" applyFont="1" applyAlignment="1" applyProtection="1">
      <alignment horizontal="left" vertical="top" wrapText="1"/>
      <protection locked="0"/>
    </xf>
    <xf numFmtId="0" fontId="86" fillId="0" borderId="9" xfId="0" applyFont="1" applyBorder="1" applyAlignment="1" applyProtection="1">
      <alignment horizontal="left" vertical="top" wrapText="1"/>
      <protection locked="0"/>
    </xf>
    <xf numFmtId="0" fontId="86" fillId="0" borderId="10" xfId="0" applyFont="1" applyBorder="1" applyAlignment="1" applyProtection="1">
      <alignment horizontal="left" vertical="top" wrapText="1"/>
      <protection locked="0"/>
    </xf>
    <xf numFmtId="0" fontId="86" fillId="0" borderId="11" xfId="0" applyFont="1" applyBorder="1" applyAlignment="1" applyProtection="1">
      <alignment horizontal="left" vertical="top" wrapText="1"/>
      <protection locked="0"/>
    </xf>
    <xf numFmtId="0" fontId="86" fillId="0" borderId="12" xfId="0" applyFont="1" applyBorder="1" applyAlignment="1" applyProtection="1">
      <alignment horizontal="left" vertical="top" wrapText="1"/>
      <protection locked="0"/>
    </xf>
    <xf numFmtId="0" fontId="76" fillId="7" borderId="1" xfId="2" applyFont="1" applyFill="1" applyBorder="1" applyAlignment="1" applyProtection="1">
      <alignment horizontal="left" vertical="center"/>
      <protection hidden="1"/>
    </xf>
    <xf numFmtId="0" fontId="76" fillId="7" borderId="10" xfId="2" applyFont="1" applyFill="1" applyBorder="1" applyAlignment="1" applyProtection="1">
      <alignment horizontal="center" vertical="center"/>
      <protection hidden="1"/>
    </xf>
    <xf numFmtId="0" fontId="76" fillId="7" borderId="11" xfId="2" applyFont="1" applyFill="1" applyBorder="1" applyAlignment="1" applyProtection="1">
      <alignment horizontal="center" vertical="center"/>
      <protection hidden="1"/>
    </xf>
    <xf numFmtId="0" fontId="76" fillId="7" borderId="12" xfId="2" applyFont="1" applyFill="1" applyBorder="1" applyAlignment="1" applyProtection="1">
      <alignment horizontal="center" vertical="center"/>
      <protection hidden="1"/>
    </xf>
    <xf numFmtId="38" fontId="30" fillId="2" borderId="1" xfId="1" applyFont="1" applyFill="1" applyBorder="1" applyAlignment="1" applyProtection="1">
      <alignment horizontal="left" vertical="center"/>
      <protection hidden="1"/>
    </xf>
    <xf numFmtId="0" fontId="76" fillId="7" borderId="2" xfId="2" applyFont="1" applyFill="1" applyBorder="1" applyAlignment="1" applyProtection="1">
      <alignment horizontal="center" vertical="center"/>
      <protection hidden="1"/>
    </xf>
    <xf numFmtId="0" fontId="76" fillId="7" borderId="3" xfId="2" applyFont="1" applyFill="1" applyBorder="1" applyAlignment="1" applyProtection="1">
      <alignment horizontal="center" vertical="center"/>
      <protection hidden="1"/>
    </xf>
    <xf numFmtId="0" fontId="76" fillId="7" borderId="4" xfId="2" applyFont="1" applyFill="1" applyBorder="1" applyAlignment="1" applyProtection="1">
      <alignment horizontal="center" vertical="center"/>
      <protection hidden="1"/>
    </xf>
    <xf numFmtId="0" fontId="76" fillId="7" borderId="1" xfId="2" applyFont="1" applyFill="1" applyBorder="1" applyAlignment="1" applyProtection="1">
      <alignment horizontal="center" vertical="center"/>
      <protection hidden="1"/>
    </xf>
    <xf numFmtId="49" fontId="65" fillId="0" borderId="0" xfId="57" applyNumberFormat="1" applyFont="1" applyAlignment="1" applyProtection="1">
      <alignment horizontal="center" vertical="center"/>
      <protection hidden="1"/>
    </xf>
    <xf numFmtId="0" fontId="78" fillId="2" borderId="0" xfId="2" applyFont="1" applyFill="1" applyAlignment="1" applyProtection="1">
      <alignment horizontal="center" vertical="center" wrapText="1"/>
      <protection hidden="1"/>
    </xf>
    <xf numFmtId="0" fontId="79" fillId="2" borderId="0" xfId="2" applyFont="1" applyFill="1" applyAlignment="1" applyProtection="1">
      <alignment horizontal="left" vertical="center"/>
      <protection hidden="1"/>
    </xf>
    <xf numFmtId="0" fontId="30" fillId="0" borderId="2" xfId="1" applyNumberFormat="1" applyFont="1" applyFill="1" applyBorder="1" applyAlignment="1" applyProtection="1">
      <alignment horizontal="left" vertical="center"/>
      <protection locked="0"/>
    </xf>
    <xf numFmtId="0" fontId="30" fillId="0" borderId="3" xfId="1" applyNumberFormat="1" applyFont="1" applyFill="1" applyBorder="1" applyAlignment="1" applyProtection="1">
      <alignment horizontal="left" vertical="center"/>
      <protection locked="0"/>
    </xf>
    <xf numFmtId="0" fontId="30" fillId="0" borderId="4" xfId="1" applyNumberFormat="1" applyFont="1" applyFill="1" applyBorder="1" applyAlignment="1" applyProtection="1">
      <alignment horizontal="left" vertical="center"/>
      <protection locked="0"/>
    </xf>
    <xf numFmtId="0" fontId="76" fillId="7" borderId="2" xfId="2" applyFont="1" applyFill="1" applyBorder="1" applyAlignment="1" applyProtection="1">
      <alignment horizontal="left" vertical="center"/>
      <protection hidden="1"/>
    </xf>
    <xf numFmtId="0" fontId="76" fillId="7" borderId="3" xfId="2" applyFont="1" applyFill="1" applyBorder="1" applyAlignment="1" applyProtection="1">
      <alignment horizontal="left" vertical="center"/>
      <protection hidden="1"/>
    </xf>
    <xf numFmtId="0" fontId="76" fillId="7" borderId="4" xfId="2" applyFont="1" applyFill="1" applyBorder="1" applyAlignment="1" applyProtection="1">
      <alignment horizontal="left" vertical="center"/>
      <protection hidden="1"/>
    </xf>
    <xf numFmtId="0" fontId="30" fillId="7" borderId="10" xfId="2" applyFont="1" applyFill="1" applyBorder="1" applyAlignment="1" applyProtection="1">
      <alignment horizontal="center" vertical="center" shrinkToFit="1"/>
      <protection hidden="1"/>
    </xf>
    <xf numFmtId="0" fontId="30" fillId="7" borderId="11" xfId="2" applyFont="1" applyFill="1" applyBorder="1" applyAlignment="1" applyProtection="1">
      <alignment horizontal="center" vertical="center" shrinkToFit="1"/>
      <protection hidden="1"/>
    </xf>
    <xf numFmtId="0" fontId="30" fillId="7" borderId="12" xfId="2" applyFont="1" applyFill="1" applyBorder="1" applyAlignment="1" applyProtection="1">
      <alignment horizontal="center" vertical="center" shrinkToFit="1"/>
      <protection hidden="1"/>
    </xf>
    <xf numFmtId="0" fontId="76" fillId="0" borderId="5" xfId="0" applyFont="1" applyBorder="1" applyAlignment="1" applyProtection="1">
      <alignment horizontal="center" vertical="center" wrapText="1"/>
      <protection hidden="1"/>
    </xf>
    <xf numFmtId="0" fontId="76" fillId="0" borderId="6" xfId="0" applyFont="1" applyBorder="1" applyAlignment="1" applyProtection="1">
      <alignment horizontal="center" vertical="center"/>
      <protection hidden="1"/>
    </xf>
    <xf numFmtId="0" fontId="76" fillId="0" borderId="7" xfId="0" applyFont="1" applyBorder="1" applyAlignment="1" applyProtection="1">
      <alignment horizontal="center" vertical="center"/>
      <protection hidden="1"/>
    </xf>
    <xf numFmtId="0" fontId="76" fillId="0" borderId="10" xfId="0" applyFont="1" applyBorder="1" applyAlignment="1" applyProtection="1">
      <alignment horizontal="center" vertical="center"/>
      <protection hidden="1"/>
    </xf>
    <xf numFmtId="0" fontId="76" fillId="0" borderId="11" xfId="0" applyFont="1" applyBorder="1" applyAlignment="1" applyProtection="1">
      <alignment horizontal="center" vertical="center"/>
      <protection hidden="1"/>
    </xf>
    <xf numFmtId="0" fontId="76" fillId="0" borderId="12" xfId="0" applyFont="1" applyBorder="1" applyAlignment="1" applyProtection="1">
      <alignment horizontal="center" vertical="center"/>
      <protection hidden="1"/>
    </xf>
    <xf numFmtId="0" fontId="40" fillId="2" borderId="81" xfId="0" applyFont="1" applyFill="1" applyBorder="1" applyAlignment="1" applyProtection="1">
      <alignment horizontal="center" vertical="center" wrapText="1"/>
      <protection hidden="1"/>
    </xf>
    <xf numFmtId="0" fontId="40" fillId="2" borderId="62" xfId="0" applyFont="1" applyFill="1" applyBorder="1" applyAlignment="1" applyProtection="1">
      <alignment horizontal="center" vertical="center" wrapText="1"/>
      <protection hidden="1"/>
    </xf>
    <xf numFmtId="0" fontId="40" fillId="2" borderId="81" xfId="0" applyFont="1" applyFill="1" applyBorder="1" applyAlignment="1" applyProtection="1">
      <alignment horizontal="left" vertical="center" wrapText="1"/>
      <protection hidden="1"/>
    </xf>
    <xf numFmtId="0" fontId="40" fillId="2" borderId="61" xfId="0" applyFont="1" applyFill="1" applyBorder="1" applyAlignment="1" applyProtection="1">
      <alignment horizontal="left" vertical="center" wrapText="1"/>
      <protection hidden="1"/>
    </xf>
    <xf numFmtId="0" fontId="40" fillId="2" borderId="81" xfId="0" applyFont="1" applyFill="1" applyBorder="1" applyAlignment="1" applyProtection="1">
      <alignment horizontal="center" vertical="center" wrapText="1" shrinkToFit="1"/>
      <protection hidden="1"/>
    </xf>
    <xf numFmtId="0" fontId="40" fillId="2" borderId="61" xfId="0" applyFont="1" applyFill="1" applyBorder="1" applyAlignment="1" applyProtection="1">
      <alignment horizontal="center" vertical="center" wrapText="1" shrinkToFit="1"/>
      <protection hidden="1"/>
    </xf>
    <xf numFmtId="0" fontId="40" fillId="2" borderId="62" xfId="0" applyFont="1" applyFill="1" applyBorder="1" applyAlignment="1" applyProtection="1">
      <alignment horizontal="center" vertical="center" wrapText="1" shrinkToFit="1"/>
      <protection hidden="1"/>
    </xf>
    <xf numFmtId="0" fontId="40" fillId="2" borderId="81" xfId="0" applyFont="1" applyFill="1" applyBorder="1" applyAlignment="1" applyProtection="1">
      <alignment horizontal="left" vertical="center" wrapText="1" shrinkToFit="1"/>
      <protection hidden="1"/>
    </xf>
    <xf numFmtId="0" fontId="40" fillId="2" borderId="61" xfId="0" applyFont="1" applyFill="1" applyBorder="1" applyAlignment="1" applyProtection="1">
      <alignment horizontal="left" vertical="center" wrapText="1" shrinkToFit="1"/>
      <protection hidden="1"/>
    </xf>
    <xf numFmtId="0" fontId="40" fillId="2" borderId="62" xfId="0" applyFont="1" applyFill="1" applyBorder="1" applyAlignment="1" applyProtection="1">
      <alignment horizontal="left" vertical="center" wrapText="1" shrinkToFit="1"/>
      <protection hidden="1"/>
    </xf>
    <xf numFmtId="0" fontId="40" fillId="7" borderId="81" xfId="0" applyFont="1" applyFill="1" applyBorder="1" applyAlignment="1" applyProtection="1">
      <alignment horizontal="center" vertical="center" wrapText="1"/>
      <protection hidden="1"/>
    </xf>
    <xf numFmtId="0" fontId="40" fillId="7" borderId="108" xfId="0" applyFont="1" applyFill="1" applyBorder="1" applyAlignment="1" applyProtection="1">
      <alignment horizontal="center" vertical="center" wrapText="1"/>
      <protection hidden="1"/>
    </xf>
    <xf numFmtId="0" fontId="40" fillId="7" borderId="107" xfId="0" applyFont="1" applyFill="1" applyBorder="1" applyAlignment="1" applyProtection="1">
      <alignment horizontal="left" vertical="center" wrapText="1"/>
      <protection hidden="1"/>
    </xf>
    <xf numFmtId="0" fontId="40" fillId="7" borderId="61" xfId="0" applyFont="1" applyFill="1" applyBorder="1" applyAlignment="1" applyProtection="1">
      <alignment horizontal="left" vertical="center" wrapText="1"/>
      <protection hidden="1"/>
    </xf>
    <xf numFmtId="0" fontId="40" fillId="7" borderId="107" xfId="0" applyFont="1" applyFill="1" applyBorder="1" applyAlignment="1" applyProtection="1">
      <alignment horizontal="center" vertical="center" wrapText="1" shrinkToFit="1"/>
      <protection hidden="1"/>
    </xf>
    <xf numFmtId="0" fontId="40" fillId="7" borderId="61" xfId="0" applyFont="1" applyFill="1" applyBorder="1" applyAlignment="1" applyProtection="1">
      <alignment horizontal="center" vertical="center" wrapText="1" shrinkToFit="1"/>
      <protection hidden="1"/>
    </xf>
    <xf numFmtId="0" fontId="40" fillId="7" borderId="108" xfId="0" applyFont="1" applyFill="1" applyBorder="1" applyAlignment="1" applyProtection="1">
      <alignment horizontal="center" vertical="center" wrapText="1" shrinkToFit="1"/>
      <protection hidden="1"/>
    </xf>
    <xf numFmtId="0" fontId="40" fillId="7" borderId="61" xfId="0" applyFont="1" applyFill="1" applyBorder="1" applyAlignment="1" applyProtection="1">
      <alignment horizontal="left" vertical="center" wrapText="1" shrinkToFit="1"/>
      <protection hidden="1"/>
    </xf>
    <xf numFmtId="0" fontId="40" fillId="7" borderId="62" xfId="0" applyFont="1" applyFill="1" applyBorder="1" applyAlignment="1" applyProtection="1">
      <alignment horizontal="left" vertical="center" wrapText="1" shrinkToFit="1"/>
      <protection hidden="1"/>
    </xf>
    <xf numFmtId="0" fontId="40" fillId="2" borderId="105" xfId="0" applyFont="1" applyFill="1" applyBorder="1" applyAlignment="1" applyProtection="1">
      <alignment horizontal="center" vertical="center" wrapText="1"/>
      <protection hidden="1"/>
    </xf>
    <xf numFmtId="0" fontId="40" fillId="2" borderId="106" xfId="0" applyFont="1" applyFill="1" applyBorder="1" applyAlignment="1" applyProtection="1">
      <alignment horizontal="center" vertical="center" wrapText="1"/>
      <protection hidden="1"/>
    </xf>
    <xf numFmtId="0" fontId="69" fillId="8" borderId="45" xfId="0" applyFont="1" applyFill="1" applyBorder="1" applyAlignment="1" applyProtection="1">
      <alignment horizontal="center" vertical="center" wrapText="1"/>
      <protection hidden="1"/>
    </xf>
    <xf numFmtId="0" fontId="69" fillId="8" borderId="46" xfId="0" applyFont="1" applyFill="1" applyBorder="1" applyAlignment="1" applyProtection="1">
      <alignment horizontal="center" vertical="center" wrapText="1"/>
      <protection hidden="1"/>
    </xf>
    <xf numFmtId="0" fontId="69" fillId="8" borderId="65" xfId="0" applyFont="1" applyFill="1" applyBorder="1" applyAlignment="1" applyProtection="1">
      <alignment horizontal="center" vertical="center" wrapText="1"/>
      <protection hidden="1"/>
    </xf>
    <xf numFmtId="0" fontId="69" fillId="8" borderId="66" xfId="0" applyFont="1" applyFill="1" applyBorder="1" applyAlignment="1" applyProtection="1">
      <alignment horizontal="center" vertical="center" wrapText="1"/>
      <protection hidden="1"/>
    </xf>
    <xf numFmtId="0" fontId="69" fillId="8" borderId="82" xfId="0" applyFont="1" applyFill="1" applyBorder="1" applyAlignment="1" applyProtection="1">
      <alignment horizontal="center" vertical="center" wrapText="1"/>
      <protection hidden="1"/>
    </xf>
    <xf numFmtId="0" fontId="69" fillId="8" borderId="65" xfId="0" applyFont="1" applyFill="1" applyBorder="1" applyAlignment="1" applyProtection="1">
      <alignment horizontal="center" vertical="center" wrapText="1" shrinkToFit="1"/>
      <protection hidden="1"/>
    </xf>
    <xf numFmtId="0" fontId="69" fillId="8" borderId="66" xfId="0" applyFont="1" applyFill="1" applyBorder="1" applyAlignment="1" applyProtection="1">
      <alignment horizontal="center" vertical="center" wrapText="1" shrinkToFit="1"/>
      <protection hidden="1"/>
    </xf>
    <xf numFmtId="0" fontId="69" fillId="8" borderId="82" xfId="0" applyFont="1" applyFill="1" applyBorder="1" applyAlignment="1" applyProtection="1">
      <alignment horizontal="center" vertical="center" wrapText="1" shrinkToFit="1"/>
      <protection hidden="1"/>
    </xf>
    <xf numFmtId="0" fontId="69" fillId="8" borderId="67" xfId="0" applyFont="1" applyFill="1" applyBorder="1" applyAlignment="1" applyProtection="1">
      <alignment horizontal="center" vertical="center" wrapText="1" shrinkToFit="1"/>
      <protection hidden="1"/>
    </xf>
    <xf numFmtId="0" fontId="40" fillId="7" borderId="55" xfId="0" applyFont="1" applyFill="1" applyBorder="1" applyAlignment="1" applyProtection="1">
      <alignment horizontal="center" vertical="center" wrapText="1"/>
      <protection hidden="1"/>
    </xf>
    <xf numFmtId="0" fontId="40" fillId="7" borderId="56" xfId="0" applyFont="1" applyFill="1" applyBorder="1" applyAlignment="1" applyProtection="1">
      <alignment horizontal="center" vertical="center" wrapText="1"/>
      <protection hidden="1"/>
    </xf>
    <xf numFmtId="0" fontId="40" fillId="7" borderId="57" xfId="0" applyFont="1" applyFill="1" applyBorder="1" applyAlignment="1" applyProtection="1">
      <alignment horizontal="left" vertical="center" wrapText="1"/>
      <protection hidden="1"/>
    </xf>
    <xf numFmtId="0" fontId="40" fillId="7" borderId="58" xfId="0" applyFont="1" applyFill="1" applyBorder="1" applyAlignment="1" applyProtection="1">
      <alignment horizontal="left" vertical="center" wrapText="1"/>
      <protection hidden="1"/>
    </xf>
    <xf numFmtId="0" fontId="40" fillId="7" borderId="57" xfId="0" applyFont="1" applyFill="1" applyBorder="1" applyAlignment="1" applyProtection="1">
      <alignment horizontal="center" vertical="center" wrapText="1" shrinkToFit="1"/>
      <protection hidden="1"/>
    </xf>
    <xf numFmtId="0" fontId="40" fillId="7" borderId="58" xfId="0" applyFont="1" applyFill="1" applyBorder="1" applyAlignment="1" applyProtection="1">
      <alignment horizontal="center" vertical="center" wrapText="1" shrinkToFit="1"/>
      <protection hidden="1"/>
    </xf>
    <xf numFmtId="0" fontId="40" fillId="7" borderId="59" xfId="0" applyFont="1" applyFill="1" applyBorder="1" applyAlignment="1" applyProtection="1">
      <alignment horizontal="center" vertical="center" wrapText="1" shrinkToFit="1"/>
      <protection hidden="1"/>
    </xf>
    <xf numFmtId="0" fontId="40" fillId="7" borderId="58" xfId="0" applyFont="1" applyFill="1" applyBorder="1" applyAlignment="1" applyProtection="1">
      <alignment horizontal="left" vertical="center" wrapText="1" shrinkToFit="1"/>
      <protection hidden="1"/>
    </xf>
    <xf numFmtId="0" fontId="40" fillId="7" borderId="60" xfId="0" applyFont="1" applyFill="1" applyBorder="1" applyAlignment="1" applyProtection="1">
      <alignment horizontal="left" vertical="center" wrapText="1" shrinkToFit="1"/>
      <protection hidden="1"/>
    </xf>
    <xf numFmtId="0" fontId="20" fillId="0" borderId="0" xfId="0" applyFont="1" applyAlignment="1" applyProtection="1">
      <alignment horizontal="center" vertical="center"/>
      <protection hidden="1"/>
    </xf>
    <xf numFmtId="49" fontId="20" fillId="0" borderId="0" xfId="0" applyNumberFormat="1" applyFont="1" applyAlignment="1" applyProtection="1">
      <alignment horizontal="center" vertical="center"/>
      <protection hidden="1"/>
    </xf>
    <xf numFmtId="0" fontId="40" fillId="7" borderId="78" xfId="0" applyFont="1" applyFill="1" applyBorder="1" applyAlignment="1" applyProtection="1">
      <alignment horizontal="center" vertical="center" wrapText="1"/>
      <protection hidden="1"/>
    </xf>
    <xf numFmtId="0" fontId="40" fillId="7" borderId="79" xfId="0" applyFont="1" applyFill="1" applyBorder="1" applyAlignment="1" applyProtection="1">
      <alignment horizontal="center" vertical="center" wrapText="1"/>
      <protection hidden="1"/>
    </xf>
    <xf numFmtId="0" fontId="69" fillId="8" borderId="77" xfId="0" applyFont="1" applyFill="1" applyBorder="1" applyAlignment="1" applyProtection="1">
      <alignment horizontal="center" vertical="center"/>
      <protection hidden="1"/>
    </xf>
    <xf numFmtId="0" fontId="69" fillId="8" borderId="66" xfId="0" applyFont="1" applyFill="1" applyBorder="1" applyAlignment="1" applyProtection="1">
      <alignment horizontal="center" vertical="center"/>
      <protection hidden="1"/>
    </xf>
    <xf numFmtId="0" fontId="40" fillId="7" borderId="65" xfId="0" applyFont="1" applyFill="1" applyBorder="1" applyAlignment="1" applyProtection="1">
      <alignment horizontal="left" vertical="center" wrapText="1" shrinkToFit="1"/>
      <protection hidden="1"/>
    </xf>
    <xf numFmtId="0" fontId="40" fillId="7" borderId="66" xfId="0" applyFont="1" applyFill="1" applyBorder="1" applyAlignment="1" applyProtection="1">
      <alignment horizontal="left" vertical="center" wrapText="1" shrinkToFit="1"/>
      <protection hidden="1"/>
    </xf>
    <xf numFmtId="0" fontId="40" fillId="7" borderId="67" xfId="0" applyFont="1" applyFill="1" applyBorder="1" applyAlignment="1" applyProtection="1">
      <alignment horizontal="left" vertical="center" wrapText="1" shrinkToFit="1"/>
      <protection hidden="1"/>
    </xf>
    <xf numFmtId="0" fontId="69" fillId="8" borderId="103" xfId="0" applyFont="1" applyFill="1" applyBorder="1" applyAlignment="1" applyProtection="1">
      <alignment horizontal="center" vertical="center" shrinkToFit="1"/>
      <protection hidden="1"/>
    </xf>
    <xf numFmtId="0" fontId="69" fillId="8" borderId="100" xfId="0" applyFont="1" applyFill="1" applyBorder="1" applyAlignment="1" applyProtection="1">
      <alignment horizontal="center" vertical="center" shrinkToFit="1"/>
      <protection hidden="1"/>
    </xf>
    <xf numFmtId="0" fontId="69" fillId="8" borderId="104" xfId="0" applyFont="1" applyFill="1" applyBorder="1" applyAlignment="1" applyProtection="1">
      <alignment horizontal="center" vertical="center" shrinkToFit="1"/>
      <protection hidden="1"/>
    </xf>
    <xf numFmtId="0" fontId="40" fillId="7" borderId="39" xfId="0" applyFont="1" applyFill="1" applyBorder="1" applyAlignment="1" applyProtection="1">
      <alignment horizontal="left" vertical="center" wrapText="1" shrinkToFit="1"/>
      <protection hidden="1"/>
    </xf>
    <xf numFmtId="0" fontId="40" fillId="7" borderId="40" xfId="0" applyFont="1" applyFill="1" applyBorder="1" applyAlignment="1" applyProtection="1">
      <alignment horizontal="left" vertical="center" wrapText="1" shrinkToFit="1"/>
      <protection hidden="1"/>
    </xf>
    <xf numFmtId="0" fontId="40" fillId="7" borderId="98" xfId="0" applyFont="1" applyFill="1" applyBorder="1" applyAlignment="1" applyProtection="1">
      <alignment horizontal="left" vertical="center" wrapText="1" shrinkToFit="1"/>
      <protection hidden="1"/>
    </xf>
    <xf numFmtId="0" fontId="69" fillId="8" borderId="76" xfId="0" applyFont="1" applyFill="1" applyBorder="1" applyAlignment="1" applyProtection="1">
      <alignment horizontal="center" vertical="center" shrinkToFit="1"/>
      <protection hidden="1"/>
    </xf>
    <xf numFmtId="0" fontId="69" fillId="8" borderId="58" xfId="0" applyFont="1" applyFill="1" applyBorder="1" applyAlignment="1" applyProtection="1">
      <alignment horizontal="center" vertical="center" shrinkToFit="1"/>
      <protection hidden="1"/>
    </xf>
    <xf numFmtId="0" fontId="40" fillId="7" borderId="102" xfId="0" applyFont="1" applyFill="1" applyBorder="1" applyAlignment="1" applyProtection="1">
      <alignment horizontal="left" vertical="center" shrinkToFit="1"/>
      <protection hidden="1"/>
    </xf>
    <xf numFmtId="0" fontId="40" fillId="7" borderId="84" xfId="0" applyFont="1" applyFill="1" applyBorder="1" applyAlignment="1" applyProtection="1">
      <alignment horizontal="left" vertical="center" shrinkToFit="1"/>
      <protection hidden="1"/>
    </xf>
    <xf numFmtId="0" fontId="40" fillId="7" borderId="86" xfId="0" applyFont="1" applyFill="1" applyBorder="1" applyAlignment="1" applyProtection="1">
      <alignment horizontal="left" vertical="center" shrinkToFit="1"/>
      <protection hidden="1"/>
    </xf>
    <xf numFmtId="0" fontId="40" fillId="7" borderId="55" xfId="0" applyFont="1" applyFill="1" applyBorder="1" applyAlignment="1" applyProtection="1">
      <alignment horizontal="center" vertical="center"/>
      <protection hidden="1"/>
    </xf>
    <xf numFmtId="0" fontId="40" fillId="7" borderId="56" xfId="0" applyFont="1" applyFill="1" applyBorder="1" applyAlignment="1" applyProtection="1">
      <alignment horizontal="center" vertical="center"/>
      <protection hidden="1"/>
    </xf>
    <xf numFmtId="0" fontId="40" fillId="2" borderId="53" xfId="0" applyFont="1" applyFill="1" applyBorder="1" applyAlignment="1" applyProtection="1">
      <alignment horizontal="left" vertical="center" shrinkToFit="1"/>
      <protection hidden="1"/>
    </xf>
    <xf numFmtId="0" fontId="40" fillId="2" borderId="0" xfId="0" applyFont="1" applyFill="1" applyAlignment="1" applyProtection="1">
      <alignment horizontal="left" vertical="center" shrinkToFit="1"/>
      <protection hidden="1"/>
    </xf>
    <xf numFmtId="0" fontId="40" fillId="7" borderId="57" xfId="0" applyFont="1" applyFill="1" applyBorder="1" applyAlignment="1" applyProtection="1">
      <alignment horizontal="center" vertical="center" shrinkToFit="1"/>
      <protection hidden="1"/>
    </xf>
    <xf numFmtId="0" fontId="40" fillId="7" borderId="58" xfId="0" applyFont="1" applyFill="1" applyBorder="1" applyAlignment="1" applyProtection="1">
      <alignment horizontal="center" vertical="center" shrinkToFit="1"/>
      <protection hidden="1"/>
    </xf>
    <xf numFmtId="0" fontId="40" fillId="7" borderId="59" xfId="0" applyFont="1" applyFill="1" applyBorder="1" applyAlignment="1" applyProtection="1">
      <alignment horizontal="center" vertical="center" shrinkToFit="1"/>
      <protection hidden="1"/>
    </xf>
    <xf numFmtId="179" fontId="40" fillId="7" borderId="57" xfId="0" applyNumberFormat="1" applyFont="1" applyFill="1" applyBorder="1" applyAlignment="1" applyProtection="1">
      <alignment horizontal="right" vertical="center" shrinkToFit="1"/>
      <protection hidden="1"/>
    </xf>
    <xf numFmtId="179" fontId="40" fillId="7" borderId="58" xfId="0" applyNumberFormat="1" applyFont="1" applyFill="1" applyBorder="1" applyAlignment="1" applyProtection="1">
      <alignment horizontal="right" vertical="center" shrinkToFit="1"/>
      <protection hidden="1"/>
    </xf>
    <xf numFmtId="179" fontId="40" fillId="7" borderId="59" xfId="0" applyNumberFormat="1" applyFont="1" applyFill="1" applyBorder="1" applyAlignment="1" applyProtection="1">
      <alignment horizontal="right" vertical="center" shrinkToFit="1"/>
      <protection hidden="1"/>
    </xf>
    <xf numFmtId="0" fontId="40" fillId="2" borderId="44" xfId="0" applyFont="1" applyFill="1" applyBorder="1" applyAlignment="1" applyProtection="1">
      <alignment horizontal="center" vertical="center"/>
      <protection hidden="1"/>
    </xf>
    <xf numFmtId="0" fontId="40" fillId="2" borderId="44" xfId="0" applyFont="1" applyFill="1" applyBorder="1" applyAlignment="1" applyProtection="1">
      <alignment horizontal="center" vertical="center" shrinkToFit="1"/>
      <protection hidden="1"/>
    </xf>
    <xf numFmtId="0" fontId="40" fillId="7" borderId="57" xfId="0" applyFont="1" applyFill="1" applyBorder="1" applyAlignment="1" applyProtection="1">
      <alignment horizontal="left" vertical="center" shrinkToFit="1"/>
      <protection hidden="1"/>
    </xf>
    <xf numFmtId="0" fontId="40" fillId="7" borderId="58" xfId="0" applyFont="1" applyFill="1" applyBorder="1" applyAlignment="1" applyProtection="1">
      <alignment horizontal="left" vertical="center" shrinkToFit="1"/>
      <protection hidden="1"/>
    </xf>
    <xf numFmtId="182" fontId="40" fillId="7" borderId="57" xfId="0" applyNumberFormat="1" applyFont="1" applyFill="1" applyBorder="1" applyAlignment="1" applyProtection="1">
      <alignment horizontal="center" vertical="center" shrinkToFit="1"/>
      <protection hidden="1"/>
    </xf>
    <xf numFmtId="182" fontId="40" fillId="7" borderId="58" xfId="0" applyNumberFormat="1" applyFont="1" applyFill="1" applyBorder="1" applyAlignment="1" applyProtection="1">
      <alignment horizontal="center" vertical="center" shrinkToFit="1"/>
      <protection hidden="1"/>
    </xf>
    <xf numFmtId="182" fontId="40" fillId="7" borderId="59" xfId="0" applyNumberFormat="1" applyFont="1" applyFill="1" applyBorder="1" applyAlignment="1" applyProtection="1">
      <alignment horizontal="center" vertical="center" shrinkToFit="1"/>
      <protection hidden="1"/>
    </xf>
    <xf numFmtId="0" fontId="40" fillId="7" borderId="60" xfId="0" applyFont="1" applyFill="1" applyBorder="1" applyAlignment="1" applyProtection="1">
      <alignment horizontal="center" vertical="center" shrinkToFit="1"/>
      <protection hidden="1"/>
    </xf>
    <xf numFmtId="182" fontId="40" fillId="0" borderId="0" xfId="0" applyNumberFormat="1" applyFont="1" applyAlignment="1" applyProtection="1">
      <alignment horizontal="left" vertical="center" shrinkToFit="1"/>
      <protection hidden="1"/>
    </xf>
    <xf numFmtId="187" fontId="40" fillId="2" borderId="44" xfId="0" applyNumberFormat="1" applyFont="1" applyFill="1" applyBorder="1" applyAlignment="1" applyProtection="1">
      <alignment horizontal="right" vertical="center" shrinkToFit="1"/>
      <protection hidden="1"/>
    </xf>
    <xf numFmtId="188" fontId="40" fillId="2" borderId="44" xfId="0" applyNumberFormat="1" applyFont="1" applyFill="1" applyBorder="1" applyAlignment="1" applyProtection="1">
      <alignment horizontal="center" vertical="center" shrinkToFit="1"/>
      <protection hidden="1"/>
    </xf>
    <xf numFmtId="182" fontId="40" fillId="2" borderId="44" xfId="0" applyNumberFormat="1" applyFont="1" applyFill="1" applyBorder="1" applyAlignment="1" applyProtection="1">
      <alignment horizontal="center" vertical="center" shrinkToFit="1"/>
      <protection hidden="1"/>
    </xf>
    <xf numFmtId="49" fontId="36" fillId="0" borderId="48" xfId="0" applyNumberFormat="1" applyFont="1" applyBorder="1" applyAlignment="1" applyProtection="1">
      <alignment horizontal="center" vertical="center" shrinkToFit="1"/>
      <protection hidden="1"/>
    </xf>
    <xf numFmtId="0" fontId="40" fillId="2" borderId="53" xfId="0" applyFont="1" applyFill="1" applyBorder="1" applyAlignment="1" applyProtection="1">
      <alignment horizontal="center" vertical="center" shrinkToFit="1"/>
      <protection hidden="1"/>
    </xf>
    <xf numFmtId="0" fontId="40" fillId="2" borderId="0" xfId="0" applyFont="1" applyFill="1" applyAlignment="1" applyProtection="1">
      <alignment horizontal="center" vertical="center" shrinkToFit="1"/>
      <protection hidden="1"/>
    </xf>
    <xf numFmtId="0" fontId="40" fillId="2" borderId="52" xfId="0" applyFont="1" applyFill="1" applyBorder="1" applyAlignment="1" applyProtection="1">
      <alignment horizontal="center" vertical="center" shrinkToFit="1"/>
      <protection hidden="1"/>
    </xf>
    <xf numFmtId="0" fontId="40" fillId="7" borderId="26" xfId="0" applyFont="1" applyFill="1" applyBorder="1" applyAlignment="1" applyProtection="1">
      <alignment horizontal="center" vertical="center" shrinkToFit="1"/>
      <protection hidden="1"/>
    </xf>
    <xf numFmtId="0" fontId="40" fillId="7" borderId="0" xfId="0" applyFont="1" applyFill="1" applyAlignment="1" applyProtection="1">
      <alignment horizontal="center" vertical="center" shrinkToFit="1"/>
      <protection hidden="1"/>
    </xf>
    <xf numFmtId="0" fontId="40" fillId="7" borderId="30" xfId="0" applyFont="1" applyFill="1" applyBorder="1" applyAlignment="1" applyProtection="1">
      <alignment horizontal="center" vertical="center" shrinkToFit="1"/>
      <protection hidden="1"/>
    </xf>
    <xf numFmtId="180" fontId="40" fillId="7" borderId="57" xfId="0" applyNumberFormat="1" applyFont="1" applyFill="1" applyBorder="1" applyAlignment="1" applyProtection="1">
      <alignment horizontal="right" vertical="center" shrinkToFit="1"/>
      <protection hidden="1"/>
    </xf>
    <xf numFmtId="180" fontId="40" fillId="7" borderId="58" xfId="0" applyNumberFormat="1" applyFont="1" applyFill="1" applyBorder="1" applyAlignment="1" applyProtection="1">
      <alignment horizontal="right" vertical="center" shrinkToFit="1"/>
      <protection hidden="1"/>
    </xf>
    <xf numFmtId="180" fontId="40" fillId="7" borderId="59" xfId="0" applyNumberFormat="1" applyFont="1" applyFill="1" applyBorder="1" applyAlignment="1" applyProtection="1">
      <alignment horizontal="right" vertical="center" shrinkToFit="1"/>
      <protection hidden="1"/>
    </xf>
    <xf numFmtId="187" fontId="40" fillId="7" borderId="57" xfId="0" applyNumberFormat="1" applyFont="1" applyFill="1" applyBorder="1" applyAlignment="1" applyProtection="1">
      <alignment horizontal="right" vertical="center" shrinkToFit="1"/>
      <protection hidden="1"/>
    </xf>
    <xf numFmtId="187" fontId="40" fillId="7" borderId="58" xfId="0" applyNumberFormat="1" applyFont="1" applyFill="1" applyBorder="1" applyAlignment="1" applyProtection="1">
      <alignment horizontal="right" vertical="center" shrinkToFit="1"/>
      <protection hidden="1"/>
    </xf>
    <xf numFmtId="187" fontId="40" fillId="7" borderId="59" xfId="0" applyNumberFormat="1" applyFont="1" applyFill="1" applyBorder="1" applyAlignment="1" applyProtection="1">
      <alignment horizontal="right" vertical="center" shrinkToFit="1"/>
      <protection hidden="1"/>
    </xf>
    <xf numFmtId="188" fontId="40" fillId="7" borderId="57" xfId="0" applyNumberFormat="1" applyFont="1" applyFill="1" applyBorder="1" applyAlignment="1" applyProtection="1">
      <alignment horizontal="center" vertical="center" shrinkToFit="1"/>
      <protection hidden="1"/>
    </xf>
    <xf numFmtId="188" fontId="40" fillId="7" borderId="58" xfId="0" applyNumberFormat="1" applyFont="1" applyFill="1" applyBorder="1" applyAlignment="1" applyProtection="1">
      <alignment horizontal="center" vertical="center" shrinkToFit="1"/>
      <protection hidden="1"/>
    </xf>
    <xf numFmtId="188" fontId="40" fillId="7" borderId="59" xfId="0" applyNumberFormat="1" applyFont="1" applyFill="1" applyBorder="1" applyAlignment="1" applyProtection="1">
      <alignment horizontal="center" vertical="center" shrinkToFit="1"/>
      <protection hidden="1"/>
    </xf>
    <xf numFmtId="182" fontId="40" fillId="7" borderId="26" xfId="0" applyNumberFormat="1" applyFont="1" applyFill="1" applyBorder="1" applyAlignment="1" applyProtection="1">
      <alignment horizontal="center" vertical="center" shrinkToFit="1"/>
      <protection hidden="1"/>
    </xf>
    <xf numFmtId="182" fontId="40" fillId="7" borderId="0" xfId="0" applyNumberFormat="1" applyFont="1" applyFill="1" applyAlignment="1" applyProtection="1">
      <alignment horizontal="center" vertical="center" shrinkToFit="1"/>
      <protection hidden="1"/>
    </xf>
    <xf numFmtId="182" fontId="40" fillId="7" borderId="30" xfId="0" applyNumberFormat="1" applyFont="1" applyFill="1" applyBorder="1" applyAlignment="1" applyProtection="1">
      <alignment horizontal="center" vertical="center" shrinkToFit="1"/>
      <protection hidden="1"/>
    </xf>
    <xf numFmtId="187" fontId="40" fillId="7" borderId="26" xfId="0" applyNumberFormat="1" applyFont="1" applyFill="1" applyBorder="1" applyAlignment="1" applyProtection="1">
      <alignment horizontal="right" vertical="center" shrinkToFit="1"/>
      <protection hidden="1"/>
    </xf>
    <xf numFmtId="187" fontId="40" fillId="7" borderId="0" xfId="0" applyNumberFormat="1" applyFont="1" applyFill="1" applyAlignment="1" applyProtection="1">
      <alignment horizontal="right" vertical="center" shrinkToFit="1"/>
      <protection hidden="1"/>
    </xf>
    <xf numFmtId="187" fontId="40" fillId="7" borderId="30" xfId="0" applyNumberFormat="1" applyFont="1" applyFill="1" applyBorder="1" applyAlignment="1" applyProtection="1">
      <alignment horizontal="right" vertical="center" shrinkToFit="1"/>
      <protection hidden="1"/>
    </xf>
    <xf numFmtId="188" fontId="40" fillId="7" borderId="26" xfId="0" applyNumberFormat="1" applyFont="1" applyFill="1" applyBorder="1" applyAlignment="1" applyProtection="1">
      <alignment horizontal="center" vertical="center" shrinkToFit="1"/>
      <protection hidden="1"/>
    </xf>
    <xf numFmtId="188" fontId="40" fillId="7" borderId="0" xfId="0" applyNumberFormat="1" applyFont="1" applyFill="1" applyAlignment="1" applyProtection="1">
      <alignment horizontal="center" vertical="center" shrinkToFit="1"/>
      <protection hidden="1"/>
    </xf>
    <xf numFmtId="188" fontId="40" fillId="7" borderId="30" xfId="0" applyNumberFormat="1" applyFont="1" applyFill="1" applyBorder="1" applyAlignment="1" applyProtection="1">
      <alignment horizontal="center" vertical="center" shrinkToFit="1"/>
      <protection hidden="1"/>
    </xf>
    <xf numFmtId="179" fontId="40" fillId="2" borderId="44" xfId="0" applyNumberFormat="1" applyFont="1" applyFill="1" applyBorder="1" applyAlignment="1" applyProtection="1">
      <alignment horizontal="right" vertical="center" shrinkToFit="1"/>
      <protection hidden="1"/>
    </xf>
    <xf numFmtId="180" fontId="40" fillId="2" borderId="44" xfId="0" applyNumberFormat="1" applyFont="1" applyFill="1" applyBorder="1" applyAlignment="1" applyProtection="1">
      <alignment horizontal="right" vertical="center" shrinkToFit="1"/>
      <protection hidden="1"/>
    </xf>
    <xf numFmtId="180" fontId="40" fillId="7" borderId="26" xfId="0" applyNumberFormat="1" applyFont="1" applyFill="1" applyBorder="1" applyAlignment="1" applyProtection="1">
      <alignment horizontal="right" vertical="center" shrinkToFit="1"/>
      <protection hidden="1"/>
    </xf>
    <xf numFmtId="180" fontId="40" fillId="7" borderId="0" xfId="0" applyNumberFormat="1" applyFont="1" applyFill="1" applyAlignment="1" applyProtection="1">
      <alignment horizontal="right" vertical="center" shrinkToFit="1"/>
      <protection hidden="1"/>
    </xf>
    <xf numFmtId="180" fontId="40" fillId="7" borderId="30" xfId="0" applyNumberFormat="1" applyFont="1" applyFill="1" applyBorder="1" applyAlignment="1" applyProtection="1">
      <alignment horizontal="right" vertical="center" shrinkToFit="1"/>
      <protection hidden="1"/>
    </xf>
    <xf numFmtId="0" fontId="40" fillId="7" borderId="54" xfId="0" applyFont="1" applyFill="1" applyBorder="1" applyAlignment="1" applyProtection="1">
      <alignment horizontal="center" vertical="center"/>
      <protection hidden="1"/>
    </xf>
    <xf numFmtId="0" fontId="40" fillId="7" borderId="22" xfId="0" applyFont="1" applyFill="1" applyBorder="1" applyAlignment="1" applyProtection="1">
      <alignment horizontal="center" vertical="center"/>
      <protection hidden="1"/>
    </xf>
    <xf numFmtId="179" fontId="40" fillId="7" borderId="26" xfId="0" applyNumberFormat="1" applyFont="1" applyFill="1" applyBorder="1" applyAlignment="1" applyProtection="1">
      <alignment horizontal="right" vertical="center" shrinkToFit="1"/>
      <protection hidden="1"/>
    </xf>
    <xf numFmtId="179" fontId="40" fillId="7" borderId="0" xfId="0" applyNumberFormat="1" applyFont="1" applyFill="1" applyAlignment="1" applyProtection="1">
      <alignment horizontal="right" vertical="center" shrinkToFit="1"/>
      <protection hidden="1"/>
    </xf>
    <xf numFmtId="179" fontId="40" fillId="7" borderId="30" xfId="0" applyNumberFormat="1" applyFont="1" applyFill="1" applyBorder="1" applyAlignment="1" applyProtection="1">
      <alignment horizontal="right" vertical="center" shrinkToFit="1"/>
      <protection hidden="1"/>
    </xf>
    <xf numFmtId="188" fontId="40" fillId="7" borderId="22" xfId="0" applyNumberFormat="1" applyFont="1" applyFill="1" applyBorder="1" applyAlignment="1" applyProtection="1">
      <alignment horizontal="center" vertical="center" shrinkToFit="1"/>
      <protection hidden="1"/>
    </xf>
    <xf numFmtId="182" fontId="40" fillId="7" borderId="22" xfId="0" applyNumberFormat="1" applyFont="1" applyFill="1" applyBorder="1" applyAlignment="1" applyProtection="1">
      <alignment horizontal="center" vertical="center" shrinkToFit="1"/>
      <protection hidden="1"/>
    </xf>
    <xf numFmtId="0" fontId="40" fillId="7" borderId="42" xfId="0" applyFont="1" applyFill="1" applyBorder="1" applyAlignment="1" applyProtection="1">
      <alignment horizontal="left" vertical="center" shrinkToFit="1"/>
      <protection hidden="1"/>
    </xf>
    <xf numFmtId="0" fontId="40" fillId="7" borderId="43" xfId="0" applyFont="1" applyFill="1" applyBorder="1" applyAlignment="1" applyProtection="1">
      <alignment horizontal="left" vertical="center" shrinkToFit="1"/>
      <protection hidden="1"/>
    </xf>
    <xf numFmtId="0" fontId="40" fillId="7" borderId="42" xfId="0" applyFont="1" applyFill="1" applyBorder="1" applyAlignment="1" applyProtection="1">
      <alignment horizontal="center" vertical="center" shrinkToFit="1"/>
      <protection hidden="1"/>
    </xf>
    <xf numFmtId="0" fontId="40" fillId="7" borderId="43" xfId="0" applyFont="1" applyFill="1" applyBorder="1" applyAlignment="1" applyProtection="1">
      <alignment horizontal="center" vertical="center" shrinkToFit="1"/>
      <protection hidden="1"/>
    </xf>
    <xf numFmtId="0" fontId="40" fillId="7" borderId="117" xfId="0" applyFont="1" applyFill="1" applyBorder="1" applyAlignment="1" applyProtection="1">
      <alignment horizontal="center" vertical="center" shrinkToFit="1"/>
      <protection hidden="1"/>
    </xf>
    <xf numFmtId="179" fontId="40" fillId="7" borderId="22" xfId="0" applyNumberFormat="1" applyFont="1" applyFill="1" applyBorder="1" applyAlignment="1" applyProtection="1">
      <alignment horizontal="right" vertical="center" shrinkToFit="1"/>
      <protection hidden="1"/>
    </xf>
    <xf numFmtId="180" fontId="40" fillId="7" borderId="22" xfId="0" applyNumberFormat="1" applyFont="1" applyFill="1" applyBorder="1" applyAlignment="1" applyProtection="1">
      <alignment horizontal="right" vertical="center" shrinkToFit="1"/>
      <protection hidden="1"/>
    </xf>
    <xf numFmtId="0" fontId="40" fillId="7" borderId="26" xfId="0" applyFont="1" applyFill="1" applyBorder="1" applyAlignment="1" applyProtection="1">
      <alignment horizontal="left" vertical="center" shrinkToFit="1"/>
      <protection hidden="1"/>
    </xf>
    <xf numFmtId="0" fontId="40" fillId="7" borderId="0" xfId="0" applyFont="1" applyFill="1" applyAlignment="1" applyProtection="1">
      <alignment horizontal="left" vertical="center" shrinkToFit="1"/>
      <protection hidden="1"/>
    </xf>
    <xf numFmtId="0" fontId="69" fillId="8" borderId="46" xfId="0" applyFont="1" applyFill="1" applyBorder="1" applyAlignment="1" applyProtection="1">
      <alignment horizontal="center" vertical="center"/>
      <protection hidden="1"/>
    </xf>
    <xf numFmtId="0" fontId="69" fillId="8" borderId="21" xfId="0" applyFont="1" applyFill="1" applyBorder="1" applyAlignment="1" applyProtection="1">
      <alignment horizontal="center" vertical="center"/>
      <protection hidden="1"/>
    </xf>
    <xf numFmtId="0" fontId="69" fillId="8" borderId="47" xfId="0" applyFont="1" applyFill="1" applyBorder="1" applyAlignment="1" applyProtection="1">
      <alignment horizontal="center" vertical="center"/>
      <protection hidden="1"/>
    </xf>
    <xf numFmtId="0" fontId="69" fillId="8" borderId="48" xfId="0" applyFont="1" applyFill="1" applyBorder="1" applyAlignment="1" applyProtection="1">
      <alignment horizontal="center" vertical="center"/>
      <protection hidden="1"/>
    </xf>
    <xf numFmtId="0" fontId="69" fillId="8" borderId="50" xfId="0" applyFont="1" applyFill="1" applyBorder="1" applyAlignment="1" applyProtection="1">
      <alignment horizontal="center" vertical="center"/>
      <protection hidden="1"/>
    </xf>
    <xf numFmtId="0" fontId="69" fillId="8" borderId="39" xfId="0" applyFont="1" applyFill="1" applyBorder="1" applyAlignment="1" applyProtection="1">
      <alignment horizontal="center" vertical="center"/>
      <protection hidden="1"/>
    </xf>
    <xf numFmtId="0" fontId="69" fillId="8" borderId="40" xfId="0" applyFont="1" applyFill="1" applyBorder="1" applyAlignment="1" applyProtection="1">
      <alignment horizontal="center" vertical="center"/>
      <protection hidden="1"/>
    </xf>
    <xf numFmtId="0" fontId="69" fillId="8" borderId="98" xfId="0" applyFont="1" applyFill="1" applyBorder="1" applyAlignment="1" applyProtection="1">
      <alignment horizontal="center" vertical="center"/>
      <protection hidden="1"/>
    </xf>
    <xf numFmtId="191" fontId="40" fillId="7" borderId="57" xfId="0" applyNumberFormat="1" applyFont="1" applyFill="1" applyBorder="1" applyAlignment="1" applyProtection="1">
      <alignment horizontal="center" vertical="center" shrinkToFit="1"/>
      <protection hidden="1"/>
    </xf>
    <xf numFmtId="191" fontId="40" fillId="7" borderId="58" xfId="0" applyNumberFormat="1" applyFont="1" applyFill="1" applyBorder="1" applyAlignment="1" applyProtection="1">
      <alignment horizontal="center" vertical="center" shrinkToFit="1"/>
      <protection hidden="1"/>
    </xf>
    <xf numFmtId="191" fontId="40" fillId="7" borderId="59" xfId="0" applyNumberFormat="1" applyFont="1" applyFill="1" applyBorder="1" applyAlignment="1" applyProtection="1">
      <alignment horizontal="center" vertical="center" shrinkToFit="1"/>
      <protection hidden="1"/>
    </xf>
    <xf numFmtId="0" fontId="69" fillId="8" borderId="47" xfId="0" applyFont="1" applyFill="1" applyBorder="1" applyAlignment="1" applyProtection="1">
      <alignment horizontal="center" vertical="center" wrapText="1"/>
      <protection hidden="1"/>
    </xf>
    <xf numFmtId="0" fontId="69" fillId="8" borderId="49" xfId="0" applyFont="1" applyFill="1" applyBorder="1" applyAlignment="1" applyProtection="1">
      <alignment horizontal="center" vertical="center"/>
      <protection hidden="1"/>
    </xf>
    <xf numFmtId="0" fontId="69" fillId="8" borderId="41" xfId="0" applyFont="1" applyFill="1" applyBorder="1" applyAlignment="1" applyProtection="1">
      <alignment horizontal="center" vertical="center"/>
      <protection hidden="1"/>
    </xf>
    <xf numFmtId="0" fontId="69" fillId="8" borderId="45" xfId="0" applyFont="1" applyFill="1" applyBorder="1" applyAlignment="1" applyProtection="1">
      <alignment horizontal="center" vertical="center"/>
      <protection hidden="1"/>
    </xf>
    <xf numFmtId="0" fontId="69" fillId="8" borderId="51" xfId="0" applyFont="1" applyFill="1" applyBorder="1" applyAlignment="1" applyProtection="1">
      <alignment horizontal="center" vertical="center"/>
      <protection hidden="1"/>
    </xf>
    <xf numFmtId="0" fontId="40" fillId="2" borderId="53" xfId="0" applyFont="1" applyFill="1" applyBorder="1" applyAlignment="1" applyProtection="1">
      <alignment horizontal="center" vertical="center"/>
      <protection hidden="1"/>
    </xf>
    <xf numFmtId="0" fontId="40" fillId="2" borderId="0" xfId="0" applyFont="1" applyFill="1" applyAlignment="1" applyProtection="1">
      <alignment horizontal="center" vertical="center"/>
      <protection hidden="1"/>
    </xf>
    <xf numFmtId="191" fontId="40" fillId="2" borderId="44" xfId="0" applyNumberFormat="1" applyFont="1" applyFill="1" applyBorder="1" applyAlignment="1" applyProtection="1">
      <alignment horizontal="center" vertical="center" shrinkToFit="1"/>
      <protection hidden="1"/>
    </xf>
    <xf numFmtId="191" fontId="40" fillId="7" borderId="26" xfId="0" applyNumberFormat="1" applyFont="1" applyFill="1" applyBorder="1" applyAlignment="1" applyProtection="1">
      <alignment horizontal="center" vertical="center" shrinkToFit="1"/>
      <protection hidden="1"/>
    </xf>
    <xf numFmtId="191" fontId="40" fillId="7" borderId="0" xfId="0" applyNumberFormat="1" applyFont="1" applyFill="1" applyAlignment="1" applyProtection="1">
      <alignment horizontal="center" vertical="center" shrinkToFit="1"/>
      <protection hidden="1"/>
    </xf>
    <xf numFmtId="191" fontId="40" fillId="7" borderId="30" xfId="0" applyNumberFormat="1" applyFont="1" applyFill="1" applyBorder="1" applyAlignment="1" applyProtection="1">
      <alignment horizontal="center" vertical="center" shrinkToFit="1"/>
      <protection hidden="1"/>
    </xf>
    <xf numFmtId="191" fontId="40" fillId="7" borderId="22" xfId="0" applyNumberFormat="1" applyFont="1" applyFill="1" applyBorder="1" applyAlignment="1" applyProtection="1">
      <alignment horizontal="center" vertical="center" shrinkToFit="1"/>
      <protection hidden="1"/>
    </xf>
    <xf numFmtId="0" fontId="69" fillId="8" borderId="80" xfId="0" applyFont="1" applyFill="1" applyBorder="1" applyAlignment="1" applyProtection="1">
      <alignment horizontal="center" vertical="center" wrapText="1"/>
      <protection hidden="1"/>
    </xf>
    <xf numFmtId="0" fontId="69" fillId="8" borderId="48" xfId="0" applyFont="1" applyFill="1" applyBorder="1" applyAlignment="1" applyProtection="1">
      <alignment horizontal="center" vertical="center" wrapText="1"/>
      <protection hidden="1"/>
    </xf>
    <xf numFmtId="0" fontId="69" fillId="8" borderId="50" xfId="0" applyFont="1" applyFill="1" applyBorder="1" applyAlignment="1" applyProtection="1">
      <alignment horizontal="center" vertical="center" wrapText="1"/>
      <protection hidden="1"/>
    </xf>
    <xf numFmtId="0" fontId="69" fillId="8" borderId="97" xfId="0" applyFont="1" applyFill="1" applyBorder="1" applyAlignment="1" applyProtection="1">
      <alignment horizontal="center" vertical="center" wrapText="1"/>
      <protection hidden="1"/>
    </xf>
    <xf numFmtId="0" fontId="69" fillId="8" borderId="40" xfId="0" applyFont="1" applyFill="1" applyBorder="1" applyAlignment="1" applyProtection="1">
      <alignment horizontal="center" vertical="center" wrapText="1"/>
      <protection hidden="1"/>
    </xf>
    <xf numFmtId="0" fontId="69" fillId="8" borderId="98" xfId="0" applyFont="1" applyFill="1" applyBorder="1" applyAlignment="1" applyProtection="1">
      <alignment horizontal="center" vertical="center" wrapText="1"/>
      <protection hidden="1"/>
    </xf>
    <xf numFmtId="0" fontId="41" fillId="2" borderId="72" xfId="0" applyFont="1" applyFill="1" applyBorder="1" applyAlignment="1" applyProtection="1">
      <alignment horizontal="center" vertical="center"/>
      <protection hidden="1"/>
    </xf>
    <xf numFmtId="0" fontId="41" fillId="2" borderId="73" xfId="0" applyFont="1" applyFill="1" applyBorder="1" applyAlignment="1" applyProtection="1">
      <alignment horizontal="center" vertical="center"/>
      <protection hidden="1"/>
    </xf>
    <xf numFmtId="0" fontId="69" fillId="8" borderId="65" xfId="0" applyFont="1" applyFill="1" applyBorder="1" applyAlignment="1" applyProtection="1">
      <alignment horizontal="center" vertical="center"/>
      <protection hidden="1"/>
    </xf>
    <xf numFmtId="0" fontId="69" fillId="8" borderId="82" xfId="0" applyFont="1" applyFill="1" applyBorder="1" applyAlignment="1" applyProtection="1">
      <alignment horizontal="center" vertical="center"/>
      <protection hidden="1"/>
    </xf>
    <xf numFmtId="0" fontId="41" fillId="2" borderId="71" xfId="0" applyFont="1" applyFill="1" applyBorder="1" applyAlignment="1" applyProtection="1">
      <alignment horizontal="center" vertical="center"/>
      <protection hidden="1"/>
    </xf>
    <xf numFmtId="0" fontId="41" fillId="2" borderId="70" xfId="0" applyFont="1" applyFill="1" applyBorder="1" applyAlignment="1" applyProtection="1">
      <alignment horizontal="center" vertical="center"/>
      <protection hidden="1"/>
    </xf>
    <xf numFmtId="0" fontId="41" fillId="2" borderId="28" xfId="0" applyFont="1" applyFill="1" applyBorder="1" applyAlignment="1" applyProtection="1">
      <alignment horizontal="center" vertical="center"/>
      <protection hidden="1"/>
    </xf>
    <xf numFmtId="0" fontId="41" fillId="2" borderId="29" xfId="0" applyFont="1" applyFill="1" applyBorder="1" applyAlignment="1" applyProtection="1">
      <alignment horizontal="center" vertical="center"/>
      <protection hidden="1"/>
    </xf>
    <xf numFmtId="183" fontId="40" fillId="2" borderId="53" xfId="70" applyNumberFormat="1" applyFont="1" applyFill="1" applyBorder="1" applyAlignment="1" applyProtection="1">
      <alignment horizontal="center" vertical="center" wrapText="1"/>
      <protection hidden="1"/>
    </xf>
    <xf numFmtId="183" fontId="40" fillId="2" borderId="0" xfId="70" applyNumberFormat="1" applyFont="1" applyFill="1" applyBorder="1" applyAlignment="1" applyProtection="1">
      <alignment horizontal="center" vertical="center" wrapText="1"/>
      <protection hidden="1"/>
    </xf>
    <xf numFmtId="183" fontId="40" fillId="2" borderId="52" xfId="70" applyNumberFormat="1" applyFont="1" applyFill="1" applyBorder="1" applyAlignment="1" applyProtection="1">
      <alignment horizontal="center" vertical="center" wrapText="1"/>
      <protection hidden="1"/>
    </xf>
    <xf numFmtId="0" fontId="69" fillId="8" borderId="63" xfId="0" applyFont="1" applyFill="1" applyBorder="1" applyAlignment="1" applyProtection="1">
      <alignment horizontal="center" vertical="center"/>
      <protection hidden="1"/>
    </xf>
    <xf numFmtId="0" fontId="69" fillId="8" borderId="64" xfId="0" applyFont="1" applyFill="1" applyBorder="1" applyAlignment="1" applyProtection="1">
      <alignment horizontal="center" vertical="center"/>
      <protection hidden="1"/>
    </xf>
    <xf numFmtId="0" fontId="41" fillId="2" borderId="69" xfId="0" applyFont="1" applyFill="1" applyBorder="1" applyAlignment="1" applyProtection="1">
      <alignment horizontal="center" vertical="center"/>
      <protection hidden="1"/>
    </xf>
    <xf numFmtId="0" fontId="41" fillId="2" borderId="27" xfId="0" applyFont="1" applyFill="1" applyBorder="1" applyAlignment="1" applyProtection="1">
      <alignment horizontal="center" vertical="center"/>
      <protection hidden="1"/>
    </xf>
    <xf numFmtId="0" fontId="41" fillId="2" borderId="27" xfId="0" applyFont="1" applyFill="1" applyBorder="1" applyAlignment="1" applyProtection="1">
      <alignment horizontal="center" vertical="center" shrinkToFit="1"/>
      <protection hidden="1"/>
    </xf>
    <xf numFmtId="0" fontId="69" fillId="8" borderId="95" xfId="0" applyFont="1" applyFill="1" applyBorder="1" applyAlignment="1" applyProtection="1">
      <alignment horizontal="center" vertical="center"/>
      <protection hidden="1"/>
    </xf>
    <xf numFmtId="0" fontId="69" fillId="8" borderId="96" xfId="0" applyFont="1" applyFill="1" applyBorder="1" applyAlignment="1" applyProtection="1">
      <alignment horizontal="center" vertical="center"/>
      <protection hidden="1"/>
    </xf>
    <xf numFmtId="0" fontId="67" fillId="8" borderId="0" xfId="0" applyFont="1" applyFill="1" applyAlignment="1" applyProtection="1">
      <alignment horizontal="center" vertical="center"/>
      <protection hidden="1"/>
    </xf>
    <xf numFmtId="0" fontId="68" fillId="8" borderId="0" xfId="0" applyFont="1" applyFill="1" applyAlignment="1" applyProtection="1">
      <alignment horizontal="center" vertical="center"/>
      <protection hidden="1"/>
    </xf>
    <xf numFmtId="38" fontId="40" fillId="7" borderId="66" xfId="0" applyNumberFormat="1" applyFont="1" applyFill="1" applyBorder="1" applyAlignment="1" applyProtection="1">
      <alignment horizontal="left" vertical="center"/>
      <protection hidden="1"/>
    </xf>
    <xf numFmtId="38" fontId="40" fillId="7" borderId="67" xfId="0" applyNumberFormat="1" applyFont="1" applyFill="1" applyBorder="1" applyAlignment="1" applyProtection="1">
      <alignment horizontal="left" vertical="center"/>
      <protection hidden="1"/>
    </xf>
    <xf numFmtId="0" fontId="69" fillId="8" borderId="83" xfId="0" applyFont="1" applyFill="1" applyBorder="1" applyAlignment="1" applyProtection="1">
      <alignment horizontal="center" vertical="center" shrinkToFit="1"/>
      <protection hidden="1"/>
    </xf>
    <xf numFmtId="0" fontId="69" fillId="8" borderId="84" xfId="0" applyFont="1" applyFill="1" applyBorder="1" applyAlignment="1" applyProtection="1">
      <alignment horizontal="center" vertical="center" shrinkToFit="1"/>
      <protection hidden="1"/>
    </xf>
    <xf numFmtId="0" fontId="69" fillId="8" borderId="85" xfId="0" applyFont="1" applyFill="1" applyBorder="1" applyAlignment="1" applyProtection="1">
      <alignment horizontal="center" vertical="center" shrinkToFit="1"/>
      <protection hidden="1"/>
    </xf>
    <xf numFmtId="38" fontId="40" fillId="7" borderId="84" xfId="0" applyNumberFormat="1" applyFont="1" applyFill="1" applyBorder="1" applyAlignment="1" applyProtection="1">
      <alignment horizontal="left" vertical="center"/>
      <protection hidden="1"/>
    </xf>
    <xf numFmtId="38" fontId="40" fillId="7" borderId="86" xfId="0" applyNumberFormat="1" applyFont="1" applyFill="1" applyBorder="1" applyAlignment="1" applyProtection="1">
      <alignment horizontal="left" vertical="center"/>
      <protection hidden="1"/>
    </xf>
    <xf numFmtId="0" fontId="40" fillId="7" borderId="80" xfId="0" applyFont="1" applyFill="1" applyBorder="1" applyAlignment="1" applyProtection="1">
      <alignment horizontal="left" vertical="center" wrapText="1"/>
      <protection locked="0"/>
    </xf>
    <xf numFmtId="0" fontId="40" fillId="7" borderId="48" xfId="0" applyFont="1" applyFill="1" applyBorder="1" applyAlignment="1" applyProtection="1">
      <alignment horizontal="left" vertical="center" wrapText="1"/>
      <protection locked="0"/>
    </xf>
    <xf numFmtId="0" fontId="40" fillId="7" borderId="50" xfId="0" applyFont="1" applyFill="1" applyBorder="1" applyAlignment="1" applyProtection="1">
      <alignment horizontal="left" vertical="center" wrapText="1"/>
      <protection locked="0"/>
    </xf>
    <xf numFmtId="0" fontId="40" fillId="7" borderId="53" xfId="0" applyFont="1" applyFill="1" applyBorder="1" applyAlignment="1" applyProtection="1">
      <alignment horizontal="left" vertical="center" wrapText="1"/>
      <protection locked="0"/>
    </xf>
    <xf numFmtId="0" fontId="40" fillId="7" borderId="0" xfId="0" applyFont="1" applyFill="1" applyAlignment="1" applyProtection="1">
      <alignment horizontal="left" vertical="center" wrapText="1"/>
      <protection locked="0"/>
    </xf>
    <xf numFmtId="0" fontId="40" fillId="7" borderId="52" xfId="0" applyFont="1" applyFill="1" applyBorder="1" applyAlignment="1" applyProtection="1">
      <alignment horizontal="left" vertical="center" wrapText="1"/>
      <protection locked="0"/>
    </xf>
    <xf numFmtId="0" fontId="40" fillId="7" borderId="76" xfId="0" applyFont="1" applyFill="1" applyBorder="1" applyAlignment="1" applyProtection="1">
      <alignment horizontal="left" vertical="center" wrapText="1"/>
      <protection locked="0"/>
    </xf>
    <xf numFmtId="0" fontId="40" fillId="7" borderId="58" xfId="0" applyFont="1" applyFill="1" applyBorder="1" applyAlignment="1" applyProtection="1">
      <alignment horizontal="left" vertical="center" wrapText="1"/>
      <protection locked="0"/>
    </xf>
    <xf numFmtId="0" fontId="40" fillId="7" borderId="60" xfId="0" applyFont="1" applyFill="1" applyBorder="1" applyAlignment="1" applyProtection="1">
      <alignment horizontal="left" vertical="center" wrapText="1"/>
      <protection locked="0"/>
    </xf>
    <xf numFmtId="0" fontId="71" fillId="0" borderId="0" xfId="0" applyFont="1" applyAlignment="1" applyProtection="1">
      <alignment horizontal="center" vertical="center" wrapText="1"/>
      <protection hidden="1"/>
    </xf>
    <xf numFmtId="0" fontId="41" fillId="2" borderId="35" xfId="0" applyFont="1" applyFill="1" applyBorder="1" applyAlignment="1" applyProtection="1">
      <alignment horizontal="center" vertical="center"/>
      <protection hidden="1"/>
    </xf>
    <xf numFmtId="0" fontId="56" fillId="0" borderId="109" xfId="0" applyFont="1" applyBorder="1" applyAlignment="1" applyProtection="1">
      <alignment horizontal="left" vertical="center" shrinkToFit="1"/>
      <protection locked="0"/>
    </xf>
    <xf numFmtId="0" fontId="56" fillId="0" borderId="110" xfId="0" applyFont="1" applyBorder="1" applyAlignment="1" applyProtection="1">
      <alignment horizontal="left" vertical="center" shrinkToFit="1"/>
      <protection locked="0"/>
    </xf>
    <xf numFmtId="0" fontId="56" fillId="0" borderId="111" xfId="0" applyFont="1" applyBorder="1" applyAlignment="1" applyProtection="1">
      <alignment horizontal="left" vertical="center" shrinkToFit="1"/>
      <protection locked="0"/>
    </xf>
    <xf numFmtId="0" fontId="72" fillId="0" borderId="110" xfId="0" applyFont="1" applyBorder="1" applyAlignment="1" applyProtection="1">
      <alignment horizontal="left" vertical="center" shrinkToFit="1"/>
      <protection locked="0"/>
    </xf>
    <xf numFmtId="0" fontId="72" fillId="0" borderId="111" xfId="0" applyFont="1" applyBorder="1" applyAlignment="1" applyProtection="1">
      <alignment horizontal="left" vertical="center" shrinkToFit="1"/>
      <protection locked="0"/>
    </xf>
    <xf numFmtId="183" fontId="40" fillId="2" borderId="53" xfId="70" applyNumberFormat="1" applyFont="1" applyFill="1" applyBorder="1" applyAlignment="1" applyProtection="1">
      <alignment horizontal="center" vertical="center"/>
      <protection hidden="1"/>
    </xf>
    <xf numFmtId="183" fontId="40" fillId="2" borderId="0" xfId="70" applyNumberFormat="1" applyFont="1" applyFill="1" applyBorder="1" applyAlignment="1" applyProtection="1">
      <alignment horizontal="center" vertical="center"/>
      <protection hidden="1"/>
    </xf>
    <xf numFmtId="183" fontId="40" fillId="2" borderId="52" xfId="70" applyNumberFormat="1" applyFont="1" applyFill="1" applyBorder="1" applyAlignment="1" applyProtection="1">
      <alignment horizontal="center" vertical="center"/>
      <protection hidden="1"/>
    </xf>
    <xf numFmtId="186" fontId="40" fillId="2" borderId="53" xfId="70" applyNumberFormat="1" applyFont="1" applyFill="1" applyBorder="1" applyAlignment="1" applyProtection="1">
      <alignment horizontal="center" vertical="center" wrapText="1"/>
      <protection hidden="1"/>
    </xf>
    <xf numFmtId="186" fontId="40" fillId="2" borderId="0" xfId="70" applyNumberFormat="1" applyFont="1" applyFill="1" applyBorder="1" applyAlignment="1" applyProtection="1">
      <alignment horizontal="center" vertical="center" wrapText="1"/>
      <protection hidden="1"/>
    </xf>
    <xf numFmtId="186" fontId="40" fillId="2" borderId="52" xfId="70" applyNumberFormat="1" applyFont="1" applyFill="1" applyBorder="1" applyAlignment="1" applyProtection="1">
      <alignment horizontal="center" vertical="center" wrapText="1"/>
      <protection hidden="1"/>
    </xf>
    <xf numFmtId="0" fontId="56" fillId="0" borderId="109" xfId="0" applyFont="1" applyBorder="1" applyAlignment="1" applyProtection="1">
      <alignment horizontal="left" vertical="center"/>
      <protection locked="0"/>
    </xf>
    <xf numFmtId="0" fontId="56" fillId="0" borderId="110" xfId="0" applyFont="1" applyBorder="1" applyAlignment="1" applyProtection="1">
      <alignment horizontal="left" vertical="center"/>
      <protection locked="0"/>
    </xf>
    <xf numFmtId="0" fontId="56" fillId="0" borderId="111" xfId="0" applyFont="1" applyBorder="1" applyAlignment="1" applyProtection="1">
      <alignment horizontal="left" vertical="center"/>
      <protection locked="0"/>
    </xf>
    <xf numFmtId="0" fontId="56" fillId="0" borderId="109" xfId="0" applyFont="1" applyBorder="1" applyAlignment="1" applyProtection="1">
      <alignment horizontal="center" vertical="center"/>
      <protection locked="0"/>
    </xf>
    <xf numFmtId="0" fontId="56" fillId="0" borderId="110" xfId="0" applyFont="1" applyBorder="1" applyAlignment="1" applyProtection="1">
      <alignment horizontal="center" vertical="center"/>
      <protection locked="0"/>
    </xf>
    <xf numFmtId="0" fontId="56" fillId="0" borderId="111" xfId="0" applyFont="1" applyBorder="1" applyAlignment="1" applyProtection="1">
      <alignment horizontal="center" vertical="center"/>
      <protection locked="0"/>
    </xf>
    <xf numFmtId="0" fontId="56" fillId="0" borderId="112"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113" xfId="0" applyFont="1" applyBorder="1" applyAlignment="1" applyProtection="1">
      <alignment horizontal="center" vertical="center"/>
      <protection locked="0"/>
    </xf>
    <xf numFmtId="0" fontId="56" fillId="0" borderId="114" xfId="0" applyFont="1" applyBorder="1" applyAlignment="1" applyProtection="1">
      <alignment horizontal="center" vertical="center"/>
      <protection locked="0"/>
    </xf>
    <xf numFmtId="0" fontId="56" fillId="0" borderId="109" xfId="0" applyFont="1" applyBorder="1" applyAlignment="1" applyProtection="1">
      <alignment horizontal="center" vertical="center" shrinkToFit="1"/>
      <protection locked="0"/>
    </xf>
    <xf numFmtId="0" fontId="56" fillId="0" borderId="110" xfId="0" applyFont="1" applyBorder="1" applyAlignment="1" applyProtection="1">
      <alignment horizontal="center" vertical="center" shrinkToFit="1"/>
      <protection locked="0"/>
    </xf>
    <xf numFmtId="0" fontId="56" fillId="0" borderId="111" xfId="0" applyFont="1" applyBorder="1" applyAlignment="1" applyProtection="1">
      <alignment horizontal="center" vertical="center" shrinkToFit="1"/>
      <protection locked="0"/>
    </xf>
    <xf numFmtId="0" fontId="56" fillId="0" borderId="115" xfId="0" applyFont="1" applyBorder="1" applyAlignment="1" applyProtection="1">
      <alignment horizontal="center" vertical="center"/>
      <protection locked="0"/>
    </xf>
    <xf numFmtId="0" fontId="56" fillId="0" borderId="116" xfId="0" applyFont="1" applyBorder="1" applyAlignment="1" applyProtection="1">
      <alignment horizontal="center" vertical="center"/>
      <protection locked="0"/>
    </xf>
    <xf numFmtId="0" fontId="20" fillId="0" borderId="58" xfId="0" applyFont="1" applyBorder="1" applyAlignment="1" applyProtection="1">
      <alignment horizontal="center" vertical="center"/>
      <protection hidden="1"/>
    </xf>
    <xf numFmtId="191" fontId="40" fillId="2" borderId="22" xfId="0" applyNumberFormat="1" applyFont="1" applyFill="1" applyBorder="1" applyAlignment="1" applyProtection="1">
      <alignment horizontal="center" vertical="center" shrinkToFit="1"/>
      <protection hidden="1"/>
    </xf>
    <xf numFmtId="182" fontId="40" fillId="7" borderId="99" xfId="0" applyNumberFormat="1" applyFont="1" applyFill="1" applyBorder="1" applyAlignment="1" applyProtection="1">
      <alignment horizontal="center" vertical="center" shrinkToFit="1"/>
      <protection hidden="1"/>
    </xf>
    <xf numFmtId="182" fontId="40" fillId="7" borderId="100" xfId="0" applyNumberFormat="1" applyFont="1" applyFill="1" applyBorder="1" applyAlignment="1" applyProtection="1">
      <alignment horizontal="center" vertical="center" shrinkToFit="1"/>
      <protection hidden="1"/>
    </xf>
    <xf numFmtId="182" fontId="40" fillId="7" borderId="104" xfId="0" applyNumberFormat="1" applyFont="1" applyFill="1" applyBorder="1" applyAlignment="1" applyProtection="1">
      <alignment horizontal="center" vertical="center" shrinkToFit="1"/>
      <protection hidden="1"/>
    </xf>
    <xf numFmtId="0" fontId="40" fillId="2" borderId="103" xfId="0" applyFont="1" applyFill="1" applyBorder="1" applyAlignment="1" applyProtection="1">
      <alignment horizontal="center" vertical="center" shrinkToFit="1"/>
      <protection hidden="1"/>
    </xf>
    <xf numFmtId="0" fontId="40" fillId="2" borderId="100" xfId="0" applyFont="1" applyFill="1" applyBorder="1" applyAlignment="1" applyProtection="1">
      <alignment horizontal="center" vertical="center" shrinkToFit="1"/>
      <protection hidden="1"/>
    </xf>
    <xf numFmtId="0" fontId="40" fillId="2" borderId="101" xfId="0" applyFont="1" applyFill="1" applyBorder="1" applyAlignment="1" applyProtection="1">
      <alignment horizontal="center" vertical="center" shrinkToFit="1"/>
      <protection hidden="1"/>
    </xf>
    <xf numFmtId="0" fontId="40" fillId="7" borderId="99" xfId="0" applyFont="1" applyFill="1" applyBorder="1" applyAlignment="1" applyProtection="1">
      <alignment horizontal="center" vertical="center" shrinkToFit="1"/>
      <protection hidden="1"/>
    </xf>
    <xf numFmtId="0" fontId="40" fillId="7" borderId="100" xfId="0" applyFont="1" applyFill="1" applyBorder="1" applyAlignment="1" applyProtection="1">
      <alignment horizontal="center" vertical="center" shrinkToFit="1"/>
      <protection hidden="1"/>
    </xf>
    <xf numFmtId="0" fontId="40" fillId="7" borderId="104" xfId="0" applyFont="1" applyFill="1" applyBorder="1" applyAlignment="1" applyProtection="1">
      <alignment horizontal="center" vertical="center" shrinkToFit="1"/>
      <protection hidden="1"/>
    </xf>
    <xf numFmtId="0" fontId="40" fillId="7" borderId="102" xfId="0" applyFont="1" applyFill="1" applyBorder="1" applyAlignment="1" applyProtection="1">
      <alignment horizontal="center" vertical="center" shrinkToFit="1"/>
      <protection hidden="1"/>
    </xf>
    <xf numFmtId="0" fontId="40" fillId="7" borderId="84" xfId="0" applyFont="1" applyFill="1" applyBorder="1" applyAlignment="1" applyProtection="1">
      <alignment horizontal="center" vertical="center" shrinkToFit="1"/>
      <protection hidden="1"/>
    </xf>
    <xf numFmtId="0" fontId="40" fillId="7" borderId="85" xfId="0" applyFont="1" applyFill="1" applyBorder="1" applyAlignment="1" applyProtection="1">
      <alignment horizontal="center" vertical="center" shrinkToFit="1"/>
      <protection hidden="1"/>
    </xf>
    <xf numFmtId="182" fontId="40" fillId="7" borderId="42" xfId="0" applyNumberFormat="1" applyFont="1" applyFill="1" applyBorder="1" applyAlignment="1" applyProtection="1">
      <alignment horizontal="center" vertical="center" shrinkToFit="1"/>
      <protection hidden="1"/>
    </xf>
    <xf numFmtId="182" fontId="40" fillId="7" borderId="43" xfId="0" applyNumberFormat="1" applyFont="1" applyFill="1" applyBorder="1" applyAlignment="1" applyProtection="1">
      <alignment horizontal="center" vertical="center" shrinkToFit="1"/>
      <protection hidden="1"/>
    </xf>
    <xf numFmtId="182" fontId="40" fillId="7" borderId="68" xfId="0" applyNumberFormat="1" applyFont="1" applyFill="1" applyBorder="1" applyAlignment="1" applyProtection="1">
      <alignment horizontal="center" vertical="center" shrinkToFit="1"/>
      <protection hidden="1"/>
    </xf>
    <xf numFmtId="0" fontId="40" fillId="2" borderId="97" xfId="0" applyFont="1" applyFill="1" applyBorder="1" applyAlignment="1" applyProtection="1">
      <alignment horizontal="center" vertical="center" shrinkToFit="1"/>
      <protection hidden="1"/>
    </xf>
    <xf numFmtId="0" fontId="40" fillId="2" borderId="40" xfId="0" applyFont="1" applyFill="1" applyBorder="1" applyAlignment="1" applyProtection="1">
      <alignment horizontal="center" vertical="center" shrinkToFit="1"/>
      <protection hidden="1"/>
    </xf>
    <xf numFmtId="0" fontId="40" fillId="2" borderId="98" xfId="0" applyFont="1" applyFill="1" applyBorder="1" applyAlignment="1" applyProtection="1">
      <alignment horizontal="center" vertical="center" shrinkToFit="1"/>
      <protection hidden="1"/>
    </xf>
    <xf numFmtId="0" fontId="40" fillId="7" borderId="101" xfId="0" applyFont="1" applyFill="1" applyBorder="1" applyAlignment="1" applyProtection="1">
      <alignment horizontal="center" vertical="center" shrinkToFit="1"/>
      <protection hidden="1"/>
    </xf>
    <xf numFmtId="0" fontId="40" fillId="7" borderId="86" xfId="0" applyFont="1" applyFill="1" applyBorder="1" applyAlignment="1" applyProtection="1">
      <alignment horizontal="center" vertical="center" shrinkToFit="1"/>
      <protection hidden="1"/>
    </xf>
    <xf numFmtId="182" fontId="40" fillId="7" borderId="52" xfId="0" applyNumberFormat="1" applyFont="1" applyFill="1" applyBorder="1" applyAlignment="1" applyProtection="1">
      <alignment horizontal="center" vertical="center" shrinkToFit="1"/>
      <protection hidden="1"/>
    </xf>
    <xf numFmtId="0" fontId="40" fillId="7" borderId="52" xfId="0" applyFont="1" applyFill="1" applyBorder="1" applyAlignment="1" applyProtection="1">
      <alignment horizontal="center" vertical="center" shrinkToFit="1"/>
      <protection hidden="1"/>
    </xf>
    <xf numFmtId="0" fontId="101" fillId="7" borderId="1" xfId="0" applyFont="1" applyFill="1" applyBorder="1" applyAlignment="1" applyProtection="1">
      <alignment horizontal="center" vertical="center"/>
      <protection hidden="1"/>
    </xf>
    <xf numFmtId="0" fontId="103" fillId="7" borderId="1" xfId="0" applyFont="1" applyFill="1" applyBorder="1" applyAlignment="1">
      <alignment horizontal="center" vertical="center"/>
    </xf>
    <xf numFmtId="0" fontId="101" fillId="7" borderId="1" xfId="0" applyFont="1" applyFill="1" applyBorder="1" applyAlignment="1" applyProtection="1">
      <alignment horizontal="center" vertical="center" wrapText="1"/>
      <protection hidden="1"/>
    </xf>
    <xf numFmtId="0" fontId="102" fillId="7" borderId="1" xfId="0" applyFont="1" applyFill="1" applyBorder="1" applyAlignment="1" applyProtection="1">
      <alignment horizontal="center" vertical="center" wrapText="1"/>
      <protection hidden="1"/>
    </xf>
  </cellXfs>
  <cellStyles count="72">
    <cellStyle name="パーセント 2" xfId="13" xr:uid="{00000000-0005-0000-0000-000000000000}"/>
    <cellStyle name="パーセント 2 2" xfId="14" xr:uid="{00000000-0005-0000-0000-000001000000}"/>
    <cellStyle name="パーセント 3" xfId="15" xr:uid="{00000000-0005-0000-0000-000002000000}"/>
    <cellStyle name="パーセント 3 2" xfId="16" xr:uid="{00000000-0005-0000-0000-000003000000}"/>
    <cellStyle name="パーセント 4" xfId="17" xr:uid="{00000000-0005-0000-0000-000004000000}"/>
    <cellStyle name="パーセント 5" xfId="18" xr:uid="{00000000-0005-0000-0000-000005000000}"/>
    <cellStyle name="パーセント 6" xfId="19" xr:uid="{00000000-0005-0000-0000-000006000000}"/>
    <cellStyle name="ハイパーリンク" xfId="71" builtinId="8"/>
    <cellStyle name="ハイパーリンク 2" xfId="20" xr:uid="{00000000-0005-0000-0000-000007000000}"/>
    <cellStyle name="桁区切り" xfId="70" builtinId="6"/>
    <cellStyle name="桁区切り 2" xfId="1" xr:uid="{00000000-0005-0000-0000-000009000000}"/>
    <cellStyle name="桁区切り 2 2" xfId="3" xr:uid="{00000000-0005-0000-0000-00000A000000}"/>
    <cellStyle name="桁区切り 2 3" xfId="21" xr:uid="{00000000-0005-0000-0000-00000B000000}"/>
    <cellStyle name="桁区切り 3" xfId="8" xr:uid="{00000000-0005-0000-0000-00000C000000}"/>
    <cellStyle name="桁区切り 3 2" xfId="22" xr:uid="{00000000-0005-0000-0000-00000D000000}"/>
    <cellStyle name="桁区切り 3 3" xfId="23" xr:uid="{00000000-0005-0000-0000-00000E000000}"/>
    <cellStyle name="桁区切り 4" xfId="24" xr:uid="{00000000-0005-0000-0000-00000F000000}"/>
    <cellStyle name="桁区切り 4 2" xfId="25" xr:uid="{00000000-0005-0000-0000-000010000000}"/>
    <cellStyle name="桁区切り 4 2 2" xfId="26" xr:uid="{00000000-0005-0000-0000-000011000000}"/>
    <cellStyle name="桁区切り 4 3" xfId="27" xr:uid="{00000000-0005-0000-0000-000012000000}"/>
    <cellStyle name="桁区切り 4 3 2" xfId="28" xr:uid="{00000000-0005-0000-0000-000013000000}"/>
    <cellStyle name="桁区切り 4 4" xfId="29" xr:uid="{00000000-0005-0000-0000-000014000000}"/>
    <cellStyle name="桁区切り 4 4 2" xfId="30" xr:uid="{00000000-0005-0000-0000-000015000000}"/>
    <cellStyle name="桁区切り 4 5" xfId="31" xr:uid="{00000000-0005-0000-0000-000016000000}"/>
    <cellStyle name="桁区切り 4 6" xfId="32" xr:uid="{00000000-0005-0000-0000-000017000000}"/>
    <cellStyle name="桁区切り 5" xfId="33" xr:uid="{00000000-0005-0000-0000-000018000000}"/>
    <cellStyle name="桁区切り 6" xfId="34" xr:uid="{00000000-0005-0000-0000-000019000000}"/>
    <cellStyle name="標準" xfId="0" builtinId="0"/>
    <cellStyle name="標準 10" xfId="35" xr:uid="{00000000-0005-0000-0000-00001B000000}"/>
    <cellStyle name="標準 11" xfId="36" xr:uid="{00000000-0005-0000-0000-00001C000000}"/>
    <cellStyle name="標準 12" xfId="37" xr:uid="{00000000-0005-0000-0000-00001D000000}"/>
    <cellStyle name="標準 13" xfId="38" xr:uid="{00000000-0005-0000-0000-00001E000000}"/>
    <cellStyle name="標準 14" xfId="39" xr:uid="{00000000-0005-0000-0000-00001F000000}"/>
    <cellStyle name="標準 2" xfId="2" xr:uid="{00000000-0005-0000-0000-000020000000}"/>
    <cellStyle name="標準 2 2" xfId="4" xr:uid="{00000000-0005-0000-0000-000021000000}"/>
    <cellStyle name="標準 2 2 2" xfId="40" xr:uid="{00000000-0005-0000-0000-000022000000}"/>
    <cellStyle name="標準 2 2_★H25補正 ＺＥＢ 様式及び作成要領 記入例(2)　（書類関係②）システム提案概要" xfId="41" xr:uid="{00000000-0005-0000-0000-000023000000}"/>
    <cellStyle name="標準 2 3" xfId="5" xr:uid="{00000000-0005-0000-0000-000024000000}"/>
    <cellStyle name="標準 2 3 2" xfId="42" xr:uid="{00000000-0005-0000-0000-000025000000}"/>
    <cellStyle name="標準 2 3 3" xfId="43" xr:uid="{00000000-0005-0000-0000-000026000000}"/>
    <cellStyle name="標準 2 3_★H25補正 ＺＥＢ 様式及び作成要領 記入例(2)　（書類関係②）システム提案概要" xfId="44" xr:uid="{00000000-0005-0000-0000-000027000000}"/>
    <cellStyle name="標準 2 4" xfId="45" xr:uid="{00000000-0005-0000-0000-000028000000}"/>
    <cellStyle name="標準 2 5" xfId="46" xr:uid="{00000000-0005-0000-0000-000029000000}"/>
    <cellStyle name="標準 2_★H25補正 ＺＥＢ 様式及び作成要領 記入例(2)　（書類関係②）システム提案概要" xfId="47" xr:uid="{00000000-0005-0000-0000-00002A000000}"/>
    <cellStyle name="標準 3" xfId="6" xr:uid="{00000000-0005-0000-0000-00002B000000}"/>
    <cellStyle name="標準 3 2" xfId="12" xr:uid="{00000000-0005-0000-0000-00002C000000}"/>
    <cellStyle name="標準 4" xfId="9" xr:uid="{00000000-0005-0000-0000-00002D000000}"/>
    <cellStyle name="標準 4 2" xfId="48" xr:uid="{00000000-0005-0000-0000-00002E000000}"/>
    <cellStyle name="標準 4 3" xfId="49" xr:uid="{00000000-0005-0000-0000-00002F000000}"/>
    <cellStyle name="標準 4_★H25補正 ＺＥＢ 様式及び作成要領 記入例(2)　（書類関係②）システム提案概要" xfId="50" xr:uid="{00000000-0005-0000-0000-000030000000}"/>
    <cellStyle name="標準 5" xfId="10" xr:uid="{00000000-0005-0000-0000-000031000000}"/>
    <cellStyle name="標準 5 2" xfId="51" xr:uid="{00000000-0005-0000-0000-000032000000}"/>
    <cellStyle name="標準 5 3" xfId="52" xr:uid="{00000000-0005-0000-0000-000033000000}"/>
    <cellStyle name="標準 5 4" xfId="53" xr:uid="{00000000-0005-0000-0000-000034000000}"/>
    <cellStyle name="標準 6" xfId="11" xr:uid="{00000000-0005-0000-0000-000035000000}"/>
    <cellStyle name="標準 6 2" xfId="54" xr:uid="{00000000-0005-0000-0000-000036000000}"/>
    <cellStyle name="標準 6 3" xfId="55" xr:uid="{00000000-0005-0000-0000-000037000000}"/>
    <cellStyle name="標準 6 4" xfId="56" xr:uid="{00000000-0005-0000-0000-000038000000}"/>
    <cellStyle name="標準 7" xfId="7" xr:uid="{00000000-0005-0000-0000-000039000000}"/>
    <cellStyle name="標準 7 2" xfId="57" xr:uid="{00000000-0005-0000-0000-00003A000000}"/>
    <cellStyle name="標準 7 2 2" xfId="58" xr:uid="{00000000-0005-0000-0000-00003B000000}"/>
    <cellStyle name="標準 7 3" xfId="59" xr:uid="{00000000-0005-0000-0000-00003C000000}"/>
    <cellStyle name="標準 7 3 2" xfId="60" xr:uid="{00000000-0005-0000-0000-00003D000000}"/>
    <cellStyle name="標準 7 3 2 2" xfId="61" xr:uid="{00000000-0005-0000-0000-00003E000000}"/>
    <cellStyle name="標準 7 3 3" xfId="62" xr:uid="{00000000-0005-0000-0000-00003F000000}"/>
    <cellStyle name="標準 7 4" xfId="63" xr:uid="{00000000-0005-0000-0000-000040000000}"/>
    <cellStyle name="標準 7 4 2" xfId="64" xr:uid="{00000000-0005-0000-0000-000041000000}"/>
    <cellStyle name="標準 7 5" xfId="65" xr:uid="{00000000-0005-0000-0000-000042000000}"/>
    <cellStyle name="標準 7 6" xfId="66" xr:uid="{00000000-0005-0000-0000-000043000000}"/>
    <cellStyle name="標準 7 7" xfId="67" xr:uid="{00000000-0005-0000-0000-000044000000}"/>
    <cellStyle name="標準 8" xfId="68" xr:uid="{00000000-0005-0000-0000-000045000000}"/>
    <cellStyle name="標準 9" xfId="69" xr:uid="{00000000-0005-0000-0000-000046000000}"/>
  </cellStyles>
  <dxfs count="100">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rgb="FFDD7CF0"/>
        </patternFill>
      </fill>
      <border>
        <left style="thin">
          <color rgb="FF808080"/>
        </left>
        <right style="thin">
          <color rgb="FF808080"/>
        </right>
        <top style="thin">
          <color rgb="FF808080"/>
        </top>
        <bottom style="thin">
          <color rgb="FF808080"/>
        </bottom>
        <vertical/>
        <horizontal/>
      </border>
    </dxf>
    <dxf>
      <font>
        <color auto="1"/>
      </font>
      <fill>
        <patternFill>
          <bgColor rgb="FFC6D9F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fgColor theme="0"/>
          <bgColor theme="0"/>
        </patternFill>
      </fill>
      <border>
        <left/>
        <right/>
        <top/>
        <bottom/>
        <vertical/>
        <horizontal/>
      </border>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rgb="FF667EF6"/>
        </patternFill>
      </fill>
      <border>
        <left style="thin">
          <color rgb="FF808080"/>
        </left>
        <right style="thin">
          <color rgb="FF808080"/>
        </right>
        <top style="thin">
          <color rgb="FF808080"/>
        </top>
        <bottom style="thin">
          <color rgb="FF808080"/>
        </bottom>
        <vertical/>
        <horizontal/>
      </border>
    </dxf>
    <dxf>
      <font>
        <color auto="1"/>
      </font>
      <fill>
        <patternFill>
          <bgColor rgb="FFC6D9F1"/>
        </patternFill>
      </fill>
    </dxf>
    <dxf>
      <font>
        <color auto="1"/>
      </font>
      <fill>
        <patternFill>
          <bgColor rgb="FFC6D9F1"/>
        </patternFill>
      </fill>
    </dxf>
    <dxf>
      <font>
        <color auto="1"/>
      </font>
      <fill>
        <patternFill>
          <bgColor rgb="FFC6D9F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rgb="FFDD7C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595959"/>
        </patternFill>
      </fill>
    </dxf>
    <dxf>
      <fill>
        <patternFill patternType="none">
          <bgColor auto="1"/>
        </patternFill>
      </fill>
    </dxf>
    <dxf>
      <fill>
        <patternFill>
          <bgColor theme="9" tint="0.39994506668294322"/>
        </patternFill>
      </fill>
    </dxf>
    <dxf>
      <font>
        <color theme="0"/>
      </font>
      <fill>
        <patternFill>
          <bgColor rgb="FF595959"/>
        </patternFill>
      </fill>
    </dxf>
    <dxf>
      <fill>
        <patternFill>
          <bgColor rgb="FF667EF6"/>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BFBFBF"/>
        </patternFill>
      </fill>
    </dxf>
    <dxf>
      <font>
        <color theme="0"/>
      </font>
    </dxf>
    <dxf>
      <font>
        <color theme="0"/>
      </font>
    </dxf>
    <dxf>
      <font>
        <color theme="0"/>
      </font>
    </dxf>
    <dxf>
      <fill>
        <patternFill>
          <bgColor theme="0" tint="-0.24994659260841701"/>
        </patternFill>
      </fill>
    </dxf>
    <dxf>
      <fill>
        <patternFill>
          <bgColor rgb="FFBFBFBF"/>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DD7C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theme="0"/>
      </font>
      <fill>
        <patternFill>
          <bgColor rgb="FF667EF6"/>
        </patternFill>
      </fill>
    </dxf>
    <dxf>
      <fill>
        <patternFill>
          <bgColor theme="9" tint="0.39994506668294322"/>
        </patternFill>
      </fill>
    </dxf>
  </dxfs>
  <tableStyles count="0" defaultTableStyle="TableStyleMedium2" defaultPivotStyle="PivotStyleLight16"/>
  <colors>
    <mruColors>
      <color rgb="FF0000CC"/>
      <color rgb="FFBFBFBF"/>
      <color rgb="FFFFFF99"/>
      <color rgb="FFC6D9F1"/>
      <color rgb="FFFFC1C1"/>
      <color rgb="FFC1C1C1"/>
      <color rgb="FF3333CC"/>
      <color rgb="FF595959"/>
      <color rgb="FF4BAEB7"/>
      <color rgb="FFDD7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fmlaLink="ＺＥＨデベロッパー登録票!$CS$9" lockText="1" noThreeD="1"/>
</file>

<file path=xl/ctrlProps/ctrlProp10.xml><?xml version="1.0" encoding="utf-8"?>
<formControlPr xmlns="http://schemas.microsoft.com/office/spreadsheetml/2009/9/main" objectType="CheckBox" fmlaLink="ＺＥＨデベロッパー登録票!$CX$17" lockText="1" noThreeD="1"/>
</file>

<file path=xl/ctrlProps/ctrlProp11.xml><?xml version="1.0" encoding="utf-8"?>
<formControlPr xmlns="http://schemas.microsoft.com/office/spreadsheetml/2009/9/main" objectType="CheckBox" fmlaLink="ＺＥＨデベロッパー登録票!$DA$17" lockText="1" noThreeD="1"/>
</file>

<file path=xl/ctrlProps/ctrlProp12.xml><?xml version="1.0" encoding="utf-8"?>
<formControlPr xmlns="http://schemas.microsoft.com/office/spreadsheetml/2009/9/main" objectType="CheckBox" fmlaLink="ＺＥＨデベロッパー登録票!$DD$17" lockText="1" noThreeD="1"/>
</file>

<file path=xl/ctrlProps/ctrlProp13.xml><?xml version="1.0" encoding="utf-8"?>
<formControlPr xmlns="http://schemas.microsoft.com/office/spreadsheetml/2009/9/main" objectType="CheckBox" fmlaLink="ＺＥＨデベロッパー登録票!$DG$17" lockText="1" noThreeD="1"/>
</file>

<file path=xl/ctrlProps/ctrlProp14.xml><?xml version="1.0" encoding="utf-8"?>
<formControlPr xmlns="http://schemas.microsoft.com/office/spreadsheetml/2009/9/main" objectType="CheckBox" fmlaLink="ＺＥＨデベロッパー登録票!$DJ$17" lockText="1" noThreeD="1"/>
</file>

<file path=xl/ctrlProps/ctrlProp15.xml><?xml version="1.0" encoding="utf-8"?>
<formControlPr xmlns="http://schemas.microsoft.com/office/spreadsheetml/2009/9/main" objectType="CheckBox" fmlaLink="ＺＥＨデベロッパー登録票!$DM$17" lockText="1" noThreeD="1"/>
</file>

<file path=xl/ctrlProps/ctrlProp16.xml><?xml version="1.0" encoding="utf-8"?>
<formControlPr xmlns="http://schemas.microsoft.com/office/spreadsheetml/2009/9/main" objectType="CheckBox" fmlaLink="ＺＥＨデベロッパー登録票!$CU$18" lockText="1" noThreeD="1"/>
</file>

<file path=xl/ctrlProps/ctrlProp17.xml><?xml version="1.0" encoding="utf-8"?>
<formControlPr xmlns="http://schemas.microsoft.com/office/spreadsheetml/2009/9/main" objectType="CheckBox" fmlaLink="ＺＥＨデベロッパー登録票!$CX$18" lockText="1" noThreeD="1"/>
</file>

<file path=xl/ctrlProps/ctrlProp18.xml><?xml version="1.0" encoding="utf-8"?>
<formControlPr xmlns="http://schemas.microsoft.com/office/spreadsheetml/2009/9/main" objectType="CheckBox" fmlaLink="ＺＥＨデベロッパー登録票!$DA$18" lockText="1" noThreeD="1"/>
</file>

<file path=xl/ctrlProps/ctrlProp19.xml><?xml version="1.0" encoding="utf-8"?>
<formControlPr xmlns="http://schemas.microsoft.com/office/spreadsheetml/2009/9/main" objectType="CheckBox" fmlaLink="ＺＥＨデベロッパー登録票!$DD$18" lockText="1" noThreeD="1"/>
</file>

<file path=xl/ctrlProps/ctrlProp2.xml><?xml version="1.0" encoding="utf-8"?>
<formControlPr xmlns="http://schemas.microsoft.com/office/spreadsheetml/2009/9/main" objectType="CheckBox" fmlaLink="ＺＥＨデベロッパー登録票!$CT$9" lockText="1" noThreeD="1"/>
</file>

<file path=xl/ctrlProps/ctrlProp20.xml><?xml version="1.0" encoding="utf-8"?>
<formControlPr xmlns="http://schemas.microsoft.com/office/spreadsheetml/2009/9/main" objectType="CheckBox" fmlaLink="ＺＥＨデベロッパー登録票!$CU$19" lockText="1" noThreeD="1"/>
</file>

<file path=xl/ctrlProps/ctrlProp21.xml><?xml version="1.0" encoding="utf-8"?>
<formControlPr xmlns="http://schemas.microsoft.com/office/spreadsheetml/2009/9/main" objectType="CheckBox" fmlaLink="ＺＥＨデベロッパー登録票!$CX$19" lockText="1" noThreeD="1"/>
</file>

<file path=xl/ctrlProps/ctrlProp22.xml><?xml version="1.0" encoding="utf-8"?>
<formControlPr xmlns="http://schemas.microsoft.com/office/spreadsheetml/2009/9/main" objectType="CheckBox" fmlaLink="ＺＥＨデベロッパー登録票!$DA$19" lockText="1" noThreeD="1"/>
</file>

<file path=xl/ctrlProps/ctrlProp23.xml><?xml version="1.0" encoding="utf-8"?>
<formControlPr xmlns="http://schemas.microsoft.com/office/spreadsheetml/2009/9/main" objectType="CheckBox" fmlaLink="ＺＥＨデベロッパー登録票!$DD$19" lockText="1" noThreeD="1"/>
</file>

<file path=xl/ctrlProps/ctrlProp24.xml><?xml version="1.0" encoding="utf-8"?>
<formControlPr xmlns="http://schemas.microsoft.com/office/spreadsheetml/2009/9/main" objectType="CheckBox" fmlaLink="ＺＥＨデベロッパー登録票!$DG$19" lockText="1" noThreeD="1"/>
</file>

<file path=xl/ctrlProps/ctrlProp25.xml><?xml version="1.0" encoding="utf-8"?>
<formControlPr xmlns="http://schemas.microsoft.com/office/spreadsheetml/2009/9/main" objectType="CheckBox" fmlaLink="ＺＥＨデベロッパー登録票!$CU$20" lockText="1" noThreeD="1"/>
</file>

<file path=xl/ctrlProps/ctrlProp26.xml><?xml version="1.0" encoding="utf-8"?>
<formControlPr xmlns="http://schemas.microsoft.com/office/spreadsheetml/2009/9/main" objectType="CheckBox" fmlaLink="ＺＥＨデベロッパー登録票!$CX$20" lockText="1" noThreeD="1"/>
</file>

<file path=xl/ctrlProps/ctrlProp27.xml><?xml version="1.0" encoding="utf-8"?>
<formControlPr xmlns="http://schemas.microsoft.com/office/spreadsheetml/2009/9/main" objectType="CheckBox" fmlaLink="ＺＥＨデベロッパー登録票!$DA$20" lockText="1" noThreeD="1"/>
</file>

<file path=xl/ctrlProps/ctrlProp28.xml><?xml version="1.0" encoding="utf-8"?>
<formControlPr xmlns="http://schemas.microsoft.com/office/spreadsheetml/2009/9/main" objectType="CheckBox" fmlaLink="ＺＥＨデベロッパー登録票!$DD$20" lockText="1" noThreeD="1"/>
</file>

<file path=xl/ctrlProps/ctrlProp29.xml><?xml version="1.0" encoding="utf-8"?>
<formControlPr xmlns="http://schemas.microsoft.com/office/spreadsheetml/2009/9/main" objectType="CheckBox" fmlaLink="ＺＥＨデベロッパー登録票!$DG$20" lockText="1" noThreeD="1"/>
</file>

<file path=xl/ctrlProps/ctrlProp3.xml><?xml version="1.0" encoding="utf-8"?>
<formControlPr xmlns="http://schemas.microsoft.com/office/spreadsheetml/2009/9/main" objectType="CheckBox" fmlaLink="$AY$299" lockText="1" noThreeD="1"/>
</file>

<file path=xl/ctrlProps/ctrlProp30.xml><?xml version="1.0" encoding="utf-8"?>
<formControlPr xmlns="http://schemas.microsoft.com/office/spreadsheetml/2009/9/main" objectType="CheckBox" fmlaLink="ＺＥＨデベロッパー登録票!$DJ$20" lockText="1" noThreeD="1"/>
</file>

<file path=xl/ctrlProps/ctrlProp31.xml><?xml version="1.0" encoding="utf-8"?>
<formControlPr xmlns="http://schemas.microsoft.com/office/spreadsheetml/2009/9/main" objectType="CheckBox" fmlaLink="ＺＥＨデベロッパー登録票!$DM$20" lockText="1" noThreeD="1"/>
</file>

<file path=xl/ctrlProps/ctrlProp32.xml><?xml version="1.0" encoding="utf-8"?>
<formControlPr xmlns="http://schemas.microsoft.com/office/spreadsheetml/2009/9/main" objectType="CheckBox" fmlaLink="ＺＥＨデベロッパー登録票!$CU$21" lockText="1" noThreeD="1"/>
</file>

<file path=xl/ctrlProps/ctrlProp33.xml><?xml version="1.0" encoding="utf-8"?>
<formControlPr xmlns="http://schemas.microsoft.com/office/spreadsheetml/2009/9/main" objectType="CheckBox" fmlaLink="ＺＥＨデベロッパー登録票!$CX$21" lockText="1" noThreeD="1"/>
</file>

<file path=xl/ctrlProps/ctrlProp34.xml><?xml version="1.0" encoding="utf-8"?>
<formControlPr xmlns="http://schemas.microsoft.com/office/spreadsheetml/2009/9/main" objectType="CheckBox" fmlaLink="ＺＥＨデベロッパー登録票!$DA$21" lockText="1" noThreeD="1"/>
</file>

<file path=xl/ctrlProps/ctrlProp35.xml><?xml version="1.0" encoding="utf-8"?>
<formControlPr xmlns="http://schemas.microsoft.com/office/spreadsheetml/2009/9/main" objectType="CheckBox" fmlaLink="ＺＥＨデベロッパー登録票!$DD$21" lockText="1" noThreeD="1"/>
</file>

<file path=xl/ctrlProps/ctrlProp36.xml><?xml version="1.0" encoding="utf-8"?>
<formControlPr xmlns="http://schemas.microsoft.com/office/spreadsheetml/2009/9/main" objectType="CheckBox" fmlaLink="ＺＥＨデベロッパー登録票!$DG$21" lockText="1" noThreeD="1"/>
</file>

<file path=xl/ctrlProps/ctrlProp37.xml><?xml version="1.0" encoding="utf-8"?>
<formControlPr xmlns="http://schemas.microsoft.com/office/spreadsheetml/2009/9/main" objectType="CheckBox" fmlaLink="ＺＥＨデベロッパー登録票!$CU$22" lockText="1" noThreeD="1"/>
</file>

<file path=xl/ctrlProps/ctrlProp38.xml><?xml version="1.0" encoding="utf-8"?>
<formControlPr xmlns="http://schemas.microsoft.com/office/spreadsheetml/2009/9/main" objectType="CheckBox" fmlaLink="ＺＥＨデベロッパー登録票!$CX$22" lockText="1" noThreeD="1"/>
</file>

<file path=xl/ctrlProps/ctrlProp39.xml><?xml version="1.0" encoding="utf-8"?>
<formControlPr xmlns="http://schemas.microsoft.com/office/spreadsheetml/2009/9/main" objectType="CheckBox" fmlaLink="ＺＥＨデベロッパー登録票!$DA$22" lockText="1" noThreeD="1"/>
</file>

<file path=xl/ctrlProps/ctrlProp4.xml><?xml version="1.0" encoding="utf-8"?>
<formControlPr xmlns="http://schemas.microsoft.com/office/spreadsheetml/2009/9/main" objectType="Radio" checked="Checked" firstButton="1" fmlaLink="ＺＥＨデベロッパー登録票!$DP$20" lockText="1" noThreeD="1"/>
</file>

<file path=xl/ctrlProps/ctrlProp40.xml><?xml version="1.0" encoding="utf-8"?>
<formControlPr xmlns="http://schemas.microsoft.com/office/spreadsheetml/2009/9/main" objectType="CheckBox" fmlaLink="ＺＥＨデベロッパー登録票!$DD$22" lockText="1" noThreeD="1"/>
</file>

<file path=xl/ctrlProps/ctrlProp41.xml><?xml version="1.0" encoding="utf-8"?>
<formControlPr xmlns="http://schemas.microsoft.com/office/spreadsheetml/2009/9/main" objectType="CheckBox" fmlaLink="ＺＥＨデベロッパー登録票!$CU$23" lockText="1" noThreeD="1"/>
</file>

<file path=xl/ctrlProps/ctrlProp42.xml><?xml version="1.0" encoding="utf-8"?>
<formControlPr xmlns="http://schemas.microsoft.com/office/spreadsheetml/2009/9/main" objectType="CheckBox" fmlaLink="ＺＥＨデベロッパー登録票!$CX$23" lockText="1" noThreeD="1"/>
</file>

<file path=xl/ctrlProps/ctrlProp43.xml><?xml version="1.0" encoding="utf-8"?>
<formControlPr xmlns="http://schemas.microsoft.com/office/spreadsheetml/2009/9/main" objectType="CheckBox" fmlaLink="ＺＥＨデベロッパー登録票!$DA$23" lockText="1" noThreeD="1"/>
</file>

<file path=xl/ctrlProps/ctrlProp44.xml><?xml version="1.0" encoding="utf-8"?>
<formControlPr xmlns="http://schemas.microsoft.com/office/spreadsheetml/2009/9/main" objectType="CheckBox" fmlaLink="ＺＥＨデベロッパー登録票!$DD$23" lockText="1" noThreeD="1"/>
</file>

<file path=xl/ctrlProps/ctrlProp45.xml><?xml version="1.0" encoding="utf-8"?>
<formControlPr xmlns="http://schemas.microsoft.com/office/spreadsheetml/2009/9/main" objectType="CheckBox" fmlaLink="ＺＥＨデベロッパー登録票!$DG$23" lockText="1" noThreeD="1"/>
</file>

<file path=xl/ctrlProps/ctrlProp46.xml><?xml version="1.0" encoding="utf-8"?>
<formControlPr xmlns="http://schemas.microsoft.com/office/spreadsheetml/2009/9/main" objectType="CheckBox" fmlaLink="ＺＥＨデベロッパー登録票!$DJ$23" lockText="1" noThreeD="1"/>
</file>

<file path=xl/ctrlProps/ctrlProp47.xml><?xml version="1.0" encoding="utf-8"?>
<formControlPr xmlns="http://schemas.microsoft.com/office/spreadsheetml/2009/9/main" objectType="CheckBox" fmlaLink="ＺＥＨデベロッパー登録票!$DM$23" lockText="1" noThreeD="1"/>
</file>

<file path=xl/ctrlProps/ctrlProp48.xml><?xml version="1.0" encoding="utf-8"?>
<formControlPr xmlns="http://schemas.microsoft.com/office/spreadsheetml/2009/9/main" objectType="CheckBox" fmlaLink="ＺＥＨデベロッパー登録票!$CU$24" lockText="1" noThreeD="1"/>
</file>

<file path=xl/ctrlProps/ctrlProp49.xml><?xml version="1.0" encoding="utf-8"?>
<formControlPr xmlns="http://schemas.microsoft.com/office/spreadsheetml/2009/9/main" objectType="CheckBox" fmlaLink="ＺＥＨデベロッパー登録票!$CU$15"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CheckBox" fmlaLink="ＺＥＨデベロッパー登録票!$CU$16" lockText="1" noThreeD="1"/>
</file>

<file path=xl/ctrlProps/ctrlProp51.xml><?xml version="1.0" encoding="utf-8"?>
<formControlPr xmlns="http://schemas.microsoft.com/office/spreadsheetml/2009/9/main" objectType="CheckBox" fmlaLink="ＺＥＨデベロッパー登録票!$DG$16" lockText="1" noThreeD="1"/>
</file>

<file path=xl/ctrlProps/ctrlProp52.xml><?xml version="1.0" encoding="utf-8"?>
<formControlPr xmlns="http://schemas.microsoft.com/office/spreadsheetml/2009/9/main" objectType="CheckBox" fmlaLink="ＺＥＨデベロッパー登録票!$CX$16" lockText="1" noThreeD="1"/>
</file>

<file path=xl/ctrlProps/ctrlProp53.xml><?xml version="1.0" encoding="utf-8"?>
<formControlPr xmlns="http://schemas.microsoft.com/office/spreadsheetml/2009/9/main" objectType="CheckBox" fmlaLink="ＺＥＨデベロッパー登録票!$CS$14" lockText="1" noThreeD="1"/>
</file>

<file path=xl/ctrlProps/ctrlProp6.xml><?xml version="1.0" encoding="utf-8"?>
<formControlPr xmlns="http://schemas.microsoft.com/office/spreadsheetml/2009/9/main" objectType="CheckBox" fmlaLink="ＺＥＨデベロッパー登録票!$DA$16" lockText="1" noThreeD="1"/>
</file>

<file path=xl/ctrlProps/ctrlProp7.xml><?xml version="1.0" encoding="utf-8"?>
<formControlPr xmlns="http://schemas.microsoft.com/office/spreadsheetml/2009/9/main" objectType="CheckBox" fmlaLink="ＺＥＨデベロッパー登録票!$DD$16" lockText="1" noThreeD="1"/>
</file>

<file path=xl/ctrlProps/ctrlProp8.xml><?xml version="1.0" encoding="utf-8"?>
<formControlPr xmlns="http://schemas.microsoft.com/office/spreadsheetml/2009/9/main" objectType="CheckBox" fmlaLink="ＺＥＨデベロッパー登録票!$DJ$16" lockText="1" noThreeD="1"/>
</file>

<file path=xl/ctrlProps/ctrlProp9.xml><?xml version="1.0" encoding="utf-8"?>
<formControlPr xmlns="http://schemas.microsoft.com/office/spreadsheetml/2009/9/main" objectType="CheckBox" fmlaLink="ＺＥＨデベロッパー登録票!$CU$17"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5" Type="http://schemas.openxmlformats.org/officeDocument/2006/relationships/image" Target="../media/image10.emf"/><Relationship Id="rId4" Type="http://schemas.openxmlformats.org/officeDocument/2006/relationships/image" Target="../media/image9.emf"/></Relationships>
</file>

<file path=xl/drawings/_rels/drawing3.xml.rels><?xml version="1.0" encoding="UTF-8" standalone="yes"?>
<Relationships xmlns="http://schemas.openxmlformats.org/package/2006/relationships"><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49</xdr:col>
      <xdr:colOff>469</xdr:colOff>
      <xdr:row>0</xdr:row>
      <xdr:rowOff>0</xdr:rowOff>
    </xdr:from>
    <xdr:to>
      <xdr:col>127</xdr:col>
      <xdr:colOff>869</xdr:colOff>
      <xdr:row>40</xdr:row>
      <xdr:rowOff>167</xdr:rowOff>
    </xdr:to>
    <xdr:pic>
      <xdr:nvPicPr>
        <xdr:cNvPr id="7" name="図 6">
          <a:extLst>
            <a:ext uri="{FF2B5EF4-FFF2-40B4-BE49-F238E27FC236}">
              <a16:creationId xmlns:a16="http://schemas.microsoft.com/office/drawing/2014/main" id="{F11D3AA1-38C2-A941-9145-8FC3975E0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25512" y="0"/>
          <a:ext cx="16200000" cy="16355558"/>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7</xdr:col>
          <xdr:colOff>69850</xdr:colOff>
          <xdr:row>54</xdr:row>
          <xdr:rowOff>88900</xdr:rowOff>
        </xdr:from>
        <xdr:to>
          <xdr:col>20</xdr:col>
          <xdr:colOff>146050</xdr:colOff>
          <xdr:row>54</xdr:row>
          <xdr:rowOff>450850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184150</xdr:colOff>
          <xdr:row>54</xdr:row>
          <xdr:rowOff>76200</xdr:rowOff>
        </xdr:from>
        <xdr:to>
          <xdr:col>39</xdr:col>
          <xdr:colOff>69850</xdr:colOff>
          <xdr:row>54</xdr:row>
          <xdr:rowOff>450850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74027</xdr:colOff>
      <xdr:row>194</xdr:row>
      <xdr:rowOff>201721</xdr:rowOff>
    </xdr:from>
    <xdr:to>
      <xdr:col>4</xdr:col>
      <xdr:colOff>44451</xdr:colOff>
      <xdr:row>196</xdr:row>
      <xdr:rowOff>76200</xdr:rowOff>
    </xdr:to>
    <xdr:sp macro="" textlink="">
      <xdr:nvSpPr>
        <xdr:cNvPr id="8" name="正方形/長方形 7">
          <a:extLst>
            <a:ext uri="{FF2B5EF4-FFF2-40B4-BE49-F238E27FC236}">
              <a16:creationId xmlns:a16="http://schemas.microsoft.com/office/drawing/2014/main" id="{A1915D41-8A8A-4E76-BFF2-85B15A84903D}"/>
            </a:ext>
          </a:extLst>
        </xdr:cNvPr>
        <xdr:cNvSpPr/>
      </xdr:nvSpPr>
      <xdr:spPr>
        <a:xfrm>
          <a:off x="493127" y="83018421"/>
          <a:ext cx="389524" cy="331679"/>
        </a:xfrm>
        <a:prstGeom prst="rect">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165100</xdr:colOff>
          <xdr:row>195</xdr:row>
          <xdr:rowOff>19050</xdr:rowOff>
        </xdr:from>
        <xdr:to>
          <xdr:col>4</xdr:col>
          <xdr:colOff>146050</xdr:colOff>
          <xdr:row>196</xdr:row>
          <xdr:rowOff>31750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65315</xdr:colOff>
      <xdr:row>88</xdr:row>
      <xdr:rowOff>149679</xdr:rowOff>
    </xdr:from>
    <xdr:to>
      <xdr:col>38</xdr:col>
      <xdr:colOff>101599</xdr:colOff>
      <xdr:row>100</xdr:row>
      <xdr:rowOff>58964</xdr:rowOff>
    </xdr:to>
    <xdr:sp macro="" textlink="">
      <xdr:nvSpPr>
        <xdr:cNvPr id="16" name="正方形/長方形 15">
          <a:extLst>
            <a:ext uri="{FF2B5EF4-FFF2-40B4-BE49-F238E27FC236}">
              <a16:creationId xmlns:a16="http://schemas.microsoft.com/office/drawing/2014/main" id="{1F6BD75B-3BDA-43B4-8226-1F9EF7B80EC4}"/>
            </a:ext>
          </a:extLst>
        </xdr:cNvPr>
        <xdr:cNvSpPr/>
      </xdr:nvSpPr>
      <xdr:spPr>
        <a:xfrm>
          <a:off x="1113065" y="33963429"/>
          <a:ext cx="7097484" cy="265248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t>登録申請時から役員の変更がない場合は入力不要です。</a:t>
          </a:r>
          <a:endParaRPr kumimoji="1" lang="en-US" altLang="ja-JP" sz="2000"/>
        </a:p>
        <a:p>
          <a:pPr algn="ctr"/>
          <a:r>
            <a:rPr kumimoji="1" lang="ja-JP" altLang="en-US" sz="2000"/>
            <a:t>入力する場合はこのオブジェクトを削除して入力をしてください。</a:t>
          </a:r>
          <a:endParaRPr kumimoji="1" lang="en-US" altLang="ja-JP" sz="2000"/>
        </a:p>
        <a:p>
          <a:pPr algn="ctr"/>
          <a:endParaRPr kumimoji="1" lang="ja-JP" altLang="en-US" sz="1100"/>
        </a:p>
      </xdr:txBody>
    </xdr:sp>
    <xdr:clientData fLocksWithSheet="0"/>
  </xdr:twoCellAnchor>
  <xdr:twoCellAnchor editAs="oneCell">
    <xdr:from>
      <xdr:col>48</xdr:col>
      <xdr:colOff>204272</xdr:colOff>
      <xdr:row>39</xdr:row>
      <xdr:rowOff>355554</xdr:rowOff>
    </xdr:from>
    <xdr:to>
      <xdr:col>126</xdr:col>
      <xdr:colOff>203415</xdr:colOff>
      <xdr:row>76</xdr:row>
      <xdr:rowOff>3385</xdr:rowOff>
    </xdr:to>
    <xdr:pic>
      <xdr:nvPicPr>
        <xdr:cNvPr id="17" name="図 16">
          <a:extLst>
            <a:ext uri="{FF2B5EF4-FFF2-40B4-BE49-F238E27FC236}">
              <a16:creationId xmlns:a16="http://schemas.microsoft.com/office/drawing/2014/main" id="{3E6FDE99-94B9-5FE0-50DE-3E97055B52C1}"/>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19489" y="16329945"/>
          <a:ext cx="16199926" cy="14733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48</xdr:col>
      <xdr:colOff>204601</xdr:colOff>
      <xdr:row>75</xdr:row>
      <xdr:rowOff>379467</xdr:rowOff>
    </xdr:from>
    <xdr:to>
      <xdr:col>126</xdr:col>
      <xdr:colOff>196544</xdr:colOff>
      <xdr:row>121</xdr:row>
      <xdr:rowOff>6896</xdr:rowOff>
    </xdr:to>
    <xdr:pic>
      <xdr:nvPicPr>
        <xdr:cNvPr id="19" name="図 18">
          <a:extLst>
            <a:ext uri="{FF2B5EF4-FFF2-40B4-BE49-F238E27FC236}">
              <a16:creationId xmlns:a16="http://schemas.microsoft.com/office/drawing/2014/main" id="{74AC6175-B902-CE5F-1714-F422628DDAA4}"/>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09051" y="31069017"/>
          <a:ext cx="16171743" cy="10447829"/>
        </a:xfrm>
        <a:prstGeom prst="rect">
          <a:avLst/>
        </a:prstGeom>
        <a:solidFill>
          <a:schemeClr val="bg1"/>
        </a:solidFill>
      </xdr:spPr>
    </xdr:pic>
    <xdr:clientData/>
  </xdr:twoCellAnchor>
  <xdr:twoCellAnchor editAs="oneCell">
    <xdr:from>
      <xdr:col>2</xdr:col>
      <xdr:colOff>38285</xdr:colOff>
      <xdr:row>167</xdr:row>
      <xdr:rowOff>6969</xdr:rowOff>
    </xdr:from>
    <xdr:to>
      <xdr:col>34</xdr:col>
      <xdr:colOff>11777</xdr:colOff>
      <xdr:row>172</xdr:row>
      <xdr:rowOff>10472</xdr:rowOff>
    </xdr:to>
    <xdr:pic>
      <xdr:nvPicPr>
        <xdr:cNvPr id="5" name="図 4">
          <a:extLst>
            <a:ext uri="{FF2B5EF4-FFF2-40B4-BE49-F238E27FC236}">
              <a16:creationId xmlns:a16="http://schemas.microsoft.com/office/drawing/2014/main" id="{4E55B5B4-67F8-40E3-ADC3-D9DC33A773F4}"/>
            </a:ext>
          </a:extLst>
        </xdr:cNvPr>
        <xdr:cNvPicPr>
          <a:picLocks noChangeAspect="1"/>
        </xdr:cNvPicPr>
      </xdr:nvPicPr>
      <xdr:blipFill>
        <a:blip xmlns:r="http://schemas.openxmlformats.org/officeDocument/2006/relationships" r:embed="rId4"/>
        <a:stretch>
          <a:fillRect/>
        </a:stretch>
      </xdr:blipFill>
      <xdr:spPr>
        <a:xfrm>
          <a:off x="451035" y="52751657"/>
          <a:ext cx="6728305" cy="1154440"/>
        </a:xfrm>
        <a:prstGeom prst="rect">
          <a:avLst/>
        </a:prstGeom>
      </xdr:spPr>
    </xdr:pic>
    <xdr:clientData/>
  </xdr:twoCellAnchor>
  <xdr:twoCellAnchor editAs="oneCell">
    <xdr:from>
      <xdr:col>49</xdr:col>
      <xdr:colOff>4</xdr:colOff>
      <xdr:row>120</xdr:row>
      <xdr:rowOff>223850</xdr:rowOff>
    </xdr:from>
    <xdr:to>
      <xdr:col>126</xdr:col>
      <xdr:colOff>193754</xdr:colOff>
      <xdr:row>200</xdr:row>
      <xdr:rowOff>223968</xdr:rowOff>
    </xdr:to>
    <xdr:pic>
      <xdr:nvPicPr>
        <xdr:cNvPr id="11" name="図 10">
          <a:extLst>
            <a:ext uri="{FF2B5EF4-FFF2-40B4-BE49-F238E27FC236}">
              <a16:creationId xmlns:a16="http://schemas.microsoft.com/office/drawing/2014/main" id="{E47BA0BE-CAB1-21D2-E76E-21843ECF2391}"/>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14004" y="41505200"/>
          <a:ext cx="16164000" cy="18853268"/>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91710</xdr:colOff>
          <xdr:row>230</xdr:row>
          <xdr:rowOff>55953</xdr:rowOff>
        </xdr:from>
        <xdr:to>
          <xdr:col>25</xdr:col>
          <xdr:colOff>14087</xdr:colOff>
          <xdr:row>232</xdr:row>
          <xdr:rowOff>4324</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2640781" y="86688096"/>
              <a:ext cx="2172092" cy="837371"/>
              <a:chOff x="2702662" y="14130579"/>
              <a:chExt cx="2398881" cy="751727"/>
            </a:xfrm>
          </xdr:grpSpPr>
          <xdr:sp macro="" textlink="">
            <xdr:nvSpPr>
              <xdr:cNvPr id="9217" name="Option Button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2702662" y="14130579"/>
                <a:ext cx="239888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18" name="Option Button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2702681" y="14511713"/>
                <a:ext cx="1265145" cy="37059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85722</xdr:colOff>
          <xdr:row>219</xdr:row>
          <xdr:rowOff>47625</xdr:rowOff>
        </xdr:from>
        <xdr:to>
          <xdr:col>68</xdr:col>
          <xdr:colOff>147191</xdr:colOff>
          <xdr:row>229</xdr:row>
          <xdr:rowOff>340417</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2634793" y="81790268"/>
              <a:ext cx="10257755" cy="4737792"/>
              <a:chOff x="2696683" y="8788248"/>
              <a:chExt cx="10115592" cy="4102731"/>
            </a:xfrm>
          </xdr:grpSpPr>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5699181" y="9579903"/>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7163330" y="957073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10025330" y="957073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2701201" y="9936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4324236" y="9936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5699181" y="995433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7152812" y="996349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8561182" y="9926840"/>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100-00000B240000}"/>
                  </a:ext>
                </a:extLst>
              </xdr:cNvPr>
              <xdr:cNvSpPr/>
            </xdr:nvSpPr>
            <xdr:spPr bwMode="auto">
              <a:xfrm>
                <a:off x="10025330" y="9926841"/>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11524790" y="9945171"/>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2701201" y="10317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100-00000E240000}"/>
                  </a:ext>
                </a:extLst>
              </xdr:cNvPr>
              <xdr:cNvSpPr/>
            </xdr:nvSpPr>
            <xdr:spPr bwMode="auto">
              <a:xfrm>
                <a:off x="4324236" y="10317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100-00000F240000}"/>
                  </a:ext>
                </a:extLst>
              </xdr:cNvPr>
              <xdr:cNvSpPr/>
            </xdr:nvSpPr>
            <xdr:spPr bwMode="auto">
              <a:xfrm>
                <a:off x="5678146" y="10353663"/>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100-000010240000}"/>
                  </a:ext>
                </a:extLst>
              </xdr:cNvPr>
              <xdr:cNvSpPr/>
            </xdr:nvSpPr>
            <xdr:spPr bwMode="auto">
              <a:xfrm>
                <a:off x="7173847" y="1033533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100-000011240000}"/>
                  </a:ext>
                </a:extLst>
              </xdr:cNvPr>
              <xdr:cNvSpPr/>
            </xdr:nvSpPr>
            <xdr:spPr bwMode="auto">
              <a:xfrm>
                <a:off x="2701201" y="10698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100-000012240000}"/>
                  </a:ext>
                </a:extLst>
              </xdr:cNvPr>
              <xdr:cNvSpPr/>
            </xdr:nvSpPr>
            <xdr:spPr bwMode="auto">
              <a:xfrm>
                <a:off x="4324236" y="10698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100-000013240000}"/>
                  </a:ext>
                </a:extLst>
              </xdr:cNvPr>
              <xdr:cNvSpPr/>
            </xdr:nvSpPr>
            <xdr:spPr bwMode="auto">
              <a:xfrm>
                <a:off x="5688663" y="1071633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100-000014240000}"/>
                  </a:ext>
                </a:extLst>
              </xdr:cNvPr>
              <xdr:cNvSpPr/>
            </xdr:nvSpPr>
            <xdr:spPr bwMode="auto">
              <a:xfrm>
                <a:off x="7163330" y="1072549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100-000015240000}"/>
                  </a:ext>
                </a:extLst>
              </xdr:cNvPr>
              <xdr:cNvSpPr/>
            </xdr:nvSpPr>
            <xdr:spPr bwMode="auto">
              <a:xfrm>
                <a:off x="8592733" y="1072549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100-000016240000}"/>
                  </a:ext>
                </a:extLst>
              </xdr:cNvPr>
              <xdr:cNvSpPr/>
            </xdr:nvSpPr>
            <xdr:spPr bwMode="auto">
              <a:xfrm>
                <a:off x="2701201" y="11076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100-000017240000}"/>
                  </a:ext>
                </a:extLst>
              </xdr:cNvPr>
              <xdr:cNvSpPr/>
            </xdr:nvSpPr>
            <xdr:spPr bwMode="auto">
              <a:xfrm>
                <a:off x="4324236" y="11076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100-000018240000}"/>
                  </a:ext>
                </a:extLst>
              </xdr:cNvPr>
              <xdr:cNvSpPr/>
            </xdr:nvSpPr>
            <xdr:spPr bwMode="auto">
              <a:xfrm>
                <a:off x="5699180" y="1109437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100-000019240000}"/>
                  </a:ext>
                </a:extLst>
              </xdr:cNvPr>
              <xdr:cNvSpPr/>
            </xdr:nvSpPr>
            <xdr:spPr bwMode="auto">
              <a:xfrm>
                <a:off x="7173847" y="1109437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100-00001A240000}"/>
                  </a:ext>
                </a:extLst>
              </xdr:cNvPr>
              <xdr:cNvSpPr/>
            </xdr:nvSpPr>
            <xdr:spPr bwMode="auto">
              <a:xfrm>
                <a:off x="8603251" y="1109437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100-00001B240000}"/>
                  </a:ext>
                </a:extLst>
              </xdr:cNvPr>
              <xdr:cNvSpPr/>
            </xdr:nvSpPr>
            <xdr:spPr bwMode="auto">
              <a:xfrm>
                <a:off x="10035847" y="1111270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100-00001C240000}"/>
                  </a:ext>
                </a:extLst>
              </xdr:cNvPr>
              <xdr:cNvSpPr/>
            </xdr:nvSpPr>
            <xdr:spPr bwMode="auto">
              <a:xfrm>
                <a:off x="11545824" y="1109437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2701201" y="11457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100-00001E240000}"/>
                  </a:ext>
                </a:extLst>
              </xdr:cNvPr>
              <xdr:cNvSpPr/>
            </xdr:nvSpPr>
            <xdr:spPr bwMode="auto">
              <a:xfrm>
                <a:off x="4324236" y="11457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100-00001F240000}"/>
                  </a:ext>
                </a:extLst>
              </xdr:cNvPr>
              <xdr:cNvSpPr/>
            </xdr:nvSpPr>
            <xdr:spPr bwMode="auto">
              <a:xfrm>
                <a:off x="5709698" y="1146621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100-000020240000}"/>
                  </a:ext>
                </a:extLst>
              </xdr:cNvPr>
              <xdr:cNvSpPr/>
            </xdr:nvSpPr>
            <xdr:spPr bwMode="auto">
              <a:xfrm>
                <a:off x="7173847" y="1146621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100-000021240000}"/>
                  </a:ext>
                </a:extLst>
              </xdr:cNvPr>
              <xdr:cNvSpPr/>
            </xdr:nvSpPr>
            <xdr:spPr bwMode="auto">
              <a:xfrm>
                <a:off x="8603251" y="11502873"/>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100-000022240000}"/>
                  </a:ext>
                </a:extLst>
              </xdr:cNvPr>
              <xdr:cNvSpPr/>
            </xdr:nvSpPr>
            <xdr:spPr bwMode="auto">
              <a:xfrm>
                <a:off x="2701201" y="11841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4324236" y="11841005"/>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5709697" y="11927165"/>
                <a:ext cx="1266451" cy="2018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7173848" y="1186849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2701201" y="12219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100-000027240000}"/>
                  </a:ext>
                </a:extLst>
              </xdr:cNvPr>
              <xdr:cNvSpPr/>
            </xdr:nvSpPr>
            <xdr:spPr bwMode="auto">
              <a:xfrm>
                <a:off x="4324236" y="1221904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100-000028240000}"/>
                  </a:ext>
                </a:extLst>
              </xdr:cNvPr>
              <xdr:cNvSpPr/>
            </xdr:nvSpPr>
            <xdr:spPr bwMode="auto">
              <a:xfrm>
                <a:off x="5717435" y="1222690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100-000029240000}"/>
                  </a:ext>
                </a:extLst>
              </xdr:cNvPr>
              <xdr:cNvSpPr/>
            </xdr:nvSpPr>
            <xdr:spPr bwMode="auto">
              <a:xfrm>
                <a:off x="7194883" y="12246543"/>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100-00002A240000}"/>
                  </a:ext>
                </a:extLst>
              </xdr:cNvPr>
              <xdr:cNvSpPr/>
            </xdr:nvSpPr>
            <xdr:spPr bwMode="auto">
              <a:xfrm>
                <a:off x="8582216" y="1225570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100-00002B240000}"/>
                  </a:ext>
                </a:extLst>
              </xdr:cNvPr>
              <xdr:cNvSpPr/>
            </xdr:nvSpPr>
            <xdr:spPr bwMode="auto">
              <a:xfrm>
                <a:off x="10056882" y="1225570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100-00002C240000}"/>
                  </a:ext>
                </a:extLst>
              </xdr:cNvPr>
              <xdr:cNvSpPr/>
            </xdr:nvSpPr>
            <xdr:spPr bwMode="auto">
              <a:xfrm>
                <a:off x="11545824" y="1227403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100-00002D240000}"/>
                  </a:ext>
                </a:extLst>
              </xdr:cNvPr>
              <xdr:cNvSpPr/>
            </xdr:nvSpPr>
            <xdr:spPr bwMode="auto">
              <a:xfrm>
                <a:off x="2701201" y="12602979"/>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100-00002E240000}"/>
                  </a:ext>
                </a:extLst>
              </xdr:cNvPr>
              <xdr:cNvSpPr/>
            </xdr:nvSpPr>
            <xdr:spPr bwMode="auto">
              <a:xfrm>
                <a:off x="2701201" y="9169368"/>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100-00002F240000}"/>
                  </a:ext>
                </a:extLst>
              </xdr:cNvPr>
              <xdr:cNvSpPr/>
            </xdr:nvSpPr>
            <xdr:spPr bwMode="auto">
              <a:xfrm>
                <a:off x="2701201" y="956157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100-000030240000}"/>
                  </a:ext>
                </a:extLst>
              </xdr:cNvPr>
              <xdr:cNvSpPr/>
            </xdr:nvSpPr>
            <xdr:spPr bwMode="auto">
              <a:xfrm>
                <a:off x="8561181" y="9579903"/>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100-000031240000}"/>
                  </a:ext>
                </a:extLst>
              </xdr:cNvPr>
              <xdr:cNvSpPr/>
            </xdr:nvSpPr>
            <xdr:spPr bwMode="auto">
              <a:xfrm>
                <a:off x="4324236" y="9561574"/>
                <a:ext cx="1266451" cy="288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100-000032240000}"/>
                  </a:ext>
                </a:extLst>
              </xdr:cNvPr>
              <xdr:cNvSpPr/>
            </xdr:nvSpPr>
            <xdr:spPr bwMode="auto">
              <a:xfrm>
                <a:off x="2696683" y="8788248"/>
                <a:ext cx="127387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editAs="oneCell">
    <xdr:from>
      <xdr:col>96</xdr:col>
      <xdr:colOff>38966</xdr:colOff>
      <xdr:row>74</xdr:row>
      <xdr:rowOff>57728</xdr:rowOff>
    </xdr:from>
    <xdr:to>
      <xdr:col>230</xdr:col>
      <xdr:colOff>160193</xdr:colOff>
      <xdr:row>139</xdr:row>
      <xdr:rowOff>11545</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57148" y="26531455"/>
          <a:ext cx="24874681" cy="25665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96</xdr:col>
      <xdr:colOff>34635</xdr:colOff>
      <xdr:row>269</xdr:row>
      <xdr:rowOff>0</xdr:rowOff>
    </xdr:from>
    <xdr:to>
      <xdr:col>230</xdr:col>
      <xdr:colOff>161635</xdr:colOff>
      <xdr:row>284</xdr:row>
      <xdr:rowOff>6350</xdr:rowOff>
    </xdr:to>
    <xdr:pic>
      <xdr:nvPicPr>
        <xdr:cNvPr id="13" name="図 12">
          <a:extLst>
            <a:ext uri="{FF2B5EF4-FFF2-40B4-BE49-F238E27FC236}">
              <a16:creationId xmlns:a16="http://schemas.microsoft.com/office/drawing/2014/main" id="{AB259B4B-91D0-AC80-F288-34B8CF4FCD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2817" y="102766091"/>
          <a:ext cx="24880454" cy="6414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96</xdr:col>
      <xdr:colOff>0</xdr:colOff>
      <xdr:row>0</xdr:row>
      <xdr:rowOff>0</xdr:rowOff>
    </xdr:from>
    <xdr:to>
      <xdr:col>230</xdr:col>
      <xdr:colOff>127000</xdr:colOff>
      <xdr:row>74</xdr:row>
      <xdr:rowOff>139700</xdr:rowOff>
    </xdr:to>
    <xdr:pic>
      <xdr:nvPicPr>
        <xdr:cNvPr id="5" name="図 4">
          <a:extLst>
            <a:ext uri="{FF2B5EF4-FFF2-40B4-BE49-F238E27FC236}">
              <a16:creationId xmlns:a16="http://schemas.microsoft.com/office/drawing/2014/main" id="{AF5AC12F-9DF0-06B5-C861-0010F15018A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278350" y="0"/>
          <a:ext cx="24803100" cy="26504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96</xdr:col>
      <xdr:colOff>31750</xdr:colOff>
      <xdr:row>139</xdr:row>
      <xdr:rowOff>15875</xdr:rowOff>
    </xdr:from>
    <xdr:to>
      <xdr:col>230</xdr:col>
      <xdr:colOff>158750</xdr:colOff>
      <xdr:row>200</xdr:row>
      <xdr:rowOff>22225</xdr:rowOff>
    </xdr:to>
    <xdr:pic>
      <xdr:nvPicPr>
        <xdr:cNvPr id="7" name="図 6">
          <a:extLst>
            <a:ext uri="{FF2B5EF4-FFF2-40B4-BE49-F238E27FC236}">
              <a16:creationId xmlns:a16="http://schemas.microsoft.com/office/drawing/2014/main" id="{32CDC79B-DB5E-551F-84E3-10F4DB1BA80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843500" y="51657250"/>
          <a:ext cx="25654000" cy="2505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96</xdr:col>
      <xdr:colOff>34635</xdr:colOff>
      <xdr:row>200</xdr:row>
      <xdr:rowOff>11545</xdr:rowOff>
    </xdr:from>
    <xdr:to>
      <xdr:col>230</xdr:col>
      <xdr:colOff>161635</xdr:colOff>
      <xdr:row>269</xdr:row>
      <xdr:rowOff>36945</xdr:rowOff>
    </xdr:to>
    <xdr:pic>
      <xdr:nvPicPr>
        <xdr:cNvPr id="11" name="図 10">
          <a:extLst>
            <a:ext uri="{FF2B5EF4-FFF2-40B4-BE49-F238E27FC236}">
              <a16:creationId xmlns:a16="http://schemas.microsoft.com/office/drawing/2014/main" id="{D99792F3-ED39-71DD-36F5-14CDA9728F5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352817" y="77470000"/>
          <a:ext cx="24880454" cy="25333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83</xdr:col>
      <xdr:colOff>74386</xdr:colOff>
      <xdr:row>0</xdr:row>
      <xdr:rowOff>0</xdr:rowOff>
    </xdr:from>
    <xdr:to>
      <xdr:col>145</xdr:col>
      <xdr:colOff>321129</xdr:colOff>
      <xdr:row>168</xdr:row>
      <xdr:rowOff>6350</xdr:rowOff>
    </xdr:to>
    <xdr:pic>
      <xdr:nvPicPr>
        <xdr:cNvPr id="3" name="図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77172" y="0"/>
          <a:ext cx="13518243" cy="4189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10\zeh_conso\Users\sii277.SII\Downloads\&#26085;&#26286;&#12510;&#12473;&#12479;&#20837;&#12426;&#9733;&#9733;&#12304;&#21205;&#20316;&#12481;&#12455;&#12483;&#12463;&#12305;&#12503;&#12521;&#12531;&#12490;&#12540;&#30331;&#37682;&#30003;&#35531;&#27096;&#24335;1703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1.10\zeh_conso\Users\sii060\Desktop\&#27425;&#24180;&#24230;\&#12487;&#12505;&#12525;&#12483;&#12497;&#12540;\N+myu2&#12304;&#65320;30&#65338;&#65317;&#65320;&#12305;&#65338;&#65317;&#65320;&#12487;&#12505;&#12525;&#12483;&#12497;&#12540;&#30003;&#35531;&#27096;&#24335;_2018032517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ＺＥＢプランナー登録申請書"/>
      <sheetName val="ＺＥＢプランナー公開情報"/>
      <sheetName val="ＺＥＢプランナー登録票"/>
      <sheetName val="役員名簿"/>
      <sheetName val="データ1"/>
      <sheetName val="データ2"/>
      <sheetName val="マスタ"/>
    </sheetNames>
    <sheetDataSet>
      <sheetData sheetId="0" refreshError="1"/>
      <sheetData sheetId="1" refreshError="1"/>
      <sheetData sheetId="2">
        <row r="6">
          <cell r="BX6" t="str">
            <v>設計Ａ</v>
          </cell>
        </row>
        <row r="7">
          <cell r="BX7" t="str">
            <v>設計施工Ａ</v>
          </cell>
        </row>
        <row r="8">
          <cell r="BX8" t="str">
            <v>コンサルＢ</v>
          </cell>
        </row>
      </sheetData>
      <sheetData sheetId="3" refreshError="1"/>
      <sheetData sheetId="4">
        <row r="2">
          <cell r="A2" t="str">
            <v>--選択--</v>
          </cell>
        </row>
        <row r="3">
          <cell r="A3" t="str">
            <v>農業・林業</v>
          </cell>
        </row>
        <row r="4">
          <cell r="A4" t="str">
            <v>漁業</v>
          </cell>
        </row>
        <row r="5">
          <cell r="A5" t="str">
            <v>鉱業・採石業・砂利採取業</v>
          </cell>
        </row>
        <row r="6">
          <cell r="A6" t="str">
            <v>建設業</v>
          </cell>
        </row>
        <row r="7">
          <cell r="A7" t="str">
            <v>製造業</v>
          </cell>
        </row>
        <row r="8">
          <cell r="A8" t="str">
            <v>電気・ガス・熱供給・水道業</v>
          </cell>
        </row>
        <row r="9">
          <cell r="A9" t="str">
            <v>情報通信業</v>
          </cell>
        </row>
        <row r="10">
          <cell r="A10" t="str">
            <v>運輸業・郵便業</v>
          </cell>
        </row>
        <row r="11">
          <cell r="A11" t="str">
            <v>卸売業・小売業</v>
          </cell>
        </row>
        <row r="12">
          <cell r="A12" t="str">
            <v>金融業・保険業</v>
          </cell>
        </row>
        <row r="13">
          <cell r="A13" t="str">
            <v>不動産業・物品賃貸業</v>
          </cell>
        </row>
        <row r="14">
          <cell r="A14" t="str">
            <v>学術研究・専門＿技術サービス業</v>
          </cell>
        </row>
        <row r="15">
          <cell r="A15" t="str">
            <v>宿泊業・飲食サービス業</v>
          </cell>
        </row>
        <row r="16">
          <cell r="A16" t="str">
            <v>生活関連サービス業・娯楽業</v>
          </cell>
        </row>
        <row r="17">
          <cell r="A17" t="str">
            <v>教育・学習支援行</v>
          </cell>
        </row>
        <row r="18">
          <cell r="A18" t="str">
            <v>医療・福祉</v>
          </cell>
        </row>
        <row r="19">
          <cell r="A19" t="str">
            <v>複合サービス事業</v>
          </cell>
        </row>
        <row r="20">
          <cell r="A20" t="str">
            <v>サービス業＿他に分類されないもの</v>
          </cell>
        </row>
        <row r="21">
          <cell r="A21" t="str">
            <v>公務＿他に分類されるものを除く</v>
          </cell>
        </row>
        <row r="22">
          <cell r="A22" t="str">
            <v>分類不能の産業</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ＺＥＨデベロッパー登録申請書"/>
      <sheetName val="ＺＥＨデベロッパー公開情報"/>
      <sheetName val="ＺＥＨデベロッパー登録票"/>
      <sheetName val="役員名簿"/>
      <sheetName val="data1"/>
      <sheetName val="data2"/>
      <sheetName val="data3"/>
    </sheetNames>
    <sheetDataSet>
      <sheetData sheetId="0">
        <row r="46">
          <cell r="F46">
            <v>0</v>
          </cell>
        </row>
      </sheetData>
      <sheetData sheetId="1">
        <row r="51">
          <cell r="C51">
            <v>0</v>
          </cell>
        </row>
      </sheetData>
      <sheetData sheetId="2"/>
      <sheetData sheetId="3"/>
      <sheetData sheetId="4">
        <row r="2">
          <cell r="A2" t="str">
            <v>--選択--</v>
          </cell>
        </row>
        <row r="3">
          <cell r="A3" t="str">
            <v>農業・林業</v>
          </cell>
        </row>
        <row r="4">
          <cell r="A4" t="str">
            <v>漁業</v>
          </cell>
        </row>
        <row r="5">
          <cell r="A5" t="str">
            <v>鉱業・採石業・砂利採取業</v>
          </cell>
        </row>
        <row r="6">
          <cell r="A6" t="str">
            <v>建設業</v>
          </cell>
        </row>
        <row r="7">
          <cell r="A7" t="str">
            <v>製造業</v>
          </cell>
        </row>
        <row r="8">
          <cell r="A8" t="str">
            <v>電気・ガス・熱供給・水道業</v>
          </cell>
        </row>
        <row r="9">
          <cell r="A9" t="str">
            <v>情報通信業</v>
          </cell>
        </row>
        <row r="10">
          <cell r="A10" t="str">
            <v>運輸業・郵便業</v>
          </cell>
        </row>
        <row r="11">
          <cell r="A11" t="str">
            <v>卸売業・小売業</v>
          </cell>
        </row>
        <row r="12">
          <cell r="A12" t="str">
            <v>金融業・保険業</v>
          </cell>
        </row>
        <row r="13">
          <cell r="A13" t="str">
            <v>不動産業・物品賃貸業</v>
          </cell>
        </row>
        <row r="14">
          <cell r="A14" t="str">
            <v>学術研究・専門＿技術サービス業</v>
          </cell>
        </row>
        <row r="15">
          <cell r="A15" t="str">
            <v>宿泊業・飲食サービス業</v>
          </cell>
        </row>
        <row r="16">
          <cell r="A16" t="str">
            <v>生活関連サービス業・娯楽業</v>
          </cell>
        </row>
        <row r="17">
          <cell r="A17" t="str">
            <v>教育・学習支援業</v>
          </cell>
        </row>
        <row r="18">
          <cell r="A18" t="str">
            <v>医療・福祉</v>
          </cell>
        </row>
        <row r="19">
          <cell r="A19" t="str">
            <v>複合サービス事業</v>
          </cell>
        </row>
        <row r="20">
          <cell r="A20" t="str">
            <v>サービス業＿他に分類されないもの</v>
          </cell>
        </row>
        <row r="21">
          <cell r="A21" t="str">
            <v>公務＿他に分類されるものを除く</v>
          </cell>
        </row>
        <row r="22">
          <cell r="A22" t="str">
            <v>分類不能の産業</v>
          </cell>
        </row>
      </sheetData>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zehweb.jp/privacy/" TargetMode="External"/><Relationship Id="rId7" Type="http://schemas.openxmlformats.org/officeDocument/2006/relationships/ctrlProp" Target="../ctrlProps/ctrlProp1.xml"/><Relationship Id="rId2" Type="http://schemas.openxmlformats.org/officeDocument/2006/relationships/hyperlink" Target="https://sii.or.jp/anonymous_processing/index.html" TargetMode="External"/><Relationship Id="rId1" Type="http://schemas.openxmlformats.org/officeDocument/2006/relationships/hyperlink" Target="mailto:p-support@sii.or.jp"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9" Type="http://schemas.openxmlformats.org/officeDocument/2006/relationships/ctrlProp" Target="../ctrlProps/ctrlProp39.xml"/><Relationship Id="rId21" Type="http://schemas.openxmlformats.org/officeDocument/2006/relationships/ctrlProp" Target="../ctrlProps/ctrlProp21.xml"/><Relationship Id="rId34" Type="http://schemas.openxmlformats.org/officeDocument/2006/relationships/ctrlProp" Target="../ctrlProps/ctrlProp34.xml"/><Relationship Id="rId42" Type="http://schemas.openxmlformats.org/officeDocument/2006/relationships/ctrlProp" Target="../ctrlProps/ctrlProp42.xml"/><Relationship Id="rId47" Type="http://schemas.openxmlformats.org/officeDocument/2006/relationships/ctrlProp" Target="../ctrlProps/ctrlProp47.xml"/><Relationship Id="rId50" Type="http://schemas.openxmlformats.org/officeDocument/2006/relationships/ctrlProp" Target="../ctrlProps/ctrlProp50.xml"/><Relationship Id="rId7" Type="http://schemas.openxmlformats.org/officeDocument/2006/relationships/ctrlProp" Target="../ctrlProps/ctrlProp7.xml"/><Relationship Id="rId2" Type="http://schemas.openxmlformats.org/officeDocument/2006/relationships/drawing" Target="../drawings/drawing2.xml"/><Relationship Id="rId16" Type="http://schemas.openxmlformats.org/officeDocument/2006/relationships/ctrlProp" Target="../ctrlProps/ctrlProp16.xml"/><Relationship Id="rId29" Type="http://schemas.openxmlformats.org/officeDocument/2006/relationships/ctrlProp" Target="../ctrlProps/ctrlProp29.xml"/><Relationship Id="rId11" Type="http://schemas.openxmlformats.org/officeDocument/2006/relationships/ctrlProp" Target="../ctrlProps/ctrlProp11.xml"/><Relationship Id="rId24" Type="http://schemas.openxmlformats.org/officeDocument/2006/relationships/ctrlProp" Target="../ctrlProps/ctrlProp24.xml"/><Relationship Id="rId32" Type="http://schemas.openxmlformats.org/officeDocument/2006/relationships/ctrlProp" Target="../ctrlProps/ctrlProp32.xml"/><Relationship Id="rId37" Type="http://schemas.openxmlformats.org/officeDocument/2006/relationships/ctrlProp" Target="../ctrlProps/ctrlProp37.xml"/><Relationship Id="rId40" Type="http://schemas.openxmlformats.org/officeDocument/2006/relationships/ctrlProp" Target="../ctrlProps/ctrlProp40.xml"/><Relationship Id="rId45" Type="http://schemas.openxmlformats.org/officeDocument/2006/relationships/ctrlProp" Target="../ctrlProps/ctrlProp45.xml"/><Relationship Id="rId53" Type="http://schemas.openxmlformats.org/officeDocument/2006/relationships/ctrlProp" Target="../ctrlProps/ctrlProp53.xml"/><Relationship Id="rId5" Type="http://schemas.openxmlformats.org/officeDocument/2006/relationships/ctrlProp" Target="../ctrlProps/ctrlProp5.xml"/><Relationship Id="rId10" Type="http://schemas.openxmlformats.org/officeDocument/2006/relationships/ctrlProp" Target="../ctrlProps/ctrlProp10.xml"/><Relationship Id="rId19" Type="http://schemas.openxmlformats.org/officeDocument/2006/relationships/ctrlProp" Target="../ctrlProps/ctrlProp19.xml"/><Relationship Id="rId31" Type="http://schemas.openxmlformats.org/officeDocument/2006/relationships/ctrlProp" Target="../ctrlProps/ctrlProp31.xml"/><Relationship Id="rId44" Type="http://schemas.openxmlformats.org/officeDocument/2006/relationships/ctrlProp" Target="../ctrlProps/ctrlProp44.xml"/><Relationship Id="rId52" Type="http://schemas.openxmlformats.org/officeDocument/2006/relationships/ctrlProp" Target="../ctrlProps/ctrlProp52.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 Id="rId30" Type="http://schemas.openxmlformats.org/officeDocument/2006/relationships/ctrlProp" Target="../ctrlProps/ctrlProp30.xml"/><Relationship Id="rId35" Type="http://schemas.openxmlformats.org/officeDocument/2006/relationships/ctrlProp" Target="../ctrlProps/ctrlProp35.xml"/><Relationship Id="rId43" Type="http://schemas.openxmlformats.org/officeDocument/2006/relationships/ctrlProp" Target="../ctrlProps/ctrlProp43.xml"/><Relationship Id="rId48" Type="http://schemas.openxmlformats.org/officeDocument/2006/relationships/ctrlProp" Target="../ctrlProps/ctrlProp48.xml"/><Relationship Id="rId8" Type="http://schemas.openxmlformats.org/officeDocument/2006/relationships/ctrlProp" Target="../ctrlProps/ctrlProp8.xml"/><Relationship Id="rId51" Type="http://schemas.openxmlformats.org/officeDocument/2006/relationships/ctrlProp" Target="../ctrlProps/ctrlProp51.xml"/><Relationship Id="rId3" Type="http://schemas.openxmlformats.org/officeDocument/2006/relationships/vmlDrawing" Target="../drawings/vmlDrawing2.v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33" Type="http://schemas.openxmlformats.org/officeDocument/2006/relationships/ctrlProp" Target="../ctrlProps/ctrlProp33.xml"/><Relationship Id="rId38" Type="http://schemas.openxmlformats.org/officeDocument/2006/relationships/ctrlProp" Target="../ctrlProps/ctrlProp38.xml"/><Relationship Id="rId46" Type="http://schemas.openxmlformats.org/officeDocument/2006/relationships/ctrlProp" Target="../ctrlProps/ctrlProp46.xml"/><Relationship Id="rId20" Type="http://schemas.openxmlformats.org/officeDocument/2006/relationships/ctrlProp" Target="../ctrlProps/ctrlProp20.xml"/><Relationship Id="rId41" Type="http://schemas.openxmlformats.org/officeDocument/2006/relationships/ctrlProp" Target="../ctrlProps/ctrlProp41.xml"/><Relationship Id="rId1" Type="http://schemas.openxmlformats.org/officeDocument/2006/relationships/printerSettings" Target="../printerSettings/printerSettings2.bin"/><Relationship Id="rId6" Type="http://schemas.openxmlformats.org/officeDocument/2006/relationships/ctrlProp" Target="../ctrlProps/ctrlProp6.xml"/><Relationship Id="rId15" Type="http://schemas.openxmlformats.org/officeDocument/2006/relationships/ctrlProp" Target="../ctrlProps/ctrlProp15.xml"/><Relationship Id="rId23" Type="http://schemas.openxmlformats.org/officeDocument/2006/relationships/ctrlProp" Target="../ctrlProps/ctrlProp23.xml"/><Relationship Id="rId28" Type="http://schemas.openxmlformats.org/officeDocument/2006/relationships/ctrlProp" Target="../ctrlProps/ctrlProp28.xml"/><Relationship Id="rId36" Type="http://schemas.openxmlformats.org/officeDocument/2006/relationships/ctrlProp" Target="../ctrlProps/ctrlProp36.xml"/><Relationship Id="rId49" Type="http://schemas.openxmlformats.org/officeDocument/2006/relationships/ctrlProp" Target="../ctrlProps/ctrlProp4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2:BY299"/>
  <sheetViews>
    <sheetView showGridLines="0" showZeros="0" tabSelected="1" view="pageBreakPreview" zoomScale="70" zoomScaleNormal="55" zoomScaleSheetLayoutView="70" zoomScalePageLayoutView="55" workbookViewId="0">
      <selection activeCell="AD2" sqref="AD2:AF2"/>
    </sheetView>
  </sheetViews>
  <sheetFormatPr defaultColWidth="3" defaultRowHeight="18" customHeight="1"/>
  <cols>
    <col min="1" max="3" width="3" style="2" customWidth="1"/>
    <col min="4" max="5" width="3" style="3" customWidth="1"/>
    <col min="6" max="7" width="3" style="4" customWidth="1"/>
    <col min="8" max="13" width="3" style="2" customWidth="1"/>
    <col min="14" max="14" width="5.08984375" style="2" customWidth="1"/>
    <col min="15" max="43" width="3" style="2" customWidth="1"/>
    <col min="44" max="44" width="3" style="2"/>
    <col min="45" max="45" width="3" style="2" customWidth="1"/>
    <col min="46" max="49" width="3" style="2"/>
    <col min="50" max="50" width="3" style="2" customWidth="1"/>
    <col min="51" max="51" width="7" style="2" hidden="1" customWidth="1"/>
    <col min="52" max="76" width="3" style="2"/>
    <col min="77" max="77" width="3.6328125" style="2" customWidth="1"/>
    <col min="78" max="255" width="3" style="2"/>
    <col min="256" max="298" width="3" style="2" customWidth="1"/>
    <col min="299" max="511" width="3" style="2"/>
    <col min="512" max="554" width="3" style="2" customWidth="1"/>
    <col min="555" max="767" width="3" style="2"/>
    <col min="768" max="810" width="3" style="2" customWidth="1"/>
    <col min="811" max="1023" width="3" style="2"/>
    <col min="1024" max="1066" width="3" style="2" customWidth="1"/>
    <col min="1067" max="1279" width="3" style="2"/>
    <col min="1280" max="1322" width="3" style="2" customWidth="1"/>
    <col min="1323" max="1535" width="3" style="2"/>
    <col min="1536" max="1578" width="3" style="2" customWidth="1"/>
    <col min="1579" max="1791" width="3" style="2"/>
    <col min="1792" max="1834" width="3" style="2" customWidth="1"/>
    <col min="1835" max="2047" width="3" style="2"/>
    <col min="2048" max="2090" width="3" style="2" customWidth="1"/>
    <col min="2091" max="2303" width="3" style="2"/>
    <col min="2304" max="2346" width="3" style="2" customWidth="1"/>
    <col min="2347" max="2559" width="3" style="2"/>
    <col min="2560" max="2602" width="3" style="2" customWidth="1"/>
    <col min="2603" max="2815" width="3" style="2"/>
    <col min="2816" max="2858" width="3" style="2" customWidth="1"/>
    <col min="2859" max="3071" width="3" style="2"/>
    <col min="3072" max="3114" width="3" style="2" customWidth="1"/>
    <col min="3115" max="3327" width="3" style="2"/>
    <col min="3328" max="3370" width="3" style="2" customWidth="1"/>
    <col min="3371" max="3583" width="3" style="2"/>
    <col min="3584" max="3626" width="3" style="2" customWidth="1"/>
    <col min="3627" max="3839" width="3" style="2"/>
    <col min="3840" max="3882" width="3" style="2" customWidth="1"/>
    <col min="3883" max="4095" width="3" style="2"/>
    <col min="4096" max="4138" width="3" style="2" customWidth="1"/>
    <col min="4139" max="4351" width="3" style="2"/>
    <col min="4352" max="4394" width="3" style="2" customWidth="1"/>
    <col min="4395" max="4607" width="3" style="2"/>
    <col min="4608" max="4650" width="3" style="2" customWidth="1"/>
    <col min="4651" max="4863" width="3" style="2"/>
    <col min="4864" max="4906" width="3" style="2" customWidth="1"/>
    <col min="4907" max="5119" width="3" style="2"/>
    <col min="5120" max="5162" width="3" style="2" customWidth="1"/>
    <col min="5163" max="5375" width="3" style="2"/>
    <col min="5376" max="5418" width="3" style="2" customWidth="1"/>
    <col min="5419" max="5631" width="3" style="2"/>
    <col min="5632" max="5674" width="3" style="2" customWidth="1"/>
    <col min="5675" max="5887" width="3" style="2"/>
    <col min="5888" max="5930" width="3" style="2" customWidth="1"/>
    <col min="5931" max="6143" width="3" style="2"/>
    <col min="6144" max="6186" width="3" style="2" customWidth="1"/>
    <col min="6187" max="6399" width="3" style="2"/>
    <col min="6400" max="6442" width="3" style="2" customWidth="1"/>
    <col min="6443" max="6655" width="3" style="2"/>
    <col min="6656" max="6698" width="3" style="2" customWidth="1"/>
    <col min="6699" max="6911" width="3" style="2"/>
    <col min="6912" max="6954" width="3" style="2" customWidth="1"/>
    <col min="6955" max="7167" width="3" style="2"/>
    <col min="7168" max="7210" width="3" style="2" customWidth="1"/>
    <col min="7211" max="7423" width="3" style="2"/>
    <col min="7424" max="7466" width="3" style="2" customWidth="1"/>
    <col min="7467" max="7679" width="3" style="2"/>
    <col min="7680" max="7722" width="3" style="2" customWidth="1"/>
    <col min="7723" max="7935" width="3" style="2"/>
    <col min="7936" max="7978" width="3" style="2" customWidth="1"/>
    <col min="7979" max="8191" width="3" style="2"/>
    <col min="8192" max="8234" width="3" style="2" customWidth="1"/>
    <col min="8235" max="8447" width="3" style="2"/>
    <col min="8448" max="8490" width="3" style="2" customWidth="1"/>
    <col min="8491" max="8703" width="3" style="2"/>
    <col min="8704" max="8746" width="3" style="2" customWidth="1"/>
    <col min="8747" max="8959" width="3" style="2"/>
    <col min="8960" max="9002" width="3" style="2" customWidth="1"/>
    <col min="9003" max="9215" width="3" style="2"/>
    <col min="9216" max="9258" width="3" style="2" customWidth="1"/>
    <col min="9259" max="9471" width="3" style="2"/>
    <col min="9472" max="9514" width="3" style="2" customWidth="1"/>
    <col min="9515" max="9727" width="3" style="2"/>
    <col min="9728" max="9770" width="3" style="2" customWidth="1"/>
    <col min="9771" max="9983" width="3" style="2"/>
    <col min="9984" max="10026" width="3" style="2" customWidth="1"/>
    <col min="10027" max="10239" width="3" style="2"/>
    <col min="10240" max="10282" width="3" style="2" customWidth="1"/>
    <col min="10283" max="10495" width="3" style="2"/>
    <col min="10496" max="10538" width="3" style="2" customWidth="1"/>
    <col min="10539" max="10751" width="3" style="2"/>
    <col min="10752" max="10794" width="3" style="2" customWidth="1"/>
    <col min="10795" max="11007" width="3" style="2"/>
    <col min="11008" max="11050" width="3" style="2" customWidth="1"/>
    <col min="11051" max="11263" width="3" style="2"/>
    <col min="11264" max="11306" width="3" style="2" customWidth="1"/>
    <col min="11307" max="11519" width="3" style="2"/>
    <col min="11520" max="11562" width="3" style="2" customWidth="1"/>
    <col min="11563" max="11775" width="3" style="2"/>
    <col min="11776" max="11818" width="3" style="2" customWidth="1"/>
    <col min="11819" max="12031" width="3" style="2"/>
    <col min="12032" max="12074" width="3" style="2" customWidth="1"/>
    <col min="12075" max="12287" width="3" style="2"/>
    <col min="12288" max="12330" width="3" style="2" customWidth="1"/>
    <col min="12331" max="12543" width="3" style="2"/>
    <col min="12544" max="12586" width="3" style="2" customWidth="1"/>
    <col min="12587" max="12799" width="3" style="2"/>
    <col min="12800" max="12842" width="3" style="2" customWidth="1"/>
    <col min="12843" max="13055" width="3" style="2"/>
    <col min="13056" max="13098" width="3" style="2" customWidth="1"/>
    <col min="13099" max="13311" width="3" style="2"/>
    <col min="13312" max="13354" width="3" style="2" customWidth="1"/>
    <col min="13355" max="13567" width="3" style="2"/>
    <col min="13568" max="13610" width="3" style="2" customWidth="1"/>
    <col min="13611" max="13823" width="3" style="2"/>
    <col min="13824" max="13866" width="3" style="2" customWidth="1"/>
    <col min="13867" max="14079" width="3" style="2"/>
    <col min="14080" max="14122" width="3" style="2" customWidth="1"/>
    <col min="14123" max="14335" width="3" style="2"/>
    <col min="14336" max="14378" width="3" style="2" customWidth="1"/>
    <col min="14379" max="14591" width="3" style="2"/>
    <col min="14592" max="14634" width="3" style="2" customWidth="1"/>
    <col min="14635" max="14847" width="3" style="2"/>
    <col min="14848" max="14890" width="3" style="2" customWidth="1"/>
    <col min="14891" max="15103" width="3" style="2"/>
    <col min="15104" max="15146" width="3" style="2" customWidth="1"/>
    <col min="15147" max="15359" width="3" style="2"/>
    <col min="15360" max="15402" width="3" style="2" customWidth="1"/>
    <col min="15403" max="15615" width="3" style="2"/>
    <col min="15616" max="15658" width="3" style="2" customWidth="1"/>
    <col min="15659" max="15871" width="3" style="2"/>
    <col min="15872" max="15914" width="3" style="2" customWidth="1"/>
    <col min="15915" max="16127" width="3" style="2"/>
    <col min="16128" max="16170" width="3" style="2" customWidth="1"/>
    <col min="16171" max="16384" width="3" style="2"/>
  </cols>
  <sheetData>
    <row r="2" spans="1:44" ht="30" customHeight="1">
      <c r="A2" s="1" t="s">
        <v>676</v>
      </c>
      <c r="B2" s="38"/>
      <c r="C2" s="38"/>
      <c r="D2" s="39"/>
      <c r="E2" s="39"/>
      <c r="F2" s="40"/>
      <c r="G2" s="40"/>
      <c r="H2" s="38"/>
      <c r="I2" s="38"/>
      <c r="J2" s="38"/>
      <c r="K2" s="38"/>
      <c r="L2" s="38"/>
      <c r="M2" s="38"/>
      <c r="N2" s="38"/>
      <c r="O2" s="38"/>
      <c r="P2" s="38"/>
      <c r="Q2" s="38"/>
      <c r="R2" s="38"/>
      <c r="S2" s="38"/>
      <c r="T2" s="38"/>
      <c r="U2" s="38"/>
      <c r="V2" s="38"/>
      <c r="W2" s="38"/>
      <c r="X2" s="38"/>
      <c r="Y2" s="38"/>
      <c r="Z2" s="38"/>
      <c r="AA2" s="38"/>
      <c r="AB2" s="486"/>
      <c r="AC2" s="486"/>
      <c r="AD2" s="487"/>
      <c r="AE2" s="487"/>
      <c r="AF2" s="487"/>
      <c r="AG2" s="38" t="s">
        <v>1</v>
      </c>
      <c r="AH2" s="487"/>
      <c r="AI2" s="487"/>
      <c r="AJ2" s="487"/>
      <c r="AK2" s="38" t="s">
        <v>2</v>
      </c>
      <c r="AL2" s="487"/>
      <c r="AM2" s="487"/>
      <c r="AN2" s="487"/>
      <c r="AO2" s="38" t="s">
        <v>3</v>
      </c>
      <c r="AP2" s="38"/>
      <c r="AQ2" s="38"/>
      <c r="AR2" s="38"/>
    </row>
    <row r="3" spans="1:44" ht="30" customHeight="1">
      <c r="A3" s="38"/>
      <c r="B3" s="38"/>
      <c r="C3" s="38"/>
      <c r="D3" s="39"/>
      <c r="E3" s="39"/>
      <c r="F3" s="41"/>
      <c r="G3" s="41"/>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42"/>
      <c r="AK3" s="150" t="s">
        <v>487</v>
      </c>
      <c r="AL3" s="495" t="s">
        <v>341</v>
      </c>
      <c r="AM3" s="495"/>
      <c r="AN3" s="151" t="s">
        <v>342</v>
      </c>
      <c r="AO3" s="495" t="s">
        <v>347</v>
      </c>
      <c r="AP3" s="495"/>
      <c r="AQ3" s="150" t="s">
        <v>343</v>
      </c>
      <c r="AR3" s="150" t="s">
        <v>488</v>
      </c>
    </row>
    <row r="4" spans="1:44" ht="30" customHeight="1">
      <c r="A4" s="38" t="s">
        <v>813</v>
      </c>
      <c r="B4" s="38"/>
      <c r="C4" s="38"/>
      <c r="D4" s="39"/>
      <c r="E4" s="39"/>
      <c r="F4" s="41"/>
      <c r="G4" s="41"/>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42"/>
      <c r="AK4" s="150"/>
      <c r="AL4" s="152"/>
      <c r="AM4" s="152"/>
      <c r="AN4" s="151"/>
      <c r="AO4" s="152"/>
      <c r="AP4" s="152"/>
      <c r="AQ4" s="150"/>
      <c r="AR4" s="150"/>
    </row>
    <row r="5" spans="1:44" ht="30" customHeight="1">
      <c r="A5" s="38" t="s">
        <v>814</v>
      </c>
      <c r="B5" s="43"/>
      <c r="C5" s="43"/>
      <c r="D5" s="43"/>
      <c r="E5" s="43"/>
      <c r="F5" s="43"/>
      <c r="G5" s="43"/>
      <c r="H5" s="43"/>
      <c r="I5" s="44"/>
      <c r="J5" s="38"/>
      <c r="K5" s="38"/>
      <c r="L5" s="38"/>
      <c r="M5" s="38"/>
      <c r="N5" s="38"/>
      <c r="O5" s="38"/>
      <c r="P5" s="38"/>
      <c r="Q5" s="38"/>
      <c r="R5" s="38"/>
      <c r="S5" s="38"/>
      <c r="T5" s="38"/>
      <c r="U5" s="38"/>
      <c r="V5" s="38"/>
      <c r="W5" s="38"/>
      <c r="X5" s="38"/>
      <c r="Y5" s="38"/>
      <c r="Z5" s="38"/>
      <c r="AA5" s="38"/>
      <c r="AB5" s="38"/>
      <c r="AC5" s="38"/>
      <c r="AD5" s="38"/>
      <c r="AE5" s="38"/>
      <c r="AF5" s="38"/>
      <c r="AG5" s="38"/>
      <c r="AH5" s="38"/>
      <c r="AI5" s="38"/>
      <c r="AJ5" s="45"/>
      <c r="AK5" s="45"/>
      <c r="AL5" s="46"/>
      <c r="AM5" s="45"/>
      <c r="AN5" s="45"/>
      <c r="AO5" s="46"/>
      <c r="AP5" s="45"/>
      <c r="AQ5" s="45"/>
      <c r="AR5" s="38"/>
    </row>
    <row r="6" spans="1:44" ht="30" customHeight="1">
      <c r="B6" s="38"/>
      <c r="C6" s="47"/>
      <c r="D6" s="47"/>
      <c r="E6" s="47"/>
      <c r="F6" s="47"/>
      <c r="G6" s="47"/>
      <c r="H6" s="47"/>
      <c r="I6" s="47"/>
      <c r="J6" s="48"/>
      <c r="K6" s="48"/>
      <c r="L6" s="4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row>
    <row r="7" spans="1:44" ht="30" customHeight="1">
      <c r="A7" s="38"/>
      <c r="B7" s="38"/>
      <c r="C7" s="47"/>
      <c r="D7" s="47"/>
      <c r="E7" s="47"/>
      <c r="F7" s="47"/>
      <c r="G7" s="47"/>
      <c r="H7" s="47"/>
      <c r="I7" s="47"/>
      <c r="J7" s="48"/>
      <c r="K7" s="48"/>
      <c r="L7" s="4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row>
    <row r="8" spans="1:44" ht="50.15" customHeight="1">
      <c r="A8" s="49"/>
      <c r="B8" s="49"/>
      <c r="C8" s="49"/>
      <c r="D8" s="49"/>
      <c r="E8" s="49"/>
      <c r="F8" s="49"/>
      <c r="G8" s="49"/>
      <c r="H8" s="49"/>
      <c r="I8" s="49"/>
      <c r="J8" s="38"/>
      <c r="K8" s="38"/>
      <c r="L8" s="38"/>
      <c r="M8" s="38"/>
      <c r="N8" s="38"/>
      <c r="O8" s="38"/>
      <c r="P8" s="38"/>
      <c r="Q8" s="38"/>
      <c r="R8" s="38"/>
      <c r="S8" s="49"/>
      <c r="T8" s="38"/>
      <c r="U8" s="38"/>
      <c r="V8" s="38"/>
      <c r="W8" s="38"/>
      <c r="X8" s="38"/>
      <c r="Y8" s="38"/>
      <c r="Z8" s="38"/>
      <c r="AA8" s="38"/>
      <c r="AB8" s="38"/>
      <c r="AC8" s="49"/>
      <c r="AD8" s="49"/>
      <c r="AE8" s="49"/>
      <c r="AF8" s="49"/>
      <c r="AG8" s="49"/>
      <c r="AH8" s="49"/>
      <c r="AI8" s="49"/>
      <c r="AJ8" s="49"/>
      <c r="AK8" s="49"/>
      <c r="AL8" s="49"/>
      <c r="AM8" s="49"/>
      <c r="AN8" s="49"/>
      <c r="AO8" s="49"/>
      <c r="AP8" s="49"/>
      <c r="AQ8" s="49"/>
      <c r="AR8" s="38"/>
    </row>
    <row r="9" spans="1:44" ht="50.15" customHeight="1">
      <c r="A9" s="49"/>
      <c r="B9" s="49"/>
      <c r="C9" s="49"/>
      <c r="D9" s="39"/>
      <c r="E9" s="39"/>
      <c r="F9" s="41"/>
      <c r="G9" s="41"/>
      <c r="H9" s="38"/>
      <c r="I9" s="38"/>
      <c r="J9" s="497" t="s">
        <v>678</v>
      </c>
      <c r="K9" s="497"/>
      <c r="L9" s="497"/>
      <c r="M9" s="497"/>
      <c r="N9" s="488" t="s">
        <v>4</v>
      </c>
      <c r="O9" s="488"/>
      <c r="P9" s="488"/>
      <c r="Q9" s="488"/>
      <c r="R9" s="488"/>
      <c r="S9" s="50" t="s">
        <v>327</v>
      </c>
      <c r="T9" s="494">
        <f>H53</f>
        <v>0</v>
      </c>
      <c r="U9" s="494"/>
      <c r="V9" s="50" t="s">
        <v>326</v>
      </c>
      <c r="W9" s="496">
        <f>L53</f>
        <v>0</v>
      </c>
      <c r="X9" s="496"/>
      <c r="Y9" s="496"/>
      <c r="Z9" s="496"/>
      <c r="AA9" s="51"/>
      <c r="AB9" s="51"/>
      <c r="AC9" s="51"/>
      <c r="AD9" s="51"/>
      <c r="AE9" s="51"/>
      <c r="AF9" s="51"/>
      <c r="AG9" s="51"/>
      <c r="AH9" s="51"/>
      <c r="AI9" s="51"/>
      <c r="AJ9" s="51"/>
      <c r="AK9" s="51"/>
      <c r="AL9" s="51"/>
      <c r="AM9" s="51"/>
      <c r="AN9" s="51"/>
      <c r="AO9" s="51"/>
      <c r="AP9" s="51"/>
      <c r="AQ9" s="51"/>
      <c r="AR9" s="38"/>
    </row>
    <row r="10" spans="1:44" ht="50.15" customHeight="1">
      <c r="A10" s="52"/>
      <c r="B10" s="52"/>
      <c r="C10" s="52"/>
      <c r="D10" s="39"/>
      <c r="E10" s="39"/>
      <c r="F10" s="41"/>
      <c r="G10" s="41"/>
      <c r="H10" s="38"/>
      <c r="I10" s="38"/>
      <c r="J10" s="38"/>
      <c r="K10" s="38"/>
      <c r="L10" s="38"/>
      <c r="M10" s="38"/>
      <c r="N10" s="488" t="s">
        <v>5</v>
      </c>
      <c r="O10" s="488"/>
      <c r="P10" s="488"/>
      <c r="Q10" s="488"/>
      <c r="R10" s="488"/>
      <c r="S10" s="489" t="str">
        <f>IF(S53="--選択--","",S53)&amp;AB53&amp;F54</f>
        <v/>
      </c>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38"/>
    </row>
    <row r="11" spans="1:44" ht="50.15" customHeight="1">
      <c r="A11" s="52"/>
      <c r="B11" s="52"/>
      <c r="C11" s="52"/>
      <c r="D11" s="39"/>
      <c r="E11" s="39"/>
      <c r="F11" s="41"/>
      <c r="G11" s="41"/>
      <c r="H11" s="38"/>
      <c r="I11" s="38"/>
      <c r="J11" s="38"/>
      <c r="K11" s="38"/>
      <c r="L11" s="38"/>
      <c r="M11" s="38"/>
      <c r="N11" s="490" t="s">
        <v>17</v>
      </c>
      <c r="O11" s="490"/>
      <c r="P11" s="490"/>
      <c r="Q11" s="490"/>
      <c r="R11" s="490"/>
      <c r="S11" s="491">
        <f>F48</f>
        <v>0</v>
      </c>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38"/>
    </row>
    <row r="12" spans="1:44" ht="50.25" customHeight="1">
      <c r="A12" s="52"/>
      <c r="B12" s="52"/>
      <c r="C12" s="52"/>
      <c r="D12" s="39"/>
      <c r="E12" s="39"/>
      <c r="F12" s="41"/>
      <c r="G12" s="41"/>
      <c r="H12" s="38"/>
      <c r="I12" s="38"/>
      <c r="J12" s="38"/>
      <c r="K12" s="38"/>
      <c r="L12" s="38"/>
      <c r="M12" s="38"/>
      <c r="N12" s="490" t="s">
        <v>28</v>
      </c>
      <c r="O12" s="490"/>
      <c r="P12" s="490"/>
      <c r="Q12" s="490"/>
      <c r="R12" s="490"/>
      <c r="S12" s="492" t="str">
        <f>F50&amp;"　"&amp;H52&amp;"　"&amp;AA52</f>
        <v>　　</v>
      </c>
      <c r="T12" s="492"/>
      <c r="U12" s="492"/>
      <c r="V12" s="492"/>
      <c r="W12" s="492"/>
      <c r="X12" s="492"/>
      <c r="Y12" s="492"/>
      <c r="Z12" s="492"/>
      <c r="AA12" s="492"/>
      <c r="AB12" s="492"/>
      <c r="AC12" s="492"/>
      <c r="AD12" s="492"/>
      <c r="AE12" s="492"/>
      <c r="AF12" s="492"/>
      <c r="AG12" s="492"/>
      <c r="AH12" s="492"/>
      <c r="AI12" s="492"/>
      <c r="AJ12" s="492"/>
      <c r="AK12" s="53"/>
      <c r="AL12" s="53"/>
      <c r="AM12" s="493"/>
      <c r="AN12" s="493"/>
      <c r="AO12" s="493"/>
      <c r="AP12" s="493"/>
      <c r="AQ12" s="54"/>
      <c r="AR12" s="38"/>
    </row>
    <row r="13" spans="1:44" ht="30" customHeight="1">
      <c r="A13" s="55"/>
      <c r="B13" s="55"/>
      <c r="C13" s="55"/>
      <c r="S13" s="56"/>
      <c r="T13" s="57"/>
      <c r="U13" s="57"/>
      <c r="V13" s="57"/>
      <c r="W13" s="58"/>
      <c r="X13" s="59"/>
      <c r="Y13" s="59"/>
      <c r="Z13" s="59"/>
      <c r="AA13" s="59"/>
      <c r="AB13" s="60"/>
      <c r="AC13" s="61"/>
      <c r="AD13" s="56"/>
      <c r="AE13" s="56"/>
      <c r="AF13" s="56"/>
      <c r="AG13" s="56"/>
      <c r="AH13" s="56"/>
      <c r="AI13" s="56"/>
      <c r="AJ13" s="56"/>
      <c r="AK13" s="56"/>
      <c r="AL13" s="56"/>
      <c r="AM13" s="56"/>
      <c r="AN13" s="56"/>
      <c r="AO13" s="60"/>
      <c r="AP13" s="60"/>
      <c r="AQ13" s="62"/>
    </row>
    <row r="14" spans="1:44" ht="30" customHeight="1">
      <c r="A14" s="55"/>
      <c r="B14" s="55"/>
      <c r="C14" s="55"/>
      <c r="S14" s="56"/>
      <c r="T14" s="57"/>
      <c r="U14" s="57"/>
      <c r="V14" s="57"/>
      <c r="W14" s="58"/>
      <c r="X14" s="59"/>
      <c r="Y14" s="59"/>
      <c r="Z14" s="59"/>
      <c r="AA14" s="59"/>
      <c r="AB14" s="60"/>
      <c r="AC14" s="61"/>
      <c r="AD14" s="56"/>
      <c r="AE14" s="56"/>
      <c r="AF14" s="56"/>
      <c r="AG14" s="56"/>
      <c r="AH14" s="56"/>
      <c r="AI14" s="56"/>
      <c r="AJ14" s="56"/>
      <c r="AK14" s="56"/>
      <c r="AL14" s="56"/>
      <c r="AM14" s="56"/>
      <c r="AN14" s="56"/>
      <c r="AO14" s="60"/>
      <c r="AP14" s="60"/>
      <c r="AQ14" s="62"/>
    </row>
    <row r="15" spans="1:44" ht="30" customHeight="1">
      <c r="A15" s="55"/>
      <c r="B15" s="55"/>
      <c r="C15" s="55"/>
      <c r="S15" s="56"/>
      <c r="T15" s="57"/>
      <c r="U15" s="57"/>
      <c r="V15" s="57"/>
      <c r="W15" s="58"/>
      <c r="X15" s="59"/>
      <c r="Y15" s="59"/>
      <c r="Z15" s="59"/>
      <c r="AA15" s="59"/>
      <c r="AB15" s="60"/>
      <c r="AC15" s="61"/>
      <c r="AD15" s="56"/>
      <c r="AE15" s="56"/>
      <c r="AF15" s="56"/>
      <c r="AG15" s="56"/>
      <c r="AH15" s="56"/>
      <c r="AI15" s="56"/>
      <c r="AJ15" s="56"/>
      <c r="AK15" s="56"/>
      <c r="AL15" s="56"/>
      <c r="AM15" s="56"/>
      <c r="AN15" s="56"/>
      <c r="AO15" s="60"/>
      <c r="AP15" s="60"/>
      <c r="AQ15" s="62"/>
    </row>
    <row r="16" spans="1:44" ht="30" customHeight="1">
      <c r="D16" s="2"/>
      <c r="E16" s="2"/>
      <c r="F16" s="2"/>
      <c r="G16" s="2"/>
      <c r="W16" s="63"/>
      <c r="X16" s="63"/>
      <c r="Y16" s="63"/>
      <c r="Z16" s="63"/>
      <c r="AA16" s="63"/>
      <c r="AM16" s="3"/>
    </row>
    <row r="17" spans="1:45" ht="30" customHeight="1">
      <c r="A17" s="498" t="s">
        <v>773</v>
      </c>
      <c r="B17" s="498"/>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98"/>
      <c r="AJ17" s="498"/>
      <c r="AK17" s="498"/>
      <c r="AL17" s="498"/>
      <c r="AM17" s="498"/>
      <c r="AN17" s="498"/>
      <c r="AO17" s="498"/>
      <c r="AP17" s="498"/>
      <c r="AQ17" s="498"/>
    </row>
    <row r="18" spans="1:45" ht="30" customHeight="1">
      <c r="A18" s="503" t="s">
        <v>677</v>
      </c>
      <c r="B18" s="503"/>
      <c r="C18" s="503"/>
      <c r="D18" s="503"/>
      <c r="E18" s="503"/>
      <c r="F18" s="503"/>
      <c r="G18" s="503"/>
      <c r="H18" s="503"/>
      <c r="I18" s="503"/>
      <c r="J18" s="503"/>
      <c r="K18" s="503"/>
      <c r="L18" s="503"/>
      <c r="M18" s="503"/>
      <c r="N18" s="503"/>
      <c r="O18" s="503"/>
      <c r="P18" s="503"/>
      <c r="Q18" s="503"/>
      <c r="R18" s="503"/>
      <c r="S18" s="503"/>
      <c r="T18" s="503"/>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row>
    <row r="19" spans="1:45" ht="30" customHeight="1">
      <c r="A19" s="504" t="s">
        <v>625</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row>
    <row r="20" spans="1:45" ht="30" customHeight="1">
      <c r="A20" s="504"/>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row>
    <row r="21" spans="1:45" ht="30" customHeight="1">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row>
    <row r="22" spans="1:45" ht="30" customHeight="1">
      <c r="A22" s="65"/>
      <c r="B22" s="65"/>
      <c r="D22" s="2"/>
      <c r="F22" s="66"/>
      <c r="G22" s="66"/>
      <c r="H22" s="3"/>
      <c r="I22" s="3"/>
    </row>
    <row r="23" spans="1:45" ht="30" customHeight="1">
      <c r="A23" s="309" t="s">
        <v>781</v>
      </c>
      <c r="B23" s="310"/>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1"/>
    </row>
    <row r="24" spans="1:45" ht="30" customHeight="1">
      <c r="A24" s="309" t="s">
        <v>780</v>
      </c>
      <c r="B24" s="309"/>
      <c r="C24" s="309"/>
      <c r="D24" s="309"/>
      <c r="E24" s="309"/>
      <c r="F24" s="309"/>
      <c r="G24" s="309"/>
      <c r="H24" s="309"/>
      <c r="I24" s="309"/>
      <c r="J24" s="309"/>
      <c r="K24" s="309"/>
      <c r="L24" s="309"/>
      <c r="M24" s="309"/>
      <c r="N24" s="309"/>
      <c r="O24" s="309"/>
      <c r="P24" s="309"/>
      <c r="U24" s="428">
        <f>F46</f>
        <v>0</v>
      </c>
      <c r="V24" s="428"/>
      <c r="W24" s="428"/>
      <c r="X24" s="428"/>
      <c r="Y24" s="428"/>
      <c r="Z24" s="428"/>
      <c r="AA24" s="428"/>
      <c r="AB24" s="428"/>
      <c r="AC24" s="428"/>
      <c r="AD24" s="428"/>
      <c r="AE24" s="428"/>
      <c r="AF24" s="428"/>
      <c r="AG24" s="356"/>
      <c r="AP24" s="309"/>
      <c r="AQ24" s="311"/>
      <c r="AR24" s="309"/>
      <c r="AS24" s="311"/>
    </row>
    <row r="25" spans="1:45" ht="30" customHeight="1">
      <c r="A25" s="309" t="s">
        <v>755</v>
      </c>
      <c r="B25" s="309"/>
      <c r="C25" s="309"/>
      <c r="D25" s="309"/>
      <c r="E25" s="309"/>
      <c r="F25" s="309"/>
      <c r="G25" s="309"/>
      <c r="H25" s="309"/>
      <c r="I25" s="309"/>
      <c r="J25" s="309"/>
      <c r="K25" s="309"/>
      <c r="L25" s="309"/>
      <c r="M25" s="309"/>
      <c r="N25" s="311"/>
      <c r="AC25" s="309"/>
      <c r="AD25" s="309"/>
      <c r="AE25" s="309"/>
      <c r="AF25" s="309"/>
      <c r="AG25" s="309"/>
      <c r="AH25" s="309"/>
      <c r="AI25" s="309"/>
      <c r="AJ25" s="309"/>
      <c r="AK25" s="309"/>
      <c r="AL25" s="309"/>
      <c r="AM25" s="309"/>
      <c r="AN25" s="309"/>
      <c r="AO25" s="309"/>
      <c r="AP25" s="309"/>
      <c r="AQ25" s="309"/>
      <c r="AR25" s="309"/>
      <c r="AS25" s="311"/>
    </row>
    <row r="26" spans="1:45" ht="30" customHeight="1">
      <c r="A26" s="309"/>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0"/>
      <c r="AF26" s="310"/>
      <c r="AG26" s="310"/>
      <c r="AH26" s="310"/>
      <c r="AI26" s="310"/>
      <c r="AJ26" s="310"/>
      <c r="AK26" s="310"/>
      <c r="AL26" s="310"/>
      <c r="AM26" s="310"/>
      <c r="AN26" s="310"/>
      <c r="AO26" s="310"/>
      <c r="AP26" s="310"/>
      <c r="AQ26" s="310"/>
      <c r="AR26" s="310"/>
      <c r="AS26" s="311"/>
    </row>
    <row r="27" spans="1:45" ht="30" customHeight="1">
      <c r="A27" s="157"/>
      <c r="B27" s="157"/>
      <c r="C27" s="157"/>
      <c r="D27" s="157"/>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row>
    <row r="28" spans="1:45" ht="30" customHeight="1">
      <c r="A28" s="67"/>
      <c r="B28" s="67"/>
      <c r="C28" s="67"/>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row>
    <row r="29" spans="1:45" ht="30" customHeight="1">
      <c r="A29" s="67"/>
      <c r="B29" s="67"/>
      <c r="C29" s="67"/>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row>
    <row r="30" spans="1:45" ht="30" customHeight="1">
      <c r="A30" s="67"/>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row>
    <row r="31" spans="1:45" ht="30" customHeight="1">
      <c r="A31" s="67"/>
      <c r="B31" s="67"/>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row>
    <row r="32" spans="1:45" ht="30"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row>
    <row r="33" spans="1:77" ht="30"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row>
    <row r="34" spans="1:77" ht="30"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row>
    <row r="35" spans="1:77" ht="30"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row>
    <row r="36" spans="1:77" ht="30"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row>
    <row r="37" spans="1:77" ht="30"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row>
    <row r="38" spans="1:77" ht="30"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row>
    <row r="39" spans="1:77" ht="30"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row>
    <row r="40" spans="1:77" ht="30"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row>
    <row r="41" spans="1:77" ht="18"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row>
    <row r="42" spans="1:77" ht="30" customHeight="1">
      <c r="A42" s="1" t="s">
        <v>676</v>
      </c>
      <c r="B42" s="68"/>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70"/>
      <c r="AK42" s="150" t="s">
        <v>487</v>
      </c>
      <c r="AL42" s="495" t="s">
        <v>345</v>
      </c>
      <c r="AM42" s="495"/>
      <c r="AN42" s="151" t="s">
        <v>342</v>
      </c>
      <c r="AO42" s="495" t="s">
        <v>347</v>
      </c>
      <c r="AP42" s="495"/>
      <c r="AQ42" s="150" t="s">
        <v>343</v>
      </c>
      <c r="AR42" s="150" t="s">
        <v>488</v>
      </c>
    </row>
    <row r="43" spans="1:77" ht="30" customHeight="1">
      <c r="A43" s="1"/>
      <c r="B43" s="68"/>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70"/>
      <c r="AK43" s="150"/>
      <c r="AL43" s="152"/>
      <c r="AM43" s="152"/>
      <c r="AN43" s="151"/>
      <c r="AO43" s="152"/>
      <c r="AP43" s="152"/>
      <c r="AQ43" s="150"/>
      <c r="AR43" s="150"/>
    </row>
    <row r="44" spans="1:77" ht="50.25" customHeight="1">
      <c r="A44" s="166" t="s">
        <v>710</v>
      </c>
      <c r="B44" s="167"/>
      <c r="C44" s="167"/>
      <c r="D44" s="167"/>
      <c r="E44" s="168"/>
      <c r="F44" s="168"/>
      <c r="G44" s="168"/>
      <c r="H44" s="168"/>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row>
    <row r="45" spans="1:77" ht="30" customHeight="1">
      <c r="A45" s="72" t="s">
        <v>635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row>
    <row r="46" spans="1:77" ht="57" customHeight="1">
      <c r="A46" s="505" t="s">
        <v>626</v>
      </c>
      <c r="B46" s="506"/>
      <c r="C46" s="506"/>
      <c r="D46" s="506"/>
      <c r="E46" s="507"/>
      <c r="F46" s="500"/>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501"/>
      <c r="AP46" s="501"/>
      <c r="AQ46" s="502"/>
      <c r="AZ46" s="355" t="s">
        <v>778</v>
      </c>
    </row>
    <row r="47" spans="1:77" ht="18.75" customHeight="1">
      <c r="A47" s="453" t="s">
        <v>331</v>
      </c>
      <c r="B47" s="454"/>
      <c r="C47" s="454"/>
      <c r="D47" s="454"/>
      <c r="E47" s="455"/>
      <c r="F47" s="508"/>
      <c r="G47" s="465"/>
      <c r="H47" s="465"/>
      <c r="I47" s="465"/>
      <c r="J47" s="465"/>
      <c r="K47" s="465"/>
      <c r="L47" s="465"/>
      <c r="M47" s="465"/>
      <c r="N47" s="465"/>
      <c r="O47" s="465"/>
      <c r="P47" s="465"/>
      <c r="Q47" s="465"/>
      <c r="R47" s="465"/>
      <c r="S47" s="465"/>
      <c r="T47" s="465"/>
      <c r="U47" s="465"/>
      <c r="V47" s="465"/>
      <c r="W47" s="465"/>
      <c r="X47" s="465"/>
      <c r="Y47" s="465"/>
      <c r="Z47" s="465"/>
      <c r="AA47" s="465"/>
      <c r="AB47" s="465"/>
      <c r="AC47" s="465"/>
      <c r="AD47" s="465"/>
      <c r="AE47" s="465"/>
      <c r="AF47" s="465"/>
      <c r="AG47" s="465"/>
      <c r="AH47" s="465"/>
      <c r="AI47" s="465"/>
      <c r="AJ47" s="465"/>
      <c r="AK47" s="465"/>
      <c r="AL47" s="465"/>
      <c r="AM47" s="465"/>
      <c r="AN47" s="465"/>
      <c r="AO47" s="465"/>
      <c r="AP47" s="465"/>
      <c r="AQ47" s="466"/>
      <c r="AZ47" s="355" t="s">
        <v>779</v>
      </c>
    </row>
    <row r="48" spans="1:77" ht="37.5" customHeight="1">
      <c r="A48" s="469" t="s">
        <v>13</v>
      </c>
      <c r="B48" s="470"/>
      <c r="C48" s="470"/>
      <c r="D48" s="470"/>
      <c r="E48" s="471"/>
      <c r="F48" s="499"/>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c r="AL48" s="472"/>
      <c r="AM48" s="472"/>
      <c r="AN48" s="472"/>
      <c r="AO48" s="472"/>
      <c r="AP48" s="472"/>
      <c r="AQ48" s="473"/>
      <c r="AZ48" s="355" t="s">
        <v>777</v>
      </c>
      <c r="BY48" s="74">
        <f>LEN(F49)</f>
        <v>0</v>
      </c>
    </row>
    <row r="49" spans="1:43" ht="37.5" customHeight="1">
      <c r="A49" s="482" t="s">
        <v>318</v>
      </c>
      <c r="B49" s="483"/>
      <c r="C49" s="483"/>
      <c r="D49" s="483"/>
      <c r="E49" s="484"/>
      <c r="F49" s="500"/>
      <c r="G49" s="501"/>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2"/>
    </row>
    <row r="50" spans="1:43" ht="37.5" customHeight="1">
      <c r="A50" s="435" t="s">
        <v>27</v>
      </c>
      <c r="B50" s="436"/>
      <c r="C50" s="436"/>
      <c r="D50" s="436"/>
      <c r="E50" s="481"/>
      <c r="F50" s="500"/>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501"/>
      <c r="AI50" s="501"/>
      <c r="AJ50" s="501"/>
      <c r="AK50" s="501"/>
      <c r="AL50" s="501"/>
      <c r="AM50" s="501"/>
      <c r="AN50" s="501"/>
      <c r="AO50" s="501"/>
      <c r="AP50" s="501"/>
      <c r="AQ50" s="502"/>
    </row>
    <row r="51" spans="1:43" ht="18.75" customHeight="1">
      <c r="A51" s="453" t="s">
        <v>331</v>
      </c>
      <c r="B51" s="454"/>
      <c r="C51" s="454"/>
      <c r="D51" s="454"/>
      <c r="E51" s="455"/>
      <c r="F51" s="75"/>
      <c r="G51" s="76"/>
      <c r="H51" s="465"/>
      <c r="I51" s="465"/>
      <c r="J51" s="465"/>
      <c r="K51" s="465"/>
      <c r="L51" s="465"/>
      <c r="M51" s="465"/>
      <c r="N51" s="465"/>
      <c r="O51" s="465"/>
      <c r="P51" s="465"/>
      <c r="Q51" s="465"/>
      <c r="R51" s="465"/>
      <c r="S51" s="465"/>
      <c r="T51" s="465"/>
      <c r="U51" s="465"/>
      <c r="V51" s="465"/>
      <c r="W51" s="465"/>
      <c r="X51" s="466"/>
      <c r="Y51" s="75"/>
      <c r="Z51" s="76"/>
      <c r="AA51" s="465"/>
      <c r="AB51" s="465"/>
      <c r="AC51" s="465"/>
      <c r="AD51" s="465"/>
      <c r="AE51" s="465"/>
      <c r="AF51" s="465"/>
      <c r="AG51" s="465"/>
      <c r="AH51" s="465"/>
      <c r="AI51" s="465"/>
      <c r="AJ51" s="465"/>
      <c r="AK51" s="465"/>
      <c r="AL51" s="465"/>
      <c r="AM51" s="465"/>
      <c r="AN51" s="465"/>
      <c r="AO51" s="465"/>
      <c r="AP51" s="465"/>
      <c r="AQ51" s="466"/>
    </row>
    <row r="52" spans="1:43" ht="37.5" customHeight="1">
      <c r="A52" s="469" t="s">
        <v>143</v>
      </c>
      <c r="B52" s="470"/>
      <c r="C52" s="470"/>
      <c r="D52" s="470"/>
      <c r="E52" s="471"/>
      <c r="F52" s="467" t="s">
        <v>126</v>
      </c>
      <c r="G52" s="468"/>
      <c r="H52" s="472"/>
      <c r="I52" s="472"/>
      <c r="J52" s="472"/>
      <c r="K52" s="472"/>
      <c r="L52" s="472"/>
      <c r="M52" s="472"/>
      <c r="N52" s="472"/>
      <c r="O52" s="472"/>
      <c r="P52" s="472"/>
      <c r="Q52" s="472"/>
      <c r="R52" s="472"/>
      <c r="S52" s="472"/>
      <c r="T52" s="472"/>
      <c r="U52" s="472"/>
      <c r="V52" s="472"/>
      <c r="W52" s="472"/>
      <c r="X52" s="473"/>
      <c r="Y52" s="467" t="s">
        <v>127</v>
      </c>
      <c r="Z52" s="468"/>
      <c r="AA52" s="472"/>
      <c r="AB52" s="472"/>
      <c r="AC52" s="472"/>
      <c r="AD52" s="472"/>
      <c r="AE52" s="472"/>
      <c r="AF52" s="472"/>
      <c r="AG52" s="472"/>
      <c r="AH52" s="472"/>
      <c r="AI52" s="472"/>
      <c r="AJ52" s="472"/>
      <c r="AK52" s="472"/>
      <c r="AL52" s="472"/>
      <c r="AM52" s="472"/>
      <c r="AN52" s="472"/>
      <c r="AO52" s="472"/>
      <c r="AP52" s="472"/>
      <c r="AQ52" s="473"/>
    </row>
    <row r="53" spans="1:43" ht="30" customHeight="1">
      <c r="A53" s="512" t="s">
        <v>8</v>
      </c>
      <c r="B53" s="513"/>
      <c r="C53" s="513"/>
      <c r="D53" s="513"/>
      <c r="E53" s="514"/>
      <c r="F53" s="435" t="s">
        <v>11</v>
      </c>
      <c r="G53" s="436"/>
      <c r="H53" s="474"/>
      <c r="I53" s="474"/>
      <c r="J53" s="474"/>
      <c r="K53" s="77" t="s">
        <v>863</v>
      </c>
      <c r="L53" s="474"/>
      <c r="M53" s="474"/>
      <c r="N53" s="474"/>
      <c r="O53" s="475"/>
      <c r="P53" s="435" t="s">
        <v>6</v>
      </c>
      <c r="Q53" s="436"/>
      <c r="R53" s="436"/>
      <c r="S53" s="474"/>
      <c r="T53" s="474"/>
      <c r="U53" s="474"/>
      <c r="V53" s="474"/>
      <c r="W53" s="474"/>
      <c r="X53" s="475"/>
      <c r="Y53" s="435" t="s">
        <v>7</v>
      </c>
      <c r="Z53" s="436"/>
      <c r="AA53" s="436"/>
      <c r="AB53" s="433"/>
      <c r="AC53" s="433"/>
      <c r="AD53" s="433"/>
      <c r="AE53" s="433"/>
      <c r="AF53" s="433"/>
      <c r="AG53" s="433"/>
      <c r="AH53" s="433"/>
      <c r="AI53" s="433"/>
      <c r="AJ53" s="433"/>
      <c r="AK53" s="433"/>
      <c r="AL53" s="433"/>
      <c r="AM53" s="433"/>
      <c r="AN53" s="433"/>
      <c r="AO53" s="433"/>
      <c r="AP53" s="433"/>
      <c r="AQ53" s="434"/>
    </row>
    <row r="54" spans="1:43" ht="41.25" customHeight="1">
      <c r="A54" s="515"/>
      <c r="B54" s="516"/>
      <c r="C54" s="516"/>
      <c r="D54" s="516"/>
      <c r="E54" s="517"/>
      <c r="F54" s="432"/>
      <c r="G54" s="433"/>
      <c r="H54" s="433"/>
      <c r="I54" s="433"/>
      <c r="J54" s="433"/>
      <c r="K54" s="433"/>
      <c r="L54" s="433"/>
      <c r="M54" s="433"/>
      <c r="N54" s="433"/>
      <c r="O54" s="433"/>
      <c r="P54" s="433"/>
      <c r="Q54" s="433"/>
      <c r="R54" s="433"/>
      <c r="S54" s="433"/>
      <c r="T54" s="433"/>
      <c r="U54" s="433"/>
      <c r="V54" s="433"/>
      <c r="W54" s="433"/>
      <c r="X54" s="433"/>
      <c r="Y54" s="433"/>
      <c r="Z54" s="433"/>
      <c r="AA54" s="433"/>
      <c r="AB54" s="433"/>
      <c r="AC54" s="433"/>
      <c r="AD54" s="433"/>
      <c r="AE54" s="433"/>
      <c r="AF54" s="433"/>
      <c r="AG54" s="433"/>
      <c r="AH54" s="433"/>
      <c r="AI54" s="433"/>
      <c r="AJ54" s="433"/>
      <c r="AK54" s="433"/>
      <c r="AL54" s="433"/>
      <c r="AM54" s="433"/>
      <c r="AN54" s="433"/>
      <c r="AO54" s="433"/>
      <c r="AP54" s="433"/>
      <c r="AQ54" s="434"/>
    </row>
    <row r="55" spans="1:43" ht="41.25" customHeight="1">
      <c r="A55" s="429" t="s">
        <v>14</v>
      </c>
      <c r="B55" s="430"/>
      <c r="C55" s="430"/>
      <c r="D55" s="430"/>
      <c r="E55" s="431"/>
      <c r="F55" s="509" t="s">
        <v>355</v>
      </c>
      <c r="G55" s="510"/>
      <c r="H55" s="510"/>
      <c r="I55" s="510"/>
      <c r="J55" s="510"/>
      <c r="K55" s="510"/>
      <c r="L55" s="510"/>
      <c r="M55" s="510"/>
      <c r="N55" s="510"/>
      <c r="O55" s="510"/>
      <c r="P55" s="510"/>
      <c r="Q55" s="510"/>
      <c r="R55" s="510"/>
      <c r="S55" s="510"/>
      <c r="T55" s="510"/>
      <c r="U55" s="510"/>
      <c r="V55" s="510"/>
      <c r="W55" s="510"/>
      <c r="X55" s="511"/>
      <c r="Y55" s="509" t="s">
        <v>362</v>
      </c>
      <c r="Z55" s="510"/>
      <c r="AA55" s="510"/>
      <c r="AB55" s="510"/>
      <c r="AC55" s="510"/>
      <c r="AD55" s="510"/>
      <c r="AE55" s="510"/>
      <c r="AF55" s="510"/>
      <c r="AG55" s="510"/>
      <c r="AH55" s="510"/>
      <c r="AI55" s="510"/>
      <c r="AJ55" s="510"/>
      <c r="AK55" s="510"/>
      <c r="AL55" s="510"/>
      <c r="AM55" s="510"/>
      <c r="AN55" s="510"/>
      <c r="AO55" s="510"/>
      <c r="AP55" s="510"/>
      <c r="AQ55" s="511"/>
    </row>
    <row r="56" spans="1:43" ht="30" customHeight="1">
      <c r="A56" s="437" t="s">
        <v>0</v>
      </c>
      <c r="B56" s="438"/>
      <c r="C56" s="438"/>
      <c r="D56" s="438"/>
      <c r="E56" s="439"/>
      <c r="F56" s="435" t="s">
        <v>15</v>
      </c>
      <c r="G56" s="436"/>
      <c r="H56" s="436"/>
      <c r="I56" s="436"/>
      <c r="J56" s="451"/>
      <c r="K56" s="451"/>
      <c r="L56" s="451"/>
      <c r="M56" s="451"/>
      <c r="N56" s="451"/>
      <c r="O56" s="451"/>
      <c r="P56" s="451"/>
      <c r="Q56" s="451"/>
      <c r="R56" s="451"/>
      <c r="S56" s="451"/>
      <c r="T56" s="451"/>
      <c r="U56" s="451"/>
      <c r="V56" s="451"/>
      <c r="W56" s="451"/>
      <c r="X56" s="451"/>
      <c r="Y56" s="451"/>
      <c r="Z56" s="451"/>
      <c r="AA56" s="451"/>
      <c r="AB56" s="451"/>
      <c r="AC56" s="451"/>
      <c r="AD56" s="451"/>
      <c r="AE56" s="451"/>
      <c r="AF56" s="451"/>
      <c r="AG56" s="451"/>
      <c r="AH56" s="451"/>
      <c r="AI56" s="451"/>
      <c r="AJ56" s="451"/>
      <c r="AK56" s="451"/>
      <c r="AL56" s="451"/>
      <c r="AM56" s="451"/>
      <c r="AN56" s="451"/>
      <c r="AO56" s="451"/>
      <c r="AP56" s="451"/>
      <c r="AQ56" s="452"/>
    </row>
    <row r="57" spans="1:43" ht="30" customHeight="1">
      <c r="A57" s="440"/>
      <c r="B57" s="441"/>
      <c r="C57" s="441"/>
      <c r="D57" s="441"/>
      <c r="E57" s="442"/>
      <c r="F57" s="435" t="s">
        <v>16</v>
      </c>
      <c r="G57" s="436"/>
      <c r="H57" s="436"/>
      <c r="I57" s="436"/>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451"/>
      <c r="AI57" s="451"/>
      <c r="AJ57" s="451"/>
      <c r="AK57" s="451"/>
      <c r="AL57" s="451"/>
      <c r="AM57" s="451"/>
      <c r="AN57" s="451"/>
      <c r="AO57" s="451"/>
      <c r="AP57" s="451"/>
      <c r="AQ57" s="452"/>
    </row>
    <row r="58" spans="1:43" ht="30" customHeight="1">
      <c r="A58" s="146"/>
      <c r="B58" s="146"/>
      <c r="C58" s="146"/>
      <c r="D58" s="146"/>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c r="AK58" s="146"/>
      <c r="AL58" s="146"/>
      <c r="AM58" s="146"/>
      <c r="AN58" s="146"/>
      <c r="AO58" s="146"/>
      <c r="AP58" s="146"/>
      <c r="AQ58" s="146"/>
    </row>
    <row r="59" spans="1:43" ht="30" customHeight="1">
      <c r="A59" s="78" t="s">
        <v>636</v>
      </c>
      <c r="B59" s="73"/>
      <c r="C59" s="73"/>
      <c r="D59" s="73"/>
      <c r="E59" s="73"/>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row>
    <row r="60" spans="1:43" ht="30" customHeight="1">
      <c r="A60" s="448" t="s">
        <v>349</v>
      </c>
      <c r="B60" s="449"/>
      <c r="C60" s="449"/>
      <c r="D60" s="449"/>
      <c r="E60" s="449"/>
      <c r="F60" s="449"/>
      <c r="G60" s="449"/>
      <c r="H60" s="449"/>
      <c r="I60" s="449"/>
      <c r="J60" s="449"/>
      <c r="K60" s="449"/>
      <c r="L60" s="449"/>
      <c r="M60" s="449"/>
      <c r="N60" s="449"/>
      <c r="O60" s="449"/>
      <c r="P60" s="449"/>
      <c r="Q60" s="449"/>
      <c r="R60" s="449"/>
      <c r="S60" s="449"/>
      <c r="T60" s="449"/>
      <c r="U60" s="449"/>
      <c r="V60" s="450"/>
      <c r="W60" s="518" t="s">
        <v>357</v>
      </c>
      <c r="X60" s="449"/>
      <c r="Y60" s="449"/>
      <c r="Z60" s="449"/>
      <c r="AA60" s="449"/>
      <c r="AB60" s="449"/>
      <c r="AC60" s="449"/>
      <c r="AD60" s="449"/>
      <c r="AE60" s="449"/>
      <c r="AF60" s="449"/>
      <c r="AG60" s="449"/>
      <c r="AH60" s="449"/>
      <c r="AI60" s="449"/>
      <c r="AJ60" s="449"/>
      <c r="AK60" s="449"/>
      <c r="AL60" s="449"/>
      <c r="AM60" s="449"/>
      <c r="AN60" s="449"/>
      <c r="AO60" s="449"/>
      <c r="AP60" s="449"/>
      <c r="AQ60" s="519"/>
    </row>
    <row r="61" spans="1:43" ht="30" customHeight="1">
      <c r="A61" s="80"/>
      <c r="B61" s="443" t="s">
        <v>631</v>
      </c>
      <c r="C61" s="443"/>
      <c r="D61" s="443"/>
      <c r="E61" s="443"/>
      <c r="F61" s="443"/>
      <c r="G61" s="443"/>
      <c r="H61" s="443"/>
      <c r="I61" s="443"/>
      <c r="J61" s="443"/>
      <c r="K61" s="443"/>
      <c r="L61" s="443"/>
      <c r="M61" s="443"/>
      <c r="N61" s="443"/>
      <c r="O61" s="443"/>
      <c r="P61" s="443"/>
      <c r="Q61" s="443"/>
      <c r="R61" s="443"/>
      <c r="S61" s="443"/>
      <c r="T61" s="443"/>
      <c r="U61" s="443"/>
      <c r="V61" s="444"/>
      <c r="W61" s="445"/>
      <c r="X61" s="446"/>
      <c r="Y61" s="446"/>
      <c r="Z61" s="446"/>
      <c r="AA61" s="446"/>
      <c r="AB61" s="446"/>
      <c r="AC61" s="446"/>
      <c r="AD61" s="446"/>
      <c r="AE61" s="446"/>
      <c r="AF61" s="446"/>
      <c r="AG61" s="446"/>
      <c r="AH61" s="446"/>
      <c r="AI61" s="446"/>
      <c r="AJ61" s="446"/>
      <c r="AK61" s="446"/>
      <c r="AL61" s="446"/>
      <c r="AM61" s="446"/>
      <c r="AN61" s="446"/>
      <c r="AO61" s="446"/>
      <c r="AP61" s="446"/>
      <c r="AQ61" s="447"/>
    </row>
    <row r="62" spans="1:43" ht="30" customHeight="1">
      <c r="A62" s="81"/>
      <c r="B62" s="82"/>
      <c r="C62" s="149"/>
      <c r="D62" s="149"/>
      <c r="E62" s="149"/>
      <c r="F62" s="149"/>
      <c r="G62" s="149"/>
      <c r="H62" s="149"/>
      <c r="I62" s="149"/>
      <c r="J62" s="149"/>
      <c r="K62" s="149"/>
      <c r="L62" s="149"/>
      <c r="M62" s="149"/>
      <c r="N62" s="149"/>
      <c r="O62" s="149"/>
      <c r="P62" s="149"/>
      <c r="Q62" s="149"/>
      <c r="R62" s="149"/>
      <c r="S62" s="149"/>
      <c r="T62" s="149"/>
      <c r="U62" s="149"/>
      <c r="V62" s="149"/>
      <c r="W62" s="149"/>
      <c r="X62" s="149"/>
      <c r="Y62" s="153"/>
      <c r="Z62" s="153"/>
      <c r="AA62" s="153"/>
      <c r="AB62" s="153"/>
      <c r="AC62" s="153"/>
      <c r="AD62" s="153"/>
      <c r="AE62" s="153"/>
      <c r="AF62" s="153"/>
      <c r="AG62" s="153"/>
      <c r="AH62" s="153"/>
      <c r="AI62" s="153"/>
      <c r="AJ62" s="153"/>
      <c r="AK62" s="153"/>
      <c r="AL62" s="153"/>
      <c r="AM62" s="153"/>
      <c r="AN62" s="153"/>
      <c r="AO62" s="153"/>
      <c r="AP62" s="153"/>
      <c r="AQ62" s="153"/>
    </row>
    <row r="63" spans="1:43" ht="30" customHeight="1">
      <c r="A63" s="448" t="s">
        <v>349</v>
      </c>
      <c r="B63" s="449"/>
      <c r="C63" s="449"/>
      <c r="D63" s="449"/>
      <c r="E63" s="449"/>
      <c r="F63" s="449"/>
      <c r="G63" s="449"/>
      <c r="H63" s="449"/>
      <c r="I63" s="449"/>
      <c r="J63" s="449"/>
      <c r="K63" s="449"/>
      <c r="L63" s="449"/>
      <c r="M63" s="449"/>
      <c r="N63" s="449"/>
      <c r="O63" s="449"/>
      <c r="P63" s="449"/>
      <c r="Q63" s="449"/>
      <c r="R63" s="449"/>
      <c r="S63" s="449"/>
      <c r="T63" s="449"/>
      <c r="U63" s="449"/>
      <c r="V63" s="450"/>
      <c r="W63" s="518" t="s">
        <v>354</v>
      </c>
      <c r="X63" s="449"/>
      <c r="Y63" s="449"/>
      <c r="Z63" s="449"/>
      <c r="AA63" s="449"/>
      <c r="AB63" s="449"/>
      <c r="AC63" s="449"/>
      <c r="AD63" s="449"/>
      <c r="AE63" s="449"/>
      <c r="AF63" s="449"/>
      <c r="AG63" s="449"/>
      <c r="AH63" s="449"/>
      <c r="AI63" s="449"/>
      <c r="AJ63" s="449"/>
      <c r="AK63" s="449"/>
      <c r="AL63" s="449"/>
      <c r="AM63" s="449"/>
      <c r="AN63" s="449"/>
      <c r="AO63" s="449"/>
      <c r="AP63" s="449"/>
      <c r="AQ63" s="519"/>
    </row>
    <row r="64" spans="1:43" ht="30" customHeight="1">
      <c r="A64" s="80"/>
      <c r="B64" s="443" t="s">
        <v>350</v>
      </c>
      <c r="C64" s="443"/>
      <c r="D64" s="443"/>
      <c r="E64" s="443"/>
      <c r="F64" s="443"/>
      <c r="G64" s="443"/>
      <c r="H64" s="443"/>
      <c r="I64" s="443"/>
      <c r="J64" s="443"/>
      <c r="K64" s="443"/>
      <c r="L64" s="443"/>
      <c r="M64" s="443"/>
      <c r="N64" s="443"/>
      <c r="O64" s="443"/>
      <c r="P64" s="443"/>
      <c r="Q64" s="443"/>
      <c r="R64" s="443"/>
      <c r="S64" s="443"/>
      <c r="T64" s="443"/>
      <c r="U64" s="443"/>
      <c r="V64" s="444"/>
      <c r="W64" s="445"/>
      <c r="X64" s="446"/>
      <c r="Y64" s="446"/>
      <c r="Z64" s="446"/>
      <c r="AA64" s="446"/>
      <c r="AB64" s="446"/>
      <c r="AC64" s="446"/>
      <c r="AD64" s="446"/>
      <c r="AE64" s="446"/>
      <c r="AF64" s="446"/>
      <c r="AG64" s="446"/>
      <c r="AH64" s="446"/>
      <c r="AI64" s="446"/>
      <c r="AJ64" s="446"/>
      <c r="AK64" s="446"/>
      <c r="AL64" s="446"/>
      <c r="AM64" s="446"/>
      <c r="AN64" s="446"/>
      <c r="AO64" s="446"/>
      <c r="AP64" s="446"/>
      <c r="AQ64" s="447"/>
    </row>
    <row r="65" spans="1:46" ht="30" customHeight="1">
      <c r="A65" s="83"/>
      <c r="B65" s="443" t="s">
        <v>352</v>
      </c>
      <c r="C65" s="443"/>
      <c r="D65" s="443"/>
      <c r="E65" s="443"/>
      <c r="F65" s="443"/>
      <c r="G65" s="443"/>
      <c r="H65" s="443"/>
      <c r="I65" s="443"/>
      <c r="J65" s="443"/>
      <c r="K65" s="443"/>
      <c r="L65" s="443"/>
      <c r="M65" s="443"/>
      <c r="N65" s="443"/>
      <c r="O65" s="443"/>
      <c r="P65" s="443"/>
      <c r="Q65" s="443"/>
      <c r="R65" s="443"/>
      <c r="S65" s="443"/>
      <c r="T65" s="443"/>
      <c r="U65" s="443"/>
      <c r="V65" s="444"/>
      <c r="W65" s="445"/>
      <c r="X65" s="446"/>
      <c r="Y65" s="446"/>
      <c r="Z65" s="446"/>
      <c r="AA65" s="446"/>
      <c r="AB65" s="446"/>
      <c r="AC65" s="446"/>
      <c r="AD65" s="446"/>
      <c r="AE65" s="446"/>
      <c r="AF65" s="446"/>
      <c r="AG65" s="446"/>
      <c r="AH65" s="446"/>
      <c r="AI65" s="446"/>
      <c r="AJ65" s="446"/>
      <c r="AK65" s="446"/>
      <c r="AL65" s="446"/>
      <c r="AM65" s="446"/>
      <c r="AN65" s="446"/>
      <c r="AO65" s="446"/>
      <c r="AP65" s="446"/>
      <c r="AQ65" s="447"/>
    </row>
    <row r="66" spans="1:46" ht="30" customHeight="1">
      <c r="A66" s="147"/>
      <c r="B66" s="148"/>
      <c r="C66" s="148"/>
      <c r="D66" s="148"/>
      <c r="E66" s="148"/>
      <c r="F66" s="148"/>
      <c r="G66" s="148"/>
      <c r="H66" s="148"/>
      <c r="I66" s="148"/>
      <c r="J66" s="148"/>
      <c r="K66" s="148"/>
      <c r="L66" s="148"/>
      <c r="M66" s="148"/>
      <c r="N66" s="148"/>
      <c r="O66" s="148"/>
      <c r="P66" s="148"/>
      <c r="Q66" s="148"/>
      <c r="R66" s="148"/>
      <c r="S66" s="148"/>
      <c r="T66" s="148"/>
      <c r="U66" s="148"/>
      <c r="V66" s="148"/>
      <c r="W66" s="155"/>
      <c r="X66" s="155"/>
      <c r="Y66" s="155"/>
      <c r="Z66" s="155"/>
      <c r="AA66" s="155"/>
      <c r="AB66" s="155"/>
      <c r="AC66" s="155"/>
      <c r="AD66" s="155"/>
      <c r="AE66" s="155"/>
      <c r="AF66" s="155"/>
      <c r="AG66" s="155"/>
      <c r="AH66" s="155"/>
      <c r="AI66" s="155"/>
      <c r="AJ66" s="155"/>
      <c r="AK66" s="155"/>
      <c r="AL66" s="155"/>
      <c r="AM66" s="155"/>
      <c r="AN66" s="155"/>
      <c r="AO66" s="155"/>
      <c r="AP66" s="155"/>
      <c r="AQ66" s="155"/>
    </row>
    <row r="67" spans="1:46" ht="30" customHeight="1">
      <c r="A67" s="72" t="s">
        <v>637</v>
      </c>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5"/>
    </row>
    <row r="68" spans="1:46" ht="37.5" customHeight="1">
      <c r="A68" s="429" t="s">
        <v>26</v>
      </c>
      <c r="B68" s="430"/>
      <c r="C68" s="430"/>
      <c r="D68" s="430"/>
      <c r="E68" s="431"/>
      <c r="F68" s="432"/>
      <c r="G68" s="433"/>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33"/>
      <c r="AI68" s="433"/>
      <c r="AJ68" s="433"/>
      <c r="AK68" s="433"/>
      <c r="AL68" s="433"/>
      <c r="AM68" s="433"/>
      <c r="AN68" s="433"/>
      <c r="AO68" s="433"/>
      <c r="AP68" s="433"/>
      <c r="AQ68" s="434"/>
    </row>
    <row r="69" spans="1:46" ht="18.75" customHeight="1">
      <c r="A69" s="453" t="s">
        <v>331</v>
      </c>
      <c r="B69" s="454"/>
      <c r="C69" s="454"/>
      <c r="D69" s="454"/>
      <c r="E69" s="455"/>
      <c r="F69" s="75"/>
      <c r="G69" s="76"/>
      <c r="H69" s="465"/>
      <c r="I69" s="465"/>
      <c r="J69" s="465"/>
      <c r="K69" s="465"/>
      <c r="L69" s="465"/>
      <c r="M69" s="465"/>
      <c r="N69" s="465"/>
      <c r="O69" s="465"/>
      <c r="P69" s="465"/>
      <c r="Q69" s="465"/>
      <c r="R69" s="465"/>
      <c r="S69" s="465"/>
      <c r="T69" s="465"/>
      <c r="U69" s="465"/>
      <c r="V69" s="465"/>
      <c r="W69" s="465"/>
      <c r="X69" s="465"/>
      <c r="Y69" s="465"/>
      <c r="Z69" s="465"/>
      <c r="AA69" s="465"/>
      <c r="AB69" s="465"/>
      <c r="AC69" s="465"/>
      <c r="AD69" s="465"/>
      <c r="AE69" s="465"/>
      <c r="AF69" s="465"/>
      <c r="AG69" s="465"/>
      <c r="AH69" s="465"/>
      <c r="AI69" s="465"/>
      <c r="AJ69" s="465"/>
      <c r="AK69" s="465"/>
      <c r="AL69" s="465"/>
      <c r="AM69" s="465"/>
      <c r="AN69" s="465"/>
      <c r="AO69" s="465"/>
      <c r="AP69" s="465"/>
      <c r="AQ69" s="466"/>
    </row>
    <row r="70" spans="1:46" ht="37.5" customHeight="1">
      <c r="A70" s="469" t="s">
        <v>142</v>
      </c>
      <c r="B70" s="470"/>
      <c r="C70" s="470"/>
      <c r="D70" s="470"/>
      <c r="E70" s="471"/>
      <c r="F70" s="467" t="s">
        <v>351</v>
      </c>
      <c r="G70" s="468"/>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472"/>
      <c r="AM70" s="472"/>
      <c r="AN70" s="472"/>
      <c r="AO70" s="472"/>
      <c r="AP70" s="472"/>
      <c r="AQ70" s="473"/>
    </row>
    <row r="71" spans="1:46" ht="30" customHeight="1">
      <c r="A71" s="512" t="s">
        <v>8</v>
      </c>
      <c r="B71" s="513"/>
      <c r="C71" s="513"/>
      <c r="D71" s="513"/>
      <c r="E71" s="514"/>
      <c r="F71" s="435" t="s">
        <v>11</v>
      </c>
      <c r="G71" s="436"/>
      <c r="H71" s="474"/>
      <c r="I71" s="474"/>
      <c r="J71" s="474"/>
      <c r="K71" s="86" t="s">
        <v>29</v>
      </c>
      <c r="L71" s="474"/>
      <c r="M71" s="474"/>
      <c r="N71" s="474"/>
      <c r="O71" s="475"/>
      <c r="P71" s="435" t="s">
        <v>6</v>
      </c>
      <c r="Q71" s="436"/>
      <c r="R71" s="436"/>
      <c r="S71" s="474"/>
      <c r="T71" s="474"/>
      <c r="U71" s="474"/>
      <c r="V71" s="474"/>
      <c r="W71" s="474"/>
      <c r="X71" s="475"/>
      <c r="Y71" s="435" t="s">
        <v>7</v>
      </c>
      <c r="Z71" s="436"/>
      <c r="AA71" s="436"/>
      <c r="AB71" s="433"/>
      <c r="AC71" s="433"/>
      <c r="AD71" s="433"/>
      <c r="AE71" s="433"/>
      <c r="AF71" s="433"/>
      <c r="AG71" s="433"/>
      <c r="AH71" s="433"/>
      <c r="AI71" s="433"/>
      <c r="AJ71" s="433"/>
      <c r="AK71" s="433"/>
      <c r="AL71" s="433"/>
      <c r="AM71" s="433"/>
      <c r="AN71" s="433"/>
      <c r="AO71" s="433"/>
      <c r="AP71" s="433"/>
      <c r="AQ71" s="434"/>
    </row>
    <row r="72" spans="1:46" ht="41.25" customHeight="1">
      <c r="A72" s="515"/>
      <c r="B72" s="516"/>
      <c r="C72" s="516"/>
      <c r="D72" s="516"/>
      <c r="E72" s="517"/>
      <c r="F72" s="524"/>
      <c r="G72" s="525"/>
      <c r="H72" s="525"/>
      <c r="I72" s="525"/>
      <c r="J72" s="525"/>
      <c r="K72" s="525"/>
      <c r="L72" s="525"/>
      <c r="M72" s="525"/>
      <c r="N72" s="525"/>
      <c r="O72" s="525"/>
      <c r="P72" s="525"/>
      <c r="Q72" s="525"/>
      <c r="R72" s="525"/>
      <c r="S72" s="525"/>
      <c r="T72" s="525"/>
      <c r="U72" s="525"/>
      <c r="V72" s="525"/>
      <c r="W72" s="525"/>
      <c r="X72" s="525"/>
      <c r="Y72" s="525"/>
      <c r="Z72" s="525"/>
      <c r="AA72" s="525"/>
      <c r="AB72" s="525"/>
      <c r="AC72" s="525"/>
      <c r="AD72" s="525"/>
      <c r="AE72" s="525"/>
      <c r="AF72" s="525"/>
      <c r="AG72" s="525"/>
      <c r="AH72" s="525"/>
      <c r="AI72" s="525"/>
      <c r="AJ72" s="525"/>
      <c r="AK72" s="525"/>
      <c r="AL72" s="525"/>
      <c r="AM72" s="525"/>
      <c r="AN72" s="525"/>
      <c r="AO72" s="525"/>
      <c r="AP72" s="525"/>
      <c r="AQ72" s="526"/>
    </row>
    <row r="73" spans="1:46" ht="30" customHeight="1">
      <c r="A73" s="435" t="s">
        <v>9</v>
      </c>
      <c r="B73" s="436"/>
      <c r="C73" s="436"/>
      <c r="D73" s="436"/>
      <c r="E73" s="481"/>
      <c r="F73" s="485"/>
      <c r="G73" s="446"/>
      <c r="H73" s="446"/>
      <c r="I73" s="446"/>
      <c r="J73" s="87" t="s">
        <v>863</v>
      </c>
      <c r="K73" s="446"/>
      <c r="L73" s="446"/>
      <c r="M73" s="446"/>
      <c r="N73" s="446"/>
      <c r="O73" s="87" t="s">
        <v>323</v>
      </c>
      <c r="P73" s="446"/>
      <c r="Q73" s="446"/>
      <c r="R73" s="446"/>
      <c r="S73" s="446"/>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9"/>
    </row>
    <row r="74" spans="1:46" ht="30" customHeight="1">
      <c r="A74" s="435" t="s">
        <v>10</v>
      </c>
      <c r="B74" s="436"/>
      <c r="C74" s="436"/>
      <c r="D74" s="436"/>
      <c r="E74" s="481"/>
      <c r="F74" s="485"/>
      <c r="G74" s="446"/>
      <c r="H74" s="446"/>
      <c r="I74" s="446"/>
      <c r="J74" s="87" t="s">
        <v>30</v>
      </c>
      <c r="K74" s="446"/>
      <c r="L74" s="446"/>
      <c r="M74" s="446"/>
      <c r="N74" s="446"/>
      <c r="O74" s="87" t="s">
        <v>30</v>
      </c>
      <c r="P74" s="446"/>
      <c r="Q74" s="446"/>
      <c r="R74" s="446"/>
      <c r="S74" s="446"/>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9"/>
    </row>
    <row r="75" spans="1:46" ht="30" customHeight="1">
      <c r="A75" s="482" t="s">
        <v>12</v>
      </c>
      <c r="B75" s="483"/>
      <c r="C75" s="483"/>
      <c r="D75" s="483"/>
      <c r="E75" s="484"/>
      <c r="F75" s="485"/>
      <c r="G75" s="446"/>
      <c r="H75" s="446"/>
      <c r="I75" s="446"/>
      <c r="J75" s="446"/>
      <c r="K75" s="446"/>
      <c r="L75" s="446"/>
      <c r="M75" s="446"/>
      <c r="N75" s="446"/>
      <c r="O75" s="446"/>
      <c r="P75" s="446"/>
      <c r="Q75" s="446"/>
      <c r="R75" s="446"/>
      <c r="S75" s="446"/>
      <c r="T75" s="446"/>
      <c r="U75" s="446"/>
      <c r="V75" s="446"/>
      <c r="W75" s="446"/>
      <c r="X75" s="446"/>
      <c r="Y75" s="87" t="s">
        <v>715</v>
      </c>
      <c r="Z75" s="446"/>
      <c r="AA75" s="446"/>
      <c r="AB75" s="446"/>
      <c r="AC75" s="446"/>
      <c r="AD75" s="446"/>
      <c r="AE75" s="446"/>
      <c r="AF75" s="446"/>
      <c r="AG75" s="446"/>
      <c r="AH75" s="446"/>
      <c r="AI75" s="446"/>
      <c r="AJ75" s="446"/>
      <c r="AK75" s="446"/>
      <c r="AL75" s="446"/>
      <c r="AM75" s="446"/>
      <c r="AN75" s="446"/>
      <c r="AO75" s="446"/>
      <c r="AP75" s="446"/>
      <c r="AQ75" s="447"/>
    </row>
    <row r="76" spans="1:46" ht="30" customHeight="1">
      <c r="A76" s="90"/>
      <c r="B76" s="90"/>
      <c r="C76" s="90"/>
      <c r="D76" s="90"/>
      <c r="E76" s="90"/>
      <c r="F76" s="91"/>
      <c r="G76" s="91"/>
      <c r="H76" s="91"/>
      <c r="I76" s="91"/>
      <c r="J76" s="91"/>
      <c r="K76" s="91"/>
      <c r="L76" s="91"/>
      <c r="M76" s="91"/>
      <c r="N76" s="91"/>
      <c r="O76" s="91"/>
      <c r="P76" s="91"/>
      <c r="Q76" s="91"/>
      <c r="R76" s="91"/>
      <c r="S76" s="91"/>
      <c r="T76" s="91"/>
      <c r="U76" s="91"/>
      <c r="V76" s="91"/>
      <c r="W76" s="91"/>
      <c r="X76" s="91"/>
      <c r="Y76" s="92"/>
      <c r="Z76" s="93"/>
      <c r="AA76" s="93"/>
      <c r="AB76" s="93"/>
      <c r="AC76" s="93"/>
      <c r="AD76" s="93"/>
      <c r="AE76" s="93"/>
      <c r="AF76" s="93"/>
      <c r="AG76" s="93"/>
      <c r="AH76" s="93"/>
      <c r="AI76" s="93"/>
      <c r="AJ76" s="93"/>
      <c r="AK76" s="93"/>
      <c r="AL76" s="94"/>
      <c r="AM76" s="94"/>
      <c r="AN76" s="93"/>
      <c r="AO76" s="94"/>
      <c r="AP76" s="94"/>
      <c r="AQ76" s="93"/>
    </row>
    <row r="77" spans="1:46" ht="18" customHeight="1">
      <c r="A77" s="1"/>
      <c r="B77" s="1"/>
      <c r="C77" s="1"/>
      <c r="D77" s="357"/>
      <c r="E77" s="357"/>
      <c r="F77" s="358"/>
      <c r="G77" s="358"/>
      <c r="H77" s="1"/>
      <c r="I77" s="359"/>
      <c r="J77" s="1"/>
      <c r="K77" s="1"/>
      <c r="L77" s="1"/>
      <c r="M77" s="1"/>
      <c r="N77" s="1"/>
      <c r="O77" s="1"/>
      <c r="P77" s="1"/>
      <c r="Q77" s="1"/>
      <c r="R77" s="1"/>
      <c r="S77" s="1"/>
      <c r="T77" s="1"/>
      <c r="U77" s="1"/>
      <c r="V77" s="1"/>
      <c r="W77" s="1"/>
      <c r="X77" s="1"/>
      <c r="Y77" s="1"/>
      <c r="Z77" s="1"/>
      <c r="AA77" s="1"/>
      <c r="AB77" s="1"/>
      <c r="AC77" s="1"/>
      <c r="AD77" s="360"/>
      <c r="AE77" s="360"/>
      <c r="AF77" s="360"/>
      <c r="AG77" s="360"/>
      <c r="AH77" s="360"/>
      <c r="AI77" s="360"/>
      <c r="AJ77" s="360"/>
      <c r="AK77" s="361"/>
      <c r="AL77" s="362"/>
      <c r="AM77" s="362"/>
      <c r="AN77" s="362"/>
      <c r="AO77" s="362"/>
      <c r="AP77" s="362"/>
      <c r="AQ77" s="361"/>
      <c r="AR77" s="361"/>
      <c r="AS77" s="363"/>
      <c r="AT77" s="363"/>
    </row>
    <row r="78" spans="1:46" ht="18" customHeight="1">
      <c r="A78" s="364" t="s">
        <v>783</v>
      </c>
      <c r="B78" s="1"/>
      <c r="C78" s="1"/>
      <c r="D78" s="357"/>
      <c r="E78" s="357"/>
      <c r="F78" s="408"/>
      <c r="G78" s="358"/>
      <c r="H78" s="1"/>
      <c r="I78" s="359"/>
      <c r="J78" s="1"/>
      <c r="K78" s="1"/>
      <c r="L78" s="1"/>
      <c r="M78" s="1"/>
      <c r="N78" s="1"/>
      <c r="O78" s="1"/>
      <c r="P78" s="1"/>
      <c r="Q78" s="1"/>
      <c r="R78" s="1"/>
      <c r="S78" s="1"/>
      <c r="T78" s="1"/>
      <c r="U78" s="1"/>
      <c r="V78" s="1"/>
      <c r="W78" s="1"/>
      <c r="X78" s="1"/>
      <c r="Y78" s="1"/>
      <c r="Z78" s="1"/>
      <c r="AA78" s="1"/>
      <c r="AB78" s="1"/>
      <c r="AC78" s="1"/>
      <c r="AD78" s="360"/>
      <c r="AE78" s="360"/>
      <c r="AF78" s="360"/>
      <c r="AG78" s="360"/>
      <c r="AH78" s="360"/>
      <c r="AI78" s="360"/>
      <c r="AJ78" s="365"/>
      <c r="AK78" s="361" t="s">
        <v>487</v>
      </c>
      <c r="AL78" s="476" t="s">
        <v>346</v>
      </c>
      <c r="AM78" s="476"/>
      <c r="AN78" s="362" t="s">
        <v>342</v>
      </c>
      <c r="AO78" s="476" t="s">
        <v>347</v>
      </c>
      <c r="AP78" s="476"/>
      <c r="AQ78" s="361" t="s">
        <v>343</v>
      </c>
      <c r="AR78" s="361" t="s">
        <v>344</v>
      </c>
      <c r="AS78" s="363"/>
      <c r="AT78" s="363"/>
    </row>
    <row r="79" spans="1:46" ht="18" customHeight="1">
      <c r="A79" s="363"/>
      <c r="B79" s="363"/>
      <c r="C79" s="363"/>
      <c r="D79" s="366"/>
      <c r="E79" s="366"/>
      <c r="F79" s="367"/>
      <c r="G79" s="367"/>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218"/>
      <c r="AK79" s="368"/>
      <c r="AL79" s="368"/>
      <c r="AM79" s="368"/>
      <c r="AN79" s="368"/>
      <c r="AO79" s="368"/>
      <c r="AP79" s="218"/>
      <c r="AQ79" s="218"/>
      <c r="AR79" s="363"/>
      <c r="AS79" s="363"/>
      <c r="AT79" s="363"/>
    </row>
    <row r="80" spans="1:46" ht="18" customHeight="1">
      <c r="A80" s="369"/>
      <c r="B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c r="AC80" s="369"/>
      <c r="AD80" s="369"/>
      <c r="AE80" s="369"/>
      <c r="AF80" s="369"/>
      <c r="AG80" s="369"/>
      <c r="AH80" s="369"/>
      <c r="AI80" s="369"/>
      <c r="AJ80" s="369"/>
      <c r="AK80" s="369"/>
      <c r="AL80" s="369"/>
      <c r="AM80" s="369"/>
      <c r="AN80" s="369"/>
      <c r="AO80" s="369"/>
      <c r="AP80" s="369"/>
      <c r="AQ80" s="369"/>
      <c r="AR80" s="363"/>
      <c r="AS80" s="363"/>
      <c r="AT80" s="363"/>
    </row>
    <row r="81" spans="1:46" ht="18" customHeight="1">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c r="AA81" s="369"/>
      <c r="AB81" s="369"/>
      <c r="AC81" s="369"/>
      <c r="AD81" s="369"/>
      <c r="AE81" s="369"/>
      <c r="AF81" s="369"/>
      <c r="AG81" s="369"/>
      <c r="AH81" s="369"/>
      <c r="AI81" s="369"/>
      <c r="AJ81" s="369"/>
      <c r="AK81" s="369"/>
      <c r="AL81" s="369"/>
      <c r="AM81" s="369"/>
      <c r="AN81" s="369"/>
      <c r="AO81" s="369"/>
      <c r="AP81" s="369"/>
      <c r="AQ81" s="369"/>
      <c r="AR81" s="363"/>
      <c r="AS81" s="363"/>
      <c r="AT81" s="363"/>
    </row>
    <row r="82" spans="1:46" ht="18" customHeight="1">
      <c r="A82" s="477" t="s">
        <v>784</v>
      </c>
      <c r="B82" s="477"/>
      <c r="C82" s="477"/>
      <c r="D82" s="477"/>
      <c r="E82" s="477"/>
      <c r="F82" s="477"/>
      <c r="G82" s="477"/>
      <c r="H82" s="477"/>
      <c r="I82" s="477"/>
      <c r="J82" s="477"/>
      <c r="K82" s="477"/>
      <c r="L82" s="477"/>
      <c r="M82" s="477"/>
      <c r="N82" s="477"/>
      <c r="O82" s="477"/>
      <c r="P82" s="477"/>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c r="AN82" s="477"/>
      <c r="AO82" s="477"/>
      <c r="AP82" s="477"/>
      <c r="AQ82" s="477"/>
      <c r="AR82" s="363"/>
      <c r="AS82" s="363"/>
      <c r="AT82" s="363"/>
    </row>
    <row r="83" spans="1:46" ht="18" customHeight="1">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c r="AA83" s="369"/>
      <c r="AB83" s="369"/>
      <c r="AC83" s="369"/>
      <c r="AD83" s="369"/>
      <c r="AE83" s="369"/>
      <c r="AF83" s="369"/>
      <c r="AG83" s="369"/>
      <c r="AH83" s="369"/>
      <c r="AI83" s="369"/>
      <c r="AJ83" s="369"/>
      <c r="AK83" s="369"/>
      <c r="AL83" s="369"/>
      <c r="AM83" s="369"/>
      <c r="AN83" s="369"/>
      <c r="AO83" s="369"/>
      <c r="AP83" s="369"/>
      <c r="AQ83" s="369"/>
      <c r="AR83" s="363"/>
      <c r="AS83" s="363"/>
      <c r="AT83" s="363"/>
    </row>
    <row r="84" spans="1:46" ht="18" customHeight="1">
      <c r="A84" s="478" t="s">
        <v>785</v>
      </c>
      <c r="B84" s="478"/>
      <c r="C84" s="478"/>
      <c r="D84" s="478"/>
      <c r="E84" s="478"/>
      <c r="F84" s="478"/>
      <c r="G84" s="478"/>
      <c r="H84" s="478"/>
      <c r="I84" s="370" t="s">
        <v>786</v>
      </c>
      <c r="J84" s="479">
        <f>F48</f>
        <v>0</v>
      </c>
      <c r="K84" s="480"/>
      <c r="L84" s="480"/>
      <c r="M84" s="480"/>
      <c r="N84" s="480"/>
      <c r="O84" s="480"/>
      <c r="P84" s="480"/>
      <c r="Q84" s="480"/>
      <c r="R84" s="480"/>
      <c r="S84" s="480"/>
      <c r="T84" s="480"/>
      <c r="U84" s="480"/>
      <c r="V84" s="480"/>
      <c r="W84" s="480"/>
      <c r="X84" s="480"/>
      <c r="Y84" s="480"/>
      <c r="Z84" s="480"/>
      <c r="AA84" s="480"/>
      <c r="AB84" s="480"/>
      <c r="AC84" s="480"/>
      <c r="AD84" s="480"/>
      <c r="AE84" s="480"/>
      <c r="AF84" s="480"/>
      <c r="AG84" s="480"/>
      <c r="AH84" s="480"/>
      <c r="AI84" s="480"/>
      <c r="AJ84" s="480"/>
      <c r="AK84" s="480"/>
      <c r="AL84" s="480"/>
      <c r="AM84" s="480"/>
      <c r="AN84" s="480"/>
      <c r="AO84" s="363"/>
      <c r="AP84" s="363"/>
      <c r="AQ84" s="363"/>
      <c r="AR84" s="363"/>
      <c r="AS84" s="363"/>
      <c r="AT84" s="363"/>
    </row>
    <row r="85" spans="1:46" ht="18" customHeight="1">
      <c r="A85" s="371"/>
      <c r="B85" s="371"/>
      <c r="C85" s="371"/>
      <c r="D85" s="371"/>
      <c r="E85" s="371"/>
      <c r="F85" s="371"/>
      <c r="G85" s="371"/>
      <c r="H85" s="371"/>
      <c r="I85" s="371"/>
      <c r="J85" s="371"/>
      <c r="K85" s="371"/>
      <c r="L85" s="371"/>
      <c r="M85" s="371"/>
      <c r="N85" s="371"/>
      <c r="O85" s="371"/>
      <c r="P85" s="371"/>
      <c r="Q85" s="371"/>
      <c r="R85" s="371"/>
      <c r="S85" s="371"/>
      <c r="T85" s="371"/>
      <c r="U85" s="371"/>
      <c r="V85" s="371"/>
      <c r="W85" s="371"/>
      <c r="X85" s="371"/>
      <c r="Y85" s="371"/>
      <c r="Z85" s="371"/>
      <c r="AA85" s="371"/>
      <c r="AB85" s="371"/>
      <c r="AC85" s="371"/>
      <c r="AD85" s="371"/>
      <c r="AE85" s="371"/>
      <c r="AF85" s="371"/>
      <c r="AG85" s="371"/>
      <c r="AH85" s="371"/>
      <c r="AI85" s="371"/>
      <c r="AJ85" s="371"/>
      <c r="AK85" s="371"/>
      <c r="AL85" s="371"/>
      <c r="AM85" s="371"/>
      <c r="AN85" s="371"/>
      <c r="AO85" s="371"/>
      <c r="AP85" s="371"/>
      <c r="AQ85" s="371"/>
      <c r="AR85" s="363"/>
      <c r="AS85" s="363"/>
      <c r="AT85" s="363"/>
    </row>
    <row r="86" spans="1:46" ht="18" customHeight="1">
      <c r="A86" s="370"/>
      <c r="B86" s="456" t="s">
        <v>787</v>
      </c>
      <c r="C86" s="457"/>
      <c r="D86" s="457"/>
      <c r="E86" s="457"/>
      <c r="F86" s="457"/>
      <c r="G86" s="457"/>
      <c r="H86" s="457"/>
      <c r="I86" s="457"/>
      <c r="J86" s="457"/>
      <c r="K86" s="457"/>
      <c r="L86" s="457"/>
      <c r="M86" s="458"/>
      <c r="N86" s="456" t="s">
        <v>788</v>
      </c>
      <c r="O86" s="457"/>
      <c r="P86" s="457"/>
      <c r="Q86" s="457"/>
      <c r="R86" s="457"/>
      <c r="S86" s="457"/>
      <c r="T86" s="457"/>
      <c r="U86" s="457"/>
      <c r="V86" s="457"/>
      <c r="W86" s="457"/>
      <c r="X86" s="458"/>
      <c r="Y86" s="462" t="s">
        <v>789</v>
      </c>
      <c r="Z86" s="463"/>
      <c r="AA86" s="463"/>
      <c r="AB86" s="463"/>
      <c r="AC86" s="463"/>
      <c r="AD86" s="463"/>
      <c r="AE86" s="463"/>
      <c r="AF86" s="464"/>
      <c r="AG86" s="456" t="s">
        <v>790</v>
      </c>
      <c r="AH86" s="457"/>
      <c r="AI86" s="457"/>
      <c r="AJ86" s="457"/>
      <c r="AK86" s="457"/>
      <c r="AL86" s="457"/>
      <c r="AM86" s="457"/>
      <c r="AN86" s="457"/>
      <c r="AO86" s="457"/>
      <c r="AP86" s="458"/>
      <c r="AQ86" s="363"/>
      <c r="AR86" s="363"/>
      <c r="AS86" s="363"/>
      <c r="AT86" s="363"/>
    </row>
    <row r="87" spans="1:46" ht="18" customHeight="1">
      <c r="A87" s="372"/>
      <c r="B87" s="459"/>
      <c r="C87" s="460"/>
      <c r="D87" s="460"/>
      <c r="E87" s="460"/>
      <c r="F87" s="460"/>
      <c r="G87" s="460"/>
      <c r="H87" s="460"/>
      <c r="I87" s="460"/>
      <c r="J87" s="460"/>
      <c r="K87" s="460"/>
      <c r="L87" s="460"/>
      <c r="M87" s="461"/>
      <c r="N87" s="459"/>
      <c r="O87" s="460"/>
      <c r="P87" s="460"/>
      <c r="Q87" s="460"/>
      <c r="R87" s="460"/>
      <c r="S87" s="460"/>
      <c r="T87" s="460"/>
      <c r="U87" s="460"/>
      <c r="V87" s="460"/>
      <c r="W87" s="460"/>
      <c r="X87" s="461"/>
      <c r="Y87" s="462" t="s">
        <v>791</v>
      </c>
      <c r="Z87" s="464"/>
      <c r="AA87" s="462" t="s">
        <v>1</v>
      </c>
      <c r="AB87" s="464"/>
      <c r="AC87" s="462" t="s">
        <v>2</v>
      </c>
      <c r="AD87" s="464"/>
      <c r="AE87" s="462" t="s">
        <v>792</v>
      </c>
      <c r="AF87" s="464"/>
      <c r="AG87" s="459"/>
      <c r="AH87" s="460"/>
      <c r="AI87" s="460"/>
      <c r="AJ87" s="460"/>
      <c r="AK87" s="460"/>
      <c r="AL87" s="460"/>
      <c r="AM87" s="460"/>
      <c r="AN87" s="460"/>
      <c r="AO87" s="460"/>
      <c r="AP87" s="461"/>
      <c r="AQ87" s="363"/>
      <c r="AR87" s="363"/>
      <c r="AS87" s="363"/>
      <c r="AT87" s="363"/>
    </row>
    <row r="88" spans="1:46" ht="18" customHeight="1">
      <c r="A88" s="363"/>
      <c r="B88" s="423"/>
      <c r="C88" s="424"/>
      <c r="D88" s="424"/>
      <c r="E88" s="424"/>
      <c r="F88" s="424"/>
      <c r="G88" s="424"/>
      <c r="H88" s="424"/>
      <c r="I88" s="424"/>
      <c r="J88" s="424"/>
      <c r="K88" s="424"/>
      <c r="L88" s="424"/>
      <c r="M88" s="425"/>
      <c r="N88" s="420"/>
      <c r="O88" s="421"/>
      <c r="P88" s="421"/>
      <c r="Q88" s="421"/>
      <c r="R88" s="421"/>
      <c r="S88" s="421"/>
      <c r="T88" s="421"/>
      <c r="U88" s="421"/>
      <c r="V88" s="421"/>
      <c r="W88" s="421"/>
      <c r="X88" s="422"/>
      <c r="Y88" s="426"/>
      <c r="Z88" s="427"/>
      <c r="AA88" s="418"/>
      <c r="AB88" s="419"/>
      <c r="AC88" s="418"/>
      <c r="AD88" s="419"/>
      <c r="AE88" s="418"/>
      <c r="AF88" s="419"/>
      <c r="AG88" s="420"/>
      <c r="AH88" s="421"/>
      <c r="AI88" s="421"/>
      <c r="AJ88" s="421"/>
      <c r="AK88" s="421"/>
      <c r="AL88" s="421"/>
      <c r="AM88" s="421"/>
      <c r="AN88" s="421"/>
      <c r="AO88" s="421"/>
      <c r="AP88" s="422"/>
      <c r="AQ88" s="218"/>
      <c r="AR88" s="363"/>
      <c r="AS88" s="363"/>
      <c r="AT88" s="363"/>
    </row>
    <row r="89" spans="1:46" ht="18" customHeight="1">
      <c r="A89" s="363"/>
      <c r="B89" s="423"/>
      <c r="C89" s="424"/>
      <c r="D89" s="424"/>
      <c r="E89" s="424"/>
      <c r="F89" s="424"/>
      <c r="G89" s="424"/>
      <c r="H89" s="424"/>
      <c r="I89" s="424"/>
      <c r="J89" s="424"/>
      <c r="K89" s="424"/>
      <c r="L89" s="424"/>
      <c r="M89" s="425"/>
      <c r="N89" s="420"/>
      <c r="O89" s="421"/>
      <c r="P89" s="421"/>
      <c r="Q89" s="421"/>
      <c r="R89" s="421"/>
      <c r="S89" s="421"/>
      <c r="T89" s="421"/>
      <c r="U89" s="421"/>
      <c r="V89" s="421"/>
      <c r="W89" s="421"/>
      <c r="X89" s="422"/>
      <c r="Y89" s="426"/>
      <c r="Z89" s="427"/>
      <c r="AA89" s="418"/>
      <c r="AB89" s="419"/>
      <c r="AC89" s="418"/>
      <c r="AD89" s="419"/>
      <c r="AE89" s="418"/>
      <c r="AF89" s="419"/>
      <c r="AG89" s="420"/>
      <c r="AH89" s="421"/>
      <c r="AI89" s="421"/>
      <c r="AJ89" s="421"/>
      <c r="AK89" s="421"/>
      <c r="AL89" s="421"/>
      <c r="AM89" s="421"/>
      <c r="AN89" s="421"/>
      <c r="AO89" s="421"/>
      <c r="AP89" s="422"/>
      <c r="AQ89" s="363"/>
      <c r="AR89" s="363"/>
      <c r="AS89" s="363"/>
      <c r="AT89" s="363"/>
    </row>
    <row r="90" spans="1:46" ht="18" customHeight="1">
      <c r="A90" s="363"/>
      <c r="B90" s="423"/>
      <c r="C90" s="424"/>
      <c r="D90" s="424"/>
      <c r="E90" s="424"/>
      <c r="F90" s="424"/>
      <c r="G90" s="424"/>
      <c r="H90" s="424"/>
      <c r="I90" s="424"/>
      <c r="J90" s="424"/>
      <c r="K90" s="424"/>
      <c r="L90" s="424"/>
      <c r="M90" s="425"/>
      <c r="N90" s="420"/>
      <c r="O90" s="421"/>
      <c r="P90" s="421"/>
      <c r="Q90" s="421"/>
      <c r="R90" s="421"/>
      <c r="S90" s="421"/>
      <c r="T90" s="421"/>
      <c r="U90" s="421"/>
      <c r="V90" s="421"/>
      <c r="W90" s="421"/>
      <c r="X90" s="422"/>
      <c r="Y90" s="426"/>
      <c r="Z90" s="427"/>
      <c r="AA90" s="418"/>
      <c r="AB90" s="419"/>
      <c r="AC90" s="418"/>
      <c r="AD90" s="419"/>
      <c r="AE90" s="418"/>
      <c r="AF90" s="419"/>
      <c r="AG90" s="420"/>
      <c r="AH90" s="421"/>
      <c r="AI90" s="421"/>
      <c r="AJ90" s="421"/>
      <c r="AK90" s="421"/>
      <c r="AL90" s="421"/>
      <c r="AM90" s="421"/>
      <c r="AN90" s="421"/>
      <c r="AO90" s="421"/>
      <c r="AP90" s="422"/>
      <c r="AQ90" s="363"/>
      <c r="AR90" s="363"/>
      <c r="AS90" s="363"/>
      <c r="AT90" s="363"/>
    </row>
    <row r="91" spans="1:46" ht="18" customHeight="1">
      <c r="A91" s="363"/>
      <c r="B91" s="423"/>
      <c r="C91" s="424"/>
      <c r="D91" s="424"/>
      <c r="E91" s="424"/>
      <c r="F91" s="424"/>
      <c r="G91" s="424"/>
      <c r="H91" s="424"/>
      <c r="I91" s="424"/>
      <c r="J91" s="424"/>
      <c r="K91" s="424"/>
      <c r="L91" s="424"/>
      <c r="M91" s="425"/>
      <c r="N91" s="420"/>
      <c r="O91" s="421"/>
      <c r="P91" s="421"/>
      <c r="Q91" s="421"/>
      <c r="R91" s="421"/>
      <c r="S91" s="421"/>
      <c r="T91" s="421"/>
      <c r="U91" s="421"/>
      <c r="V91" s="421"/>
      <c r="W91" s="421"/>
      <c r="X91" s="422"/>
      <c r="Y91" s="426"/>
      <c r="Z91" s="427"/>
      <c r="AA91" s="418"/>
      <c r="AB91" s="419"/>
      <c r="AC91" s="418"/>
      <c r="AD91" s="419"/>
      <c r="AE91" s="418"/>
      <c r="AF91" s="419"/>
      <c r="AG91" s="420"/>
      <c r="AH91" s="421"/>
      <c r="AI91" s="421"/>
      <c r="AJ91" s="421"/>
      <c r="AK91" s="421"/>
      <c r="AL91" s="421"/>
      <c r="AM91" s="421"/>
      <c r="AN91" s="421"/>
      <c r="AO91" s="421"/>
      <c r="AP91" s="422"/>
      <c r="AQ91" s="363"/>
      <c r="AR91" s="363"/>
      <c r="AS91" s="363"/>
      <c r="AT91" s="363"/>
    </row>
    <row r="92" spans="1:46" ht="18" customHeight="1">
      <c r="A92" s="363"/>
      <c r="B92" s="423"/>
      <c r="C92" s="424"/>
      <c r="D92" s="424"/>
      <c r="E92" s="424"/>
      <c r="F92" s="424"/>
      <c r="G92" s="424"/>
      <c r="H92" s="424"/>
      <c r="I92" s="424"/>
      <c r="J92" s="424"/>
      <c r="K92" s="424"/>
      <c r="L92" s="424"/>
      <c r="M92" s="425"/>
      <c r="N92" s="420"/>
      <c r="O92" s="421"/>
      <c r="P92" s="421"/>
      <c r="Q92" s="421"/>
      <c r="R92" s="421"/>
      <c r="S92" s="421"/>
      <c r="T92" s="421"/>
      <c r="U92" s="421"/>
      <c r="V92" s="421"/>
      <c r="W92" s="421"/>
      <c r="X92" s="422"/>
      <c r="Y92" s="426"/>
      <c r="Z92" s="427"/>
      <c r="AA92" s="418"/>
      <c r="AB92" s="419"/>
      <c r="AC92" s="418"/>
      <c r="AD92" s="419"/>
      <c r="AE92" s="418"/>
      <c r="AF92" s="419"/>
      <c r="AG92" s="420"/>
      <c r="AH92" s="421"/>
      <c r="AI92" s="421"/>
      <c r="AJ92" s="421"/>
      <c r="AK92" s="421"/>
      <c r="AL92" s="421"/>
      <c r="AM92" s="421"/>
      <c r="AN92" s="421"/>
      <c r="AO92" s="421"/>
      <c r="AP92" s="422"/>
      <c r="AQ92" s="363"/>
      <c r="AR92" s="363"/>
      <c r="AS92" s="363"/>
      <c r="AT92" s="363"/>
    </row>
    <row r="93" spans="1:46" ht="18" customHeight="1">
      <c r="A93" s="363"/>
      <c r="B93" s="423"/>
      <c r="C93" s="424"/>
      <c r="D93" s="424"/>
      <c r="E93" s="424"/>
      <c r="F93" s="424"/>
      <c r="G93" s="424"/>
      <c r="H93" s="424"/>
      <c r="I93" s="424"/>
      <c r="J93" s="424"/>
      <c r="K93" s="424"/>
      <c r="L93" s="424"/>
      <c r="M93" s="425"/>
      <c r="N93" s="420"/>
      <c r="O93" s="421"/>
      <c r="P93" s="421"/>
      <c r="Q93" s="421"/>
      <c r="R93" s="421"/>
      <c r="S93" s="421"/>
      <c r="T93" s="421"/>
      <c r="U93" s="421"/>
      <c r="V93" s="421"/>
      <c r="W93" s="421"/>
      <c r="X93" s="422"/>
      <c r="Y93" s="426"/>
      <c r="Z93" s="427"/>
      <c r="AA93" s="418"/>
      <c r="AB93" s="419"/>
      <c r="AC93" s="418"/>
      <c r="AD93" s="419"/>
      <c r="AE93" s="418"/>
      <c r="AF93" s="419"/>
      <c r="AG93" s="420"/>
      <c r="AH93" s="421"/>
      <c r="AI93" s="421"/>
      <c r="AJ93" s="421"/>
      <c r="AK93" s="421"/>
      <c r="AL93" s="421"/>
      <c r="AM93" s="421"/>
      <c r="AN93" s="421"/>
      <c r="AO93" s="421"/>
      <c r="AP93" s="422"/>
      <c r="AQ93" s="363"/>
      <c r="AR93" s="363"/>
      <c r="AS93" s="363"/>
      <c r="AT93" s="363"/>
    </row>
    <row r="94" spans="1:46" ht="18" customHeight="1">
      <c r="A94" s="363"/>
      <c r="B94" s="423"/>
      <c r="C94" s="424"/>
      <c r="D94" s="424"/>
      <c r="E94" s="424"/>
      <c r="F94" s="424"/>
      <c r="G94" s="424"/>
      <c r="H94" s="424"/>
      <c r="I94" s="424"/>
      <c r="J94" s="424"/>
      <c r="K94" s="424"/>
      <c r="L94" s="424"/>
      <c r="M94" s="425"/>
      <c r="N94" s="420"/>
      <c r="O94" s="421"/>
      <c r="P94" s="421"/>
      <c r="Q94" s="421"/>
      <c r="R94" s="421"/>
      <c r="S94" s="421"/>
      <c r="T94" s="421"/>
      <c r="U94" s="421"/>
      <c r="V94" s="421"/>
      <c r="W94" s="421"/>
      <c r="X94" s="422"/>
      <c r="Y94" s="426"/>
      <c r="Z94" s="427"/>
      <c r="AA94" s="418"/>
      <c r="AB94" s="419"/>
      <c r="AC94" s="418"/>
      <c r="AD94" s="419"/>
      <c r="AE94" s="418"/>
      <c r="AF94" s="419"/>
      <c r="AG94" s="420"/>
      <c r="AH94" s="421"/>
      <c r="AI94" s="421"/>
      <c r="AJ94" s="421"/>
      <c r="AK94" s="421"/>
      <c r="AL94" s="421"/>
      <c r="AM94" s="421"/>
      <c r="AN94" s="421"/>
      <c r="AO94" s="421"/>
      <c r="AP94" s="422"/>
      <c r="AQ94" s="363"/>
      <c r="AR94" s="363"/>
      <c r="AS94" s="363"/>
      <c r="AT94" s="363"/>
    </row>
    <row r="95" spans="1:46" ht="18" customHeight="1">
      <c r="A95" s="363"/>
      <c r="B95" s="423"/>
      <c r="C95" s="424"/>
      <c r="D95" s="424"/>
      <c r="E95" s="424"/>
      <c r="F95" s="424"/>
      <c r="G95" s="424"/>
      <c r="H95" s="424"/>
      <c r="I95" s="424"/>
      <c r="J95" s="424"/>
      <c r="K95" s="424"/>
      <c r="L95" s="424"/>
      <c r="M95" s="425"/>
      <c r="N95" s="420"/>
      <c r="O95" s="421"/>
      <c r="P95" s="421"/>
      <c r="Q95" s="421"/>
      <c r="R95" s="421"/>
      <c r="S95" s="421"/>
      <c r="T95" s="421"/>
      <c r="U95" s="421"/>
      <c r="V95" s="421"/>
      <c r="W95" s="421"/>
      <c r="X95" s="422"/>
      <c r="Y95" s="426"/>
      <c r="Z95" s="427"/>
      <c r="AA95" s="418"/>
      <c r="AB95" s="419"/>
      <c r="AC95" s="418"/>
      <c r="AD95" s="419"/>
      <c r="AE95" s="418"/>
      <c r="AF95" s="419"/>
      <c r="AG95" s="420"/>
      <c r="AH95" s="421"/>
      <c r="AI95" s="421"/>
      <c r="AJ95" s="421"/>
      <c r="AK95" s="421"/>
      <c r="AL95" s="421"/>
      <c r="AM95" s="421"/>
      <c r="AN95" s="421"/>
      <c r="AO95" s="421"/>
      <c r="AP95" s="422"/>
      <c r="AQ95" s="363"/>
      <c r="AR95" s="363"/>
      <c r="AS95" s="363"/>
      <c r="AT95" s="363"/>
    </row>
    <row r="96" spans="1:46" ht="18" customHeight="1">
      <c r="A96" s="363"/>
      <c r="B96" s="423"/>
      <c r="C96" s="424"/>
      <c r="D96" s="424"/>
      <c r="E96" s="424"/>
      <c r="F96" s="424"/>
      <c r="G96" s="424"/>
      <c r="H96" s="424"/>
      <c r="I96" s="424"/>
      <c r="J96" s="424"/>
      <c r="K96" s="424"/>
      <c r="L96" s="424"/>
      <c r="M96" s="425"/>
      <c r="N96" s="420"/>
      <c r="O96" s="421"/>
      <c r="P96" s="421"/>
      <c r="Q96" s="421"/>
      <c r="R96" s="421"/>
      <c r="S96" s="421"/>
      <c r="T96" s="421"/>
      <c r="U96" s="421"/>
      <c r="V96" s="421"/>
      <c r="W96" s="421"/>
      <c r="X96" s="422"/>
      <c r="Y96" s="426"/>
      <c r="Z96" s="427"/>
      <c r="AA96" s="418"/>
      <c r="AB96" s="419"/>
      <c r="AC96" s="418"/>
      <c r="AD96" s="419"/>
      <c r="AE96" s="418"/>
      <c r="AF96" s="419"/>
      <c r="AG96" s="420"/>
      <c r="AH96" s="421"/>
      <c r="AI96" s="421"/>
      <c r="AJ96" s="421"/>
      <c r="AK96" s="421"/>
      <c r="AL96" s="421"/>
      <c r="AM96" s="421"/>
      <c r="AN96" s="421"/>
      <c r="AO96" s="421"/>
      <c r="AP96" s="422"/>
      <c r="AQ96" s="363"/>
      <c r="AR96" s="363"/>
      <c r="AS96" s="363"/>
      <c r="AT96" s="363"/>
    </row>
    <row r="97" spans="1:46" ht="18" customHeight="1">
      <c r="A97" s="363"/>
      <c r="B97" s="423"/>
      <c r="C97" s="424"/>
      <c r="D97" s="424"/>
      <c r="E97" s="424"/>
      <c r="F97" s="424"/>
      <c r="G97" s="424"/>
      <c r="H97" s="424"/>
      <c r="I97" s="424"/>
      <c r="J97" s="424"/>
      <c r="K97" s="424"/>
      <c r="L97" s="424"/>
      <c r="M97" s="425"/>
      <c r="N97" s="420"/>
      <c r="O97" s="421"/>
      <c r="P97" s="421"/>
      <c r="Q97" s="421"/>
      <c r="R97" s="421"/>
      <c r="S97" s="421"/>
      <c r="T97" s="421"/>
      <c r="U97" s="421"/>
      <c r="V97" s="421"/>
      <c r="W97" s="421"/>
      <c r="X97" s="422"/>
      <c r="Y97" s="426"/>
      <c r="Z97" s="427"/>
      <c r="AA97" s="418"/>
      <c r="AB97" s="419"/>
      <c r="AC97" s="418"/>
      <c r="AD97" s="419"/>
      <c r="AE97" s="418"/>
      <c r="AF97" s="419"/>
      <c r="AG97" s="420"/>
      <c r="AH97" s="421"/>
      <c r="AI97" s="421"/>
      <c r="AJ97" s="421"/>
      <c r="AK97" s="421"/>
      <c r="AL97" s="421"/>
      <c r="AM97" s="421"/>
      <c r="AN97" s="421"/>
      <c r="AO97" s="421"/>
      <c r="AP97" s="422"/>
      <c r="AQ97" s="363"/>
      <c r="AR97" s="363"/>
      <c r="AS97" s="363"/>
      <c r="AT97" s="363"/>
    </row>
    <row r="98" spans="1:46" ht="18" customHeight="1">
      <c r="A98" s="363"/>
      <c r="B98" s="423"/>
      <c r="C98" s="424"/>
      <c r="D98" s="424"/>
      <c r="E98" s="424"/>
      <c r="F98" s="424"/>
      <c r="G98" s="424"/>
      <c r="H98" s="424"/>
      <c r="I98" s="424"/>
      <c r="J98" s="424"/>
      <c r="K98" s="424"/>
      <c r="L98" s="424"/>
      <c r="M98" s="425"/>
      <c r="N98" s="420"/>
      <c r="O98" s="421"/>
      <c r="P98" s="421"/>
      <c r="Q98" s="421"/>
      <c r="R98" s="421"/>
      <c r="S98" s="421"/>
      <c r="T98" s="421"/>
      <c r="U98" s="421"/>
      <c r="V98" s="421"/>
      <c r="W98" s="421"/>
      <c r="X98" s="422"/>
      <c r="Y98" s="426"/>
      <c r="Z98" s="427"/>
      <c r="AA98" s="418"/>
      <c r="AB98" s="419"/>
      <c r="AC98" s="418"/>
      <c r="AD98" s="419"/>
      <c r="AE98" s="418"/>
      <c r="AF98" s="419"/>
      <c r="AG98" s="420"/>
      <c r="AH98" s="421"/>
      <c r="AI98" s="421"/>
      <c r="AJ98" s="421"/>
      <c r="AK98" s="421"/>
      <c r="AL98" s="421"/>
      <c r="AM98" s="421"/>
      <c r="AN98" s="421"/>
      <c r="AO98" s="421"/>
      <c r="AP98" s="422"/>
      <c r="AQ98" s="363"/>
      <c r="AR98" s="363"/>
      <c r="AS98" s="363"/>
      <c r="AT98" s="363"/>
    </row>
    <row r="99" spans="1:46" ht="18" customHeight="1">
      <c r="A99" s="363"/>
      <c r="B99" s="423"/>
      <c r="C99" s="424"/>
      <c r="D99" s="424"/>
      <c r="E99" s="424"/>
      <c r="F99" s="424"/>
      <c r="G99" s="424"/>
      <c r="H99" s="424"/>
      <c r="I99" s="424"/>
      <c r="J99" s="424"/>
      <c r="K99" s="424"/>
      <c r="L99" s="424"/>
      <c r="M99" s="425"/>
      <c r="N99" s="420"/>
      <c r="O99" s="421"/>
      <c r="P99" s="421"/>
      <c r="Q99" s="421"/>
      <c r="R99" s="421"/>
      <c r="S99" s="421"/>
      <c r="T99" s="421"/>
      <c r="U99" s="421"/>
      <c r="V99" s="421"/>
      <c r="W99" s="421"/>
      <c r="X99" s="422"/>
      <c r="Y99" s="426"/>
      <c r="Z99" s="427"/>
      <c r="AA99" s="418"/>
      <c r="AB99" s="419"/>
      <c r="AC99" s="418"/>
      <c r="AD99" s="419"/>
      <c r="AE99" s="418"/>
      <c r="AF99" s="419"/>
      <c r="AG99" s="420"/>
      <c r="AH99" s="421"/>
      <c r="AI99" s="421"/>
      <c r="AJ99" s="421"/>
      <c r="AK99" s="421"/>
      <c r="AL99" s="421"/>
      <c r="AM99" s="421"/>
      <c r="AN99" s="421"/>
      <c r="AO99" s="421"/>
      <c r="AP99" s="422"/>
      <c r="AQ99" s="363"/>
      <c r="AR99" s="363"/>
      <c r="AS99" s="363"/>
      <c r="AT99" s="363"/>
    </row>
    <row r="100" spans="1:46" ht="18" customHeight="1">
      <c r="A100" s="363"/>
      <c r="B100" s="423"/>
      <c r="C100" s="424"/>
      <c r="D100" s="424"/>
      <c r="E100" s="424"/>
      <c r="F100" s="424"/>
      <c r="G100" s="424"/>
      <c r="H100" s="424"/>
      <c r="I100" s="424"/>
      <c r="J100" s="424"/>
      <c r="K100" s="424"/>
      <c r="L100" s="424"/>
      <c r="M100" s="425"/>
      <c r="N100" s="420"/>
      <c r="O100" s="421"/>
      <c r="P100" s="421"/>
      <c r="Q100" s="421"/>
      <c r="R100" s="421"/>
      <c r="S100" s="421"/>
      <c r="T100" s="421"/>
      <c r="U100" s="421"/>
      <c r="V100" s="421"/>
      <c r="W100" s="421"/>
      <c r="X100" s="422"/>
      <c r="Y100" s="426"/>
      <c r="Z100" s="427"/>
      <c r="AA100" s="418"/>
      <c r="AB100" s="419"/>
      <c r="AC100" s="418"/>
      <c r="AD100" s="419"/>
      <c r="AE100" s="418"/>
      <c r="AF100" s="419"/>
      <c r="AG100" s="420"/>
      <c r="AH100" s="421"/>
      <c r="AI100" s="421"/>
      <c r="AJ100" s="421"/>
      <c r="AK100" s="421"/>
      <c r="AL100" s="421"/>
      <c r="AM100" s="421"/>
      <c r="AN100" s="421"/>
      <c r="AO100" s="421"/>
      <c r="AP100" s="422"/>
      <c r="AQ100" s="363"/>
      <c r="AR100" s="363"/>
      <c r="AS100" s="363"/>
      <c r="AT100" s="363"/>
    </row>
    <row r="101" spans="1:46" ht="18" customHeight="1">
      <c r="A101" s="363"/>
      <c r="B101" s="423"/>
      <c r="C101" s="424"/>
      <c r="D101" s="424"/>
      <c r="E101" s="424"/>
      <c r="F101" s="424"/>
      <c r="G101" s="424"/>
      <c r="H101" s="424"/>
      <c r="I101" s="424"/>
      <c r="J101" s="424"/>
      <c r="K101" s="424"/>
      <c r="L101" s="424"/>
      <c r="M101" s="425"/>
      <c r="N101" s="420"/>
      <c r="O101" s="421"/>
      <c r="P101" s="421"/>
      <c r="Q101" s="421"/>
      <c r="R101" s="421"/>
      <c r="S101" s="421"/>
      <c r="T101" s="421"/>
      <c r="U101" s="421"/>
      <c r="V101" s="421"/>
      <c r="W101" s="421"/>
      <c r="X101" s="422"/>
      <c r="Y101" s="426"/>
      <c r="Z101" s="427"/>
      <c r="AA101" s="418"/>
      <c r="AB101" s="419"/>
      <c r="AC101" s="418"/>
      <c r="AD101" s="419"/>
      <c r="AE101" s="418"/>
      <c r="AF101" s="419"/>
      <c r="AG101" s="420"/>
      <c r="AH101" s="421"/>
      <c r="AI101" s="421"/>
      <c r="AJ101" s="421"/>
      <c r="AK101" s="421"/>
      <c r="AL101" s="421"/>
      <c r="AM101" s="421"/>
      <c r="AN101" s="421"/>
      <c r="AO101" s="421"/>
      <c r="AP101" s="422"/>
      <c r="AQ101" s="363"/>
      <c r="AR101" s="363"/>
      <c r="AS101" s="363"/>
      <c r="AT101" s="363"/>
    </row>
    <row r="102" spans="1:46" ht="18" customHeight="1">
      <c r="A102" s="363"/>
      <c r="B102" s="423"/>
      <c r="C102" s="424"/>
      <c r="D102" s="424"/>
      <c r="E102" s="424"/>
      <c r="F102" s="424"/>
      <c r="G102" s="424"/>
      <c r="H102" s="424"/>
      <c r="I102" s="424"/>
      <c r="J102" s="424"/>
      <c r="K102" s="424"/>
      <c r="L102" s="424"/>
      <c r="M102" s="425"/>
      <c r="N102" s="420"/>
      <c r="O102" s="421"/>
      <c r="P102" s="421"/>
      <c r="Q102" s="421"/>
      <c r="R102" s="421"/>
      <c r="S102" s="421"/>
      <c r="T102" s="421"/>
      <c r="U102" s="421"/>
      <c r="V102" s="421"/>
      <c r="W102" s="421"/>
      <c r="X102" s="422"/>
      <c r="Y102" s="426"/>
      <c r="Z102" s="427"/>
      <c r="AA102" s="418"/>
      <c r="AB102" s="419"/>
      <c r="AC102" s="418"/>
      <c r="AD102" s="419"/>
      <c r="AE102" s="418"/>
      <c r="AF102" s="419"/>
      <c r="AG102" s="420"/>
      <c r="AH102" s="421"/>
      <c r="AI102" s="421"/>
      <c r="AJ102" s="421"/>
      <c r="AK102" s="421"/>
      <c r="AL102" s="421"/>
      <c r="AM102" s="421"/>
      <c r="AN102" s="421"/>
      <c r="AO102" s="421"/>
      <c r="AP102" s="422"/>
      <c r="AQ102" s="363"/>
      <c r="AR102" s="363"/>
      <c r="AS102" s="363"/>
      <c r="AT102" s="363"/>
    </row>
    <row r="103" spans="1:46" ht="18" customHeight="1">
      <c r="A103" s="363"/>
      <c r="B103" s="423"/>
      <c r="C103" s="424"/>
      <c r="D103" s="424"/>
      <c r="E103" s="424"/>
      <c r="F103" s="424"/>
      <c r="G103" s="424"/>
      <c r="H103" s="424"/>
      <c r="I103" s="424"/>
      <c r="J103" s="424"/>
      <c r="K103" s="424"/>
      <c r="L103" s="424"/>
      <c r="M103" s="425"/>
      <c r="N103" s="420"/>
      <c r="O103" s="421"/>
      <c r="P103" s="421"/>
      <c r="Q103" s="421"/>
      <c r="R103" s="421"/>
      <c r="S103" s="421"/>
      <c r="T103" s="421"/>
      <c r="U103" s="421"/>
      <c r="V103" s="421"/>
      <c r="W103" s="421"/>
      <c r="X103" s="422"/>
      <c r="Y103" s="426"/>
      <c r="Z103" s="427"/>
      <c r="AA103" s="418"/>
      <c r="AB103" s="419"/>
      <c r="AC103" s="418"/>
      <c r="AD103" s="419"/>
      <c r="AE103" s="418"/>
      <c r="AF103" s="419"/>
      <c r="AG103" s="420"/>
      <c r="AH103" s="421"/>
      <c r="AI103" s="421"/>
      <c r="AJ103" s="421"/>
      <c r="AK103" s="421"/>
      <c r="AL103" s="421"/>
      <c r="AM103" s="421"/>
      <c r="AN103" s="421"/>
      <c r="AO103" s="421"/>
      <c r="AP103" s="422"/>
      <c r="AQ103" s="363"/>
      <c r="AR103" s="363"/>
      <c r="AS103" s="363"/>
      <c r="AT103" s="363"/>
    </row>
    <row r="104" spans="1:46" ht="18" customHeight="1">
      <c r="A104" s="363"/>
      <c r="B104" s="423"/>
      <c r="C104" s="424"/>
      <c r="D104" s="424"/>
      <c r="E104" s="424"/>
      <c r="F104" s="424"/>
      <c r="G104" s="424"/>
      <c r="H104" s="424"/>
      <c r="I104" s="424"/>
      <c r="J104" s="424"/>
      <c r="K104" s="424"/>
      <c r="L104" s="424"/>
      <c r="M104" s="425"/>
      <c r="N104" s="420"/>
      <c r="O104" s="421"/>
      <c r="P104" s="421"/>
      <c r="Q104" s="421"/>
      <c r="R104" s="421"/>
      <c r="S104" s="421"/>
      <c r="T104" s="421"/>
      <c r="U104" s="421"/>
      <c r="V104" s="421"/>
      <c r="W104" s="421"/>
      <c r="X104" s="422"/>
      <c r="Y104" s="426"/>
      <c r="Z104" s="427"/>
      <c r="AA104" s="418"/>
      <c r="AB104" s="419"/>
      <c r="AC104" s="418"/>
      <c r="AD104" s="419"/>
      <c r="AE104" s="418"/>
      <c r="AF104" s="419"/>
      <c r="AG104" s="420"/>
      <c r="AH104" s="421"/>
      <c r="AI104" s="421"/>
      <c r="AJ104" s="421"/>
      <c r="AK104" s="421"/>
      <c r="AL104" s="421"/>
      <c r="AM104" s="421"/>
      <c r="AN104" s="421"/>
      <c r="AO104" s="421"/>
      <c r="AP104" s="422"/>
      <c r="AQ104" s="363"/>
      <c r="AR104" s="363"/>
      <c r="AS104" s="363"/>
      <c r="AT104" s="363"/>
    </row>
    <row r="105" spans="1:46" ht="18" customHeight="1">
      <c r="A105" s="363"/>
      <c r="B105" s="423"/>
      <c r="C105" s="424"/>
      <c r="D105" s="424"/>
      <c r="E105" s="424"/>
      <c r="F105" s="424"/>
      <c r="G105" s="424"/>
      <c r="H105" s="424"/>
      <c r="I105" s="424"/>
      <c r="J105" s="424"/>
      <c r="K105" s="424"/>
      <c r="L105" s="424"/>
      <c r="M105" s="425"/>
      <c r="N105" s="420"/>
      <c r="O105" s="421"/>
      <c r="P105" s="421"/>
      <c r="Q105" s="421"/>
      <c r="R105" s="421"/>
      <c r="S105" s="421"/>
      <c r="T105" s="421"/>
      <c r="U105" s="421"/>
      <c r="V105" s="421"/>
      <c r="W105" s="421"/>
      <c r="X105" s="422"/>
      <c r="Y105" s="426"/>
      <c r="Z105" s="427"/>
      <c r="AA105" s="418"/>
      <c r="AB105" s="419"/>
      <c r="AC105" s="418"/>
      <c r="AD105" s="419"/>
      <c r="AE105" s="418"/>
      <c r="AF105" s="419"/>
      <c r="AG105" s="420"/>
      <c r="AH105" s="421"/>
      <c r="AI105" s="421"/>
      <c r="AJ105" s="421"/>
      <c r="AK105" s="421"/>
      <c r="AL105" s="421"/>
      <c r="AM105" s="421"/>
      <c r="AN105" s="421"/>
      <c r="AO105" s="421"/>
      <c r="AP105" s="422"/>
      <c r="AQ105" s="363"/>
      <c r="AR105" s="363"/>
      <c r="AS105" s="363"/>
      <c r="AT105" s="363"/>
    </row>
    <row r="106" spans="1:46" ht="18" customHeight="1">
      <c r="A106" s="363"/>
      <c r="B106" s="423"/>
      <c r="C106" s="424"/>
      <c r="D106" s="424"/>
      <c r="E106" s="424"/>
      <c r="F106" s="424"/>
      <c r="G106" s="424"/>
      <c r="H106" s="424"/>
      <c r="I106" s="424"/>
      <c r="J106" s="424"/>
      <c r="K106" s="424"/>
      <c r="L106" s="424"/>
      <c r="M106" s="425"/>
      <c r="N106" s="420"/>
      <c r="O106" s="421"/>
      <c r="P106" s="421"/>
      <c r="Q106" s="421"/>
      <c r="R106" s="421"/>
      <c r="S106" s="421"/>
      <c r="T106" s="421"/>
      <c r="U106" s="421"/>
      <c r="V106" s="421"/>
      <c r="W106" s="421"/>
      <c r="X106" s="422"/>
      <c r="Y106" s="426"/>
      <c r="Z106" s="427"/>
      <c r="AA106" s="418"/>
      <c r="AB106" s="419"/>
      <c r="AC106" s="418"/>
      <c r="AD106" s="419"/>
      <c r="AE106" s="418"/>
      <c r="AF106" s="419"/>
      <c r="AG106" s="420"/>
      <c r="AH106" s="421"/>
      <c r="AI106" s="421"/>
      <c r="AJ106" s="421"/>
      <c r="AK106" s="421"/>
      <c r="AL106" s="421"/>
      <c r="AM106" s="421"/>
      <c r="AN106" s="421"/>
      <c r="AO106" s="421"/>
      <c r="AP106" s="422"/>
      <c r="AQ106" s="363"/>
      <c r="AR106" s="363"/>
      <c r="AS106" s="363"/>
      <c r="AT106" s="363"/>
    </row>
    <row r="107" spans="1:46" ht="18" customHeight="1">
      <c r="A107" s="363"/>
      <c r="B107" s="423"/>
      <c r="C107" s="424"/>
      <c r="D107" s="424"/>
      <c r="E107" s="424"/>
      <c r="F107" s="424"/>
      <c r="G107" s="424"/>
      <c r="H107" s="424"/>
      <c r="I107" s="424"/>
      <c r="J107" s="424"/>
      <c r="K107" s="424"/>
      <c r="L107" s="424"/>
      <c r="M107" s="425"/>
      <c r="N107" s="420"/>
      <c r="O107" s="421"/>
      <c r="P107" s="421"/>
      <c r="Q107" s="421"/>
      <c r="R107" s="421"/>
      <c r="S107" s="421"/>
      <c r="T107" s="421"/>
      <c r="U107" s="421"/>
      <c r="V107" s="421"/>
      <c r="W107" s="421"/>
      <c r="X107" s="422"/>
      <c r="Y107" s="426"/>
      <c r="Z107" s="427"/>
      <c r="AA107" s="418"/>
      <c r="AB107" s="419"/>
      <c r="AC107" s="418"/>
      <c r="AD107" s="419"/>
      <c r="AE107" s="418"/>
      <c r="AF107" s="419"/>
      <c r="AG107" s="420"/>
      <c r="AH107" s="421"/>
      <c r="AI107" s="421"/>
      <c r="AJ107" s="421"/>
      <c r="AK107" s="421"/>
      <c r="AL107" s="421"/>
      <c r="AM107" s="421"/>
      <c r="AN107" s="421"/>
      <c r="AO107" s="421"/>
      <c r="AP107" s="422"/>
      <c r="AQ107" s="363"/>
      <c r="AR107" s="363"/>
      <c r="AS107" s="363"/>
      <c r="AT107" s="363"/>
    </row>
    <row r="108" spans="1:46" ht="18" customHeight="1">
      <c r="A108" s="363"/>
      <c r="B108" s="423"/>
      <c r="C108" s="424"/>
      <c r="D108" s="424"/>
      <c r="E108" s="424"/>
      <c r="F108" s="424"/>
      <c r="G108" s="424"/>
      <c r="H108" s="424"/>
      <c r="I108" s="424"/>
      <c r="J108" s="424"/>
      <c r="K108" s="424"/>
      <c r="L108" s="424"/>
      <c r="M108" s="425"/>
      <c r="N108" s="420"/>
      <c r="O108" s="421"/>
      <c r="P108" s="421"/>
      <c r="Q108" s="421"/>
      <c r="R108" s="421"/>
      <c r="S108" s="421"/>
      <c r="T108" s="421"/>
      <c r="U108" s="421"/>
      <c r="V108" s="421"/>
      <c r="W108" s="421"/>
      <c r="X108" s="422"/>
      <c r="Y108" s="426"/>
      <c r="Z108" s="427"/>
      <c r="AA108" s="418"/>
      <c r="AB108" s="419"/>
      <c r="AC108" s="418"/>
      <c r="AD108" s="419"/>
      <c r="AE108" s="418"/>
      <c r="AF108" s="419"/>
      <c r="AG108" s="420"/>
      <c r="AH108" s="421"/>
      <c r="AI108" s="421"/>
      <c r="AJ108" s="421"/>
      <c r="AK108" s="421"/>
      <c r="AL108" s="421"/>
      <c r="AM108" s="421"/>
      <c r="AN108" s="421"/>
      <c r="AO108" s="421"/>
      <c r="AP108" s="422"/>
      <c r="AQ108" s="363"/>
      <c r="AR108" s="363"/>
      <c r="AS108" s="363"/>
      <c r="AT108" s="363"/>
    </row>
    <row r="109" spans="1:46" ht="18" customHeight="1">
      <c r="A109" s="363"/>
      <c r="B109" s="423"/>
      <c r="C109" s="424"/>
      <c r="D109" s="424"/>
      <c r="E109" s="424"/>
      <c r="F109" s="424"/>
      <c r="G109" s="424"/>
      <c r="H109" s="424"/>
      <c r="I109" s="424"/>
      <c r="J109" s="424"/>
      <c r="K109" s="424"/>
      <c r="L109" s="424"/>
      <c r="M109" s="425"/>
      <c r="N109" s="420"/>
      <c r="O109" s="421"/>
      <c r="P109" s="421"/>
      <c r="Q109" s="421"/>
      <c r="R109" s="421"/>
      <c r="S109" s="421"/>
      <c r="T109" s="421"/>
      <c r="U109" s="421"/>
      <c r="V109" s="421"/>
      <c r="W109" s="421"/>
      <c r="X109" s="422"/>
      <c r="Y109" s="426"/>
      <c r="Z109" s="427"/>
      <c r="AA109" s="418"/>
      <c r="AB109" s="419"/>
      <c r="AC109" s="418"/>
      <c r="AD109" s="419"/>
      <c r="AE109" s="418"/>
      <c r="AF109" s="419"/>
      <c r="AG109" s="420"/>
      <c r="AH109" s="421"/>
      <c r="AI109" s="421"/>
      <c r="AJ109" s="421"/>
      <c r="AK109" s="421"/>
      <c r="AL109" s="421"/>
      <c r="AM109" s="421"/>
      <c r="AN109" s="421"/>
      <c r="AO109" s="421"/>
      <c r="AP109" s="422"/>
      <c r="AQ109" s="363"/>
      <c r="AR109" s="363"/>
      <c r="AS109" s="363"/>
      <c r="AT109" s="363"/>
    </row>
    <row r="110" spans="1:46" ht="18" customHeight="1">
      <c r="A110" s="363"/>
      <c r="B110" s="423"/>
      <c r="C110" s="424"/>
      <c r="D110" s="424"/>
      <c r="E110" s="424"/>
      <c r="F110" s="424"/>
      <c r="G110" s="424"/>
      <c r="H110" s="424"/>
      <c r="I110" s="424"/>
      <c r="J110" s="424"/>
      <c r="K110" s="424"/>
      <c r="L110" s="424"/>
      <c r="M110" s="425"/>
      <c r="N110" s="420"/>
      <c r="O110" s="421"/>
      <c r="P110" s="421"/>
      <c r="Q110" s="421"/>
      <c r="R110" s="421"/>
      <c r="S110" s="421"/>
      <c r="T110" s="421"/>
      <c r="U110" s="421"/>
      <c r="V110" s="421"/>
      <c r="W110" s="421"/>
      <c r="X110" s="422"/>
      <c r="Y110" s="426"/>
      <c r="Z110" s="427"/>
      <c r="AA110" s="418"/>
      <c r="AB110" s="419"/>
      <c r="AC110" s="418"/>
      <c r="AD110" s="419"/>
      <c r="AE110" s="418"/>
      <c r="AF110" s="419"/>
      <c r="AG110" s="420"/>
      <c r="AH110" s="421"/>
      <c r="AI110" s="421"/>
      <c r="AJ110" s="421"/>
      <c r="AK110" s="421"/>
      <c r="AL110" s="421"/>
      <c r="AM110" s="421"/>
      <c r="AN110" s="421"/>
      <c r="AO110" s="421"/>
      <c r="AP110" s="422"/>
      <c r="AQ110" s="363"/>
      <c r="AR110" s="363"/>
      <c r="AS110" s="363"/>
      <c r="AT110" s="363"/>
    </row>
    <row r="111" spans="1:46" ht="18" customHeight="1">
      <c r="A111" s="363"/>
      <c r="B111" s="423"/>
      <c r="C111" s="424"/>
      <c r="D111" s="424"/>
      <c r="E111" s="424"/>
      <c r="F111" s="424"/>
      <c r="G111" s="424"/>
      <c r="H111" s="424"/>
      <c r="I111" s="424"/>
      <c r="J111" s="424"/>
      <c r="K111" s="424"/>
      <c r="L111" s="424"/>
      <c r="M111" s="425"/>
      <c r="N111" s="420"/>
      <c r="O111" s="421"/>
      <c r="P111" s="421"/>
      <c r="Q111" s="421"/>
      <c r="R111" s="421"/>
      <c r="S111" s="421"/>
      <c r="T111" s="421"/>
      <c r="U111" s="421"/>
      <c r="V111" s="421"/>
      <c r="W111" s="421"/>
      <c r="X111" s="422"/>
      <c r="Y111" s="426"/>
      <c r="Z111" s="427"/>
      <c r="AA111" s="418"/>
      <c r="AB111" s="419"/>
      <c r="AC111" s="418"/>
      <c r="AD111" s="419"/>
      <c r="AE111" s="418"/>
      <c r="AF111" s="419"/>
      <c r="AG111" s="420"/>
      <c r="AH111" s="421"/>
      <c r="AI111" s="421"/>
      <c r="AJ111" s="421"/>
      <c r="AK111" s="421"/>
      <c r="AL111" s="421"/>
      <c r="AM111" s="421"/>
      <c r="AN111" s="421"/>
      <c r="AO111" s="421"/>
      <c r="AP111" s="422"/>
      <c r="AQ111" s="373"/>
      <c r="AR111" s="373"/>
      <c r="AS111" s="373"/>
      <c r="AT111" s="373"/>
    </row>
    <row r="112" spans="1:46" ht="18" customHeight="1">
      <c r="A112" s="363"/>
      <c r="B112" s="423"/>
      <c r="C112" s="424"/>
      <c r="D112" s="424"/>
      <c r="E112" s="424"/>
      <c r="F112" s="424"/>
      <c r="G112" s="424"/>
      <c r="H112" s="424"/>
      <c r="I112" s="424"/>
      <c r="J112" s="424"/>
      <c r="K112" s="424"/>
      <c r="L112" s="424"/>
      <c r="M112" s="425"/>
      <c r="N112" s="420"/>
      <c r="O112" s="421"/>
      <c r="P112" s="421"/>
      <c r="Q112" s="421"/>
      <c r="R112" s="421"/>
      <c r="S112" s="421"/>
      <c r="T112" s="421"/>
      <c r="U112" s="421"/>
      <c r="V112" s="421"/>
      <c r="W112" s="421"/>
      <c r="X112" s="422"/>
      <c r="Y112" s="426"/>
      <c r="Z112" s="427"/>
      <c r="AA112" s="418"/>
      <c r="AB112" s="419"/>
      <c r="AC112" s="418"/>
      <c r="AD112" s="419"/>
      <c r="AE112" s="418"/>
      <c r="AF112" s="419"/>
      <c r="AG112" s="420"/>
      <c r="AH112" s="421"/>
      <c r="AI112" s="421"/>
      <c r="AJ112" s="421"/>
      <c r="AK112" s="421"/>
      <c r="AL112" s="421"/>
      <c r="AM112" s="421"/>
      <c r="AN112" s="421"/>
      <c r="AO112" s="421"/>
      <c r="AP112" s="422"/>
      <c r="AQ112" s="373"/>
      <c r="AR112" s="373"/>
      <c r="AS112" s="373"/>
      <c r="AT112" s="373"/>
    </row>
    <row r="113" spans="1:46" ht="18" customHeight="1">
      <c r="A113" s="363"/>
      <c r="B113" s="423"/>
      <c r="C113" s="424"/>
      <c r="D113" s="424"/>
      <c r="E113" s="424"/>
      <c r="F113" s="424"/>
      <c r="G113" s="424"/>
      <c r="H113" s="424"/>
      <c r="I113" s="424"/>
      <c r="J113" s="424"/>
      <c r="K113" s="424"/>
      <c r="L113" s="424"/>
      <c r="M113" s="425"/>
      <c r="N113" s="420"/>
      <c r="O113" s="421"/>
      <c r="P113" s="421"/>
      <c r="Q113" s="421"/>
      <c r="R113" s="421"/>
      <c r="S113" s="421"/>
      <c r="T113" s="421"/>
      <c r="U113" s="421"/>
      <c r="V113" s="421"/>
      <c r="W113" s="421"/>
      <c r="X113" s="422"/>
      <c r="Y113" s="426"/>
      <c r="Z113" s="427"/>
      <c r="AA113" s="418"/>
      <c r="AB113" s="419"/>
      <c r="AC113" s="418"/>
      <c r="AD113" s="419"/>
      <c r="AE113" s="418"/>
      <c r="AF113" s="419"/>
      <c r="AG113" s="420"/>
      <c r="AH113" s="421"/>
      <c r="AI113" s="421"/>
      <c r="AJ113" s="421"/>
      <c r="AK113" s="421"/>
      <c r="AL113" s="421"/>
      <c r="AM113" s="421"/>
      <c r="AN113" s="421"/>
      <c r="AO113" s="421"/>
      <c r="AP113" s="422"/>
      <c r="AQ113" s="373"/>
      <c r="AR113" s="373"/>
      <c r="AS113" s="373"/>
      <c r="AT113" s="373"/>
    </row>
    <row r="114" spans="1:46" ht="18" customHeight="1">
      <c r="A114" s="363"/>
      <c r="B114" s="423"/>
      <c r="C114" s="424"/>
      <c r="D114" s="424"/>
      <c r="E114" s="424"/>
      <c r="F114" s="424"/>
      <c r="G114" s="424"/>
      <c r="H114" s="424"/>
      <c r="I114" s="424"/>
      <c r="J114" s="424"/>
      <c r="K114" s="424"/>
      <c r="L114" s="424"/>
      <c r="M114" s="425"/>
      <c r="N114" s="420"/>
      <c r="O114" s="421"/>
      <c r="P114" s="421"/>
      <c r="Q114" s="421"/>
      <c r="R114" s="421"/>
      <c r="S114" s="421"/>
      <c r="T114" s="421"/>
      <c r="U114" s="421"/>
      <c r="V114" s="421"/>
      <c r="W114" s="421"/>
      <c r="X114" s="422"/>
      <c r="Y114" s="426"/>
      <c r="Z114" s="427"/>
      <c r="AA114" s="418"/>
      <c r="AB114" s="419"/>
      <c r="AC114" s="418"/>
      <c r="AD114" s="419"/>
      <c r="AE114" s="418"/>
      <c r="AF114" s="419"/>
      <c r="AG114" s="420"/>
      <c r="AH114" s="421"/>
      <c r="AI114" s="421"/>
      <c r="AJ114" s="421"/>
      <c r="AK114" s="421"/>
      <c r="AL114" s="421"/>
      <c r="AM114" s="421"/>
      <c r="AN114" s="421"/>
      <c r="AO114" s="421"/>
      <c r="AP114" s="422"/>
      <c r="AQ114" s="373"/>
      <c r="AR114" s="373"/>
      <c r="AS114" s="373"/>
      <c r="AT114" s="373"/>
    </row>
    <row r="115" spans="1:46" ht="18" customHeight="1">
      <c r="A115" s="363"/>
      <c r="B115" s="423"/>
      <c r="C115" s="424"/>
      <c r="D115" s="424"/>
      <c r="E115" s="424"/>
      <c r="F115" s="424"/>
      <c r="G115" s="424"/>
      <c r="H115" s="424"/>
      <c r="I115" s="424"/>
      <c r="J115" s="424"/>
      <c r="K115" s="424"/>
      <c r="L115" s="424"/>
      <c r="M115" s="425"/>
      <c r="N115" s="420"/>
      <c r="O115" s="421"/>
      <c r="P115" s="421"/>
      <c r="Q115" s="421"/>
      <c r="R115" s="421"/>
      <c r="S115" s="421"/>
      <c r="T115" s="421"/>
      <c r="U115" s="421"/>
      <c r="V115" s="421"/>
      <c r="W115" s="421"/>
      <c r="X115" s="422"/>
      <c r="Y115" s="426"/>
      <c r="Z115" s="427"/>
      <c r="AA115" s="418"/>
      <c r="AB115" s="419"/>
      <c r="AC115" s="418"/>
      <c r="AD115" s="419"/>
      <c r="AE115" s="418"/>
      <c r="AF115" s="419"/>
      <c r="AG115" s="420"/>
      <c r="AH115" s="421"/>
      <c r="AI115" s="421"/>
      <c r="AJ115" s="421"/>
      <c r="AK115" s="421"/>
      <c r="AL115" s="421"/>
      <c r="AM115" s="421"/>
      <c r="AN115" s="421"/>
      <c r="AO115" s="421"/>
      <c r="AP115" s="422"/>
      <c r="AQ115" s="374"/>
      <c r="AR115" s="374"/>
      <c r="AS115" s="374"/>
      <c r="AT115" s="374"/>
    </row>
    <row r="116" spans="1:46" ht="18" customHeight="1">
      <c r="A116" s="363"/>
      <c r="B116" s="423"/>
      <c r="C116" s="424"/>
      <c r="D116" s="424"/>
      <c r="E116" s="424"/>
      <c r="F116" s="424"/>
      <c r="G116" s="424"/>
      <c r="H116" s="424"/>
      <c r="I116" s="424"/>
      <c r="J116" s="424"/>
      <c r="K116" s="424"/>
      <c r="L116" s="424"/>
      <c r="M116" s="425"/>
      <c r="N116" s="420"/>
      <c r="O116" s="421"/>
      <c r="P116" s="421"/>
      <c r="Q116" s="421"/>
      <c r="R116" s="421"/>
      <c r="S116" s="421"/>
      <c r="T116" s="421"/>
      <c r="U116" s="421"/>
      <c r="V116" s="421"/>
      <c r="W116" s="421"/>
      <c r="X116" s="422"/>
      <c r="Y116" s="426"/>
      <c r="Z116" s="427"/>
      <c r="AA116" s="418"/>
      <c r="AB116" s="419"/>
      <c r="AC116" s="418"/>
      <c r="AD116" s="419"/>
      <c r="AE116" s="418"/>
      <c r="AF116" s="419"/>
      <c r="AG116" s="420"/>
      <c r="AH116" s="421"/>
      <c r="AI116" s="421"/>
      <c r="AJ116" s="421"/>
      <c r="AK116" s="421"/>
      <c r="AL116" s="421"/>
      <c r="AM116" s="421"/>
      <c r="AN116" s="421"/>
      <c r="AO116" s="421"/>
      <c r="AP116" s="422"/>
      <c r="AQ116" s="374"/>
      <c r="AR116" s="374"/>
      <c r="AS116" s="374"/>
      <c r="AT116" s="374"/>
    </row>
    <row r="117" spans="1:46" ht="18" customHeight="1">
      <c r="A117" s="363"/>
      <c r="B117" s="423"/>
      <c r="C117" s="424"/>
      <c r="D117" s="424"/>
      <c r="E117" s="424"/>
      <c r="F117" s="424"/>
      <c r="G117" s="424"/>
      <c r="H117" s="424"/>
      <c r="I117" s="424"/>
      <c r="J117" s="424"/>
      <c r="K117" s="424"/>
      <c r="L117" s="424"/>
      <c r="M117" s="425"/>
      <c r="N117" s="420"/>
      <c r="O117" s="421"/>
      <c r="P117" s="421"/>
      <c r="Q117" s="421"/>
      <c r="R117" s="421"/>
      <c r="S117" s="421"/>
      <c r="T117" s="421"/>
      <c r="U117" s="421"/>
      <c r="V117" s="421"/>
      <c r="W117" s="421"/>
      <c r="X117" s="422"/>
      <c r="Y117" s="426"/>
      <c r="Z117" s="427"/>
      <c r="AA117" s="418"/>
      <c r="AB117" s="419"/>
      <c r="AC117" s="418"/>
      <c r="AD117" s="419"/>
      <c r="AE117" s="418"/>
      <c r="AF117" s="419"/>
      <c r="AG117" s="420"/>
      <c r="AH117" s="421"/>
      <c r="AI117" s="421"/>
      <c r="AJ117" s="421"/>
      <c r="AK117" s="421"/>
      <c r="AL117" s="421"/>
      <c r="AM117" s="421"/>
      <c r="AN117" s="421"/>
      <c r="AO117" s="421"/>
      <c r="AP117" s="422"/>
      <c r="AQ117" s="374"/>
      <c r="AR117" s="374"/>
      <c r="AS117" s="374"/>
      <c r="AT117" s="374"/>
    </row>
    <row r="118" spans="1:46" ht="18" customHeight="1">
      <c r="A118" s="363"/>
      <c r="B118" s="416" t="s">
        <v>793</v>
      </c>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16"/>
      <c r="AA118" s="416"/>
      <c r="AB118" s="416"/>
      <c r="AC118" s="416"/>
      <c r="AD118" s="416"/>
      <c r="AE118" s="416"/>
      <c r="AF118" s="416"/>
      <c r="AG118" s="416"/>
      <c r="AH118" s="416"/>
      <c r="AI118" s="416"/>
      <c r="AJ118" s="416"/>
      <c r="AK118" s="416"/>
      <c r="AL118" s="416"/>
      <c r="AM118" s="416"/>
      <c r="AN118" s="416"/>
      <c r="AO118" s="416"/>
      <c r="AP118" s="416"/>
      <c r="AQ118" s="374"/>
      <c r="AR118" s="374"/>
      <c r="AS118" s="374"/>
      <c r="AT118" s="374"/>
    </row>
    <row r="119" spans="1:46" ht="18" customHeight="1">
      <c r="A119" s="363"/>
      <c r="B119" s="417"/>
      <c r="C119" s="417"/>
      <c r="D119" s="417"/>
      <c r="E119" s="417"/>
      <c r="F119" s="417"/>
      <c r="G119" s="417"/>
      <c r="H119" s="417"/>
      <c r="I119" s="417"/>
      <c r="J119" s="417"/>
      <c r="K119" s="417"/>
      <c r="L119" s="417"/>
      <c r="M119" s="417"/>
      <c r="N119" s="417"/>
      <c r="O119" s="417"/>
      <c r="P119" s="417"/>
      <c r="Q119" s="417"/>
      <c r="R119" s="417"/>
      <c r="S119" s="417"/>
      <c r="T119" s="417"/>
      <c r="U119" s="417"/>
      <c r="V119" s="417"/>
      <c r="W119" s="417"/>
      <c r="X119" s="417"/>
      <c r="Y119" s="417"/>
      <c r="Z119" s="417"/>
      <c r="AA119" s="417"/>
      <c r="AB119" s="417"/>
      <c r="AC119" s="417"/>
      <c r="AD119" s="417"/>
      <c r="AE119" s="417"/>
      <c r="AF119" s="417"/>
      <c r="AG119" s="417"/>
      <c r="AH119" s="417"/>
      <c r="AI119" s="417"/>
      <c r="AJ119" s="417"/>
      <c r="AK119" s="417"/>
      <c r="AL119" s="417"/>
      <c r="AM119" s="417"/>
      <c r="AN119" s="417"/>
      <c r="AO119" s="417"/>
      <c r="AP119" s="417"/>
      <c r="AQ119" s="374"/>
      <c r="AR119" s="374"/>
      <c r="AS119" s="374"/>
      <c r="AT119" s="374"/>
    </row>
    <row r="120" spans="1:46" ht="30" customHeight="1">
      <c r="A120" s="363"/>
      <c r="B120" s="417"/>
      <c r="C120" s="417"/>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17"/>
      <c r="AE120" s="417"/>
      <c r="AF120" s="417"/>
      <c r="AG120" s="417"/>
      <c r="AH120" s="417"/>
      <c r="AI120" s="417"/>
      <c r="AJ120" s="417"/>
      <c r="AK120" s="417"/>
      <c r="AL120" s="417"/>
      <c r="AM120" s="417"/>
      <c r="AN120" s="417"/>
      <c r="AO120" s="417"/>
      <c r="AP120" s="417"/>
      <c r="AQ120" s="374"/>
      <c r="AR120" s="374"/>
      <c r="AS120" s="374"/>
      <c r="AT120" s="374"/>
    </row>
    <row r="122" spans="1:46" ht="18" customHeight="1">
      <c r="A122" s="1"/>
      <c r="B122" s="375"/>
      <c r="C122" s="375"/>
      <c r="D122" s="376"/>
      <c r="E122" s="376"/>
      <c r="F122" s="377"/>
      <c r="G122" s="377"/>
      <c r="H122" s="375"/>
      <c r="I122" s="378"/>
      <c r="J122" s="375"/>
      <c r="K122" s="375"/>
      <c r="L122" s="375"/>
      <c r="M122" s="375"/>
      <c r="N122" s="375"/>
      <c r="O122" s="375"/>
      <c r="P122" s="375"/>
      <c r="Q122" s="375"/>
      <c r="R122" s="375"/>
      <c r="S122" s="375"/>
      <c r="T122" s="375"/>
      <c r="U122" s="375"/>
      <c r="V122" s="375"/>
      <c r="W122" s="375"/>
      <c r="X122" s="375"/>
      <c r="Y122" s="375"/>
      <c r="Z122" s="375"/>
      <c r="AA122" s="375"/>
      <c r="AB122" s="375"/>
      <c r="AC122" s="375"/>
      <c r="AD122" s="1"/>
      <c r="AE122" s="1"/>
      <c r="AF122" s="1"/>
      <c r="AG122" s="1"/>
      <c r="AH122" s="1"/>
      <c r="AI122" s="1"/>
      <c r="AJ122" s="1"/>
      <c r="AK122" s="361"/>
      <c r="AL122" s="362"/>
      <c r="AM122" s="362"/>
      <c r="AN122" s="362"/>
      <c r="AO122" s="362"/>
      <c r="AP122" s="362"/>
      <c r="AQ122" s="361"/>
      <c r="AR122" s="361"/>
    </row>
    <row r="123" spans="1:46" ht="18" customHeight="1">
      <c r="A123" s="1" t="s">
        <v>830</v>
      </c>
      <c r="B123" s="375"/>
      <c r="C123" s="375"/>
      <c r="D123" s="376"/>
      <c r="E123" s="376"/>
      <c r="F123" s="377"/>
      <c r="G123" s="377"/>
      <c r="H123" s="375"/>
      <c r="I123" s="378"/>
      <c r="J123" s="375"/>
      <c r="K123" s="375"/>
      <c r="L123" s="375"/>
      <c r="M123" s="375"/>
      <c r="N123" s="375"/>
      <c r="O123" s="375"/>
      <c r="P123" s="375"/>
      <c r="Q123" s="375"/>
      <c r="R123" s="375"/>
      <c r="S123" s="375"/>
      <c r="T123" s="375"/>
      <c r="U123" s="375"/>
      <c r="V123" s="375"/>
      <c r="W123" s="375"/>
      <c r="X123" s="375"/>
      <c r="Y123" s="375"/>
      <c r="Z123" s="375"/>
      <c r="AA123" s="375"/>
      <c r="AB123" s="375"/>
      <c r="AC123" s="375"/>
      <c r="AD123" s="1"/>
      <c r="AE123" s="1"/>
      <c r="AF123" s="1"/>
      <c r="AG123" s="1"/>
      <c r="AH123" s="1"/>
      <c r="AI123" s="1"/>
      <c r="AJ123" s="1"/>
      <c r="AK123" s="361"/>
      <c r="AL123" s="362"/>
      <c r="AM123" s="362"/>
      <c r="AN123" s="362"/>
      <c r="AO123" s="362"/>
      <c r="AP123" s="362"/>
      <c r="AQ123" s="361"/>
      <c r="AR123" s="361"/>
    </row>
    <row r="124" spans="1:46" ht="18" customHeight="1">
      <c r="A124" s="364"/>
      <c r="B124" s="375"/>
      <c r="C124" s="375"/>
      <c r="D124" s="376"/>
      <c r="E124" s="376"/>
      <c r="F124" s="377"/>
      <c r="G124" s="377"/>
      <c r="H124" s="375"/>
      <c r="I124" s="378"/>
      <c r="J124" s="375"/>
      <c r="K124" s="375"/>
      <c r="L124" s="375"/>
      <c r="M124" s="375"/>
      <c r="N124" s="375"/>
      <c r="O124" s="375"/>
      <c r="P124" s="375"/>
      <c r="Q124" s="375"/>
      <c r="R124" s="375"/>
      <c r="S124" s="375"/>
      <c r="T124" s="375"/>
      <c r="U124" s="375"/>
      <c r="V124" s="375"/>
      <c r="W124" s="375"/>
      <c r="X124" s="375"/>
      <c r="Y124" s="375"/>
      <c r="Z124" s="375"/>
      <c r="AA124" s="375"/>
      <c r="AB124" s="375"/>
      <c r="AC124" s="375"/>
      <c r="AD124" s="1"/>
      <c r="AE124" s="1"/>
      <c r="AF124" s="1"/>
      <c r="AG124" s="1"/>
      <c r="AH124" s="1"/>
      <c r="AI124" s="1"/>
      <c r="AJ124" s="1"/>
      <c r="AK124" s="361" t="s">
        <v>487</v>
      </c>
      <c r="AL124" s="476" t="s">
        <v>347</v>
      </c>
      <c r="AM124" s="476"/>
      <c r="AN124" s="362" t="s">
        <v>342</v>
      </c>
      <c r="AO124" s="476" t="s">
        <v>347</v>
      </c>
      <c r="AP124" s="476"/>
      <c r="AQ124" s="361" t="s">
        <v>343</v>
      </c>
      <c r="AR124" s="361" t="s">
        <v>344</v>
      </c>
    </row>
    <row r="125" spans="1:46" ht="18" customHeight="1">
      <c r="A125" s="1" t="s">
        <v>813</v>
      </c>
      <c r="B125" s="379"/>
      <c r="C125" s="379"/>
      <c r="D125" s="379"/>
      <c r="E125" s="379"/>
      <c r="F125" s="379"/>
      <c r="G125" s="379"/>
      <c r="H125" s="379"/>
      <c r="I125" s="380"/>
      <c r="J125" s="375"/>
      <c r="K125" s="375"/>
      <c r="L125" s="375"/>
      <c r="M125" s="375"/>
      <c r="N125" s="375"/>
      <c r="O125" s="375"/>
      <c r="P125" s="375"/>
      <c r="Q125" s="375"/>
      <c r="R125" s="375"/>
      <c r="S125" s="375"/>
      <c r="T125" s="375"/>
      <c r="U125" s="375"/>
      <c r="V125" s="375"/>
      <c r="W125" s="375"/>
      <c r="X125" s="375"/>
      <c r="Y125" s="375"/>
      <c r="Z125" s="375"/>
      <c r="AA125" s="375"/>
      <c r="AB125" s="1"/>
      <c r="AC125" s="1"/>
      <c r="AD125" s="1"/>
      <c r="AE125" s="1"/>
      <c r="AF125" s="1"/>
      <c r="AG125" s="1"/>
      <c r="AH125" s="1"/>
      <c r="AI125" s="1"/>
      <c r="AJ125" s="1"/>
      <c r="AK125" s="1"/>
      <c r="AL125" s="381"/>
      <c r="AM125" s="1"/>
      <c r="AN125" s="1"/>
      <c r="AO125" s="381"/>
      <c r="AP125" s="1"/>
      <c r="AQ125" s="1"/>
      <c r="AR125" s="38"/>
    </row>
    <row r="126" spans="1:46" ht="18" customHeight="1">
      <c r="A126" s="1" t="s">
        <v>814</v>
      </c>
      <c r="B126" s="375"/>
      <c r="C126" s="382"/>
      <c r="D126" s="382"/>
      <c r="E126" s="382"/>
      <c r="F126" s="382"/>
      <c r="G126" s="382"/>
      <c r="H126" s="382"/>
      <c r="I126" s="382"/>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8"/>
    </row>
    <row r="127" spans="1:46" ht="18" customHeight="1">
      <c r="A127" s="383"/>
      <c r="B127" s="383"/>
      <c r="C127" s="383"/>
      <c r="D127" s="383"/>
      <c r="E127" s="383"/>
      <c r="F127" s="383"/>
      <c r="G127" s="383"/>
      <c r="H127" s="383"/>
      <c r="I127" s="383"/>
      <c r="J127" s="384"/>
      <c r="K127" s="384"/>
      <c r="L127" s="384"/>
      <c r="M127" s="384"/>
      <c r="N127" s="384"/>
      <c r="O127" s="384"/>
      <c r="P127" s="384"/>
      <c r="Q127" s="384"/>
      <c r="R127" s="384"/>
      <c r="S127" s="383"/>
      <c r="T127" s="384"/>
      <c r="U127" s="384"/>
      <c r="V127" s="384"/>
      <c r="W127" s="384"/>
      <c r="X127" s="384"/>
      <c r="Y127" s="384"/>
      <c r="Z127" s="384"/>
      <c r="AA127" s="384"/>
      <c r="AB127" s="384"/>
      <c r="AC127" s="383"/>
      <c r="AD127" s="383"/>
      <c r="AE127" s="383"/>
      <c r="AF127" s="383"/>
      <c r="AG127" s="383"/>
      <c r="AH127" s="383"/>
      <c r="AI127" s="383"/>
      <c r="AJ127" s="383"/>
      <c r="AK127" s="383"/>
      <c r="AL127" s="383"/>
      <c r="AM127" s="383"/>
      <c r="AN127" s="383"/>
      <c r="AO127" s="383"/>
      <c r="AP127" s="383"/>
      <c r="AQ127" s="383"/>
    </row>
    <row r="128" spans="1:46" ht="18" customHeight="1">
      <c r="A128" s="527" t="s">
        <v>797</v>
      </c>
      <c r="B128" s="527"/>
      <c r="C128" s="527"/>
      <c r="D128" s="527"/>
      <c r="E128" s="527"/>
      <c r="F128" s="527"/>
      <c r="G128" s="527"/>
      <c r="H128" s="527"/>
      <c r="I128" s="527"/>
      <c r="J128" s="527"/>
      <c r="K128" s="527"/>
      <c r="L128" s="527"/>
      <c r="M128" s="527"/>
      <c r="N128" s="527"/>
      <c r="O128" s="527"/>
      <c r="P128" s="527"/>
      <c r="Q128" s="527"/>
      <c r="R128" s="527"/>
      <c r="S128" s="527"/>
      <c r="T128" s="527"/>
      <c r="U128" s="527"/>
      <c r="V128" s="527"/>
      <c r="W128" s="527"/>
      <c r="X128" s="527"/>
      <c r="Y128" s="527"/>
      <c r="Z128" s="527"/>
      <c r="AA128" s="527"/>
      <c r="AB128" s="527"/>
      <c r="AC128" s="527"/>
      <c r="AD128" s="527"/>
      <c r="AE128" s="527"/>
      <c r="AF128" s="527"/>
      <c r="AG128" s="527"/>
      <c r="AH128" s="527"/>
      <c r="AI128" s="527"/>
      <c r="AJ128" s="527"/>
      <c r="AK128" s="527"/>
      <c r="AL128" s="527"/>
      <c r="AM128" s="527"/>
      <c r="AN128" s="527"/>
      <c r="AO128" s="527"/>
      <c r="AP128" s="527"/>
      <c r="AQ128" s="527"/>
    </row>
    <row r="129" spans="1:46" ht="18" customHeight="1">
      <c r="A129" s="527"/>
      <c r="B129" s="527"/>
      <c r="C129" s="527"/>
      <c r="D129" s="527"/>
      <c r="E129" s="527"/>
      <c r="F129" s="527"/>
      <c r="G129" s="527"/>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row>
    <row r="130" spans="1:46" ht="18" customHeight="1">
      <c r="A130" s="527"/>
      <c r="B130" s="527"/>
      <c r="C130" s="527"/>
      <c r="D130" s="527"/>
      <c r="E130" s="527"/>
      <c r="F130" s="527"/>
      <c r="G130" s="527"/>
      <c r="H130" s="527"/>
      <c r="I130" s="527"/>
      <c r="J130" s="527"/>
      <c r="K130" s="527"/>
      <c r="L130" s="527"/>
      <c r="M130" s="527"/>
      <c r="N130" s="527"/>
      <c r="O130" s="527"/>
      <c r="P130" s="527"/>
      <c r="Q130" s="527"/>
      <c r="R130" s="527"/>
      <c r="S130" s="527"/>
      <c r="T130" s="527"/>
      <c r="U130" s="527"/>
      <c r="V130" s="527"/>
      <c r="W130" s="527"/>
      <c r="X130" s="527"/>
      <c r="Y130" s="527"/>
      <c r="Z130" s="527"/>
      <c r="AA130" s="527"/>
      <c r="AB130" s="527"/>
      <c r="AC130" s="527"/>
      <c r="AD130" s="527"/>
      <c r="AE130" s="527"/>
      <c r="AF130" s="527"/>
      <c r="AG130" s="527"/>
      <c r="AH130" s="527"/>
      <c r="AI130" s="527"/>
      <c r="AJ130" s="527"/>
      <c r="AK130" s="527"/>
      <c r="AL130" s="527"/>
      <c r="AM130" s="527"/>
      <c r="AN130" s="527"/>
      <c r="AO130" s="527"/>
      <c r="AP130" s="527"/>
      <c r="AQ130" s="527"/>
    </row>
    <row r="131" spans="1:46" ht="18" customHeight="1">
      <c r="A131" s="398"/>
      <c r="B131" s="398"/>
      <c r="C131" s="398"/>
      <c r="D131" s="398"/>
      <c r="E131" s="398"/>
      <c r="F131" s="398"/>
      <c r="G131" s="398"/>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row>
    <row r="132" spans="1:46" ht="61.5" customHeight="1">
      <c r="B132" s="399"/>
      <c r="C132" s="528" t="s">
        <v>835</v>
      </c>
      <c r="D132" s="528"/>
      <c r="E132" s="528"/>
      <c r="F132" s="528"/>
      <c r="G132" s="528"/>
      <c r="H132" s="528"/>
      <c r="I132" s="528"/>
      <c r="J132" s="528"/>
      <c r="K132" s="528"/>
      <c r="L132" s="528"/>
      <c r="M132" s="528"/>
      <c r="N132" s="528"/>
      <c r="O132" s="528"/>
      <c r="P132" s="528"/>
      <c r="Q132" s="528"/>
      <c r="R132" s="528"/>
      <c r="S132" s="528"/>
      <c r="T132" s="528"/>
      <c r="U132" s="528"/>
      <c r="V132" s="528"/>
      <c r="W132" s="528"/>
      <c r="X132" s="528"/>
      <c r="Y132" s="528"/>
      <c r="Z132" s="528"/>
      <c r="AA132" s="528"/>
      <c r="AB132" s="528"/>
      <c r="AC132" s="528"/>
      <c r="AD132" s="528"/>
      <c r="AE132" s="528"/>
      <c r="AF132" s="528"/>
      <c r="AG132" s="528"/>
      <c r="AH132" s="528"/>
      <c r="AI132" s="528"/>
      <c r="AJ132" s="528"/>
      <c r="AK132" s="528"/>
      <c r="AL132" s="528"/>
      <c r="AM132" s="528"/>
      <c r="AN132" s="528"/>
      <c r="AO132" s="528"/>
      <c r="AP132" s="528"/>
      <c r="AQ132" s="528"/>
      <c r="AR132" s="528"/>
      <c r="AS132" s="528"/>
      <c r="AT132" s="385"/>
    </row>
    <row r="133" spans="1:46" ht="18" customHeight="1">
      <c r="A133" s="386"/>
      <c r="B133" s="386"/>
      <c r="C133" s="386"/>
      <c r="D133" s="386"/>
      <c r="E133" s="386"/>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6"/>
      <c r="AD133" s="386"/>
      <c r="AE133" s="386"/>
      <c r="AF133" s="386"/>
      <c r="AG133" s="386"/>
      <c r="AH133" s="386"/>
      <c r="AI133" s="386"/>
      <c r="AJ133" s="386"/>
      <c r="AK133" s="386"/>
      <c r="AL133" s="386"/>
      <c r="AM133" s="386"/>
      <c r="AN133" s="386"/>
      <c r="AO133" s="386"/>
      <c r="AP133" s="386"/>
      <c r="AQ133" s="386"/>
      <c r="AR133" s="363"/>
      <c r="AS133" s="363"/>
    </row>
    <row r="134" spans="1:46" ht="18" customHeight="1">
      <c r="A134" s="387" t="s">
        <v>794</v>
      </c>
      <c r="B134" s="387"/>
      <c r="C134" s="387" t="s">
        <v>798</v>
      </c>
      <c r="D134" s="387"/>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91"/>
      <c r="AS134" s="391"/>
    </row>
    <row r="135" spans="1:46" ht="18" customHeight="1">
      <c r="A135" s="218"/>
      <c r="B135" s="387"/>
      <c r="C135" s="387" t="s">
        <v>854</v>
      </c>
      <c r="D135" s="387"/>
      <c r="E135" s="389"/>
      <c r="F135" s="389"/>
      <c r="G135" s="389"/>
      <c r="H135" s="389"/>
      <c r="I135" s="389"/>
      <c r="J135" s="389"/>
      <c r="K135" s="389"/>
      <c r="L135" s="389"/>
      <c r="M135" s="389"/>
      <c r="N135" s="389"/>
      <c r="O135" s="389"/>
      <c r="P135" s="389"/>
      <c r="Q135" s="389"/>
      <c r="R135" s="389"/>
      <c r="S135" s="389"/>
      <c r="T135" s="389"/>
      <c r="U135" s="389"/>
      <c r="V135" s="389"/>
      <c r="W135" s="389"/>
      <c r="X135" s="389"/>
      <c r="Y135" s="389"/>
      <c r="Z135" s="389"/>
      <c r="AA135" s="389"/>
      <c r="AB135" s="389"/>
      <c r="AC135" s="389"/>
      <c r="AD135" s="389"/>
      <c r="AE135" s="389"/>
      <c r="AF135" s="389"/>
      <c r="AG135" s="389"/>
      <c r="AH135" s="389"/>
      <c r="AI135" s="389"/>
      <c r="AJ135" s="389"/>
      <c r="AK135" s="389"/>
      <c r="AL135" s="389"/>
      <c r="AM135" s="389"/>
      <c r="AN135" s="389"/>
      <c r="AO135" s="389"/>
      <c r="AP135" s="389"/>
      <c r="AQ135" s="389"/>
      <c r="AR135" s="391"/>
      <c r="AS135" s="391"/>
    </row>
    <row r="136" spans="1:46" ht="18" customHeight="1">
      <c r="A136" s="218"/>
      <c r="B136" s="387"/>
      <c r="C136" s="387" t="s">
        <v>855</v>
      </c>
      <c r="D136" s="387"/>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c r="AI136" s="389"/>
      <c r="AJ136" s="389"/>
      <c r="AK136" s="389"/>
      <c r="AL136" s="389"/>
      <c r="AM136" s="389"/>
      <c r="AN136" s="389"/>
      <c r="AO136" s="389"/>
      <c r="AP136" s="389"/>
      <c r="AQ136" s="389"/>
      <c r="AR136" s="391"/>
      <c r="AS136" s="391"/>
    </row>
    <row r="137" spans="1:46" ht="18.649999999999999" customHeight="1">
      <c r="A137" s="218"/>
      <c r="B137" s="387"/>
      <c r="C137" s="387" t="s">
        <v>856</v>
      </c>
      <c r="D137" s="387"/>
      <c r="E137" s="389"/>
      <c r="F137" s="389"/>
      <c r="G137" s="389"/>
      <c r="H137" s="389"/>
      <c r="I137" s="389"/>
      <c r="J137" s="389"/>
      <c r="K137" s="389"/>
      <c r="L137" s="389"/>
      <c r="M137" s="389"/>
      <c r="N137" s="389"/>
      <c r="O137" s="389"/>
      <c r="P137" s="389"/>
      <c r="Q137" s="389"/>
      <c r="R137" s="389"/>
      <c r="S137" s="389"/>
      <c r="T137" s="389"/>
      <c r="U137" s="389"/>
      <c r="V137" s="389"/>
      <c r="W137" s="389"/>
      <c r="X137" s="389"/>
      <c r="Y137" s="389"/>
      <c r="Z137" s="389"/>
      <c r="AA137" s="389"/>
      <c r="AB137" s="389"/>
      <c r="AC137" s="389"/>
      <c r="AD137" s="389"/>
      <c r="AE137" s="389"/>
      <c r="AF137" s="389"/>
      <c r="AG137" s="389"/>
      <c r="AH137" s="389"/>
      <c r="AI137" s="389"/>
      <c r="AJ137" s="389"/>
      <c r="AK137" s="389"/>
      <c r="AL137" s="389"/>
      <c r="AM137" s="389"/>
      <c r="AN137" s="389"/>
      <c r="AO137" s="389"/>
      <c r="AP137" s="389"/>
      <c r="AQ137" s="389"/>
      <c r="AR137" s="391"/>
      <c r="AS137" s="391"/>
    </row>
    <row r="138" spans="1:46" ht="18" customHeight="1">
      <c r="A138" s="218"/>
      <c r="B138" s="387"/>
      <c r="C138" s="387" t="s">
        <v>857</v>
      </c>
      <c r="D138" s="387"/>
      <c r="E138" s="389"/>
      <c r="F138" s="389"/>
      <c r="G138" s="389"/>
      <c r="H138" s="389"/>
      <c r="I138" s="389"/>
      <c r="J138" s="389"/>
      <c r="K138" s="389"/>
      <c r="L138" s="389"/>
      <c r="M138" s="389"/>
      <c r="N138" s="389"/>
      <c r="O138" s="389"/>
      <c r="P138" s="389"/>
      <c r="Q138" s="389"/>
      <c r="R138" s="389"/>
      <c r="S138" s="412"/>
      <c r="T138" s="389"/>
      <c r="U138" s="389"/>
      <c r="V138" s="389"/>
      <c r="W138" s="389"/>
      <c r="X138" s="389"/>
      <c r="Y138" s="389"/>
      <c r="Z138" s="389"/>
      <c r="AA138" s="389"/>
      <c r="AB138" s="389"/>
      <c r="AC138" s="389"/>
      <c r="AD138" s="389"/>
      <c r="AE138" s="389"/>
      <c r="AF138" s="389"/>
      <c r="AG138" s="389"/>
      <c r="AH138" s="389"/>
      <c r="AI138" s="389"/>
      <c r="AJ138" s="389"/>
      <c r="AK138" s="389"/>
      <c r="AL138" s="389"/>
      <c r="AM138" s="389"/>
      <c r="AN138" s="389"/>
      <c r="AO138" s="389"/>
      <c r="AP138" s="389"/>
      <c r="AQ138" s="389"/>
      <c r="AR138" s="391"/>
      <c r="AS138" s="391"/>
    </row>
    <row r="139" spans="1:46" ht="18" customHeight="1">
      <c r="A139" s="218"/>
      <c r="B139" s="387"/>
      <c r="C139" s="387" t="s">
        <v>858</v>
      </c>
      <c r="D139" s="387"/>
      <c r="E139" s="389"/>
      <c r="F139" s="389"/>
      <c r="G139" s="389"/>
      <c r="H139" s="389"/>
      <c r="I139" s="389"/>
      <c r="J139" s="389"/>
      <c r="K139" s="389"/>
      <c r="L139" s="389"/>
      <c r="M139" s="389"/>
      <c r="N139" s="389"/>
      <c r="O139" s="389"/>
      <c r="P139" s="389"/>
      <c r="Q139" s="389"/>
      <c r="R139" s="389"/>
      <c r="S139" s="412"/>
      <c r="T139" s="389"/>
      <c r="U139" s="389"/>
      <c r="V139" s="389"/>
      <c r="W139" s="389"/>
      <c r="X139" s="389"/>
      <c r="Y139" s="389"/>
      <c r="Z139" s="389"/>
      <c r="AA139" s="389"/>
      <c r="AB139" s="389"/>
      <c r="AC139" s="389"/>
      <c r="AD139" s="389"/>
      <c r="AE139" s="389"/>
      <c r="AF139" s="389"/>
      <c r="AG139" s="389"/>
      <c r="AH139" s="389"/>
      <c r="AI139" s="389"/>
      <c r="AJ139" s="389"/>
      <c r="AK139" s="389"/>
      <c r="AL139" s="389"/>
      <c r="AM139" s="389"/>
      <c r="AN139" s="389"/>
      <c r="AO139" s="389"/>
      <c r="AP139" s="389"/>
      <c r="AQ139" s="389"/>
      <c r="AR139" s="391"/>
      <c r="AS139" s="391"/>
    </row>
    <row r="140" spans="1:46" ht="18" customHeight="1">
      <c r="A140" s="218"/>
      <c r="B140" s="387"/>
      <c r="C140" s="413" t="s">
        <v>859</v>
      </c>
      <c r="D140" s="387"/>
      <c r="E140" s="389"/>
      <c r="F140" s="2"/>
      <c r="G140" s="389"/>
      <c r="I140" s="389"/>
      <c r="J140" s="389"/>
      <c r="M140" s="389"/>
      <c r="N140" s="389"/>
      <c r="O140" s="389"/>
      <c r="P140" s="389"/>
      <c r="Q140" s="389"/>
      <c r="R140" s="389"/>
      <c r="S140" s="389"/>
      <c r="T140" s="389"/>
      <c r="U140" s="389"/>
      <c r="V140" s="389"/>
      <c r="W140" s="389"/>
      <c r="Y140" s="389"/>
      <c r="Z140" s="389"/>
      <c r="AA140" s="389"/>
      <c r="AB140" s="389"/>
      <c r="AC140" s="389"/>
      <c r="AD140" s="389"/>
      <c r="AE140" s="389"/>
      <c r="AF140" s="389"/>
      <c r="AG140" s="389"/>
      <c r="AH140" s="389"/>
      <c r="AI140" s="389"/>
      <c r="AJ140" s="389"/>
      <c r="AK140" s="389"/>
      <c r="AL140" s="389"/>
      <c r="AM140" s="389"/>
      <c r="AN140" s="389"/>
      <c r="AO140" s="389"/>
      <c r="AP140" s="389"/>
      <c r="AQ140" s="389"/>
      <c r="AR140" s="390"/>
      <c r="AS140" s="390"/>
    </row>
    <row r="141" spans="1:46" ht="18" customHeight="1">
      <c r="A141" s="387"/>
      <c r="B141" s="387"/>
      <c r="C141" s="388"/>
      <c r="D141" s="387"/>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89"/>
      <c r="AE141" s="389"/>
      <c r="AF141" s="389"/>
      <c r="AG141" s="389"/>
      <c r="AH141" s="389"/>
      <c r="AI141" s="389"/>
      <c r="AJ141" s="389"/>
      <c r="AK141" s="389"/>
      <c r="AL141" s="389"/>
      <c r="AM141" s="389"/>
      <c r="AN141" s="389"/>
      <c r="AO141" s="389"/>
      <c r="AP141" s="389"/>
      <c r="AQ141" s="389"/>
      <c r="AR141" s="390"/>
      <c r="AS141" s="390"/>
    </row>
    <row r="142" spans="1:46" ht="18" customHeight="1">
      <c r="A142" s="387" t="s">
        <v>795</v>
      </c>
      <c r="B142" s="387"/>
      <c r="C142" s="387" t="s">
        <v>799</v>
      </c>
      <c r="D142" s="387"/>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89"/>
      <c r="AE142" s="389"/>
      <c r="AF142" s="389"/>
      <c r="AG142" s="389"/>
      <c r="AH142" s="389"/>
      <c r="AI142" s="389"/>
      <c r="AJ142" s="389"/>
      <c r="AK142" s="389"/>
      <c r="AL142" s="389"/>
      <c r="AM142" s="389"/>
      <c r="AN142" s="389"/>
      <c r="AO142" s="389"/>
      <c r="AP142" s="389"/>
      <c r="AQ142" s="389"/>
      <c r="AR142" s="390"/>
      <c r="AS142" s="390"/>
    </row>
    <row r="143" spans="1:46" ht="18" customHeight="1">
      <c r="A143" s="218"/>
      <c r="B143" s="387"/>
      <c r="C143" s="387" t="s">
        <v>860</v>
      </c>
      <c r="D143" s="387"/>
      <c r="E143" s="389"/>
      <c r="F143" s="389"/>
      <c r="G143" s="389"/>
      <c r="H143" s="389"/>
      <c r="I143" s="389"/>
      <c r="J143" s="389"/>
      <c r="K143" s="389"/>
      <c r="L143" s="389"/>
      <c r="M143" s="389"/>
      <c r="N143" s="389"/>
      <c r="O143" s="389"/>
      <c r="P143" s="389"/>
      <c r="Q143" s="389"/>
      <c r="R143" s="389"/>
      <c r="S143" s="389"/>
      <c r="T143" s="389"/>
      <c r="U143" s="389"/>
      <c r="V143" s="389"/>
      <c r="W143" s="389"/>
      <c r="X143" s="389"/>
      <c r="Y143" s="389"/>
      <c r="Z143" s="389"/>
      <c r="AA143" s="389"/>
      <c r="AB143" s="389"/>
      <c r="AC143" s="389"/>
      <c r="AD143" s="389"/>
      <c r="AE143" s="389"/>
      <c r="AF143" s="389"/>
      <c r="AG143" s="389"/>
      <c r="AH143" s="389"/>
      <c r="AI143" s="389"/>
      <c r="AJ143" s="389"/>
      <c r="AK143" s="389"/>
      <c r="AL143" s="389"/>
      <c r="AM143" s="389"/>
      <c r="AN143" s="389"/>
      <c r="AO143" s="389"/>
      <c r="AP143" s="389"/>
      <c r="AQ143" s="389"/>
      <c r="AR143" s="390"/>
      <c r="AS143" s="390"/>
    </row>
    <row r="144" spans="1:46" ht="18" customHeight="1">
      <c r="A144" s="218"/>
      <c r="B144" s="387"/>
      <c r="C144" s="387" t="s">
        <v>836</v>
      </c>
      <c r="D144" s="387"/>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89"/>
      <c r="AD144" s="389"/>
      <c r="AE144" s="389"/>
      <c r="AF144" s="389"/>
      <c r="AG144" s="389"/>
      <c r="AH144" s="389"/>
      <c r="AI144" s="389"/>
      <c r="AJ144" s="389"/>
      <c r="AK144" s="389"/>
      <c r="AL144" s="389"/>
      <c r="AM144" s="389"/>
      <c r="AN144" s="389"/>
      <c r="AO144" s="389"/>
      <c r="AP144" s="389"/>
      <c r="AQ144" s="389"/>
      <c r="AR144" s="390"/>
      <c r="AS144" s="390"/>
    </row>
    <row r="145" spans="1:45" ht="18" customHeight="1">
      <c r="A145" s="218"/>
      <c r="B145" s="387"/>
      <c r="C145" s="387" t="s">
        <v>837</v>
      </c>
      <c r="D145" s="387"/>
      <c r="E145" s="389"/>
      <c r="F145" s="389"/>
      <c r="G145" s="389"/>
      <c r="H145" s="389"/>
      <c r="I145" s="389"/>
      <c r="J145" s="389"/>
      <c r="K145" s="389"/>
      <c r="L145" s="389"/>
      <c r="M145" s="389"/>
      <c r="N145" s="389"/>
      <c r="O145" s="389"/>
      <c r="P145" s="389"/>
      <c r="Q145" s="389"/>
      <c r="R145" s="389"/>
      <c r="S145" s="389"/>
      <c r="T145" s="389"/>
      <c r="U145" s="389"/>
      <c r="V145" s="389"/>
      <c r="W145" s="389"/>
      <c r="X145" s="389"/>
      <c r="Y145" s="389"/>
      <c r="Z145" s="389"/>
      <c r="AA145" s="389"/>
      <c r="AB145" s="389"/>
      <c r="AC145" s="389"/>
      <c r="AD145" s="389"/>
      <c r="AE145" s="389"/>
      <c r="AF145" s="389"/>
      <c r="AG145" s="389"/>
      <c r="AH145" s="389"/>
      <c r="AI145" s="389"/>
      <c r="AJ145" s="389"/>
      <c r="AK145" s="389"/>
      <c r="AL145" s="389"/>
      <c r="AM145" s="389"/>
      <c r="AN145" s="389"/>
      <c r="AO145" s="389"/>
      <c r="AP145" s="389"/>
      <c r="AQ145" s="389"/>
      <c r="AR145" s="390"/>
      <c r="AS145" s="390"/>
    </row>
    <row r="146" spans="1:45" ht="18" customHeight="1">
      <c r="A146" s="387"/>
      <c r="B146" s="387"/>
      <c r="C146" s="387" t="s">
        <v>862</v>
      </c>
      <c r="D146" s="389"/>
      <c r="E146" s="389"/>
      <c r="F146" s="389"/>
      <c r="G146" s="389"/>
      <c r="H146" s="389"/>
      <c r="I146" s="389"/>
      <c r="J146" s="389"/>
      <c r="K146" s="389"/>
      <c r="L146" s="389"/>
      <c r="M146" s="389"/>
      <c r="N146" s="389"/>
      <c r="O146" s="389"/>
      <c r="P146" s="389"/>
      <c r="Q146" s="389"/>
      <c r="R146" s="389"/>
      <c r="S146" s="389"/>
      <c r="T146" s="389"/>
      <c r="U146" s="389"/>
      <c r="V146" s="389"/>
      <c r="W146" s="389"/>
      <c r="X146" s="389"/>
      <c r="Y146" s="389"/>
      <c r="Z146" s="389"/>
      <c r="AA146" s="389"/>
      <c r="AB146" s="389"/>
      <c r="AC146" s="389"/>
      <c r="AD146" s="389"/>
      <c r="AE146" s="389"/>
      <c r="AF146" s="389"/>
      <c r="AG146" s="389"/>
      <c r="AH146" s="389"/>
      <c r="AI146" s="389"/>
      <c r="AJ146" s="389"/>
      <c r="AK146" s="389"/>
      <c r="AL146" s="389"/>
      <c r="AM146" s="389"/>
      <c r="AN146" s="389"/>
      <c r="AO146" s="389"/>
      <c r="AP146" s="389"/>
      <c r="AQ146" s="390"/>
      <c r="AR146" s="390"/>
    </row>
    <row r="147" spans="1:45" ht="18" customHeight="1">
      <c r="A147" s="218"/>
      <c r="B147" s="387"/>
      <c r="C147" s="387" t="s">
        <v>861</v>
      </c>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c r="AE147" s="389"/>
      <c r="AF147" s="389"/>
      <c r="AG147" s="389"/>
      <c r="AH147" s="389"/>
      <c r="AI147" s="389"/>
      <c r="AJ147" s="389"/>
      <c r="AK147" s="389"/>
      <c r="AL147" s="389"/>
      <c r="AM147" s="389"/>
      <c r="AN147" s="389"/>
      <c r="AO147" s="389"/>
      <c r="AP147" s="389"/>
      <c r="AQ147" s="390"/>
      <c r="AR147" s="390"/>
    </row>
    <row r="148" spans="1:45" ht="18" customHeight="1">
      <c r="A148" s="218"/>
      <c r="B148" s="387"/>
      <c r="C148" s="387" t="s">
        <v>838</v>
      </c>
      <c r="D148" s="389"/>
      <c r="E148" s="389"/>
      <c r="F148" s="389"/>
      <c r="G148" s="389"/>
      <c r="H148" s="389"/>
      <c r="I148" s="389"/>
      <c r="J148" s="389"/>
      <c r="K148" s="389"/>
      <c r="L148" s="389"/>
      <c r="M148" s="389"/>
      <c r="N148" s="389"/>
      <c r="O148" s="389"/>
      <c r="P148" s="389"/>
      <c r="Q148" s="389"/>
      <c r="R148" s="389"/>
      <c r="S148" s="389"/>
      <c r="T148" s="389"/>
      <c r="U148" s="389"/>
      <c r="V148" s="389"/>
      <c r="W148" s="389"/>
      <c r="X148" s="389"/>
      <c r="Y148" s="389"/>
      <c r="Z148" s="389"/>
      <c r="AA148" s="389"/>
      <c r="AB148" s="389"/>
      <c r="AC148" s="389"/>
      <c r="AD148" s="389"/>
      <c r="AE148" s="389"/>
      <c r="AF148" s="389"/>
      <c r="AG148" s="389"/>
      <c r="AH148" s="389"/>
      <c r="AI148" s="389"/>
      <c r="AJ148" s="389"/>
      <c r="AK148" s="389"/>
      <c r="AL148" s="389"/>
      <c r="AM148" s="389"/>
      <c r="AN148" s="389"/>
      <c r="AO148" s="389"/>
      <c r="AP148" s="389"/>
      <c r="AQ148" s="390"/>
      <c r="AR148" s="390"/>
    </row>
    <row r="149" spans="1:45" ht="18" customHeight="1">
      <c r="A149" s="218"/>
      <c r="B149" s="387"/>
      <c r="C149" s="414"/>
      <c r="D149" s="389"/>
      <c r="E149" s="389"/>
      <c r="F149" s="389"/>
      <c r="G149" s="389"/>
      <c r="H149" s="389"/>
      <c r="I149" s="389"/>
      <c r="J149" s="389"/>
      <c r="K149" s="389"/>
      <c r="L149" s="389"/>
      <c r="M149" s="389"/>
      <c r="N149" s="389"/>
      <c r="O149" s="389"/>
      <c r="P149" s="389"/>
      <c r="Q149" s="389"/>
      <c r="R149" s="389"/>
      <c r="S149" s="389"/>
      <c r="T149" s="389"/>
      <c r="U149" s="389"/>
      <c r="V149" s="389"/>
      <c r="W149" s="389"/>
      <c r="X149" s="389"/>
      <c r="Y149" s="389"/>
      <c r="Z149" s="389"/>
      <c r="AA149" s="389"/>
      <c r="AB149" s="389"/>
      <c r="AC149" s="389"/>
      <c r="AD149" s="389"/>
      <c r="AE149" s="389"/>
      <c r="AF149" s="389"/>
      <c r="AG149" s="389"/>
      <c r="AH149" s="389"/>
      <c r="AI149" s="389"/>
      <c r="AJ149" s="389"/>
      <c r="AK149" s="389"/>
      <c r="AL149" s="389"/>
      <c r="AM149" s="389"/>
      <c r="AN149" s="389"/>
      <c r="AO149" s="389"/>
      <c r="AP149" s="389"/>
      <c r="AQ149" s="390"/>
      <c r="AR149" s="390"/>
    </row>
    <row r="150" spans="1:45" ht="18" customHeight="1">
      <c r="A150" s="387" t="s">
        <v>800</v>
      </c>
      <c r="B150" s="387" t="s">
        <v>801</v>
      </c>
      <c r="C150" s="387" t="s">
        <v>815</v>
      </c>
      <c r="D150" s="389"/>
      <c r="E150" s="389"/>
      <c r="F150" s="389"/>
      <c r="G150" s="389"/>
      <c r="H150" s="389"/>
      <c r="I150" s="389"/>
      <c r="J150" s="389"/>
      <c r="K150" s="389"/>
      <c r="L150" s="389"/>
      <c r="M150" s="389"/>
      <c r="N150" s="389"/>
      <c r="O150" s="389"/>
      <c r="P150" s="389"/>
      <c r="Q150" s="389"/>
      <c r="R150" s="389"/>
      <c r="S150" s="389"/>
      <c r="T150" s="389"/>
      <c r="U150" s="389"/>
      <c r="V150" s="389"/>
      <c r="W150" s="389"/>
      <c r="X150" s="389"/>
      <c r="Y150" s="389"/>
      <c r="Z150" s="389"/>
      <c r="AA150" s="389"/>
      <c r="AB150" s="389"/>
      <c r="AC150" s="389"/>
      <c r="AD150" s="389"/>
      <c r="AE150" s="389"/>
      <c r="AF150" s="389"/>
      <c r="AG150" s="389"/>
      <c r="AH150" s="389"/>
      <c r="AI150" s="389"/>
      <c r="AJ150" s="389"/>
      <c r="AK150" s="389"/>
      <c r="AL150" s="389"/>
      <c r="AM150" s="389"/>
      <c r="AN150" s="389"/>
      <c r="AO150" s="389"/>
      <c r="AP150" s="389"/>
      <c r="AQ150" s="390"/>
      <c r="AR150" s="390"/>
    </row>
    <row r="151" spans="1:45" ht="18" customHeight="1">
      <c r="A151" s="218"/>
      <c r="B151" s="387"/>
      <c r="C151" s="387" t="s">
        <v>831</v>
      </c>
      <c r="D151" s="389"/>
      <c r="E151" s="389"/>
      <c r="F151" s="389"/>
      <c r="G151" s="389"/>
      <c r="H151" s="389"/>
      <c r="I151" s="389"/>
      <c r="J151" s="389"/>
      <c r="K151" s="389"/>
      <c r="L151" s="389"/>
      <c r="M151" s="389"/>
      <c r="N151" s="389"/>
      <c r="O151" s="389"/>
      <c r="P151" s="389"/>
      <c r="Q151" s="389"/>
      <c r="R151" s="389"/>
      <c r="S151" s="389"/>
      <c r="T151" s="389"/>
      <c r="U151" s="389"/>
      <c r="V151" s="389"/>
      <c r="W151" s="389"/>
      <c r="X151" s="389"/>
      <c r="Y151" s="389"/>
      <c r="Z151" s="389"/>
      <c r="AA151" s="389"/>
      <c r="AB151" s="389"/>
      <c r="AC151" s="389"/>
      <c r="AD151" s="389"/>
      <c r="AE151" s="389"/>
      <c r="AF151" s="389"/>
      <c r="AG151" s="389"/>
      <c r="AH151" s="389"/>
      <c r="AI151" s="389"/>
      <c r="AJ151" s="389"/>
      <c r="AK151" s="389"/>
      <c r="AL151" s="389"/>
      <c r="AM151" s="389"/>
      <c r="AN151" s="389"/>
      <c r="AO151" s="389"/>
      <c r="AP151" s="389"/>
      <c r="AQ151" s="390"/>
      <c r="AR151" s="390"/>
    </row>
    <row r="152" spans="1:45" ht="18" customHeight="1">
      <c r="A152" s="218"/>
      <c r="B152" s="387"/>
      <c r="C152" s="387" t="s">
        <v>839</v>
      </c>
      <c r="D152" s="389"/>
      <c r="E152" s="389"/>
      <c r="F152" s="389"/>
      <c r="G152" s="389"/>
      <c r="H152" s="389"/>
      <c r="I152" s="389"/>
      <c r="J152" s="389"/>
      <c r="K152" s="389"/>
      <c r="L152" s="389"/>
      <c r="M152" s="389"/>
      <c r="N152" s="389"/>
      <c r="O152" s="389"/>
      <c r="P152" s="389"/>
      <c r="Q152" s="389"/>
      <c r="R152" s="389"/>
      <c r="S152" s="389"/>
      <c r="T152" s="389"/>
      <c r="U152" s="389"/>
      <c r="V152" s="389"/>
      <c r="W152" s="389"/>
      <c r="X152" s="389"/>
      <c r="Y152" s="389"/>
      <c r="Z152" s="389"/>
      <c r="AA152" s="389"/>
      <c r="AB152" s="389"/>
      <c r="AC152" s="389"/>
      <c r="AD152" s="389"/>
      <c r="AE152" s="389"/>
      <c r="AF152" s="389"/>
      <c r="AG152" s="389"/>
      <c r="AH152" s="389"/>
      <c r="AI152" s="389"/>
      <c r="AJ152" s="389"/>
      <c r="AK152" s="389"/>
      <c r="AL152" s="389"/>
      <c r="AM152" s="389"/>
      <c r="AN152" s="389"/>
      <c r="AO152" s="389"/>
      <c r="AP152" s="389"/>
      <c r="AQ152" s="390"/>
      <c r="AR152" s="390"/>
    </row>
    <row r="153" spans="1:45" ht="18" customHeight="1">
      <c r="A153" s="218"/>
      <c r="B153" s="387"/>
      <c r="C153" s="387" t="s">
        <v>842</v>
      </c>
      <c r="D153" s="389"/>
      <c r="E153" s="389"/>
      <c r="F153" s="389"/>
      <c r="G153" s="389"/>
      <c r="H153" s="389"/>
      <c r="I153" s="389"/>
      <c r="J153" s="389"/>
      <c r="K153" s="389"/>
      <c r="L153" s="389"/>
      <c r="M153" s="389"/>
      <c r="N153" s="389"/>
      <c r="O153" s="389"/>
      <c r="P153" s="389"/>
      <c r="Q153" s="389"/>
      <c r="R153" s="389"/>
      <c r="S153" s="389"/>
      <c r="T153" s="389"/>
      <c r="U153" s="389"/>
      <c r="V153" s="389"/>
      <c r="W153" s="389"/>
      <c r="X153" s="389"/>
      <c r="Y153" s="389"/>
      <c r="Z153" s="389"/>
      <c r="AA153" s="389"/>
      <c r="AB153" s="389"/>
      <c r="AC153" s="389"/>
      <c r="AD153" s="389"/>
      <c r="AE153" s="389"/>
      <c r="AF153" s="389"/>
      <c r="AG153" s="389"/>
      <c r="AH153" s="389"/>
      <c r="AI153" s="389"/>
      <c r="AJ153" s="389"/>
      <c r="AK153" s="389"/>
      <c r="AL153" s="389"/>
      <c r="AM153" s="389"/>
      <c r="AN153" s="389"/>
      <c r="AO153" s="389"/>
      <c r="AP153" s="389"/>
      <c r="AQ153" s="390"/>
      <c r="AR153" s="390"/>
    </row>
    <row r="154" spans="1:45" ht="18" customHeight="1">
      <c r="A154" s="218"/>
      <c r="B154" s="387"/>
      <c r="C154" s="387" t="s">
        <v>840</v>
      </c>
      <c r="D154" s="389"/>
      <c r="E154" s="389"/>
      <c r="F154" s="389"/>
      <c r="G154" s="389"/>
      <c r="H154" s="389"/>
      <c r="I154" s="389"/>
      <c r="J154" s="389"/>
      <c r="K154" s="389"/>
      <c r="L154" s="389"/>
      <c r="M154" s="389"/>
      <c r="N154" s="389"/>
      <c r="O154" s="389"/>
      <c r="P154" s="389"/>
      <c r="Q154" s="389"/>
      <c r="R154" s="389"/>
      <c r="S154" s="389"/>
      <c r="T154" s="389"/>
      <c r="U154" s="389"/>
      <c r="V154" s="389"/>
      <c r="W154" s="389"/>
      <c r="X154" s="389"/>
      <c r="Y154" s="389"/>
      <c r="Z154" s="389"/>
      <c r="AA154" s="389"/>
      <c r="AB154" s="389"/>
      <c r="AC154" s="389"/>
      <c r="AD154" s="389"/>
      <c r="AE154" s="389"/>
      <c r="AF154" s="389"/>
      <c r="AG154" s="389"/>
      <c r="AH154" s="389"/>
      <c r="AI154" s="389"/>
      <c r="AJ154" s="389"/>
      <c r="AK154" s="389"/>
      <c r="AL154" s="389"/>
      <c r="AM154" s="389"/>
      <c r="AN154" s="389"/>
      <c r="AO154" s="389"/>
      <c r="AP154" s="389"/>
      <c r="AQ154" s="390"/>
      <c r="AR154" s="390"/>
    </row>
    <row r="155" spans="1:45" ht="18" customHeight="1">
      <c r="A155" s="218"/>
      <c r="B155" s="387"/>
      <c r="C155" s="387" t="s">
        <v>841</v>
      </c>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c r="AE155" s="389"/>
      <c r="AF155" s="389"/>
      <c r="AG155" s="389"/>
      <c r="AH155" s="389"/>
      <c r="AI155" s="389"/>
      <c r="AJ155" s="389"/>
      <c r="AK155" s="389"/>
      <c r="AL155" s="389"/>
      <c r="AM155" s="389"/>
      <c r="AN155" s="389"/>
      <c r="AO155" s="389"/>
      <c r="AP155" s="389"/>
      <c r="AQ155" s="390"/>
      <c r="AR155" s="390"/>
    </row>
    <row r="156" spans="1:45" ht="18" customHeight="1">
      <c r="A156" s="218"/>
      <c r="B156" s="387"/>
      <c r="C156" s="387"/>
      <c r="D156" s="389"/>
      <c r="E156" s="389"/>
      <c r="F156" s="389"/>
      <c r="G156" s="389"/>
      <c r="H156" s="389"/>
      <c r="I156" s="389"/>
      <c r="J156" s="389"/>
      <c r="K156" s="389"/>
      <c r="L156" s="389"/>
      <c r="M156" s="389"/>
      <c r="N156" s="389"/>
      <c r="O156" s="389"/>
      <c r="P156" s="389"/>
      <c r="Q156" s="389"/>
      <c r="R156" s="389"/>
      <c r="S156" s="389"/>
      <c r="T156" s="389"/>
      <c r="U156" s="389"/>
      <c r="V156" s="389"/>
      <c r="W156" s="389"/>
      <c r="X156" s="389"/>
      <c r="Y156" s="389"/>
      <c r="Z156" s="389"/>
      <c r="AA156" s="389"/>
      <c r="AB156" s="389"/>
      <c r="AC156" s="389"/>
      <c r="AD156" s="389"/>
      <c r="AE156" s="389"/>
      <c r="AF156" s="389"/>
      <c r="AG156" s="389"/>
      <c r="AH156" s="389"/>
      <c r="AI156" s="389"/>
      <c r="AJ156" s="389"/>
      <c r="AK156" s="389"/>
      <c r="AL156" s="389"/>
      <c r="AM156" s="389"/>
      <c r="AN156" s="389"/>
      <c r="AO156" s="389"/>
      <c r="AP156" s="389"/>
      <c r="AQ156" s="390"/>
      <c r="AR156" s="390"/>
    </row>
    <row r="157" spans="1:45" ht="18" customHeight="1">
      <c r="A157" s="387" t="s">
        <v>802</v>
      </c>
      <c r="B157" s="387"/>
      <c r="C157" s="387" t="s">
        <v>816</v>
      </c>
      <c r="D157" s="389"/>
      <c r="E157" s="389"/>
      <c r="F157" s="389"/>
      <c r="G157" s="389"/>
      <c r="H157" s="389"/>
      <c r="I157" s="389"/>
      <c r="J157" s="389"/>
      <c r="K157" s="389"/>
      <c r="L157" s="389"/>
      <c r="M157" s="389"/>
      <c r="N157" s="389"/>
      <c r="O157" s="389"/>
      <c r="P157" s="389"/>
      <c r="Q157" s="389"/>
      <c r="R157" s="389"/>
      <c r="S157" s="389"/>
      <c r="T157" s="389"/>
      <c r="U157" s="389"/>
      <c r="V157" s="389"/>
      <c r="W157" s="389"/>
      <c r="X157" s="389"/>
      <c r="Y157" s="389"/>
      <c r="Z157" s="389"/>
      <c r="AA157" s="389"/>
      <c r="AB157" s="389"/>
      <c r="AC157" s="389"/>
      <c r="AD157" s="389"/>
      <c r="AE157" s="389"/>
      <c r="AF157" s="389"/>
      <c r="AG157" s="389"/>
      <c r="AH157" s="389"/>
      <c r="AI157" s="389"/>
      <c r="AJ157" s="389"/>
      <c r="AK157" s="389"/>
      <c r="AL157" s="389"/>
      <c r="AM157" s="389"/>
      <c r="AN157" s="389"/>
      <c r="AO157" s="389"/>
      <c r="AP157" s="389"/>
      <c r="AQ157" s="390"/>
      <c r="AR157" s="390"/>
    </row>
    <row r="158" spans="1:45" ht="18" customHeight="1">
      <c r="A158" s="218"/>
      <c r="B158" s="387"/>
      <c r="C158" s="387" t="s">
        <v>843</v>
      </c>
      <c r="D158" s="389"/>
      <c r="E158" s="389"/>
      <c r="F158" s="389"/>
      <c r="G158" s="389"/>
      <c r="H158" s="389"/>
      <c r="I158" s="389"/>
      <c r="J158" s="389"/>
      <c r="K158" s="389"/>
      <c r="L158" s="389"/>
      <c r="M158" s="389"/>
      <c r="N158" s="389"/>
      <c r="O158" s="389"/>
      <c r="P158" s="389"/>
      <c r="Q158" s="389"/>
      <c r="R158" s="389"/>
      <c r="S158" s="389"/>
      <c r="T158" s="389"/>
      <c r="U158" s="389"/>
      <c r="V158" s="389"/>
      <c r="W158" s="389"/>
      <c r="X158" s="389"/>
      <c r="Y158" s="389"/>
      <c r="Z158" s="389"/>
      <c r="AA158" s="389"/>
      <c r="AB158" s="389"/>
      <c r="AC158" s="389"/>
      <c r="AD158" s="389"/>
      <c r="AE158" s="389"/>
      <c r="AF158" s="389"/>
      <c r="AG158" s="389"/>
      <c r="AH158" s="389"/>
      <c r="AI158" s="389"/>
      <c r="AJ158" s="389"/>
      <c r="AK158" s="389"/>
      <c r="AL158" s="389"/>
      <c r="AM158" s="389"/>
      <c r="AN158" s="389"/>
      <c r="AO158" s="389"/>
      <c r="AP158" s="389"/>
      <c r="AQ158" s="390"/>
      <c r="AR158" s="390"/>
    </row>
    <row r="159" spans="1:45" ht="18" customHeight="1">
      <c r="A159" s="218"/>
      <c r="B159" s="387"/>
      <c r="C159" s="387" t="s">
        <v>844</v>
      </c>
      <c r="D159" s="389"/>
      <c r="E159" s="389"/>
      <c r="F159" s="389"/>
      <c r="G159" s="389"/>
      <c r="H159" s="389"/>
      <c r="I159" s="389"/>
      <c r="J159" s="389"/>
      <c r="K159" s="389"/>
      <c r="L159" s="389"/>
      <c r="M159" s="389"/>
      <c r="N159" s="389"/>
      <c r="O159" s="389"/>
      <c r="P159" s="389"/>
      <c r="Q159" s="389"/>
      <c r="R159" s="389"/>
      <c r="S159" s="389"/>
      <c r="T159" s="389"/>
      <c r="U159" s="389"/>
      <c r="V159" s="389"/>
      <c r="W159" s="389"/>
      <c r="X159" s="389"/>
      <c r="Y159" s="389"/>
      <c r="Z159" s="389"/>
      <c r="AA159" s="389"/>
      <c r="AB159" s="389"/>
      <c r="AC159" s="389"/>
      <c r="AD159" s="389"/>
      <c r="AE159" s="389"/>
      <c r="AF159" s="389"/>
      <c r="AG159" s="389"/>
      <c r="AH159" s="389"/>
      <c r="AI159" s="389"/>
      <c r="AJ159" s="389"/>
      <c r="AK159" s="389"/>
      <c r="AL159" s="389"/>
      <c r="AM159" s="389"/>
      <c r="AN159" s="389"/>
      <c r="AO159" s="389"/>
      <c r="AP159" s="389"/>
      <c r="AQ159" s="390"/>
      <c r="AR159" s="390"/>
    </row>
    <row r="160" spans="1:45" ht="18" customHeight="1">
      <c r="A160" s="218"/>
      <c r="B160" s="387" t="s">
        <v>803</v>
      </c>
      <c r="C160" s="387" t="s">
        <v>845</v>
      </c>
      <c r="D160" s="389"/>
      <c r="E160" s="389"/>
      <c r="F160" s="389"/>
      <c r="G160" s="389"/>
      <c r="H160" s="389"/>
      <c r="I160" s="389"/>
      <c r="J160" s="389"/>
      <c r="K160" s="389"/>
      <c r="L160" s="389"/>
      <c r="M160" s="389"/>
      <c r="N160" s="389"/>
      <c r="O160" s="389"/>
      <c r="P160" s="389"/>
      <c r="Q160" s="389"/>
      <c r="R160" s="389"/>
      <c r="S160" s="389"/>
      <c r="T160" s="389"/>
      <c r="U160" s="389"/>
      <c r="V160" s="389"/>
      <c r="W160" s="389"/>
      <c r="X160" s="389"/>
      <c r="Y160" s="389"/>
      <c r="Z160" s="389"/>
      <c r="AA160" s="389"/>
      <c r="AB160" s="389"/>
      <c r="AC160" s="389"/>
      <c r="AD160" s="389"/>
      <c r="AE160" s="389"/>
      <c r="AF160" s="389"/>
      <c r="AG160" s="389"/>
      <c r="AH160" s="389"/>
      <c r="AI160" s="389"/>
      <c r="AJ160" s="389"/>
      <c r="AK160" s="389"/>
      <c r="AL160" s="389"/>
      <c r="AM160" s="389"/>
      <c r="AN160" s="389"/>
      <c r="AO160" s="389"/>
      <c r="AP160" s="389"/>
      <c r="AQ160" s="390"/>
      <c r="AR160" s="390"/>
    </row>
    <row r="161" spans="1:44" ht="18" customHeight="1">
      <c r="A161" s="218"/>
      <c r="B161" s="387" t="s">
        <v>804</v>
      </c>
      <c r="C161" s="387" t="s">
        <v>846</v>
      </c>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c r="AE161" s="389"/>
      <c r="AF161" s="389"/>
      <c r="AG161" s="389"/>
      <c r="AH161" s="389"/>
      <c r="AI161" s="389"/>
      <c r="AJ161" s="389"/>
      <c r="AK161" s="389"/>
      <c r="AL161" s="389"/>
      <c r="AM161" s="389"/>
      <c r="AN161" s="389"/>
      <c r="AO161" s="389"/>
      <c r="AP161" s="389"/>
      <c r="AQ161" s="390"/>
      <c r="AR161" s="390"/>
    </row>
    <row r="162" spans="1:44" ht="18" customHeight="1">
      <c r="A162" s="218"/>
      <c r="B162" s="390" t="s">
        <v>805</v>
      </c>
      <c r="C162" s="387" t="s">
        <v>847</v>
      </c>
      <c r="D162" s="389"/>
      <c r="E162" s="389"/>
      <c r="F162" s="389"/>
      <c r="G162" s="389"/>
      <c r="H162" s="389"/>
      <c r="I162" s="389"/>
      <c r="J162" s="389"/>
      <c r="K162" s="389"/>
      <c r="L162" s="389"/>
      <c r="M162" s="389"/>
      <c r="N162" s="389"/>
      <c r="O162" s="389"/>
      <c r="P162" s="389"/>
      <c r="Q162" s="389"/>
      <c r="R162" s="389"/>
      <c r="S162" s="389"/>
      <c r="T162" s="389"/>
      <c r="U162" s="389"/>
      <c r="V162" s="389"/>
      <c r="W162" s="389"/>
      <c r="X162" s="389"/>
      <c r="Y162" s="389"/>
      <c r="Z162" s="389"/>
      <c r="AA162" s="389"/>
      <c r="AB162" s="389"/>
      <c r="AC162" s="389"/>
      <c r="AD162" s="389"/>
      <c r="AE162" s="389"/>
      <c r="AF162" s="389"/>
      <c r="AG162" s="389"/>
      <c r="AH162" s="389"/>
      <c r="AI162" s="389"/>
      <c r="AJ162" s="389"/>
      <c r="AK162" s="389"/>
      <c r="AL162" s="389"/>
      <c r="AM162" s="389"/>
      <c r="AN162" s="389"/>
      <c r="AO162" s="389"/>
      <c r="AP162" s="389"/>
      <c r="AQ162" s="390"/>
      <c r="AR162" s="390"/>
    </row>
    <row r="163" spans="1:44" ht="18" customHeight="1">
      <c r="A163" s="218"/>
      <c r="B163" s="387"/>
      <c r="C163" s="387"/>
      <c r="D163" s="389"/>
      <c r="E163" s="389"/>
      <c r="F163" s="389"/>
      <c r="G163" s="389"/>
      <c r="H163" s="389"/>
      <c r="I163" s="389"/>
      <c r="J163" s="389"/>
      <c r="K163" s="389"/>
      <c r="L163" s="389"/>
      <c r="M163" s="389"/>
      <c r="N163" s="389"/>
      <c r="O163" s="389"/>
      <c r="P163" s="389"/>
      <c r="Q163" s="389"/>
      <c r="R163" s="389"/>
      <c r="S163" s="389"/>
      <c r="T163" s="389"/>
      <c r="U163" s="389"/>
      <c r="V163" s="389"/>
      <c r="W163" s="389"/>
      <c r="X163" s="389"/>
      <c r="Y163" s="389"/>
      <c r="Z163" s="389"/>
      <c r="AA163" s="389"/>
      <c r="AB163" s="389"/>
      <c r="AC163" s="389"/>
      <c r="AD163" s="389"/>
      <c r="AE163" s="389"/>
      <c r="AF163" s="389"/>
      <c r="AG163" s="389"/>
      <c r="AH163" s="389"/>
      <c r="AI163" s="389"/>
      <c r="AJ163" s="389"/>
      <c r="AK163" s="389"/>
      <c r="AL163" s="389"/>
      <c r="AM163" s="389"/>
      <c r="AN163" s="389"/>
      <c r="AO163" s="389"/>
      <c r="AP163" s="389"/>
      <c r="AQ163" s="390"/>
      <c r="AR163" s="390"/>
    </row>
    <row r="164" spans="1:44" ht="18" customHeight="1">
      <c r="A164" s="387" t="s">
        <v>806</v>
      </c>
      <c r="B164" s="387"/>
      <c r="C164" s="387" t="s">
        <v>832</v>
      </c>
      <c r="D164" s="389"/>
      <c r="E164" s="389"/>
      <c r="F164" s="389"/>
      <c r="G164" s="389"/>
      <c r="H164" s="389"/>
      <c r="I164" s="389"/>
      <c r="J164" s="389"/>
      <c r="K164" s="389"/>
      <c r="L164" s="389"/>
      <c r="M164" s="389"/>
      <c r="N164" s="389"/>
      <c r="O164" s="389"/>
      <c r="P164" s="389"/>
      <c r="Q164" s="389"/>
      <c r="R164" s="389"/>
      <c r="S164" s="389"/>
      <c r="T164" s="389"/>
      <c r="U164" s="389"/>
      <c r="V164" s="389"/>
      <c r="W164" s="389"/>
      <c r="X164" s="389"/>
      <c r="Y164" s="389"/>
      <c r="Z164" s="389"/>
      <c r="AA164" s="389"/>
      <c r="AB164" s="389"/>
      <c r="AC164" s="389"/>
      <c r="AD164" s="389"/>
      <c r="AE164" s="389"/>
      <c r="AF164" s="389"/>
      <c r="AG164" s="389"/>
      <c r="AH164" s="389"/>
      <c r="AI164" s="389"/>
      <c r="AJ164" s="389"/>
      <c r="AK164" s="389"/>
      <c r="AL164" s="389"/>
      <c r="AM164" s="389"/>
      <c r="AN164" s="389"/>
      <c r="AO164" s="389"/>
      <c r="AP164" s="389"/>
      <c r="AQ164" s="390"/>
      <c r="AR164" s="390"/>
    </row>
    <row r="165" spans="1:44" ht="18" customHeight="1">
      <c r="A165" s="218"/>
      <c r="B165" s="387" t="s">
        <v>803</v>
      </c>
      <c r="C165" s="387" t="s">
        <v>833</v>
      </c>
      <c r="D165" s="389"/>
      <c r="E165" s="389"/>
      <c r="F165" s="389"/>
      <c r="G165" s="389"/>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389"/>
      <c r="AN165" s="389"/>
      <c r="AO165" s="389"/>
      <c r="AP165" s="389"/>
      <c r="AQ165" s="390"/>
      <c r="AR165" s="390"/>
    </row>
    <row r="166" spans="1:44" ht="18" customHeight="1">
      <c r="A166" s="218"/>
      <c r="B166" s="387"/>
      <c r="C166" s="387" t="s">
        <v>834</v>
      </c>
      <c r="D166" s="389"/>
      <c r="E166" s="389"/>
      <c r="F166" s="389"/>
      <c r="G166" s="389"/>
      <c r="H166" s="389"/>
      <c r="I166" s="389"/>
      <c r="J166" s="389"/>
      <c r="K166" s="389"/>
      <c r="L166" s="389"/>
      <c r="M166" s="389"/>
      <c r="N166" s="389"/>
      <c r="O166" s="389"/>
      <c r="P166" s="389"/>
      <c r="Q166" s="389"/>
      <c r="R166" s="389"/>
      <c r="S166" s="389"/>
      <c r="T166" s="389"/>
      <c r="U166" s="389"/>
      <c r="V166" s="389"/>
      <c r="W166" s="389"/>
      <c r="X166" s="389"/>
      <c r="Y166" s="389"/>
      <c r="Z166" s="389"/>
      <c r="AA166" s="389"/>
      <c r="AB166" s="389"/>
      <c r="AC166" s="389"/>
      <c r="AD166" s="389"/>
      <c r="AE166" s="389"/>
      <c r="AF166" s="389"/>
      <c r="AG166" s="389"/>
      <c r="AH166" s="389"/>
      <c r="AI166" s="389"/>
      <c r="AJ166" s="389"/>
      <c r="AK166" s="389"/>
      <c r="AL166" s="389"/>
      <c r="AM166" s="389"/>
      <c r="AN166" s="389"/>
      <c r="AO166" s="389"/>
      <c r="AP166" s="389"/>
      <c r="AQ166" s="390"/>
      <c r="AR166" s="390"/>
    </row>
    <row r="167" spans="1:44" ht="18" customHeight="1">
      <c r="A167" s="218"/>
      <c r="B167" s="387"/>
      <c r="C167" s="387" t="s">
        <v>817</v>
      </c>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9"/>
      <c r="AF167" s="389"/>
      <c r="AG167" s="389"/>
      <c r="AH167" s="389"/>
      <c r="AI167" s="389"/>
      <c r="AJ167" s="389"/>
      <c r="AK167" s="389"/>
      <c r="AL167" s="389"/>
      <c r="AM167" s="389"/>
      <c r="AN167" s="389"/>
      <c r="AO167" s="389"/>
      <c r="AP167" s="389"/>
      <c r="AQ167" s="390"/>
      <c r="AR167" s="390"/>
    </row>
    <row r="168" spans="1:44" ht="18" customHeight="1">
      <c r="A168" s="218"/>
      <c r="B168" s="387"/>
      <c r="C168" s="363"/>
      <c r="D168" s="389"/>
      <c r="E168" s="389"/>
      <c r="F168" s="389"/>
      <c r="G168" s="389"/>
      <c r="H168" s="389"/>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c r="AI168" s="389"/>
      <c r="AJ168" s="389"/>
      <c r="AK168" s="389"/>
      <c r="AL168" s="389"/>
      <c r="AM168" s="389"/>
      <c r="AN168" s="389"/>
      <c r="AO168" s="389"/>
      <c r="AP168" s="389"/>
      <c r="AQ168" s="390"/>
      <c r="AR168" s="390"/>
    </row>
    <row r="169" spans="1:44" ht="18" customHeight="1">
      <c r="A169" s="218"/>
      <c r="B169" s="387"/>
      <c r="C169" s="363"/>
      <c r="D169" s="389"/>
      <c r="E169" s="389"/>
      <c r="F169" s="389"/>
      <c r="G169" s="389"/>
      <c r="H169" s="389"/>
      <c r="I169" s="389"/>
      <c r="J169" s="389"/>
      <c r="K169" s="389"/>
      <c r="L169" s="389"/>
      <c r="M169" s="389"/>
      <c r="N169" s="389"/>
      <c r="O169" s="389"/>
      <c r="P169" s="389"/>
      <c r="Q169" s="389"/>
      <c r="R169" s="389"/>
      <c r="S169" s="389"/>
      <c r="T169" s="389"/>
      <c r="U169" s="389"/>
      <c r="V169" s="389"/>
      <c r="W169" s="389"/>
      <c r="X169" s="389"/>
      <c r="Y169" s="389"/>
      <c r="Z169" s="389"/>
      <c r="AA169" s="389"/>
      <c r="AB169" s="389"/>
      <c r="AC169" s="389"/>
      <c r="AD169" s="389"/>
      <c r="AE169" s="389"/>
      <c r="AF169" s="389"/>
      <c r="AG169" s="389"/>
      <c r="AH169" s="389"/>
      <c r="AI169" s="389"/>
      <c r="AJ169" s="389"/>
      <c r="AK169" s="389"/>
      <c r="AL169" s="389"/>
      <c r="AM169" s="389"/>
      <c r="AN169" s="389"/>
      <c r="AO169" s="389"/>
      <c r="AP169" s="389"/>
      <c r="AQ169" s="390"/>
      <c r="AR169" s="390"/>
    </row>
    <row r="170" spans="1:44" ht="18" customHeight="1">
      <c r="A170" s="218"/>
      <c r="B170" s="387"/>
      <c r="C170" s="387"/>
      <c r="D170" s="389"/>
      <c r="E170" s="389"/>
      <c r="F170" s="389"/>
      <c r="G170" s="389"/>
      <c r="H170" s="389"/>
      <c r="I170" s="389"/>
      <c r="J170" s="389"/>
      <c r="K170" s="389"/>
      <c r="L170" s="389"/>
      <c r="M170" s="389"/>
      <c r="N170" s="389"/>
      <c r="O170" s="389"/>
      <c r="P170" s="389"/>
      <c r="Q170" s="389"/>
      <c r="R170" s="389"/>
      <c r="S170" s="389"/>
      <c r="T170" s="389"/>
      <c r="U170" s="389"/>
      <c r="V170" s="389"/>
      <c r="W170" s="389"/>
      <c r="X170" s="389"/>
      <c r="Y170" s="389"/>
      <c r="Z170" s="389"/>
      <c r="AA170" s="389"/>
      <c r="AB170" s="389"/>
      <c r="AC170" s="389"/>
      <c r="AD170" s="389"/>
      <c r="AE170" s="389"/>
      <c r="AF170" s="389"/>
      <c r="AG170" s="389"/>
      <c r="AH170" s="389"/>
      <c r="AI170" s="389"/>
      <c r="AJ170" s="389"/>
      <c r="AK170" s="389"/>
      <c r="AL170" s="389"/>
      <c r="AM170" s="389"/>
      <c r="AN170" s="389"/>
      <c r="AO170" s="389"/>
      <c r="AP170" s="389"/>
      <c r="AQ170" s="390"/>
      <c r="AR170" s="390"/>
    </row>
    <row r="171" spans="1:44" ht="18" customHeight="1">
      <c r="A171" s="218"/>
      <c r="B171" s="387"/>
      <c r="C171" s="387"/>
      <c r="D171" s="389"/>
      <c r="E171" s="389"/>
      <c r="F171" s="389"/>
      <c r="G171" s="389"/>
      <c r="H171" s="389"/>
      <c r="I171" s="389"/>
      <c r="J171" s="389"/>
      <c r="K171" s="389"/>
      <c r="L171" s="389"/>
      <c r="M171" s="389"/>
      <c r="N171" s="389"/>
      <c r="O171" s="389"/>
      <c r="P171" s="389"/>
      <c r="Q171" s="389"/>
      <c r="R171" s="389"/>
      <c r="S171" s="389"/>
      <c r="T171" s="389"/>
      <c r="U171" s="389"/>
      <c r="V171" s="389"/>
      <c r="W171" s="389"/>
      <c r="X171" s="389"/>
      <c r="Y171" s="389"/>
      <c r="Z171" s="389"/>
      <c r="AA171" s="389"/>
      <c r="AB171" s="389"/>
      <c r="AC171" s="389"/>
      <c r="AD171" s="389"/>
      <c r="AE171" s="389"/>
      <c r="AF171" s="389"/>
      <c r="AG171" s="389"/>
      <c r="AH171" s="389"/>
      <c r="AI171" s="389"/>
      <c r="AJ171" s="389"/>
      <c r="AK171" s="389"/>
      <c r="AL171" s="389"/>
      <c r="AM171" s="389"/>
      <c r="AN171" s="389"/>
      <c r="AO171" s="389"/>
      <c r="AP171" s="389"/>
      <c r="AQ171" s="390"/>
      <c r="AR171" s="390"/>
    </row>
    <row r="172" spans="1:44" ht="18" customHeight="1">
      <c r="A172" s="218"/>
      <c r="B172" s="387"/>
      <c r="C172" s="387"/>
      <c r="D172" s="389"/>
      <c r="E172" s="389"/>
      <c r="F172" s="389"/>
      <c r="G172" s="389"/>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389"/>
      <c r="AN172" s="389"/>
      <c r="AO172" s="389"/>
      <c r="AP172" s="389"/>
      <c r="AQ172" s="390"/>
      <c r="AR172" s="390"/>
    </row>
    <row r="173" spans="1:44" ht="18" customHeight="1">
      <c r="A173" s="218"/>
      <c r="B173" s="387"/>
      <c r="C173" s="387" t="s">
        <v>818</v>
      </c>
      <c r="D173" s="389"/>
      <c r="E173" s="389"/>
      <c r="F173" s="389"/>
      <c r="G173" s="389"/>
      <c r="H173" s="389"/>
      <c r="I173" s="389"/>
      <c r="J173" s="389"/>
      <c r="K173" s="389"/>
      <c r="L173" s="389"/>
      <c r="M173" s="389"/>
      <c r="N173" s="389"/>
      <c r="O173" s="389"/>
      <c r="P173" s="389"/>
      <c r="Q173" s="389"/>
      <c r="R173" s="389"/>
      <c r="S173" s="389"/>
      <c r="T173" s="389"/>
      <c r="U173" s="389"/>
      <c r="V173" s="389"/>
      <c r="W173" s="389"/>
      <c r="X173" s="389"/>
      <c r="Y173" s="389"/>
      <c r="Z173" s="389"/>
      <c r="AA173" s="389"/>
      <c r="AB173" s="389"/>
      <c r="AC173" s="389"/>
      <c r="AD173" s="389"/>
      <c r="AE173" s="389"/>
      <c r="AF173" s="389"/>
      <c r="AG173" s="389"/>
      <c r="AH173" s="389"/>
      <c r="AI173" s="389"/>
      <c r="AJ173" s="389"/>
      <c r="AK173" s="389"/>
      <c r="AL173" s="389"/>
      <c r="AM173" s="389"/>
      <c r="AN173" s="389"/>
      <c r="AO173" s="389"/>
      <c r="AP173" s="389"/>
      <c r="AQ173" s="390"/>
      <c r="AR173" s="390"/>
    </row>
    <row r="174" spans="1:44" ht="18.649999999999999" customHeight="1">
      <c r="A174" s="218"/>
      <c r="B174" s="387"/>
      <c r="C174" s="387" t="s">
        <v>819</v>
      </c>
      <c r="D174" s="389"/>
      <c r="E174" s="389"/>
      <c r="F174" s="389"/>
      <c r="G174" s="389"/>
      <c r="H174" s="389"/>
      <c r="I174" s="389"/>
      <c r="J174" s="389"/>
      <c r="K174" s="389"/>
      <c r="L174" s="389"/>
      <c r="M174" s="389"/>
      <c r="N174" s="389"/>
      <c r="O174" s="389"/>
      <c r="P174" s="389"/>
      <c r="Q174" s="389"/>
      <c r="R174" s="389"/>
      <c r="S174" s="389"/>
      <c r="T174" s="389"/>
      <c r="U174" s="389"/>
      <c r="V174" s="389"/>
      <c r="W174" s="389"/>
      <c r="X174" s="389"/>
      <c r="Y174" s="389"/>
      <c r="Z174" s="389"/>
      <c r="AA174" s="389"/>
      <c r="AB174" s="389"/>
      <c r="AC174" s="389"/>
      <c r="AD174" s="389"/>
      <c r="AE174" s="389"/>
      <c r="AF174" s="389"/>
      <c r="AG174" s="389"/>
      <c r="AH174" s="389"/>
      <c r="AI174" s="389"/>
      <c r="AJ174" s="389"/>
      <c r="AK174" s="389"/>
      <c r="AL174" s="389"/>
      <c r="AM174" s="389"/>
      <c r="AN174" s="389"/>
      <c r="AO174" s="389"/>
      <c r="AP174" s="389"/>
      <c r="AQ174" s="390"/>
      <c r="AR174" s="390"/>
    </row>
    <row r="175" spans="1:44" ht="18" customHeight="1">
      <c r="A175" s="218"/>
      <c r="B175" s="387" t="s">
        <v>803</v>
      </c>
      <c r="C175" s="387"/>
      <c r="D175" s="389"/>
      <c r="E175" s="389"/>
      <c r="F175" s="389"/>
      <c r="G175" s="389"/>
      <c r="H175" s="389"/>
      <c r="I175" s="389"/>
      <c r="J175" s="389"/>
      <c r="K175" s="389"/>
      <c r="L175" s="389"/>
      <c r="M175" s="389"/>
      <c r="N175" s="389"/>
      <c r="O175" s="389"/>
      <c r="P175" s="389"/>
      <c r="Q175" s="389"/>
      <c r="R175" s="389"/>
      <c r="S175" s="389"/>
      <c r="T175" s="389"/>
      <c r="U175" s="389"/>
      <c r="V175" s="389"/>
      <c r="W175" s="389"/>
      <c r="X175" s="389"/>
      <c r="Y175" s="389"/>
      <c r="Z175" s="389"/>
      <c r="AA175" s="389"/>
      <c r="AB175" s="389"/>
      <c r="AC175" s="389"/>
      <c r="AD175" s="389"/>
      <c r="AE175" s="389"/>
      <c r="AF175" s="389"/>
      <c r="AG175" s="389"/>
      <c r="AH175" s="389"/>
      <c r="AI175" s="389"/>
      <c r="AJ175" s="389"/>
      <c r="AK175" s="389"/>
      <c r="AL175" s="389"/>
      <c r="AM175" s="389"/>
      <c r="AN175" s="389"/>
      <c r="AO175" s="389"/>
      <c r="AP175" s="389"/>
      <c r="AQ175" s="390"/>
      <c r="AR175" s="390"/>
    </row>
    <row r="176" spans="1:44" ht="18" customHeight="1">
      <c r="A176" s="387" t="s">
        <v>807</v>
      </c>
      <c r="B176" s="387"/>
      <c r="C176" s="387" t="s">
        <v>820</v>
      </c>
      <c r="D176" s="389"/>
      <c r="E176" s="389"/>
      <c r="F176" s="389"/>
      <c r="G176" s="389"/>
      <c r="H176" s="389"/>
      <c r="I176" s="389"/>
      <c r="J176" s="389"/>
      <c r="K176" s="389"/>
      <c r="L176" s="389"/>
      <c r="M176" s="389"/>
      <c r="N176" s="389"/>
      <c r="O176" s="389"/>
      <c r="P176" s="389"/>
      <c r="Q176" s="389"/>
      <c r="R176" s="389"/>
      <c r="S176" s="389"/>
      <c r="T176" s="389"/>
      <c r="U176" s="389"/>
      <c r="V176" s="389"/>
      <c r="W176" s="389"/>
      <c r="X176" s="389"/>
      <c r="Y176" s="389"/>
      <c r="Z176" s="389"/>
      <c r="AA176" s="389"/>
      <c r="AB176" s="389"/>
      <c r="AC176" s="389"/>
      <c r="AD176" s="389"/>
      <c r="AE176" s="389"/>
      <c r="AF176" s="389"/>
      <c r="AG176" s="389"/>
      <c r="AH176" s="389"/>
      <c r="AI176" s="389"/>
      <c r="AJ176" s="389"/>
      <c r="AK176" s="389"/>
      <c r="AL176" s="389"/>
      <c r="AM176" s="389"/>
      <c r="AN176" s="389"/>
      <c r="AO176" s="389"/>
      <c r="AP176" s="389"/>
      <c r="AQ176" s="390"/>
      <c r="AR176" s="390"/>
    </row>
    <row r="177" spans="1:44" ht="18" customHeight="1">
      <c r="A177" s="218"/>
      <c r="B177" s="387"/>
      <c r="C177" s="387" t="s">
        <v>848</v>
      </c>
      <c r="D177" s="389"/>
      <c r="E177" s="389"/>
      <c r="F177" s="389"/>
      <c r="G177" s="389"/>
      <c r="H177" s="389"/>
      <c r="I177" s="389"/>
      <c r="J177" s="389"/>
      <c r="K177" s="389"/>
      <c r="L177" s="389"/>
      <c r="M177" s="389"/>
      <c r="N177" s="389"/>
      <c r="O177" s="389"/>
      <c r="P177" s="389"/>
      <c r="Q177" s="389"/>
      <c r="R177" s="389"/>
      <c r="S177" s="389"/>
      <c r="T177" s="389"/>
      <c r="U177" s="389"/>
      <c r="V177" s="389"/>
      <c r="W177" s="389"/>
      <c r="X177" s="389"/>
      <c r="Y177" s="389"/>
      <c r="Z177" s="389"/>
      <c r="AA177" s="389"/>
      <c r="AB177" s="389"/>
      <c r="AC177" s="389"/>
      <c r="AD177" s="389"/>
      <c r="AE177" s="389"/>
      <c r="AF177" s="389"/>
      <c r="AG177" s="389"/>
      <c r="AH177" s="389"/>
      <c r="AI177" s="389"/>
      <c r="AJ177" s="389"/>
      <c r="AK177" s="389"/>
      <c r="AL177" s="389"/>
      <c r="AM177" s="389"/>
      <c r="AN177" s="389"/>
      <c r="AO177" s="389"/>
      <c r="AP177" s="389"/>
      <c r="AQ177" s="390"/>
      <c r="AR177" s="390"/>
    </row>
    <row r="178" spans="1:44" ht="18" customHeight="1">
      <c r="A178" s="218"/>
      <c r="B178" s="387"/>
      <c r="C178" s="387" t="s">
        <v>849</v>
      </c>
      <c r="D178" s="389"/>
      <c r="E178" s="389"/>
      <c r="F178" s="389"/>
      <c r="G178" s="389"/>
      <c r="H178" s="389"/>
      <c r="I178" s="389"/>
      <c r="J178" s="389"/>
      <c r="K178" s="389"/>
      <c r="L178" s="389"/>
      <c r="M178" s="389"/>
      <c r="N178" s="389"/>
      <c r="O178" s="389"/>
      <c r="P178" s="389"/>
      <c r="Q178" s="389"/>
      <c r="R178" s="389"/>
      <c r="S178" s="389"/>
      <c r="T178" s="389"/>
      <c r="U178" s="389"/>
      <c r="V178" s="389"/>
      <c r="W178" s="389"/>
      <c r="X178" s="389"/>
      <c r="Y178" s="389"/>
      <c r="Z178" s="389"/>
      <c r="AA178" s="389"/>
      <c r="AB178" s="389"/>
      <c r="AC178" s="389"/>
      <c r="AD178" s="389"/>
      <c r="AE178" s="389"/>
      <c r="AF178" s="389"/>
      <c r="AG178" s="389"/>
      <c r="AH178" s="389"/>
      <c r="AI178" s="389"/>
      <c r="AJ178" s="389"/>
      <c r="AK178" s="389"/>
      <c r="AL178" s="389"/>
      <c r="AM178" s="389"/>
      <c r="AN178" s="389"/>
      <c r="AO178" s="389"/>
      <c r="AP178" s="389"/>
      <c r="AQ178" s="390"/>
      <c r="AR178" s="390"/>
    </row>
    <row r="179" spans="1:44" ht="18" customHeight="1">
      <c r="A179" s="218"/>
      <c r="B179" s="387"/>
      <c r="C179" s="387" t="s">
        <v>821</v>
      </c>
      <c r="D179" s="389"/>
      <c r="E179" s="389"/>
      <c r="F179" s="389"/>
      <c r="G179" s="389"/>
      <c r="H179" s="389"/>
      <c r="I179" s="389"/>
      <c r="J179" s="389"/>
      <c r="K179" s="389"/>
      <c r="L179" s="389"/>
      <c r="M179" s="389"/>
      <c r="N179" s="389"/>
      <c r="O179" s="389"/>
      <c r="P179" s="389"/>
      <c r="Q179" s="389"/>
      <c r="R179" s="389"/>
      <c r="S179" s="389"/>
      <c r="T179" s="389"/>
      <c r="U179" s="389"/>
      <c r="V179" s="389"/>
      <c r="W179" s="389"/>
      <c r="X179" s="389"/>
      <c r="Y179" s="389"/>
      <c r="Z179" s="389"/>
      <c r="AA179" s="389"/>
      <c r="AB179" s="389"/>
      <c r="AC179" s="389"/>
      <c r="AD179" s="389"/>
      <c r="AE179" s="389"/>
      <c r="AF179" s="389"/>
      <c r="AG179" s="389"/>
      <c r="AH179" s="389"/>
      <c r="AI179" s="389"/>
      <c r="AJ179" s="389"/>
      <c r="AK179" s="389"/>
      <c r="AL179" s="389"/>
      <c r="AM179" s="389"/>
      <c r="AN179" s="389"/>
      <c r="AO179" s="389"/>
      <c r="AP179" s="389"/>
      <c r="AQ179" s="390"/>
      <c r="AR179" s="390"/>
    </row>
    <row r="180" spans="1:44" ht="18" customHeight="1">
      <c r="A180" s="218"/>
      <c r="B180" s="387"/>
      <c r="C180" s="387" t="s">
        <v>822</v>
      </c>
      <c r="D180" s="389"/>
      <c r="E180" s="389"/>
      <c r="F180" s="389"/>
      <c r="G180" s="389"/>
      <c r="H180" s="389"/>
      <c r="I180" s="389"/>
      <c r="J180" s="389"/>
      <c r="K180" s="389"/>
      <c r="L180" s="389"/>
      <c r="M180" s="389"/>
      <c r="N180" s="389"/>
      <c r="O180" s="389"/>
      <c r="P180" s="389"/>
      <c r="Q180" s="389"/>
      <c r="R180" s="389"/>
      <c r="S180" s="389"/>
      <c r="T180" s="389"/>
      <c r="U180" s="389"/>
      <c r="V180" s="389"/>
      <c r="W180" s="389"/>
      <c r="X180" s="389"/>
      <c r="Y180" s="389"/>
      <c r="Z180" s="389"/>
      <c r="AA180" s="389"/>
      <c r="AB180" s="389"/>
      <c r="AC180" s="389"/>
      <c r="AD180" s="389"/>
      <c r="AE180" s="389"/>
      <c r="AF180" s="389"/>
      <c r="AG180" s="389"/>
      <c r="AH180" s="389"/>
      <c r="AI180" s="389"/>
      <c r="AJ180" s="389"/>
      <c r="AK180" s="389"/>
      <c r="AL180" s="389"/>
      <c r="AM180" s="389"/>
      <c r="AN180" s="389"/>
      <c r="AO180" s="389"/>
      <c r="AP180" s="389"/>
      <c r="AQ180" s="390"/>
      <c r="AR180" s="390"/>
    </row>
    <row r="181" spans="1:44" ht="18" customHeight="1">
      <c r="A181" s="218"/>
      <c r="B181" s="387"/>
      <c r="C181" s="413" t="s">
        <v>823</v>
      </c>
      <c r="D181" s="389"/>
      <c r="E181" s="389"/>
      <c r="F181" s="2"/>
      <c r="G181" s="389"/>
      <c r="H181" s="389"/>
      <c r="I181" s="389"/>
      <c r="J181" s="389"/>
      <c r="L181" s="389"/>
      <c r="M181" s="389"/>
      <c r="N181" s="389"/>
      <c r="O181" s="389"/>
      <c r="P181" s="389"/>
      <c r="Q181" s="389"/>
      <c r="R181" s="389"/>
      <c r="S181" s="389"/>
      <c r="T181" s="389"/>
      <c r="U181" s="389"/>
      <c r="V181" s="389"/>
      <c r="W181" s="389"/>
      <c r="X181" s="389"/>
      <c r="Y181" s="389"/>
      <c r="Z181" s="389"/>
      <c r="AA181" s="389"/>
      <c r="AB181" s="389"/>
      <c r="AC181" s="389"/>
      <c r="AD181" s="389"/>
      <c r="AE181" s="389"/>
      <c r="AF181" s="389"/>
      <c r="AG181" s="389"/>
      <c r="AH181" s="389"/>
      <c r="AI181" s="389"/>
      <c r="AJ181" s="389"/>
      <c r="AK181" s="389"/>
      <c r="AL181" s="389"/>
      <c r="AM181" s="389"/>
      <c r="AN181" s="389"/>
      <c r="AO181" s="389"/>
      <c r="AP181" s="389"/>
      <c r="AQ181" s="390"/>
      <c r="AR181" s="390"/>
    </row>
    <row r="182" spans="1:44" ht="18" customHeight="1">
      <c r="A182" s="218"/>
      <c r="B182" s="387"/>
      <c r="C182" s="401"/>
      <c r="D182" s="389"/>
      <c r="E182" s="389"/>
      <c r="F182" s="400"/>
      <c r="G182" s="389"/>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c r="AI182" s="389"/>
      <c r="AJ182" s="389"/>
      <c r="AK182" s="389"/>
      <c r="AL182" s="389"/>
      <c r="AM182" s="389"/>
      <c r="AN182" s="389"/>
      <c r="AO182" s="389"/>
      <c r="AP182" s="389"/>
      <c r="AQ182" s="390"/>
      <c r="AR182" s="390"/>
    </row>
    <row r="183" spans="1:44" ht="18" customHeight="1">
      <c r="A183" s="387" t="s">
        <v>808</v>
      </c>
      <c r="C183" s="401" t="s">
        <v>824</v>
      </c>
    </row>
    <row r="184" spans="1:44" ht="18" customHeight="1">
      <c r="C184" s="218" t="s">
        <v>850</v>
      </c>
    </row>
    <row r="185" spans="1:44" ht="18" customHeight="1">
      <c r="C185" s="415"/>
    </row>
    <row r="186" spans="1:44" ht="18" customHeight="1">
      <c r="A186" s="387" t="s">
        <v>809</v>
      </c>
      <c r="C186" s="218" t="s">
        <v>825</v>
      </c>
      <c r="D186" s="366"/>
      <c r="E186" s="366"/>
    </row>
    <row r="187" spans="1:44" ht="18" customHeight="1">
      <c r="C187" s="218" t="s">
        <v>851</v>
      </c>
      <c r="D187" s="366"/>
      <c r="E187" s="366"/>
    </row>
    <row r="188" spans="1:44" ht="18" customHeight="1">
      <c r="C188" s="218" t="s">
        <v>852</v>
      </c>
      <c r="D188" s="366"/>
      <c r="E188" s="366"/>
    </row>
    <row r="189" spans="1:44" ht="18" customHeight="1">
      <c r="C189" s="363"/>
      <c r="D189" s="366"/>
      <c r="E189" s="366"/>
    </row>
    <row r="190" spans="1:44" ht="18" customHeight="1">
      <c r="A190" s="387" t="s">
        <v>810</v>
      </c>
      <c r="C190" s="218" t="s">
        <v>826</v>
      </c>
      <c r="D190" s="366"/>
      <c r="E190" s="366"/>
    </row>
    <row r="191" spans="1:44" ht="18" customHeight="1">
      <c r="C191" s="218" t="s">
        <v>827</v>
      </c>
      <c r="D191" s="366"/>
      <c r="E191" s="366"/>
    </row>
    <row r="192" spans="1:44" ht="18" customHeight="1">
      <c r="C192" s="218" t="s">
        <v>853</v>
      </c>
      <c r="D192" s="366"/>
      <c r="E192" s="366"/>
    </row>
    <row r="193" spans="1:43" ht="18" customHeight="1">
      <c r="C193" s="218" t="s">
        <v>828</v>
      </c>
    </row>
    <row r="194" spans="1:43" ht="18" customHeight="1">
      <c r="C194" s="401" t="s">
        <v>829</v>
      </c>
      <c r="AC194" s="402" t="s">
        <v>811</v>
      </c>
    </row>
    <row r="195" spans="1:43" ht="18" customHeight="1">
      <c r="C195" s="401"/>
    </row>
    <row r="196" spans="1:43" ht="18" customHeight="1">
      <c r="B196" s="392"/>
      <c r="C196" s="392"/>
      <c r="F196" s="411" t="s">
        <v>812</v>
      </c>
      <c r="G196" s="409"/>
      <c r="H196" s="409"/>
      <c r="I196" s="409"/>
      <c r="J196" s="409"/>
      <c r="K196" s="409"/>
      <c r="L196" s="409"/>
      <c r="M196" s="409"/>
      <c r="N196" s="409"/>
      <c r="O196" s="409"/>
      <c r="P196" s="409"/>
      <c r="Q196" s="409"/>
      <c r="R196" s="409"/>
      <c r="S196" s="409"/>
      <c r="T196" s="409"/>
      <c r="U196" s="409"/>
      <c r="V196" s="409"/>
      <c r="W196" s="409"/>
      <c r="X196" s="409"/>
      <c r="Y196" s="409"/>
      <c r="Z196" s="409"/>
      <c r="AA196" s="409"/>
      <c r="AB196" s="409"/>
      <c r="AC196" s="409"/>
      <c r="AD196" s="409"/>
      <c r="AE196" s="392"/>
      <c r="AF196" s="392"/>
      <c r="AG196" s="392"/>
      <c r="AH196" s="392"/>
      <c r="AI196" s="392"/>
      <c r="AJ196" s="392"/>
      <c r="AK196" s="392"/>
      <c r="AL196" s="392"/>
      <c r="AM196" s="392"/>
      <c r="AN196" s="392"/>
      <c r="AO196" s="392"/>
      <c r="AP196" s="392"/>
      <c r="AQ196" s="392"/>
    </row>
    <row r="197" spans="1:43" ht="18" customHeight="1">
      <c r="B197" s="392"/>
      <c r="C197" s="392"/>
      <c r="E197" s="392"/>
      <c r="F197" s="392"/>
      <c r="G197" s="392"/>
      <c r="H197" s="392"/>
      <c r="I197" s="392"/>
      <c r="J197" s="392"/>
      <c r="K197" s="392"/>
      <c r="L197" s="392"/>
      <c r="M197" s="392"/>
      <c r="N197" s="392"/>
      <c r="O197" s="392"/>
      <c r="P197" s="392"/>
      <c r="Q197" s="392"/>
      <c r="R197" s="392"/>
      <c r="S197" s="392"/>
      <c r="T197" s="392"/>
      <c r="U197" s="392"/>
      <c r="V197" s="392"/>
      <c r="W197" s="392"/>
      <c r="X197" s="392"/>
      <c r="Y197" s="392"/>
      <c r="Z197" s="392"/>
      <c r="AA197" s="392"/>
      <c r="AB197" s="392"/>
      <c r="AC197" s="392"/>
      <c r="AD197" s="392"/>
      <c r="AE197" s="392"/>
      <c r="AF197" s="392"/>
      <c r="AG197" s="392"/>
      <c r="AH197" s="392"/>
      <c r="AI197" s="392"/>
      <c r="AJ197" s="392"/>
      <c r="AK197" s="392"/>
      <c r="AL197" s="392"/>
      <c r="AM197" s="392"/>
      <c r="AN197" s="392"/>
      <c r="AO197" s="392"/>
      <c r="AP197" s="392"/>
      <c r="AQ197" s="392"/>
    </row>
    <row r="198" spans="1:43" ht="18" customHeight="1">
      <c r="C198" s="393"/>
      <c r="E198" s="393"/>
      <c r="F198" s="393"/>
      <c r="G198" s="393"/>
      <c r="H198" s="393"/>
      <c r="I198" s="393"/>
      <c r="J198" s="393"/>
      <c r="K198" s="393"/>
      <c r="L198" s="393"/>
      <c r="M198" s="393"/>
      <c r="N198" s="393"/>
      <c r="O198" s="393"/>
      <c r="P198" s="393"/>
      <c r="Q198" s="393"/>
      <c r="R198" s="393"/>
      <c r="S198" s="393"/>
      <c r="T198" s="393"/>
      <c r="U198" s="393"/>
      <c r="V198" s="393"/>
      <c r="W198" s="393"/>
      <c r="X198" s="393"/>
      <c r="Y198" s="393"/>
      <c r="Z198" s="393"/>
      <c r="AA198" s="393"/>
      <c r="AB198" s="393"/>
      <c r="AC198" s="393"/>
      <c r="AD198" s="394"/>
      <c r="AE198" s="520" t="str">
        <f>IF($AY$299=TRUE,AD2,"")</f>
        <v/>
      </c>
      <c r="AF198" s="520"/>
      <c r="AG198" s="520"/>
      <c r="AH198" s="395" t="s">
        <v>1</v>
      </c>
      <c r="AI198" s="520" t="str">
        <f>IF($AY$299=TRUE,AH2,"")</f>
        <v/>
      </c>
      <c r="AJ198" s="520"/>
      <c r="AK198" s="395" t="s">
        <v>2</v>
      </c>
      <c r="AL198" s="521" t="str">
        <f>IF($AY$299=TRUE,AL2,"")</f>
        <v/>
      </c>
      <c r="AM198" s="521"/>
      <c r="AN198" s="395" t="s">
        <v>3</v>
      </c>
      <c r="AO198" s="393"/>
    </row>
    <row r="199" spans="1:43" ht="18" customHeight="1">
      <c r="C199" s="396"/>
      <c r="E199" s="396"/>
      <c r="F199" s="397"/>
      <c r="G199" s="404" t="s">
        <v>17</v>
      </c>
      <c r="H199" s="404"/>
      <c r="I199" s="404"/>
      <c r="J199" s="404"/>
      <c r="K199" s="404"/>
      <c r="L199" s="404"/>
      <c r="M199" s="522" t="str">
        <f>IF($AY$299=TRUE,F48,"")</f>
        <v/>
      </c>
      <c r="N199" s="522"/>
      <c r="O199" s="522"/>
      <c r="P199" s="522"/>
      <c r="Q199" s="522"/>
      <c r="R199" s="522"/>
      <c r="S199" s="522"/>
      <c r="T199" s="522"/>
      <c r="U199" s="522"/>
      <c r="V199" s="522"/>
      <c r="W199" s="522"/>
      <c r="X199" s="522"/>
      <c r="Y199" s="522"/>
      <c r="Z199" s="522"/>
      <c r="AA199" s="522"/>
      <c r="AB199" s="522"/>
      <c r="AC199" s="522"/>
      <c r="AD199" s="522"/>
      <c r="AE199" s="522"/>
      <c r="AF199" s="522"/>
      <c r="AG199" s="522"/>
      <c r="AH199" s="522"/>
      <c r="AI199" s="522"/>
      <c r="AJ199" s="522"/>
      <c r="AK199" s="522"/>
      <c r="AL199" s="522"/>
      <c r="AM199" s="522"/>
      <c r="AN199" s="405"/>
    </row>
    <row r="200" spans="1:43" ht="18" customHeight="1">
      <c r="C200" s="396"/>
      <c r="E200" s="396"/>
      <c r="F200" s="397"/>
      <c r="G200" s="406" t="s">
        <v>796</v>
      </c>
      <c r="H200" s="406"/>
      <c r="I200" s="406"/>
      <c r="J200" s="406"/>
      <c r="K200" s="406"/>
      <c r="L200" s="406"/>
      <c r="M200" s="523" t="str">
        <f>IF($AY$299=TRUE,F50&amp;"　"&amp;H52&amp;"　"&amp;AA52,"")</f>
        <v/>
      </c>
      <c r="N200" s="523"/>
      <c r="O200" s="523"/>
      <c r="P200" s="523"/>
      <c r="Q200" s="523"/>
      <c r="R200" s="523"/>
      <c r="S200" s="523"/>
      <c r="T200" s="523"/>
      <c r="U200" s="523"/>
      <c r="V200" s="523"/>
      <c r="W200" s="523"/>
      <c r="X200" s="523"/>
      <c r="Y200" s="523"/>
      <c r="Z200" s="523"/>
      <c r="AA200" s="523"/>
      <c r="AB200" s="523"/>
      <c r="AC200" s="523"/>
      <c r="AD200" s="523"/>
      <c r="AE200" s="523"/>
      <c r="AF200" s="523"/>
      <c r="AG200" s="523"/>
      <c r="AH200" s="523"/>
      <c r="AI200" s="523"/>
      <c r="AJ200" s="523"/>
      <c r="AK200" s="407"/>
      <c r="AL200" s="407"/>
      <c r="AM200" s="407"/>
      <c r="AN200" s="407"/>
    </row>
    <row r="202" spans="1:43" ht="18" customHeight="1">
      <c r="A202" s="403"/>
      <c r="B202" s="403"/>
      <c r="C202" s="403"/>
      <c r="D202" s="403"/>
      <c r="E202" s="403"/>
      <c r="F202" s="403"/>
      <c r="G202" s="403"/>
      <c r="H202" s="403"/>
      <c r="I202" s="403"/>
      <c r="J202" s="403"/>
      <c r="K202" s="403"/>
      <c r="L202" s="403"/>
      <c r="M202" s="403"/>
      <c r="N202" s="403"/>
      <c r="O202" s="403"/>
      <c r="P202" s="403"/>
      <c r="Q202" s="403"/>
      <c r="R202" s="403"/>
      <c r="S202" s="403"/>
      <c r="T202" s="403"/>
      <c r="U202" s="403"/>
      <c r="V202" s="403"/>
      <c r="W202" s="403"/>
      <c r="X202" s="403"/>
      <c r="Y202" s="403"/>
      <c r="Z202" s="403"/>
      <c r="AA202" s="403"/>
      <c r="AB202" s="403"/>
      <c r="AC202" s="403"/>
      <c r="AD202" s="403"/>
      <c r="AE202" s="403"/>
      <c r="AF202" s="403"/>
      <c r="AG202" s="403"/>
      <c r="AH202" s="403"/>
      <c r="AI202" s="403"/>
      <c r="AJ202" s="403"/>
      <c r="AK202" s="403"/>
      <c r="AL202" s="403"/>
      <c r="AM202" s="403"/>
      <c r="AN202" s="403"/>
      <c r="AO202" s="403"/>
      <c r="AP202" s="403"/>
      <c r="AQ202" s="403"/>
    </row>
    <row r="203" spans="1:43" ht="18" customHeight="1">
      <c r="A203" s="403"/>
      <c r="B203" s="403"/>
      <c r="C203" s="403"/>
      <c r="D203" s="403"/>
      <c r="E203" s="403"/>
      <c r="F203" s="403"/>
      <c r="G203" s="403"/>
      <c r="H203" s="403"/>
      <c r="I203" s="403"/>
      <c r="J203" s="403"/>
      <c r="K203" s="403"/>
      <c r="L203" s="403"/>
      <c r="M203" s="403"/>
      <c r="N203" s="403"/>
      <c r="O203" s="403"/>
      <c r="P203" s="403"/>
      <c r="Q203" s="403"/>
      <c r="R203" s="403"/>
      <c r="S203" s="403"/>
      <c r="T203" s="403"/>
      <c r="U203" s="403"/>
      <c r="V203" s="403"/>
      <c r="W203" s="403"/>
      <c r="X203" s="403"/>
      <c r="Y203" s="403"/>
      <c r="Z203" s="403"/>
      <c r="AA203" s="403"/>
      <c r="AB203" s="403"/>
      <c r="AC203" s="403"/>
      <c r="AD203" s="403"/>
      <c r="AE203" s="403"/>
      <c r="AF203" s="403"/>
      <c r="AG203" s="403"/>
      <c r="AH203" s="403"/>
      <c r="AI203" s="403"/>
      <c r="AJ203" s="403"/>
      <c r="AK203" s="403"/>
      <c r="AL203" s="403"/>
      <c r="AM203" s="403"/>
      <c r="AN203" s="403"/>
      <c r="AO203" s="403"/>
      <c r="AP203" s="403"/>
      <c r="AQ203" s="403"/>
    </row>
    <row r="215" spans="51:51" ht="18" customHeight="1">
      <c r="AY215" s="410" t="b">
        <v>0</v>
      </c>
    </row>
    <row r="234" ht="10.4" customHeight="1"/>
    <row r="235" ht="60" customHeight="1"/>
    <row r="299" spans="51:51" ht="18" customHeight="1">
      <c r="AY299" s="410" t="b">
        <v>0</v>
      </c>
    </row>
  </sheetData>
  <sheetProtection algorithmName="SHA-512" hashValue="8JTZnyPEVFhkM5mAqUqZD0vel3uzTJ19A91HeWXm7EcAz76BwLi5S20kiiSoZkWEB1ZjeP5IW+ZhlyuSGg5+KA==" saltValue="4AxptpwVMbdfdJZkMd7mbg==" spinCount="100000" sheet="1" formatCells="0" formatColumns="0" formatRows="0" insertColumns="0" insertRows="0" insertHyperlinks="0" deleteColumns="0" deleteRows="0" selectLockedCells="1" sort="0" autoFilter="0" pivotTables="0"/>
  <mergeCells count="329">
    <mergeCell ref="AE198:AG198"/>
    <mergeCell ref="AI198:AJ198"/>
    <mergeCell ref="AL198:AM198"/>
    <mergeCell ref="M199:AM199"/>
    <mergeCell ref="M200:AJ200"/>
    <mergeCell ref="A69:E69"/>
    <mergeCell ref="F72:AQ72"/>
    <mergeCell ref="A73:E73"/>
    <mergeCell ref="A71:E72"/>
    <mergeCell ref="F71:G71"/>
    <mergeCell ref="AL124:AM124"/>
    <mergeCell ref="AO124:AP124"/>
    <mergeCell ref="A128:AQ130"/>
    <mergeCell ref="C132:AS132"/>
    <mergeCell ref="AO78:AP78"/>
    <mergeCell ref="F73:I73"/>
    <mergeCell ref="K73:N73"/>
    <mergeCell ref="P73:S73"/>
    <mergeCell ref="Y71:AA71"/>
    <mergeCell ref="AB71:AQ71"/>
    <mergeCell ref="AE88:AF88"/>
    <mergeCell ref="AG88:AP88"/>
    <mergeCell ref="B89:M89"/>
    <mergeCell ref="N89:X89"/>
    <mergeCell ref="K74:N74"/>
    <mergeCell ref="P74:S74"/>
    <mergeCell ref="F75:X75"/>
    <mergeCell ref="F54:AQ54"/>
    <mergeCell ref="A55:E55"/>
    <mergeCell ref="J57:AQ57"/>
    <mergeCell ref="F55:X55"/>
    <mergeCell ref="Y55:AQ55"/>
    <mergeCell ref="A53:E54"/>
    <mergeCell ref="S53:X53"/>
    <mergeCell ref="Y53:AA53"/>
    <mergeCell ref="P53:R53"/>
    <mergeCell ref="H53:J53"/>
    <mergeCell ref="L53:O53"/>
    <mergeCell ref="W60:AQ60"/>
    <mergeCell ref="W63:AQ63"/>
    <mergeCell ref="AB53:AQ53"/>
    <mergeCell ref="F53:G53"/>
    <mergeCell ref="B61:V61"/>
    <mergeCell ref="J9:M9"/>
    <mergeCell ref="A17:AQ17"/>
    <mergeCell ref="A50:E50"/>
    <mergeCell ref="A49:E49"/>
    <mergeCell ref="F48:AQ48"/>
    <mergeCell ref="Y52:Z52"/>
    <mergeCell ref="AA52:AQ52"/>
    <mergeCell ref="AA51:AQ51"/>
    <mergeCell ref="H52:X52"/>
    <mergeCell ref="F49:AQ49"/>
    <mergeCell ref="H51:X51"/>
    <mergeCell ref="F52:G52"/>
    <mergeCell ref="F50:AQ50"/>
    <mergeCell ref="A52:E52"/>
    <mergeCell ref="A47:E47"/>
    <mergeCell ref="A48:E48"/>
    <mergeCell ref="A18:AQ18"/>
    <mergeCell ref="A19:AQ19"/>
    <mergeCell ref="A20:AQ20"/>
    <mergeCell ref="AL42:AM42"/>
    <mergeCell ref="A46:E46"/>
    <mergeCell ref="F47:AQ47"/>
    <mergeCell ref="F46:AQ46"/>
    <mergeCell ref="AO42:AP42"/>
    <mergeCell ref="AB2:AC2"/>
    <mergeCell ref="AD2:AF2"/>
    <mergeCell ref="AH2:AJ2"/>
    <mergeCell ref="AL2:AN2"/>
    <mergeCell ref="N10:R10"/>
    <mergeCell ref="S10:AQ10"/>
    <mergeCell ref="N11:R11"/>
    <mergeCell ref="S11:AQ11"/>
    <mergeCell ref="N12:R12"/>
    <mergeCell ref="S12:AJ12"/>
    <mergeCell ref="AM12:AP12"/>
    <mergeCell ref="N9:R9"/>
    <mergeCell ref="T9:U9"/>
    <mergeCell ref="AL3:AM3"/>
    <mergeCell ref="AO3:AP3"/>
    <mergeCell ref="W9:Z9"/>
    <mergeCell ref="B86:M87"/>
    <mergeCell ref="N86:X87"/>
    <mergeCell ref="Y86:AF86"/>
    <mergeCell ref="AG86:AP87"/>
    <mergeCell ref="Y87:Z87"/>
    <mergeCell ref="AA87:AB87"/>
    <mergeCell ref="AC87:AD87"/>
    <mergeCell ref="AE87:AF87"/>
    <mergeCell ref="H69:AQ69"/>
    <mergeCell ref="F70:G70"/>
    <mergeCell ref="A70:E70"/>
    <mergeCell ref="H70:AQ70"/>
    <mergeCell ref="H71:J71"/>
    <mergeCell ref="L71:O71"/>
    <mergeCell ref="P71:R71"/>
    <mergeCell ref="S71:X71"/>
    <mergeCell ref="AL78:AM78"/>
    <mergeCell ref="A82:AQ82"/>
    <mergeCell ref="A84:H84"/>
    <mergeCell ref="J84:AN84"/>
    <mergeCell ref="Z75:AQ75"/>
    <mergeCell ref="A74:E74"/>
    <mergeCell ref="A75:E75"/>
    <mergeCell ref="F74:I74"/>
    <mergeCell ref="U24:AF24"/>
    <mergeCell ref="A68:E68"/>
    <mergeCell ref="F68:AQ68"/>
    <mergeCell ref="F56:I56"/>
    <mergeCell ref="A56:E57"/>
    <mergeCell ref="B65:V65"/>
    <mergeCell ref="W65:AQ65"/>
    <mergeCell ref="A60:V60"/>
    <mergeCell ref="A63:V63"/>
    <mergeCell ref="W64:AQ64"/>
    <mergeCell ref="W61:AQ61"/>
    <mergeCell ref="B64:V64"/>
    <mergeCell ref="J56:AQ56"/>
    <mergeCell ref="F57:I57"/>
    <mergeCell ref="A51:E51"/>
    <mergeCell ref="Y89:Z89"/>
    <mergeCell ref="AA89:AB89"/>
    <mergeCell ref="AC89:AD89"/>
    <mergeCell ref="AE89:AF89"/>
    <mergeCell ref="AG89:AP89"/>
    <mergeCell ref="B88:M88"/>
    <mergeCell ref="N88:X88"/>
    <mergeCell ref="Y88:Z88"/>
    <mergeCell ref="AA88:AB88"/>
    <mergeCell ref="AC88:AD88"/>
    <mergeCell ref="AE90:AF90"/>
    <mergeCell ref="AG90:AP90"/>
    <mergeCell ref="B91:M91"/>
    <mergeCell ref="N91:X91"/>
    <mergeCell ref="Y91:Z91"/>
    <mergeCell ref="AA91:AB91"/>
    <mergeCell ref="AC91:AD91"/>
    <mergeCell ref="AE91:AF91"/>
    <mergeCell ref="AG91:AP91"/>
    <mergeCell ref="B90:M90"/>
    <mergeCell ref="N90:X90"/>
    <mergeCell ref="Y90:Z90"/>
    <mergeCell ref="AA90:AB90"/>
    <mergeCell ref="AC90:AD90"/>
    <mergeCell ref="AE92:AF92"/>
    <mergeCell ref="AG92:AP92"/>
    <mergeCell ref="B93:M93"/>
    <mergeCell ref="N93:X93"/>
    <mergeCell ref="Y93:Z93"/>
    <mergeCell ref="AA93:AB93"/>
    <mergeCell ref="AC93:AD93"/>
    <mergeCell ref="AE93:AF93"/>
    <mergeCell ref="AG93:AP93"/>
    <mergeCell ref="B92:M92"/>
    <mergeCell ref="N92:X92"/>
    <mergeCell ref="Y92:Z92"/>
    <mergeCell ref="AA92:AB92"/>
    <mergeCell ref="AC92:AD92"/>
    <mergeCell ref="AE94:AF94"/>
    <mergeCell ref="AG94:AP94"/>
    <mergeCell ref="B95:M95"/>
    <mergeCell ref="N95:X95"/>
    <mergeCell ref="Y95:Z95"/>
    <mergeCell ref="AA95:AB95"/>
    <mergeCell ref="AC95:AD95"/>
    <mergeCell ref="AE95:AF95"/>
    <mergeCell ref="AG95:AP95"/>
    <mergeCell ref="B94:M94"/>
    <mergeCell ref="N94:X94"/>
    <mergeCell ref="Y94:Z94"/>
    <mergeCell ref="AA94:AB94"/>
    <mergeCell ref="AC94:AD94"/>
    <mergeCell ref="AE96:AF96"/>
    <mergeCell ref="AG96:AP96"/>
    <mergeCell ref="B97:M97"/>
    <mergeCell ref="N97:X97"/>
    <mergeCell ref="Y97:Z97"/>
    <mergeCell ref="AA97:AB97"/>
    <mergeCell ref="AC97:AD97"/>
    <mergeCell ref="AE97:AF97"/>
    <mergeCell ref="AG97:AP97"/>
    <mergeCell ref="B96:M96"/>
    <mergeCell ref="N96:X96"/>
    <mergeCell ref="Y96:Z96"/>
    <mergeCell ref="AA96:AB96"/>
    <mergeCell ref="AC96:AD96"/>
    <mergeCell ref="AE98:AF98"/>
    <mergeCell ref="AG98:AP98"/>
    <mergeCell ref="B99:M99"/>
    <mergeCell ref="N99:X99"/>
    <mergeCell ref="Y99:Z99"/>
    <mergeCell ref="AA99:AB99"/>
    <mergeCell ref="AC99:AD99"/>
    <mergeCell ref="AE99:AF99"/>
    <mergeCell ref="AG99:AP99"/>
    <mergeCell ref="B98:M98"/>
    <mergeCell ref="N98:X98"/>
    <mergeCell ref="Y98:Z98"/>
    <mergeCell ref="AA98:AB98"/>
    <mergeCell ref="AC98:AD98"/>
    <mergeCell ref="AE100:AF100"/>
    <mergeCell ref="AG100:AP100"/>
    <mergeCell ref="B101:M101"/>
    <mergeCell ref="N101:X101"/>
    <mergeCell ref="Y101:Z101"/>
    <mergeCell ref="AA101:AB101"/>
    <mergeCell ref="AC101:AD101"/>
    <mergeCell ref="AE101:AF101"/>
    <mergeCell ref="AG101:AP101"/>
    <mergeCell ref="B100:M100"/>
    <mergeCell ref="N100:X100"/>
    <mergeCell ref="Y100:Z100"/>
    <mergeCell ref="AA100:AB100"/>
    <mergeCell ref="AC100:AD100"/>
    <mergeCell ref="AE102:AF102"/>
    <mergeCell ref="AG102:AP102"/>
    <mergeCell ref="B103:M103"/>
    <mergeCell ref="N103:X103"/>
    <mergeCell ref="Y103:Z103"/>
    <mergeCell ref="AA103:AB103"/>
    <mergeCell ref="AC103:AD103"/>
    <mergeCell ref="AE103:AF103"/>
    <mergeCell ref="AG103:AP103"/>
    <mergeCell ref="B102:M102"/>
    <mergeCell ref="N102:X102"/>
    <mergeCell ref="Y102:Z102"/>
    <mergeCell ref="AA102:AB102"/>
    <mergeCell ref="AC102:AD102"/>
    <mergeCell ref="AE104:AF104"/>
    <mergeCell ref="AG104:AP104"/>
    <mergeCell ref="B105:M105"/>
    <mergeCell ref="N105:X105"/>
    <mergeCell ref="Y105:Z105"/>
    <mergeCell ref="AA105:AB105"/>
    <mergeCell ref="AC105:AD105"/>
    <mergeCell ref="AE105:AF105"/>
    <mergeCell ref="AG105:AP105"/>
    <mergeCell ref="B104:M104"/>
    <mergeCell ref="N104:X104"/>
    <mergeCell ref="Y104:Z104"/>
    <mergeCell ref="AA104:AB104"/>
    <mergeCell ref="AC104:AD104"/>
    <mergeCell ref="AE106:AF106"/>
    <mergeCell ref="AG106:AP106"/>
    <mergeCell ref="B107:M107"/>
    <mergeCell ref="N107:X107"/>
    <mergeCell ref="Y107:Z107"/>
    <mergeCell ref="AA107:AB107"/>
    <mergeCell ref="AC107:AD107"/>
    <mergeCell ref="AE107:AF107"/>
    <mergeCell ref="AG107:AP107"/>
    <mergeCell ref="B106:M106"/>
    <mergeCell ref="N106:X106"/>
    <mergeCell ref="Y106:Z106"/>
    <mergeCell ref="AA106:AB106"/>
    <mergeCell ref="AC106:AD106"/>
    <mergeCell ref="AE108:AF108"/>
    <mergeCell ref="AG108:AP108"/>
    <mergeCell ref="B109:M109"/>
    <mergeCell ref="N109:X109"/>
    <mergeCell ref="Y109:Z109"/>
    <mergeCell ref="AA109:AB109"/>
    <mergeCell ref="AC109:AD109"/>
    <mergeCell ref="AE109:AF109"/>
    <mergeCell ref="AG109:AP109"/>
    <mergeCell ref="B108:M108"/>
    <mergeCell ref="N108:X108"/>
    <mergeCell ref="Y108:Z108"/>
    <mergeCell ref="AA108:AB108"/>
    <mergeCell ref="AC108:AD108"/>
    <mergeCell ref="AE110:AF110"/>
    <mergeCell ref="AG110:AP110"/>
    <mergeCell ref="B111:M111"/>
    <mergeCell ref="N111:X111"/>
    <mergeCell ref="Y111:Z111"/>
    <mergeCell ref="AA111:AB111"/>
    <mergeCell ref="AC111:AD111"/>
    <mergeCell ref="AE111:AF111"/>
    <mergeCell ref="AG111:AP111"/>
    <mergeCell ref="B110:M110"/>
    <mergeCell ref="N110:X110"/>
    <mergeCell ref="Y110:Z110"/>
    <mergeCell ref="AA110:AB110"/>
    <mergeCell ref="AC110:AD110"/>
    <mergeCell ref="AE112:AF112"/>
    <mergeCell ref="AG112:AP112"/>
    <mergeCell ref="B113:M113"/>
    <mergeCell ref="N113:X113"/>
    <mergeCell ref="Y113:Z113"/>
    <mergeCell ref="AA113:AB113"/>
    <mergeCell ref="AC113:AD113"/>
    <mergeCell ref="AE113:AF113"/>
    <mergeCell ref="AG113:AP113"/>
    <mergeCell ref="B112:M112"/>
    <mergeCell ref="N112:X112"/>
    <mergeCell ref="Y112:Z112"/>
    <mergeCell ref="AA112:AB112"/>
    <mergeCell ref="AC112:AD112"/>
    <mergeCell ref="AE114:AF114"/>
    <mergeCell ref="AG114:AP114"/>
    <mergeCell ref="B115:M115"/>
    <mergeCell ref="N115:X115"/>
    <mergeCell ref="Y115:Z115"/>
    <mergeCell ref="AA115:AB115"/>
    <mergeCell ref="AC115:AD115"/>
    <mergeCell ref="AE115:AF115"/>
    <mergeCell ref="AG115:AP115"/>
    <mergeCell ref="B114:M114"/>
    <mergeCell ref="N114:X114"/>
    <mergeCell ref="Y114:Z114"/>
    <mergeCell ref="AA114:AB114"/>
    <mergeCell ref="AC114:AD114"/>
    <mergeCell ref="B118:AP120"/>
    <mergeCell ref="AE116:AF116"/>
    <mergeCell ref="AG116:AP116"/>
    <mergeCell ref="B117:M117"/>
    <mergeCell ref="N117:X117"/>
    <mergeCell ref="Y117:Z117"/>
    <mergeCell ref="AA117:AB117"/>
    <mergeCell ref="AC117:AD117"/>
    <mergeCell ref="AE117:AF117"/>
    <mergeCell ref="AG117:AP117"/>
    <mergeCell ref="B116:M116"/>
    <mergeCell ref="N116:X116"/>
    <mergeCell ref="Y116:Z116"/>
    <mergeCell ref="AA116:AB116"/>
    <mergeCell ref="AC116:AD116"/>
  </mergeCells>
  <phoneticPr fontId="1"/>
  <conditionalFormatting sqref="F46 F47:AQ50">
    <cfRule type="containsBlanks" dxfId="99" priority="157">
      <formula>LEN(TRIM(F46))=0</formula>
    </cfRule>
  </conditionalFormatting>
  <conditionalFormatting sqref="F68:AQ68 H69:AQ70 H71:J71 L71:O71 AB71:AQ71 F72:AQ72 F73:I74 K73:N74 P73:S74 F75:X75 Z75:AQ75">
    <cfRule type="containsBlanks" dxfId="97" priority="164">
      <formula>LEN(TRIM(F68))=0</formula>
    </cfRule>
  </conditionalFormatting>
  <conditionalFormatting sqref="H51">
    <cfRule type="containsBlanks" dxfId="96" priority="158">
      <formula>LEN(TRIM(H51))=0</formula>
    </cfRule>
  </conditionalFormatting>
  <conditionalFormatting sqref="H53:J53 L53:O53">
    <cfRule type="containsBlanks" dxfId="95" priority="160">
      <formula>LEN(TRIM(H53))=0</formula>
    </cfRule>
  </conditionalFormatting>
  <conditionalFormatting sqref="H52:X52">
    <cfRule type="containsBlanks" dxfId="94" priority="162">
      <formula>LEN(TRIM(H52))=0</formula>
    </cfRule>
  </conditionalFormatting>
  <conditionalFormatting sqref="S53:X53">
    <cfRule type="containsBlanks" dxfId="91" priority="165">
      <formula>LEN(TRIM(S53))=0</formula>
    </cfRule>
  </conditionalFormatting>
  <conditionalFormatting sqref="S71:X71">
    <cfRule type="containsBlanks" dxfId="89" priority="163">
      <formula>LEN(TRIM(S71))=0</formula>
    </cfRule>
  </conditionalFormatting>
  <conditionalFormatting sqref="AA51 AA52:AQ52">
    <cfRule type="containsBlanks" dxfId="85" priority="159">
      <formula>LEN(TRIM(AA51))=0</formula>
    </cfRule>
  </conditionalFormatting>
  <conditionalFormatting sqref="AB53:AQ53 F54:AQ54 J56:AQ57">
    <cfRule type="containsBlanks" dxfId="84" priority="161">
      <formula>LEN(TRIM(F53))=0</formula>
    </cfRule>
  </conditionalFormatting>
  <conditionalFormatting sqref="AD2:AF2">
    <cfRule type="containsBlanks" dxfId="83" priority="156">
      <formula>LEN(TRIM(AD2))=0</formula>
    </cfRule>
  </conditionalFormatting>
  <conditionalFormatting sqref="AE198 AI198 AL198">
    <cfRule type="containsBlanks" dxfId="82" priority="1">
      <formula>LEN(TRIM(AE198))=0</formula>
    </cfRule>
  </conditionalFormatting>
  <conditionalFormatting sqref="AH2:AJ2 AL2:AN2">
    <cfRule type="containsBlanks" dxfId="81" priority="155">
      <formula>LEN(TRIM(AH2))=0</formula>
    </cfRule>
  </conditionalFormatting>
  <dataValidations xWindow="218" yWindow="1037" count="34">
    <dataValidation type="list" allowBlank="1" showInputMessage="1" showErrorMessage="1" prompt="プルダウンより選択" sqref="J56:AQ56" xr:uid="{00000000-0002-0000-0000-000000000000}">
      <formula1>大分類</formula1>
    </dataValidation>
    <dataValidation type="list" allowBlank="1" showInputMessage="1" showErrorMessage="1" prompt="プルダウンより選択" sqref="J57:AQ57" xr:uid="{00000000-0002-0000-0000-000001000000}">
      <formula1>INDIRECT($J$56)</formula1>
    </dataValidation>
    <dataValidation type="custom" imeMode="fullKatakana" allowBlank="1" showInputMessage="1" showErrorMessage="1" error="カタカナで入力してください。" sqref="AA51:AQ51 H51:X51" xr:uid="{00000000-0002-0000-0000-000002000000}">
      <formula1>AND(H51=PHONETIC(H51), LEN(H51)*2=LENB(H51))</formula1>
    </dataValidation>
    <dataValidation type="textLength" imeMode="halfAlpha" operator="equal" allowBlank="1" showInputMessage="1" showErrorMessage="1" errorTitle="郵便番号" error="半角数字3文字で入力してください。_x000a_" sqref="H53:J53" xr:uid="{00000000-0002-0000-0000-000003000000}">
      <formula1>3</formula1>
    </dataValidation>
    <dataValidation type="custom" imeMode="halfAlpha" allowBlank="1" showInputMessage="1" showErrorMessage="1" errorTitle="半角のみ" error="半角英数字で入力してください。" sqref="F75:X76 Z75:AQ76" xr:uid="{00000000-0002-0000-0000-000004000000}">
      <formula1>LENB(F75)=LEN(F75)</formula1>
    </dataValidation>
    <dataValidation type="textLength" imeMode="disabled" allowBlank="1" showInputMessage="1" showErrorMessage="1" error="13桁の法人番号を入力してください。" prompt="半角数字13桁で入力" sqref="F49:AQ49" xr:uid="{00000000-0002-0000-0000-000005000000}">
      <formula1>13</formula1>
      <formula2>13</formula2>
    </dataValidation>
    <dataValidation type="custom" imeMode="fullKatakana" allowBlank="1" showInputMessage="1" showErrorMessage="1" error="カタカナで入力してください。_x000a_" sqref="H69" xr:uid="{00000000-0002-0000-0000-000006000000}">
      <formula1>AND(H69=PHONETIC(H69), LEN(H69)*2=LENB(H69))</formula1>
    </dataValidation>
    <dataValidation type="custom" allowBlank="1" showInputMessage="1" showErrorMessage="1" error="全角で入力してください。_x000a_" sqref="F48:AQ48" xr:uid="{00000000-0002-0000-0000-000007000000}">
      <formula1>DBCS(F48)=F48</formula1>
    </dataValidation>
    <dataValidation type="custom" allowBlank="1" showInputMessage="1" showErrorMessage="1" error="全角で入力してください。" sqref="H52:X52 AA52:AQ52 AB53:AQ53 F72:AQ72 G54:AQ54 AB71:AQ71 F54:F55" xr:uid="{00000000-0002-0000-0000-000008000000}">
      <formula1>DBCS(F52)=F52</formula1>
    </dataValidation>
    <dataValidation type="textLength" imeMode="halfAlpha" operator="equal" allowBlank="1" showInputMessage="1" showErrorMessage="1" errorTitle="郵便番号" error="半角数字3文字で入力してください。" sqref="H71:J71" xr:uid="{00000000-0002-0000-0000-000009000000}">
      <formula1>3</formula1>
    </dataValidation>
    <dataValidation type="textLength" imeMode="halfAlpha" operator="equal" allowBlank="1" showInputMessage="1" showErrorMessage="1" errorTitle="郵便番号" error="半角数字4文字で入力してください。" sqref="L53:O53 L71:O71" xr:uid="{00000000-0002-0000-0000-00000A000000}">
      <formula1>4</formula1>
    </dataValidation>
    <dataValidation allowBlank="1" showInputMessage="1" sqref="Y62 C62" xr:uid="{00000000-0002-0000-0000-00000B000000}"/>
    <dataValidation type="textLength" imeMode="halfAlpha" allowBlank="1" showInputMessage="1" showErrorMessage="1" error="半角数字2~4字で入力してください。" sqref="K73:N73 F73:I73 P73:S73" xr:uid="{00000000-0002-0000-0000-00000C000000}">
      <formula1>2</formula1>
      <formula2>4</formula2>
    </dataValidation>
    <dataValidation type="whole" imeMode="disabled" allowBlank="1" showInputMessage="1" showErrorMessage="1" sqref="AH2:AJ2" xr:uid="{00000000-0002-0000-0000-00000D000000}">
      <formula1>1</formula1>
      <formula2>12</formula2>
    </dataValidation>
    <dataValidation type="whole" imeMode="disabled" allowBlank="1" showInputMessage="1" showErrorMessage="1" sqref="AL2:AN2" xr:uid="{00000000-0002-0000-0000-00000E000000}">
      <formula1>1</formula1>
      <formula2>31</formula2>
    </dataValidation>
    <dataValidation imeMode="on" allowBlank="1" showInputMessage="1" showErrorMessage="1" sqref="W66:AQ66" xr:uid="{00000000-0002-0000-0000-00000F000000}"/>
    <dataValidation type="textLength" imeMode="halfAlpha" allowBlank="1" showInputMessage="1" showErrorMessage="1" error="半角数字4字で入力してください。" sqref="P74:S74" xr:uid="{4EA0128E-E090-43BE-88B5-D26034CF1688}">
      <formula1>4</formula1>
      <formula2>4</formula2>
    </dataValidation>
    <dataValidation type="textLength" imeMode="off" allowBlank="1" showInputMessage="1" showErrorMessage="1" error="半角数字4字で入力してください。" sqref="K74:N74" xr:uid="{B41B990A-BFCD-41EF-A498-CD39B23CD32D}">
      <formula1>4</formula1>
      <formula2>4</formula2>
    </dataValidation>
    <dataValidation type="textLength" imeMode="halfAlpha" allowBlank="1" showInputMessage="1" showErrorMessage="1" error="半角数字3字で入力してください。" sqref="F74:I74" xr:uid="{D755D64B-8A63-46FC-AA00-84B75B6BED02}">
      <formula1>3</formula1>
      <formula2>3</formula2>
    </dataValidation>
    <dataValidation type="whole" imeMode="disabled" operator="greaterThan" allowBlank="1" showInputMessage="1" showErrorMessage="1" promptTitle="西暦" prompt="半角入力" sqref="AD2:AF2" xr:uid="{F58C89B1-07E7-4FE8-8791-95EDFFBD10BB}">
      <formula1>2022</formula1>
    </dataValidation>
    <dataValidation type="custom" imeMode="fullKatakana" allowBlank="1" showInputMessage="1" showErrorMessage="1" error="カタカナで入力してください。_x000a_" promptTitle="会社のフリガナは「ガイシャ」で入力。" prompt="例）_x000a_株式会社●●（カブシキガイシャ●●）_x000a_有限会社●●（ユウゲンガイシャ●●）" sqref="F47:AQ47" xr:uid="{CBEF69AE-DE82-4078-A2D5-67CC13079DB0}">
      <formula1>AND(F47=PHONETIC(F47), LEN(F47)*2=LENB(F47))</formula1>
    </dataValidation>
    <dataValidation type="custom" allowBlank="1" showInputMessage="1" showErrorMessage="1" error="全角で入力してください。_x000a_" prompt="商業登記簿に記載されている役職名で記載" sqref="F50:AQ50" xr:uid="{5B24DC63-7C6E-411A-932E-E2A761ABBCAB}">
      <formula1>DBCS(F50)=F50</formula1>
    </dataValidation>
    <dataValidation type="custom" imeMode="fullAlpha" allowBlank="1" showInputMessage="1" showErrorMessage="1" error="全角で入力してください。_x000a_" prompt="全角英数字で入力" sqref="F46" xr:uid="{13B3B035-45AE-4553-8324-03269129F46A}">
      <formula1>DBCS(F46)=F46</formula1>
    </dataValidation>
    <dataValidation imeMode="on" allowBlank="1" showInputMessage="1" showErrorMessage="1" prompt="宅地建物取引業免許に記載の免許番号を入力" sqref="W61:AQ61" xr:uid="{D3BCF12D-FDD7-40D0-A919-2587337A634D}"/>
    <dataValidation imeMode="on" allowBlank="1" showInputMessage="1" showErrorMessage="1" prompt="一般建設業免許に記載の許可（登録）番号を入力" sqref="W64:AQ64" xr:uid="{B338B9C7-9876-4762-9038-D291A46123E3}"/>
    <dataValidation imeMode="on" allowBlank="1" showInputMessage="1" showErrorMessage="1" prompt="特定建設業免許に記載の許可（登録）番号を入力" sqref="W65:AQ65" xr:uid="{4ABD3362-386A-4DAE-B9B9-BD6EC88BDF02}"/>
    <dataValidation type="custom" allowBlank="1" showInputMessage="1" showErrorMessage="1" error="全角で入力してください。" prompt="姓と名の間にスペースを入れる" sqref="H70:AQ70" xr:uid="{5F04CBEA-A471-4F99-BFBF-D9B77C3A1D26}">
      <formula1>DBCS(H70)=H70</formula1>
    </dataValidation>
    <dataValidation imeMode="fullKatakana" allowBlank="1" showInputMessage="1" showErrorMessage="1" prompt="姓と名の間に全角スペース" sqref="B88:M117" xr:uid="{6124347A-12F0-42EC-BDC4-2AFFA27A1BA1}"/>
    <dataValidation allowBlank="1" showInputMessage="1" showErrorMessage="1" prompt="姓と名の間に全角スペース" sqref="N88:X117" xr:uid="{D5022F77-8F9C-4655-BC1B-FB91996CD9C3}"/>
    <dataValidation allowBlank="1" showInputMessage="1" showErrorMessage="1" prompt="商業登記簿に記載されている役職名を入力" sqref="AG88:AP117" xr:uid="{422AA0E1-6D22-4DE3-A681-10314E74A601}"/>
    <dataValidation allowBlank="1" showInputMessage="1" showErrorMessage="1" prompt="西暦入力" sqref="AE198" xr:uid="{488C6E56-0F7F-4935-877E-50A3C682C0A9}"/>
    <dataValidation type="whole" allowBlank="1" showInputMessage="1" showErrorMessage="1" sqref="AC88:AC117" xr:uid="{4DFCA295-41C8-4518-8F8C-63C7A2B7A9DA}">
      <formula1>1</formula1>
      <formula2>12</formula2>
    </dataValidation>
    <dataValidation type="whole" imeMode="fullAlpha" allowBlank="1" showInputMessage="1" showErrorMessage="1" error="二桁の数字を入力してください" sqref="AA88:AA117" xr:uid="{F7F372CB-0CE4-4808-B3B6-B2CFA478B1CA}">
      <formula1>0</formula1>
      <formula2>99</formula2>
    </dataValidation>
    <dataValidation type="list" showInputMessage="1" showErrorMessage="1" sqref="Y88:Y117" xr:uid="{9D06C097-FE6A-42DB-A4F3-8A9C3008B7F1}">
      <formula1>"　,Ｔ,Ｓ,Ｈ"</formula1>
    </dataValidation>
  </dataValidations>
  <hyperlinks>
    <hyperlink ref="AC194" r:id="rId1" xr:uid="{AA34C07E-4C9C-42B5-9139-EE88DCA2130C}"/>
    <hyperlink ref="C181" r:id="rId2" xr:uid="{EB56A2D8-B00A-4E01-90F8-2BED561C32D2}"/>
    <hyperlink ref="C140" r:id="rId3" xr:uid="{97E446FD-49C2-46F5-831F-BA3666BE2DA9}"/>
  </hyperlinks>
  <printOptions horizontalCentered="1"/>
  <pageMargins left="0.23622047244094491" right="0.23622047244094491" top="0.39370078740157483" bottom="0.39370078740157483" header="0.39370078740157483" footer="0.31496062992125984"/>
  <pageSetup paperSize="9" scale="56" fitToHeight="0" orientation="portrait" r:id="rId4"/>
  <headerFooter alignWithMargins="0"/>
  <rowBreaks count="3" manualBreakCount="3">
    <brk id="40" max="47" man="1"/>
    <brk id="76" max="47" man="1"/>
    <brk id="121" max="47" man="1"/>
  </rowBreaks>
  <ignoredErrors>
    <ignoredError sqref="J74 AL3:AN3 AL42:AN42 F71:G71 K71 P71:R71 Y71:AA71 O73:O74 T73:AQ74 AO42:AP42 AP3 AL78 A134 A142 A150 A157 A164 A176 A183 A186 A190 AL124 AO78 AO124" numberStoredAsText="1"/>
  </ignoredErrors>
  <drawing r:id="rId5"/>
  <legacyDrawing r:id="rId6"/>
  <mc:AlternateContent xmlns:mc="http://schemas.openxmlformats.org/markup-compatibility/2006">
    <mc:Choice Requires="x14">
      <controls>
        <mc:AlternateContent xmlns:mc="http://schemas.openxmlformats.org/markup-compatibility/2006">
          <mc:Choice Requires="x14">
            <control shapeId="8194" r:id="rId7" name="Check Box 2">
              <controlPr defaultSize="0" autoFill="0" autoLine="0" autoPict="0">
                <anchor moveWithCells="1">
                  <from>
                    <xdr:col>7</xdr:col>
                    <xdr:colOff>69850</xdr:colOff>
                    <xdr:row>54</xdr:row>
                    <xdr:rowOff>88900</xdr:rowOff>
                  </from>
                  <to>
                    <xdr:col>20</xdr:col>
                    <xdr:colOff>146050</xdr:colOff>
                    <xdr:row>54</xdr:row>
                    <xdr:rowOff>450850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27</xdr:col>
                    <xdr:colOff>184150</xdr:colOff>
                    <xdr:row>54</xdr:row>
                    <xdr:rowOff>76200</xdr:rowOff>
                  </from>
                  <to>
                    <xdr:col>39</xdr:col>
                    <xdr:colOff>69850</xdr:colOff>
                    <xdr:row>54</xdr:row>
                    <xdr:rowOff>450850</xdr:rowOff>
                  </to>
                </anchor>
              </controlPr>
            </control>
          </mc:Choice>
        </mc:AlternateContent>
        <mc:AlternateContent xmlns:mc="http://schemas.openxmlformats.org/markup-compatibility/2006">
          <mc:Choice Requires="x14">
            <control shapeId="8200" r:id="rId9" name="Check Box 8">
              <controlPr defaultSize="0" autoFill="0" autoLine="0" autoPict="0">
                <anchor moveWithCells="1">
                  <from>
                    <xdr:col>2</xdr:col>
                    <xdr:colOff>165100</xdr:colOff>
                    <xdr:row>195</xdr:row>
                    <xdr:rowOff>19050</xdr:rowOff>
                  </from>
                  <to>
                    <xdr:col>4</xdr:col>
                    <xdr:colOff>146050</xdr:colOff>
                    <xdr:row>196</xdr:row>
                    <xdr:rowOff>31750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 id="{E33CEE78-8B2A-4FD5-BE64-4E7F2BE37AB6}">
            <xm:f>ＺＥＨデベロッパー登録票!$CS$9=TRUE</xm:f>
            <x14:dxf>
              <font>
                <color theme="0"/>
              </font>
              <fill>
                <patternFill>
                  <bgColor rgb="FF667EF6"/>
                </patternFill>
              </fill>
            </x14:dxf>
          </x14:cfRule>
          <xm:sqref>F55:X55</xm:sqref>
        </x14:conditionalFormatting>
        <x14:conditionalFormatting xmlns:xm="http://schemas.microsoft.com/office/excel/2006/main">
          <x14:cfRule type="containsText" priority="44" operator="containsText" id="{B5D1EDC0-5BE9-4595-B349-5229A95534DC}">
            <xm:f>NOT(ISERROR(SEARCH(data2!$A$2,J56)))</xm:f>
            <xm:f>data2!$A$2</xm:f>
            <x14:dxf>
              <fill>
                <patternFill>
                  <bgColor theme="9" tint="0.39994506668294322"/>
                </patternFill>
              </fill>
            </x14:dxf>
          </x14:cfRule>
          <xm:sqref>J56:AQ57</xm:sqref>
        </x14:conditionalFormatting>
        <x14:conditionalFormatting xmlns:xm="http://schemas.microsoft.com/office/excel/2006/main">
          <x14:cfRule type="containsText" priority="144" operator="containsText" id="{5FFB3158-BA0A-4B9B-8D3E-F3C418B008A8}">
            <xm:f>NOT(ISERROR(SEARCH(data2!$A$2,S53)))</xm:f>
            <xm:f>data2!$A$2</xm:f>
            <x14:dxf>
              <fill>
                <patternFill>
                  <bgColor theme="9" tint="0.39994506668294322"/>
                </patternFill>
              </fill>
            </x14:dxf>
          </x14:cfRule>
          <xm:sqref>S53:X53</xm:sqref>
        </x14:conditionalFormatting>
        <x14:conditionalFormatting xmlns:xm="http://schemas.microsoft.com/office/excel/2006/main">
          <x14:cfRule type="containsText" priority="11" operator="containsText" id="{C7555328-FD03-4DAE-A087-1EB586C880C9}">
            <xm:f>NOT(ISERROR(SEARCH(data2!$A$2,S71)))</xm:f>
            <xm:f>data2!$A$2</xm:f>
            <x14:dxf>
              <fill>
                <patternFill>
                  <bgColor theme="9" tint="0.39994506668294322"/>
                </patternFill>
              </fill>
            </x14:dxf>
          </x14:cfRule>
          <xm:sqref>S71:X71</xm:sqref>
        </x14:conditionalFormatting>
        <x14:conditionalFormatting xmlns:xm="http://schemas.microsoft.com/office/excel/2006/main">
          <x14:cfRule type="expression" priority="10" id="{3835410E-47C2-45D4-ADA4-8C176BE4FDFD}">
            <xm:f>AND(ＺＥＨデベロッパー登録票!$CS$9=TRUE,$W$61="")</xm:f>
            <x14:dxf>
              <fill>
                <patternFill>
                  <bgColor theme="9" tint="0.39994506668294322"/>
                </patternFill>
              </fill>
            </x14:dxf>
          </x14:cfRule>
          <xm:sqref>W61</xm:sqref>
        </x14:conditionalFormatting>
        <x14:conditionalFormatting xmlns:xm="http://schemas.microsoft.com/office/excel/2006/main">
          <x14:cfRule type="expression" priority="9" id="{F80DC739-8849-4BBD-AD68-EDDB9C27D47F}">
            <xm:f>AND(ＺＥＨデベロッパー登録票!$CT$9=TRUE,AND($W$64="",$W$65=""))</xm:f>
            <x14:dxf>
              <fill>
                <patternFill>
                  <bgColor theme="9" tint="0.39994506668294322"/>
                </patternFill>
              </fill>
            </x14:dxf>
          </x14:cfRule>
          <xm:sqref>W64:AQ65</xm:sqref>
        </x14:conditionalFormatting>
        <x14:conditionalFormatting xmlns:xm="http://schemas.microsoft.com/office/excel/2006/main">
          <x14:cfRule type="expression" priority="17" id="{DE1C17DF-4F36-4973-AD1D-D5E5E85C39D4}">
            <xm:f>ＺＥＨデベロッパー登録票!$CT$9=TRUE</xm:f>
            <x14:dxf>
              <font>
                <color theme="0"/>
              </font>
              <fill>
                <patternFill>
                  <bgColor rgb="FFDD7CF0"/>
                </patternFill>
              </fill>
            </x14:dxf>
          </x14:cfRule>
          <xm:sqref>Y55:AQ55</xm:sqref>
        </x14:conditionalFormatting>
      </x14:conditionalFormattings>
    </ext>
    <ext xmlns:x14="http://schemas.microsoft.com/office/spreadsheetml/2009/9/main" uri="{CCE6A557-97BC-4b89-ADB6-D9C93CAAB3DF}">
      <x14:dataValidations xmlns:xm="http://schemas.microsoft.com/office/excel/2006/main" xWindow="218" yWindow="1037" count="2">
        <x14:dataValidation imeMode="disabled" allowBlank="1" showInputMessage="1" showErrorMessage="1" xr:uid="{00000000-0002-0000-0000-000010000000}">
          <xm:sqref>AP2 KK1 UG1 AEC1 ANY1 AXU1 BHQ1 BRM1 CBI1 CLE1 CVA1 DEW1 DOS1 DYO1 EIK1 ESG1 FCC1 FLY1 FVU1 GFQ1 GPM1 GZI1 HJE1 HTA1 ICW1 IMS1 IWO1 JGK1 JQG1 KAC1 KJY1 KTU1 LDQ1 LNM1 LXI1 MHE1 MRA1 NAW1 NKS1 NUO1 OEK1 OOG1 OYC1 PHY1 PRU1 QBQ1 QLM1 QVI1 RFE1 RPA1 RYW1 SIS1 SSO1 TCK1 TMG1 TWC1 UFY1 UPU1 UZQ1 VJM1 VTI1 WDE1 WNA1 WWW1 AP65280 KK65382 UG65382 AEC65382 ANY65382 AXU65382 BHQ65382 BRM65382 CBI65382 CLE65382 CVA65382 DEW65382 DOS65382 DYO65382 EIK65382 ESG65382 FCC65382 FLY65382 FVU65382 GFQ65382 GPM65382 GZI65382 HJE65382 HTA65382 ICW65382 IMS65382 IWO65382 JGK65382 JQG65382 KAC65382 KJY65382 KTU65382 LDQ65382 LNM65382 LXI65382 MHE65382 MRA65382 NAW65382 NKS65382 NUO65382 OEK65382 OOG65382 OYC65382 PHY65382 PRU65382 QBQ65382 QLM65382 QVI65382 RFE65382 RPA65382 RYW65382 SIS65382 SSO65382 TCK65382 TMG65382 TWC65382 UFY65382 UPU65382 UZQ65382 VJM65382 VTI65382 WDE65382 WNA65382 WWW65382 AP130816 KK130918 UG130918 AEC130918 ANY130918 AXU130918 BHQ130918 BRM130918 CBI130918 CLE130918 CVA130918 DEW130918 DOS130918 DYO130918 EIK130918 ESG130918 FCC130918 FLY130918 FVU130918 GFQ130918 GPM130918 GZI130918 HJE130918 HTA130918 ICW130918 IMS130918 IWO130918 JGK130918 JQG130918 KAC130918 KJY130918 KTU130918 LDQ130918 LNM130918 LXI130918 MHE130918 MRA130918 NAW130918 NKS130918 NUO130918 OEK130918 OOG130918 OYC130918 PHY130918 PRU130918 QBQ130918 QLM130918 QVI130918 RFE130918 RPA130918 RYW130918 SIS130918 SSO130918 TCK130918 TMG130918 TWC130918 UFY130918 UPU130918 UZQ130918 VJM130918 VTI130918 WDE130918 WNA130918 WWW130918 AP196352 KK196454 UG196454 AEC196454 ANY196454 AXU196454 BHQ196454 BRM196454 CBI196454 CLE196454 CVA196454 DEW196454 DOS196454 DYO196454 EIK196454 ESG196454 FCC196454 FLY196454 FVU196454 GFQ196454 GPM196454 GZI196454 HJE196454 HTA196454 ICW196454 IMS196454 IWO196454 JGK196454 JQG196454 KAC196454 KJY196454 KTU196454 LDQ196454 LNM196454 LXI196454 MHE196454 MRA196454 NAW196454 NKS196454 NUO196454 OEK196454 OOG196454 OYC196454 PHY196454 PRU196454 QBQ196454 QLM196454 QVI196454 RFE196454 RPA196454 RYW196454 SIS196454 SSO196454 TCK196454 TMG196454 TWC196454 UFY196454 UPU196454 UZQ196454 VJM196454 VTI196454 WDE196454 WNA196454 WWW196454 AP261888 KK261990 UG261990 AEC261990 ANY261990 AXU261990 BHQ261990 BRM261990 CBI261990 CLE261990 CVA261990 DEW261990 DOS261990 DYO261990 EIK261990 ESG261990 FCC261990 FLY261990 FVU261990 GFQ261990 GPM261990 GZI261990 HJE261990 HTA261990 ICW261990 IMS261990 IWO261990 JGK261990 JQG261990 KAC261990 KJY261990 KTU261990 LDQ261990 LNM261990 LXI261990 MHE261990 MRA261990 NAW261990 NKS261990 NUO261990 OEK261990 OOG261990 OYC261990 PHY261990 PRU261990 QBQ261990 QLM261990 QVI261990 RFE261990 RPA261990 RYW261990 SIS261990 SSO261990 TCK261990 TMG261990 TWC261990 UFY261990 UPU261990 UZQ261990 VJM261990 VTI261990 WDE261990 WNA261990 WWW261990 AP327424 KK327526 UG327526 AEC327526 ANY327526 AXU327526 BHQ327526 BRM327526 CBI327526 CLE327526 CVA327526 DEW327526 DOS327526 DYO327526 EIK327526 ESG327526 FCC327526 FLY327526 FVU327526 GFQ327526 GPM327526 GZI327526 HJE327526 HTA327526 ICW327526 IMS327526 IWO327526 JGK327526 JQG327526 KAC327526 KJY327526 KTU327526 LDQ327526 LNM327526 LXI327526 MHE327526 MRA327526 NAW327526 NKS327526 NUO327526 OEK327526 OOG327526 OYC327526 PHY327526 PRU327526 QBQ327526 QLM327526 QVI327526 RFE327526 RPA327526 RYW327526 SIS327526 SSO327526 TCK327526 TMG327526 TWC327526 UFY327526 UPU327526 UZQ327526 VJM327526 VTI327526 WDE327526 WNA327526 WWW327526 AP392960 KK393062 UG393062 AEC393062 ANY393062 AXU393062 BHQ393062 BRM393062 CBI393062 CLE393062 CVA393062 DEW393062 DOS393062 DYO393062 EIK393062 ESG393062 FCC393062 FLY393062 FVU393062 GFQ393062 GPM393062 GZI393062 HJE393062 HTA393062 ICW393062 IMS393062 IWO393062 JGK393062 JQG393062 KAC393062 KJY393062 KTU393062 LDQ393062 LNM393062 LXI393062 MHE393062 MRA393062 NAW393062 NKS393062 NUO393062 OEK393062 OOG393062 OYC393062 PHY393062 PRU393062 QBQ393062 QLM393062 QVI393062 RFE393062 RPA393062 RYW393062 SIS393062 SSO393062 TCK393062 TMG393062 TWC393062 UFY393062 UPU393062 UZQ393062 VJM393062 VTI393062 WDE393062 WNA393062 WWW393062 AP458496 KK458598 UG458598 AEC458598 ANY458598 AXU458598 BHQ458598 BRM458598 CBI458598 CLE458598 CVA458598 DEW458598 DOS458598 DYO458598 EIK458598 ESG458598 FCC458598 FLY458598 FVU458598 GFQ458598 GPM458598 GZI458598 HJE458598 HTA458598 ICW458598 IMS458598 IWO458598 JGK458598 JQG458598 KAC458598 KJY458598 KTU458598 LDQ458598 LNM458598 LXI458598 MHE458598 MRA458598 NAW458598 NKS458598 NUO458598 OEK458598 OOG458598 OYC458598 PHY458598 PRU458598 QBQ458598 QLM458598 QVI458598 RFE458598 RPA458598 RYW458598 SIS458598 SSO458598 TCK458598 TMG458598 TWC458598 UFY458598 UPU458598 UZQ458598 VJM458598 VTI458598 WDE458598 WNA458598 WWW458598 AP524032 KK524134 UG524134 AEC524134 ANY524134 AXU524134 BHQ524134 BRM524134 CBI524134 CLE524134 CVA524134 DEW524134 DOS524134 DYO524134 EIK524134 ESG524134 FCC524134 FLY524134 FVU524134 GFQ524134 GPM524134 GZI524134 HJE524134 HTA524134 ICW524134 IMS524134 IWO524134 JGK524134 JQG524134 KAC524134 KJY524134 KTU524134 LDQ524134 LNM524134 LXI524134 MHE524134 MRA524134 NAW524134 NKS524134 NUO524134 OEK524134 OOG524134 OYC524134 PHY524134 PRU524134 QBQ524134 QLM524134 QVI524134 RFE524134 RPA524134 RYW524134 SIS524134 SSO524134 TCK524134 TMG524134 TWC524134 UFY524134 UPU524134 UZQ524134 VJM524134 VTI524134 WDE524134 WNA524134 WWW524134 AP589568 KK589670 UG589670 AEC589670 ANY589670 AXU589670 BHQ589670 BRM589670 CBI589670 CLE589670 CVA589670 DEW589670 DOS589670 DYO589670 EIK589670 ESG589670 FCC589670 FLY589670 FVU589670 GFQ589670 GPM589670 GZI589670 HJE589670 HTA589670 ICW589670 IMS589670 IWO589670 JGK589670 JQG589670 KAC589670 KJY589670 KTU589670 LDQ589670 LNM589670 LXI589670 MHE589670 MRA589670 NAW589670 NKS589670 NUO589670 OEK589670 OOG589670 OYC589670 PHY589670 PRU589670 QBQ589670 QLM589670 QVI589670 RFE589670 RPA589670 RYW589670 SIS589670 SSO589670 TCK589670 TMG589670 TWC589670 UFY589670 UPU589670 UZQ589670 VJM589670 VTI589670 WDE589670 WNA589670 WWW589670 AP655104 KK655206 UG655206 AEC655206 ANY655206 AXU655206 BHQ655206 BRM655206 CBI655206 CLE655206 CVA655206 DEW655206 DOS655206 DYO655206 EIK655206 ESG655206 FCC655206 FLY655206 FVU655206 GFQ655206 GPM655206 GZI655206 HJE655206 HTA655206 ICW655206 IMS655206 IWO655206 JGK655206 JQG655206 KAC655206 KJY655206 KTU655206 LDQ655206 LNM655206 LXI655206 MHE655206 MRA655206 NAW655206 NKS655206 NUO655206 OEK655206 OOG655206 OYC655206 PHY655206 PRU655206 QBQ655206 QLM655206 QVI655206 RFE655206 RPA655206 RYW655206 SIS655206 SSO655206 TCK655206 TMG655206 TWC655206 UFY655206 UPU655206 UZQ655206 VJM655206 VTI655206 WDE655206 WNA655206 WWW655206 AP720640 KK720742 UG720742 AEC720742 ANY720742 AXU720742 BHQ720742 BRM720742 CBI720742 CLE720742 CVA720742 DEW720742 DOS720742 DYO720742 EIK720742 ESG720742 FCC720742 FLY720742 FVU720742 GFQ720742 GPM720742 GZI720742 HJE720742 HTA720742 ICW720742 IMS720742 IWO720742 JGK720742 JQG720742 KAC720742 KJY720742 KTU720742 LDQ720742 LNM720742 LXI720742 MHE720742 MRA720742 NAW720742 NKS720742 NUO720742 OEK720742 OOG720742 OYC720742 PHY720742 PRU720742 QBQ720742 QLM720742 QVI720742 RFE720742 RPA720742 RYW720742 SIS720742 SSO720742 TCK720742 TMG720742 TWC720742 UFY720742 UPU720742 UZQ720742 VJM720742 VTI720742 WDE720742 WNA720742 WWW720742 AP786176 KK786278 UG786278 AEC786278 ANY786278 AXU786278 BHQ786278 BRM786278 CBI786278 CLE786278 CVA786278 DEW786278 DOS786278 DYO786278 EIK786278 ESG786278 FCC786278 FLY786278 FVU786278 GFQ786278 GPM786278 GZI786278 HJE786278 HTA786278 ICW786278 IMS786278 IWO786278 JGK786278 JQG786278 KAC786278 KJY786278 KTU786278 LDQ786278 LNM786278 LXI786278 MHE786278 MRA786278 NAW786278 NKS786278 NUO786278 OEK786278 OOG786278 OYC786278 PHY786278 PRU786278 QBQ786278 QLM786278 QVI786278 RFE786278 RPA786278 RYW786278 SIS786278 SSO786278 TCK786278 TMG786278 TWC786278 UFY786278 UPU786278 UZQ786278 VJM786278 VTI786278 WDE786278 WNA786278 WWW786278 AP851712 KK851814 UG851814 AEC851814 ANY851814 AXU851814 BHQ851814 BRM851814 CBI851814 CLE851814 CVA851814 DEW851814 DOS851814 DYO851814 EIK851814 ESG851814 FCC851814 FLY851814 FVU851814 GFQ851814 GPM851814 GZI851814 HJE851814 HTA851814 ICW851814 IMS851814 IWO851814 JGK851814 JQG851814 KAC851814 KJY851814 KTU851814 LDQ851814 LNM851814 LXI851814 MHE851814 MRA851814 NAW851814 NKS851814 NUO851814 OEK851814 OOG851814 OYC851814 PHY851814 PRU851814 QBQ851814 QLM851814 QVI851814 RFE851814 RPA851814 RYW851814 SIS851814 SSO851814 TCK851814 TMG851814 TWC851814 UFY851814 UPU851814 UZQ851814 VJM851814 VTI851814 WDE851814 WNA851814 WWW851814 AP917248 KK917350 UG917350 AEC917350 ANY917350 AXU917350 BHQ917350 BRM917350 CBI917350 CLE917350 CVA917350 DEW917350 DOS917350 DYO917350 EIK917350 ESG917350 FCC917350 FLY917350 FVU917350 GFQ917350 GPM917350 GZI917350 HJE917350 HTA917350 ICW917350 IMS917350 IWO917350 JGK917350 JQG917350 KAC917350 KJY917350 KTU917350 LDQ917350 LNM917350 LXI917350 MHE917350 MRA917350 NAW917350 NKS917350 NUO917350 OEK917350 OOG917350 OYC917350 PHY917350 PRU917350 QBQ917350 QLM917350 QVI917350 RFE917350 RPA917350 RYW917350 SIS917350 SSO917350 TCK917350 TMG917350 TWC917350 UFY917350 UPU917350 UZQ917350 VJM917350 VTI917350 WDE917350 WNA917350 WWW917350 AP982784 KK982886 UG982886 AEC982886 ANY982886 AXU982886 BHQ982886 BRM982886 CBI982886 CLE982886 CVA982886 DEW982886 DOS982886 DYO982886 EIK982886 ESG982886 FCC982886 FLY982886 FVU982886 GFQ982886 GPM982886 GZI982886 HJE982886 HTA982886 ICW982886 IMS982886 IWO982886 JGK982886 JQG982886 KAC982886 KJY982886 KTU982886 LDQ982886 LNM982886 LXI982886 MHE982886 MRA982886 NAW982886 NKS982886 NUO982886 OEK982886 OOG982886 OYC982886 PHY982886 PRU982886 QBQ982886 QLM982886 QVI982886 RFE982886 RPA982886 RYW982886 SIS982886 SSO982886 TCK982886 TMG982886 TWC982886 UFY982886 UPU982886 UZQ982886 VJM982886 VTI982886 WDE982886 WNA982886 WWW982886 JY1 TU1 ADQ1 ANM1 AXI1 BHE1 BRA1 CAW1 CKS1 CUO1 DEK1 DOG1 DYC1 EHY1 ERU1 FBQ1 FLM1 FVI1 GFE1 GPA1 GYW1 HIS1 HSO1 ICK1 IMG1 IWC1 JFY1 JPU1 JZQ1 KJM1 KTI1 LDE1 LNA1 LWW1 MGS1 MQO1 NAK1 NKG1 NUC1 ODY1 ONU1 OXQ1 PHM1 PRI1 QBE1 QLA1 QUW1 RES1 ROO1 RYK1 SIG1 SSC1 TBY1 TLU1 TVQ1 UFM1 UPI1 UZE1 VJA1 VSW1 WCS1 WMO1 WWK1 AD65280 JY65382 TU65382 ADQ65382 ANM65382 AXI65382 BHE65382 BRA65382 CAW65382 CKS65382 CUO65382 DEK65382 DOG65382 DYC65382 EHY65382 ERU65382 FBQ65382 FLM65382 FVI65382 GFE65382 GPA65382 GYW65382 HIS65382 HSO65382 ICK65382 IMG65382 IWC65382 JFY65382 JPU65382 JZQ65382 KJM65382 KTI65382 LDE65382 LNA65382 LWW65382 MGS65382 MQO65382 NAK65382 NKG65382 NUC65382 ODY65382 ONU65382 OXQ65382 PHM65382 PRI65382 QBE65382 QLA65382 QUW65382 RES65382 ROO65382 RYK65382 SIG65382 SSC65382 TBY65382 TLU65382 TVQ65382 UFM65382 UPI65382 UZE65382 VJA65382 VSW65382 WCS65382 WMO65382 WWK65382 AD130816 JY130918 TU130918 ADQ130918 ANM130918 AXI130918 BHE130918 BRA130918 CAW130918 CKS130918 CUO130918 DEK130918 DOG130918 DYC130918 EHY130918 ERU130918 FBQ130918 FLM130918 FVI130918 GFE130918 GPA130918 GYW130918 HIS130918 HSO130918 ICK130918 IMG130918 IWC130918 JFY130918 JPU130918 JZQ130918 KJM130918 KTI130918 LDE130918 LNA130918 LWW130918 MGS130918 MQO130918 NAK130918 NKG130918 NUC130918 ODY130918 ONU130918 OXQ130918 PHM130918 PRI130918 QBE130918 QLA130918 QUW130918 RES130918 ROO130918 RYK130918 SIG130918 SSC130918 TBY130918 TLU130918 TVQ130918 UFM130918 UPI130918 UZE130918 VJA130918 VSW130918 WCS130918 WMO130918 WWK130918 AD196352 JY196454 TU196454 ADQ196454 ANM196454 AXI196454 BHE196454 BRA196454 CAW196454 CKS196454 CUO196454 DEK196454 DOG196454 DYC196454 EHY196454 ERU196454 FBQ196454 FLM196454 FVI196454 GFE196454 GPA196454 GYW196454 HIS196454 HSO196454 ICK196454 IMG196454 IWC196454 JFY196454 JPU196454 JZQ196454 KJM196454 KTI196454 LDE196454 LNA196454 LWW196454 MGS196454 MQO196454 NAK196454 NKG196454 NUC196454 ODY196454 ONU196454 OXQ196454 PHM196454 PRI196454 QBE196454 QLA196454 QUW196454 RES196454 ROO196454 RYK196454 SIG196454 SSC196454 TBY196454 TLU196454 TVQ196454 UFM196454 UPI196454 UZE196454 VJA196454 VSW196454 WCS196454 WMO196454 WWK196454 AD261888 JY261990 TU261990 ADQ261990 ANM261990 AXI261990 BHE261990 BRA261990 CAW261990 CKS261990 CUO261990 DEK261990 DOG261990 DYC261990 EHY261990 ERU261990 FBQ261990 FLM261990 FVI261990 GFE261990 GPA261990 GYW261990 HIS261990 HSO261990 ICK261990 IMG261990 IWC261990 JFY261990 JPU261990 JZQ261990 KJM261990 KTI261990 LDE261990 LNA261990 LWW261990 MGS261990 MQO261990 NAK261990 NKG261990 NUC261990 ODY261990 ONU261990 OXQ261990 PHM261990 PRI261990 QBE261990 QLA261990 QUW261990 RES261990 ROO261990 RYK261990 SIG261990 SSC261990 TBY261990 TLU261990 TVQ261990 UFM261990 UPI261990 UZE261990 VJA261990 VSW261990 WCS261990 WMO261990 WWK261990 AD327424 JY327526 TU327526 ADQ327526 ANM327526 AXI327526 BHE327526 BRA327526 CAW327526 CKS327526 CUO327526 DEK327526 DOG327526 DYC327526 EHY327526 ERU327526 FBQ327526 FLM327526 FVI327526 GFE327526 GPA327526 GYW327526 HIS327526 HSO327526 ICK327526 IMG327526 IWC327526 JFY327526 JPU327526 JZQ327526 KJM327526 KTI327526 LDE327526 LNA327526 LWW327526 MGS327526 MQO327526 NAK327526 NKG327526 NUC327526 ODY327526 ONU327526 OXQ327526 PHM327526 PRI327526 QBE327526 QLA327526 QUW327526 RES327526 ROO327526 RYK327526 SIG327526 SSC327526 TBY327526 TLU327526 TVQ327526 UFM327526 UPI327526 UZE327526 VJA327526 VSW327526 WCS327526 WMO327526 WWK327526 AD392960 JY393062 TU393062 ADQ393062 ANM393062 AXI393062 BHE393062 BRA393062 CAW393062 CKS393062 CUO393062 DEK393062 DOG393062 DYC393062 EHY393062 ERU393062 FBQ393062 FLM393062 FVI393062 GFE393062 GPA393062 GYW393062 HIS393062 HSO393062 ICK393062 IMG393062 IWC393062 JFY393062 JPU393062 JZQ393062 KJM393062 KTI393062 LDE393062 LNA393062 LWW393062 MGS393062 MQO393062 NAK393062 NKG393062 NUC393062 ODY393062 ONU393062 OXQ393062 PHM393062 PRI393062 QBE393062 QLA393062 QUW393062 RES393062 ROO393062 RYK393062 SIG393062 SSC393062 TBY393062 TLU393062 TVQ393062 UFM393062 UPI393062 UZE393062 VJA393062 VSW393062 WCS393062 WMO393062 WWK393062 AD458496 JY458598 TU458598 ADQ458598 ANM458598 AXI458598 BHE458598 BRA458598 CAW458598 CKS458598 CUO458598 DEK458598 DOG458598 DYC458598 EHY458598 ERU458598 FBQ458598 FLM458598 FVI458598 GFE458598 GPA458598 GYW458598 HIS458598 HSO458598 ICK458598 IMG458598 IWC458598 JFY458598 JPU458598 JZQ458598 KJM458598 KTI458598 LDE458598 LNA458598 LWW458598 MGS458598 MQO458598 NAK458598 NKG458598 NUC458598 ODY458598 ONU458598 OXQ458598 PHM458598 PRI458598 QBE458598 QLA458598 QUW458598 RES458598 ROO458598 RYK458598 SIG458598 SSC458598 TBY458598 TLU458598 TVQ458598 UFM458598 UPI458598 UZE458598 VJA458598 VSW458598 WCS458598 WMO458598 WWK458598 AD524032 JY524134 TU524134 ADQ524134 ANM524134 AXI524134 BHE524134 BRA524134 CAW524134 CKS524134 CUO524134 DEK524134 DOG524134 DYC524134 EHY524134 ERU524134 FBQ524134 FLM524134 FVI524134 GFE524134 GPA524134 GYW524134 HIS524134 HSO524134 ICK524134 IMG524134 IWC524134 JFY524134 JPU524134 JZQ524134 KJM524134 KTI524134 LDE524134 LNA524134 LWW524134 MGS524134 MQO524134 NAK524134 NKG524134 NUC524134 ODY524134 ONU524134 OXQ524134 PHM524134 PRI524134 QBE524134 QLA524134 QUW524134 RES524134 ROO524134 RYK524134 SIG524134 SSC524134 TBY524134 TLU524134 TVQ524134 UFM524134 UPI524134 UZE524134 VJA524134 VSW524134 WCS524134 WMO524134 WWK524134 AD589568 JY589670 TU589670 ADQ589670 ANM589670 AXI589670 BHE589670 BRA589670 CAW589670 CKS589670 CUO589670 DEK589670 DOG589670 DYC589670 EHY589670 ERU589670 FBQ589670 FLM589670 FVI589670 GFE589670 GPA589670 GYW589670 HIS589670 HSO589670 ICK589670 IMG589670 IWC589670 JFY589670 JPU589670 JZQ589670 KJM589670 KTI589670 LDE589670 LNA589670 LWW589670 MGS589670 MQO589670 NAK589670 NKG589670 NUC589670 ODY589670 ONU589670 OXQ589670 PHM589670 PRI589670 QBE589670 QLA589670 QUW589670 RES589670 ROO589670 RYK589670 SIG589670 SSC589670 TBY589670 TLU589670 TVQ589670 UFM589670 UPI589670 UZE589670 VJA589670 VSW589670 WCS589670 WMO589670 WWK589670 AD655104 JY655206 TU655206 ADQ655206 ANM655206 AXI655206 BHE655206 BRA655206 CAW655206 CKS655206 CUO655206 DEK655206 DOG655206 DYC655206 EHY655206 ERU655206 FBQ655206 FLM655206 FVI655206 GFE655206 GPA655206 GYW655206 HIS655206 HSO655206 ICK655206 IMG655206 IWC655206 JFY655206 JPU655206 JZQ655206 KJM655206 KTI655206 LDE655206 LNA655206 LWW655206 MGS655206 MQO655206 NAK655206 NKG655206 NUC655206 ODY655206 ONU655206 OXQ655206 PHM655206 PRI655206 QBE655206 QLA655206 QUW655206 RES655206 ROO655206 RYK655206 SIG655206 SSC655206 TBY655206 TLU655206 TVQ655206 UFM655206 UPI655206 UZE655206 VJA655206 VSW655206 WCS655206 WMO655206 WWK655206 AD720640 JY720742 TU720742 ADQ720742 ANM720742 AXI720742 BHE720742 BRA720742 CAW720742 CKS720742 CUO720742 DEK720742 DOG720742 DYC720742 EHY720742 ERU720742 FBQ720742 FLM720742 FVI720742 GFE720742 GPA720742 GYW720742 HIS720742 HSO720742 ICK720742 IMG720742 IWC720742 JFY720742 JPU720742 JZQ720742 KJM720742 KTI720742 LDE720742 LNA720742 LWW720742 MGS720742 MQO720742 NAK720742 NKG720742 NUC720742 ODY720742 ONU720742 OXQ720742 PHM720742 PRI720742 QBE720742 QLA720742 QUW720742 RES720742 ROO720742 RYK720742 SIG720742 SSC720742 TBY720742 TLU720742 TVQ720742 UFM720742 UPI720742 UZE720742 VJA720742 VSW720742 WCS720742 WMO720742 WWK720742 AD786176 JY786278 TU786278 ADQ786278 ANM786278 AXI786278 BHE786278 BRA786278 CAW786278 CKS786278 CUO786278 DEK786278 DOG786278 DYC786278 EHY786278 ERU786278 FBQ786278 FLM786278 FVI786278 GFE786278 GPA786278 GYW786278 HIS786278 HSO786278 ICK786278 IMG786278 IWC786278 JFY786278 JPU786278 JZQ786278 KJM786278 KTI786278 LDE786278 LNA786278 LWW786278 MGS786278 MQO786278 NAK786278 NKG786278 NUC786278 ODY786278 ONU786278 OXQ786278 PHM786278 PRI786278 QBE786278 QLA786278 QUW786278 RES786278 ROO786278 RYK786278 SIG786278 SSC786278 TBY786278 TLU786278 TVQ786278 UFM786278 UPI786278 UZE786278 VJA786278 VSW786278 WCS786278 WMO786278 WWK786278 AD851712 JY851814 TU851814 ADQ851814 ANM851814 AXI851814 BHE851814 BRA851814 CAW851814 CKS851814 CUO851814 DEK851814 DOG851814 DYC851814 EHY851814 ERU851814 FBQ851814 FLM851814 FVI851814 GFE851814 GPA851814 GYW851814 HIS851814 HSO851814 ICK851814 IMG851814 IWC851814 JFY851814 JPU851814 JZQ851814 KJM851814 KTI851814 LDE851814 LNA851814 LWW851814 MGS851814 MQO851814 NAK851814 NKG851814 NUC851814 ODY851814 ONU851814 OXQ851814 PHM851814 PRI851814 QBE851814 QLA851814 QUW851814 RES851814 ROO851814 RYK851814 SIG851814 SSC851814 TBY851814 TLU851814 TVQ851814 UFM851814 UPI851814 UZE851814 VJA851814 VSW851814 WCS851814 WMO851814 WWK851814 AD917248 JY917350 TU917350 ADQ917350 ANM917350 AXI917350 BHE917350 BRA917350 CAW917350 CKS917350 CUO917350 DEK917350 DOG917350 DYC917350 EHY917350 ERU917350 FBQ917350 FLM917350 FVI917350 GFE917350 GPA917350 GYW917350 HIS917350 HSO917350 ICK917350 IMG917350 IWC917350 JFY917350 JPU917350 JZQ917350 KJM917350 KTI917350 LDE917350 LNA917350 LWW917350 MGS917350 MQO917350 NAK917350 NKG917350 NUC917350 ODY917350 ONU917350 OXQ917350 PHM917350 PRI917350 QBE917350 QLA917350 QUW917350 RES917350 ROO917350 RYK917350 SIG917350 SSC917350 TBY917350 TLU917350 TVQ917350 UFM917350 UPI917350 UZE917350 VJA917350 VSW917350 WCS917350 WMO917350 WWK917350 AD982784 JY982886 TU982886 ADQ982886 ANM982886 AXI982886 BHE982886 BRA982886 CAW982886 CKS982886 CUO982886 DEK982886 DOG982886 DYC982886 EHY982886 ERU982886 FBQ982886 FLM982886 FVI982886 GFE982886 GPA982886 GYW982886 HIS982886 HSO982886 ICK982886 IMG982886 IWC982886 JFY982886 JPU982886 JZQ982886 KJM982886 KTI982886 LDE982886 LNA982886 LWW982886 MGS982886 MQO982886 NAK982886 NKG982886 NUC982886 ODY982886 ONU982886 OXQ982886 PHM982886 PRI982886 QBE982886 QLA982886 QUW982886 RES982886 ROO982886 RYK982886 SIG982886 SSC982886 TBY982886 TLU982886 TVQ982886 UFM982886 UPI982886 UZE982886 VJA982886 VSW982886 WCS982886 WMO982886 WWK982886 AD65382 JY65484 TU65484 ADQ65484 ANM65484 AXI65484 BHE65484 BRA65484 CAW65484 CKS65484 CUO65484 DEK65484 DOG65484 DYC65484 EHY65484 ERU65484 FBQ65484 FLM65484 FVI65484 GFE65484 GPA65484 GYW65484 HIS65484 HSO65484 ICK65484 IMG65484 IWC65484 JFY65484 JPU65484 JZQ65484 KJM65484 KTI65484 LDE65484 LNA65484 LWW65484 MGS65484 MQO65484 NAK65484 NKG65484 NUC65484 ODY65484 ONU65484 OXQ65484 PHM65484 PRI65484 QBE65484 QLA65484 QUW65484 RES65484 ROO65484 RYK65484 SIG65484 SSC65484 TBY65484 TLU65484 TVQ65484 UFM65484 UPI65484 UZE65484 VJA65484 VSW65484 WCS65484 WMO65484 WWK65484 AD130918 JY131020 TU131020 ADQ131020 ANM131020 AXI131020 BHE131020 BRA131020 CAW131020 CKS131020 CUO131020 DEK131020 DOG131020 DYC131020 EHY131020 ERU131020 FBQ131020 FLM131020 FVI131020 GFE131020 GPA131020 GYW131020 HIS131020 HSO131020 ICK131020 IMG131020 IWC131020 JFY131020 JPU131020 JZQ131020 KJM131020 KTI131020 LDE131020 LNA131020 LWW131020 MGS131020 MQO131020 NAK131020 NKG131020 NUC131020 ODY131020 ONU131020 OXQ131020 PHM131020 PRI131020 QBE131020 QLA131020 QUW131020 RES131020 ROO131020 RYK131020 SIG131020 SSC131020 TBY131020 TLU131020 TVQ131020 UFM131020 UPI131020 UZE131020 VJA131020 VSW131020 WCS131020 WMO131020 WWK131020 AD196454 JY196556 TU196556 ADQ196556 ANM196556 AXI196556 BHE196556 BRA196556 CAW196556 CKS196556 CUO196556 DEK196556 DOG196556 DYC196556 EHY196556 ERU196556 FBQ196556 FLM196556 FVI196556 GFE196556 GPA196556 GYW196556 HIS196556 HSO196556 ICK196556 IMG196556 IWC196556 JFY196556 JPU196556 JZQ196556 KJM196556 KTI196556 LDE196556 LNA196556 LWW196556 MGS196556 MQO196556 NAK196556 NKG196556 NUC196556 ODY196556 ONU196556 OXQ196556 PHM196556 PRI196556 QBE196556 QLA196556 QUW196556 RES196556 ROO196556 RYK196556 SIG196556 SSC196556 TBY196556 TLU196556 TVQ196556 UFM196556 UPI196556 UZE196556 VJA196556 VSW196556 WCS196556 WMO196556 WWK196556 AD261990 JY262092 TU262092 ADQ262092 ANM262092 AXI262092 BHE262092 BRA262092 CAW262092 CKS262092 CUO262092 DEK262092 DOG262092 DYC262092 EHY262092 ERU262092 FBQ262092 FLM262092 FVI262092 GFE262092 GPA262092 GYW262092 HIS262092 HSO262092 ICK262092 IMG262092 IWC262092 JFY262092 JPU262092 JZQ262092 KJM262092 KTI262092 LDE262092 LNA262092 LWW262092 MGS262092 MQO262092 NAK262092 NKG262092 NUC262092 ODY262092 ONU262092 OXQ262092 PHM262092 PRI262092 QBE262092 QLA262092 QUW262092 RES262092 ROO262092 RYK262092 SIG262092 SSC262092 TBY262092 TLU262092 TVQ262092 UFM262092 UPI262092 UZE262092 VJA262092 VSW262092 WCS262092 WMO262092 WWK262092 AD327526 JY327628 TU327628 ADQ327628 ANM327628 AXI327628 BHE327628 BRA327628 CAW327628 CKS327628 CUO327628 DEK327628 DOG327628 DYC327628 EHY327628 ERU327628 FBQ327628 FLM327628 FVI327628 GFE327628 GPA327628 GYW327628 HIS327628 HSO327628 ICK327628 IMG327628 IWC327628 JFY327628 JPU327628 JZQ327628 KJM327628 KTI327628 LDE327628 LNA327628 LWW327628 MGS327628 MQO327628 NAK327628 NKG327628 NUC327628 ODY327628 ONU327628 OXQ327628 PHM327628 PRI327628 QBE327628 QLA327628 QUW327628 RES327628 ROO327628 RYK327628 SIG327628 SSC327628 TBY327628 TLU327628 TVQ327628 UFM327628 UPI327628 UZE327628 VJA327628 VSW327628 WCS327628 WMO327628 WWK327628 AD393062 JY393164 TU393164 ADQ393164 ANM393164 AXI393164 BHE393164 BRA393164 CAW393164 CKS393164 CUO393164 DEK393164 DOG393164 DYC393164 EHY393164 ERU393164 FBQ393164 FLM393164 FVI393164 GFE393164 GPA393164 GYW393164 HIS393164 HSO393164 ICK393164 IMG393164 IWC393164 JFY393164 JPU393164 JZQ393164 KJM393164 KTI393164 LDE393164 LNA393164 LWW393164 MGS393164 MQO393164 NAK393164 NKG393164 NUC393164 ODY393164 ONU393164 OXQ393164 PHM393164 PRI393164 QBE393164 QLA393164 QUW393164 RES393164 ROO393164 RYK393164 SIG393164 SSC393164 TBY393164 TLU393164 TVQ393164 UFM393164 UPI393164 UZE393164 VJA393164 VSW393164 WCS393164 WMO393164 WWK393164 AD458598 JY458700 TU458700 ADQ458700 ANM458700 AXI458700 BHE458700 BRA458700 CAW458700 CKS458700 CUO458700 DEK458700 DOG458700 DYC458700 EHY458700 ERU458700 FBQ458700 FLM458700 FVI458700 GFE458700 GPA458700 GYW458700 HIS458700 HSO458700 ICK458700 IMG458700 IWC458700 JFY458700 JPU458700 JZQ458700 KJM458700 KTI458700 LDE458700 LNA458700 LWW458700 MGS458700 MQO458700 NAK458700 NKG458700 NUC458700 ODY458700 ONU458700 OXQ458700 PHM458700 PRI458700 QBE458700 QLA458700 QUW458700 RES458700 ROO458700 RYK458700 SIG458700 SSC458700 TBY458700 TLU458700 TVQ458700 UFM458700 UPI458700 UZE458700 VJA458700 VSW458700 WCS458700 WMO458700 WWK458700 AD524134 JY524236 TU524236 ADQ524236 ANM524236 AXI524236 BHE524236 BRA524236 CAW524236 CKS524236 CUO524236 DEK524236 DOG524236 DYC524236 EHY524236 ERU524236 FBQ524236 FLM524236 FVI524236 GFE524236 GPA524236 GYW524236 HIS524236 HSO524236 ICK524236 IMG524236 IWC524236 JFY524236 JPU524236 JZQ524236 KJM524236 KTI524236 LDE524236 LNA524236 LWW524236 MGS524236 MQO524236 NAK524236 NKG524236 NUC524236 ODY524236 ONU524236 OXQ524236 PHM524236 PRI524236 QBE524236 QLA524236 QUW524236 RES524236 ROO524236 RYK524236 SIG524236 SSC524236 TBY524236 TLU524236 TVQ524236 UFM524236 UPI524236 UZE524236 VJA524236 VSW524236 WCS524236 WMO524236 WWK524236 AD589670 JY589772 TU589772 ADQ589772 ANM589772 AXI589772 BHE589772 BRA589772 CAW589772 CKS589772 CUO589772 DEK589772 DOG589772 DYC589772 EHY589772 ERU589772 FBQ589772 FLM589772 FVI589772 GFE589772 GPA589772 GYW589772 HIS589772 HSO589772 ICK589772 IMG589772 IWC589772 JFY589772 JPU589772 JZQ589772 KJM589772 KTI589772 LDE589772 LNA589772 LWW589772 MGS589772 MQO589772 NAK589772 NKG589772 NUC589772 ODY589772 ONU589772 OXQ589772 PHM589772 PRI589772 QBE589772 QLA589772 QUW589772 RES589772 ROO589772 RYK589772 SIG589772 SSC589772 TBY589772 TLU589772 TVQ589772 UFM589772 UPI589772 UZE589772 VJA589772 VSW589772 WCS589772 WMO589772 WWK589772 AD655206 JY655308 TU655308 ADQ655308 ANM655308 AXI655308 BHE655308 BRA655308 CAW655308 CKS655308 CUO655308 DEK655308 DOG655308 DYC655308 EHY655308 ERU655308 FBQ655308 FLM655308 FVI655308 GFE655308 GPA655308 GYW655308 HIS655308 HSO655308 ICK655308 IMG655308 IWC655308 JFY655308 JPU655308 JZQ655308 KJM655308 KTI655308 LDE655308 LNA655308 LWW655308 MGS655308 MQO655308 NAK655308 NKG655308 NUC655308 ODY655308 ONU655308 OXQ655308 PHM655308 PRI655308 QBE655308 QLA655308 QUW655308 RES655308 ROO655308 RYK655308 SIG655308 SSC655308 TBY655308 TLU655308 TVQ655308 UFM655308 UPI655308 UZE655308 VJA655308 VSW655308 WCS655308 WMO655308 WWK655308 AD720742 JY720844 TU720844 ADQ720844 ANM720844 AXI720844 BHE720844 BRA720844 CAW720844 CKS720844 CUO720844 DEK720844 DOG720844 DYC720844 EHY720844 ERU720844 FBQ720844 FLM720844 FVI720844 GFE720844 GPA720844 GYW720844 HIS720844 HSO720844 ICK720844 IMG720844 IWC720844 JFY720844 JPU720844 JZQ720844 KJM720844 KTI720844 LDE720844 LNA720844 LWW720844 MGS720844 MQO720844 NAK720844 NKG720844 NUC720844 ODY720844 ONU720844 OXQ720844 PHM720844 PRI720844 QBE720844 QLA720844 QUW720844 RES720844 ROO720844 RYK720844 SIG720844 SSC720844 TBY720844 TLU720844 TVQ720844 UFM720844 UPI720844 UZE720844 VJA720844 VSW720844 WCS720844 WMO720844 WWK720844 AD786278 JY786380 TU786380 ADQ786380 ANM786380 AXI786380 BHE786380 BRA786380 CAW786380 CKS786380 CUO786380 DEK786380 DOG786380 DYC786380 EHY786380 ERU786380 FBQ786380 FLM786380 FVI786380 GFE786380 GPA786380 GYW786380 HIS786380 HSO786380 ICK786380 IMG786380 IWC786380 JFY786380 JPU786380 JZQ786380 KJM786380 KTI786380 LDE786380 LNA786380 LWW786380 MGS786380 MQO786380 NAK786380 NKG786380 NUC786380 ODY786380 ONU786380 OXQ786380 PHM786380 PRI786380 QBE786380 QLA786380 QUW786380 RES786380 ROO786380 RYK786380 SIG786380 SSC786380 TBY786380 TLU786380 TVQ786380 UFM786380 UPI786380 UZE786380 VJA786380 VSW786380 WCS786380 WMO786380 WWK786380 AD851814 JY851916 TU851916 ADQ851916 ANM851916 AXI851916 BHE851916 BRA851916 CAW851916 CKS851916 CUO851916 DEK851916 DOG851916 DYC851916 EHY851916 ERU851916 FBQ851916 FLM851916 FVI851916 GFE851916 GPA851916 GYW851916 HIS851916 HSO851916 ICK851916 IMG851916 IWC851916 JFY851916 JPU851916 JZQ851916 KJM851916 KTI851916 LDE851916 LNA851916 LWW851916 MGS851916 MQO851916 NAK851916 NKG851916 NUC851916 ODY851916 ONU851916 OXQ851916 PHM851916 PRI851916 QBE851916 QLA851916 QUW851916 RES851916 ROO851916 RYK851916 SIG851916 SSC851916 TBY851916 TLU851916 TVQ851916 UFM851916 UPI851916 UZE851916 VJA851916 VSW851916 WCS851916 WMO851916 WWK851916 AD917350 JY917452 TU917452 ADQ917452 ANM917452 AXI917452 BHE917452 BRA917452 CAW917452 CKS917452 CUO917452 DEK917452 DOG917452 DYC917452 EHY917452 ERU917452 FBQ917452 FLM917452 FVI917452 GFE917452 GPA917452 GYW917452 HIS917452 HSO917452 ICK917452 IMG917452 IWC917452 JFY917452 JPU917452 JZQ917452 KJM917452 KTI917452 LDE917452 LNA917452 LWW917452 MGS917452 MQO917452 NAK917452 NKG917452 NUC917452 ODY917452 ONU917452 OXQ917452 PHM917452 PRI917452 QBE917452 QLA917452 QUW917452 RES917452 ROO917452 RYK917452 SIG917452 SSC917452 TBY917452 TLU917452 TVQ917452 UFM917452 UPI917452 UZE917452 VJA917452 VSW917452 WCS917452 WMO917452 WWK917452 AD982886 JY982988 TU982988 ADQ982988 ANM982988 AXI982988 BHE982988 BRA982988 CAW982988 CKS982988 CUO982988 DEK982988 DOG982988 DYC982988 EHY982988 ERU982988 FBQ982988 FLM982988 FVI982988 GFE982988 GPA982988 GYW982988 HIS982988 HSO982988 ICK982988 IMG982988 IWC982988 JFY982988 JPU982988 JZQ982988 KJM982988 KTI982988 LDE982988 LNA982988 LWW982988 MGS982988 MQO982988 NAK982988 NKG982988 NUC982988 ODY982988 ONU982988 OXQ982988 PHM982988 PRI982988 QBE982988 QLA982988 QUW982988 RES982988 ROO982988 RYK982988 SIG982988 SSC982988 TBY982988 TLU982988 TVQ982988 UFM982988 UPI982988 UZE982988 VJA982988 VSW982988 WCS982988 WMO982988 WWK982988 KC1 TY1 ADU1 ANQ1 AXM1 BHI1 BRE1 CBA1 CKW1 CUS1 DEO1 DOK1 DYG1 EIC1 ERY1 FBU1 FLQ1 FVM1 GFI1 GPE1 GZA1 HIW1 HSS1 ICO1 IMK1 IWG1 JGC1 JPY1 JZU1 KJQ1 KTM1 LDI1 LNE1 LXA1 MGW1 MQS1 NAO1 NKK1 NUG1 OEC1 ONY1 OXU1 PHQ1 PRM1 QBI1 QLE1 QVA1 REW1 ROS1 RYO1 SIK1 SSG1 TCC1 TLY1 TVU1 UFQ1 UPM1 UZI1 VJE1 VTA1 WCW1 WMS1 WWO1 AH65280 KC65382 TY65382 ADU65382 ANQ65382 AXM65382 BHI65382 BRE65382 CBA65382 CKW65382 CUS65382 DEO65382 DOK65382 DYG65382 EIC65382 ERY65382 FBU65382 FLQ65382 FVM65382 GFI65382 GPE65382 GZA65382 HIW65382 HSS65382 ICO65382 IMK65382 IWG65382 JGC65382 JPY65382 JZU65382 KJQ65382 KTM65382 LDI65382 LNE65382 LXA65382 MGW65382 MQS65382 NAO65382 NKK65382 NUG65382 OEC65382 ONY65382 OXU65382 PHQ65382 PRM65382 QBI65382 QLE65382 QVA65382 REW65382 ROS65382 RYO65382 SIK65382 SSG65382 TCC65382 TLY65382 TVU65382 UFQ65382 UPM65382 UZI65382 VJE65382 VTA65382 WCW65382 WMS65382 WWO65382 AH130816 KC130918 TY130918 ADU130918 ANQ130918 AXM130918 BHI130918 BRE130918 CBA130918 CKW130918 CUS130918 DEO130918 DOK130918 DYG130918 EIC130918 ERY130918 FBU130918 FLQ130918 FVM130918 GFI130918 GPE130918 GZA130918 HIW130918 HSS130918 ICO130918 IMK130918 IWG130918 JGC130918 JPY130918 JZU130918 KJQ130918 KTM130918 LDI130918 LNE130918 LXA130918 MGW130918 MQS130918 NAO130918 NKK130918 NUG130918 OEC130918 ONY130918 OXU130918 PHQ130918 PRM130918 QBI130918 QLE130918 QVA130918 REW130918 ROS130918 RYO130918 SIK130918 SSG130918 TCC130918 TLY130918 TVU130918 UFQ130918 UPM130918 UZI130918 VJE130918 VTA130918 WCW130918 WMS130918 WWO130918 AH196352 KC196454 TY196454 ADU196454 ANQ196454 AXM196454 BHI196454 BRE196454 CBA196454 CKW196454 CUS196454 DEO196454 DOK196454 DYG196454 EIC196454 ERY196454 FBU196454 FLQ196454 FVM196454 GFI196454 GPE196454 GZA196454 HIW196454 HSS196454 ICO196454 IMK196454 IWG196454 JGC196454 JPY196454 JZU196454 KJQ196454 KTM196454 LDI196454 LNE196454 LXA196454 MGW196454 MQS196454 NAO196454 NKK196454 NUG196454 OEC196454 ONY196454 OXU196454 PHQ196454 PRM196454 QBI196454 QLE196454 QVA196454 REW196454 ROS196454 RYO196454 SIK196454 SSG196454 TCC196454 TLY196454 TVU196454 UFQ196454 UPM196454 UZI196454 VJE196454 VTA196454 WCW196454 WMS196454 WWO196454 AH261888 KC261990 TY261990 ADU261990 ANQ261990 AXM261990 BHI261990 BRE261990 CBA261990 CKW261990 CUS261990 DEO261990 DOK261990 DYG261990 EIC261990 ERY261990 FBU261990 FLQ261990 FVM261990 GFI261990 GPE261990 GZA261990 HIW261990 HSS261990 ICO261990 IMK261990 IWG261990 JGC261990 JPY261990 JZU261990 KJQ261990 KTM261990 LDI261990 LNE261990 LXA261990 MGW261990 MQS261990 NAO261990 NKK261990 NUG261990 OEC261990 ONY261990 OXU261990 PHQ261990 PRM261990 QBI261990 QLE261990 QVA261990 REW261990 ROS261990 RYO261990 SIK261990 SSG261990 TCC261990 TLY261990 TVU261990 UFQ261990 UPM261990 UZI261990 VJE261990 VTA261990 WCW261990 WMS261990 WWO261990 AH327424 KC327526 TY327526 ADU327526 ANQ327526 AXM327526 BHI327526 BRE327526 CBA327526 CKW327526 CUS327526 DEO327526 DOK327526 DYG327526 EIC327526 ERY327526 FBU327526 FLQ327526 FVM327526 GFI327526 GPE327526 GZA327526 HIW327526 HSS327526 ICO327526 IMK327526 IWG327526 JGC327526 JPY327526 JZU327526 KJQ327526 KTM327526 LDI327526 LNE327526 LXA327526 MGW327526 MQS327526 NAO327526 NKK327526 NUG327526 OEC327526 ONY327526 OXU327526 PHQ327526 PRM327526 QBI327526 QLE327526 QVA327526 REW327526 ROS327526 RYO327526 SIK327526 SSG327526 TCC327526 TLY327526 TVU327526 UFQ327526 UPM327526 UZI327526 VJE327526 VTA327526 WCW327526 WMS327526 WWO327526 AH392960 KC393062 TY393062 ADU393062 ANQ393062 AXM393062 BHI393062 BRE393062 CBA393062 CKW393062 CUS393062 DEO393062 DOK393062 DYG393062 EIC393062 ERY393062 FBU393062 FLQ393062 FVM393062 GFI393062 GPE393062 GZA393062 HIW393062 HSS393062 ICO393062 IMK393062 IWG393062 JGC393062 JPY393062 JZU393062 KJQ393062 KTM393062 LDI393062 LNE393062 LXA393062 MGW393062 MQS393062 NAO393062 NKK393062 NUG393062 OEC393062 ONY393062 OXU393062 PHQ393062 PRM393062 QBI393062 QLE393062 QVA393062 REW393062 ROS393062 RYO393062 SIK393062 SSG393062 TCC393062 TLY393062 TVU393062 UFQ393062 UPM393062 UZI393062 VJE393062 VTA393062 WCW393062 WMS393062 WWO393062 AH458496 KC458598 TY458598 ADU458598 ANQ458598 AXM458598 BHI458598 BRE458598 CBA458598 CKW458598 CUS458598 DEO458598 DOK458598 DYG458598 EIC458598 ERY458598 FBU458598 FLQ458598 FVM458598 GFI458598 GPE458598 GZA458598 HIW458598 HSS458598 ICO458598 IMK458598 IWG458598 JGC458598 JPY458598 JZU458598 KJQ458598 KTM458598 LDI458598 LNE458598 LXA458598 MGW458598 MQS458598 NAO458598 NKK458598 NUG458598 OEC458598 ONY458598 OXU458598 PHQ458598 PRM458598 QBI458598 QLE458598 QVA458598 REW458598 ROS458598 RYO458598 SIK458598 SSG458598 TCC458598 TLY458598 TVU458598 UFQ458598 UPM458598 UZI458598 VJE458598 VTA458598 WCW458598 WMS458598 WWO458598 AH524032 KC524134 TY524134 ADU524134 ANQ524134 AXM524134 BHI524134 BRE524134 CBA524134 CKW524134 CUS524134 DEO524134 DOK524134 DYG524134 EIC524134 ERY524134 FBU524134 FLQ524134 FVM524134 GFI524134 GPE524134 GZA524134 HIW524134 HSS524134 ICO524134 IMK524134 IWG524134 JGC524134 JPY524134 JZU524134 KJQ524134 KTM524134 LDI524134 LNE524134 LXA524134 MGW524134 MQS524134 NAO524134 NKK524134 NUG524134 OEC524134 ONY524134 OXU524134 PHQ524134 PRM524134 QBI524134 QLE524134 QVA524134 REW524134 ROS524134 RYO524134 SIK524134 SSG524134 TCC524134 TLY524134 TVU524134 UFQ524134 UPM524134 UZI524134 VJE524134 VTA524134 WCW524134 WMS524134 WWO524134 AH589568 KC589670 TY589670 ADU589670 ANQ589670 AXM589670 BHI589670 BRE589670 CBA589670 CKW589670 CUS589670 DEO589670 DOK589670 DYG589670 EIC589670 ERY589670 FBU589670 FLQ589670 FVM589670 GFI589670 GPE589670 GZA589670 HIW589670 HSS589670 ICO589670 IMK589670 IWG589670 JGC589670 JPY589670 JZU589670 KJQ589670 KTM589670 LDI589670 LNE589670 LXA589670 MGW589670 MQS589670 NAO589670 NKK589670 NUG589670 OEC589670 ONY589670 OXU589670 PHQ589670 PRM589670 QBI589670 QLE589670 QVA589670 REW589670 ROS589670 RYO589670 SIK589670 SSG589670 TCC589670 TLY589670 TVU589670 UFQ589670 UPM589670 UZI589670 VJE589670 VTA589670 WCW589670 WMS589670 WWO589670 AH655104 KC655206 TY655206 ADU655206 ANQ655206 AXM655206 BHI655206 BRE655206 CBA655206 CKW655206 CUS655206 DEO655206 DOK655206 DYG655206 EIC655206 ERY655206 FBU655206 FLQ655206 FVM655206 GFI655206 GPE655206 GZA655206 HIW655206 HSS655206 ICO655206 IMK655206 IWG655206 JGC655206 JPY655206 JZU655206 KJQ655206 KTM655206 LDI655206 LNE655206 LXA655206 MGW655206 MQS655206 NAO655206 NKK655206 NUG655206 OEC655206 ONY655206 OXU655206 PHQ655206 PRM655206 QBI655206 QLE655206 QVA655206 REW655206 ROS655206 RYO655206 SIK655206 SSG655206 TCC655206 TLY655206 TVU655206 UFQ655206 UPM655206 UZI655206 VJE655206 VTA655206 WCW655206 WMS655206 WWO655206 AH720640 KC720742 TY720742 ADU720742 ANQ720742 AXM720742 BHI720742 BRE720742 CBA720742 CKW720742 CUS720742 DEO720742 DOK720742 DYG720742 EIC720742 ERY720742 FBU720742 FLQ720742 FVM720742 GFI720742 GPE720742 GZA720742 HIW720742 HSS720742 ICO720742 IMK720742 IWG720742 JGC720742 JPY720742 JZU720742 KJQ720742 KTM720742 LDI720742 LNE720742 LXA720742 MGW720742 MQS720742 NAO720742 NKK720742 NUG720742 OEC720742 ONY720742 OXU720742 PHQ720742 PRM720742 QBI720742 QLE720742 QVA720742 REW720742 ROS720742 RYO720742 SIK720742 SSG720742 TCC720742 TLY720742 TVU720742 UFQ720742 UPM720742 UZI720742 VJE720742 VTA720742 WCW720742 WMS720742 WWO720742 AH786176 KC786278 TY786278 ADU786278 ANQ786278 AXM786278 BHI786278 BRE786278 CBA786278 CKW786278 CUS786278 DEO786278 DOK786278 DYG786278 EIC786278 ERY786278 FBU786278 FLQ786278 FVM786278 GFI786278 GPE786278 GZA786278 HIW786278 HSS786278 ICO786278 IMK786278 IWG786278 JGC786278 JPY786278 JZU786278 KJQ786278 KTM786278 LDI786278 LNE786278 LXA786278 MGW786278 MQS786278 NAO786278 NKK786278 NUG786278 OEC786278 ONY786278 OXU786278 PHQ786278 PRM786278 QBI786278 QLE786278 QVA786278 REW786278 ROS786278 RYO786278 SIK786278 SSG786278 TCC786278 TLY786278 TVU786278 UFQ786278 UPM786278 UZI786278 VJE786278 VTA786278 WCW786278 WMS786278 WWO786278 AH851712 KC851814 TY851814 ADU851814 ANQ851814 AXM851814 BHI851814 BRE851814 CBA851814 CKW851814 CUS851814 DEO851814 DOK851814 DYG851814 EIC851814 ERY851814 FBU851814 FLQ851814 FVM851814 GFI851814 GPE851814 GZA851814 HIW851814 HSS851814 ICO851814 IMK851814 IWG851814 JGC851814 JPY851814 JZU851814 KJQ851814 KTM851814 LDI851814 LNE851814 LXA851814 MGW851814 MQS851814 NAO851814 NKK851814 NUG851814 OEC851814 ONY851814 OXU851814 PHQ851814 PRM851814 QBI851814 QLE851814 QVA851814 REW851814 ROS851814 RYO851814 SIK851814 SSG851814 TCC851814 TLY851814 TVU851814 UFQ851814 UPM851814 UZI851814 VJE851814 VTA851814 WCW851814 WMS851814 WWO851814 AH917248 KC917350 TY917350 ADU917350 ANQ917350 AXM917350 BHI917350 BRE917350 CBA917350 CKW917350 CUS917350 DEO917350 DOK917350 DYG917350 EIC917350 ERY917350 FBU917350 FLQ917350 FVM917350 GFI917350 GPE917350 GZA917350 HIW917350 HSS917350 ICO917350 IMK917350 IWG917350 JGC917350 JPY917350 JZU917350 KJQ917350 KTM917350 LDI917350 LNE917350 LXA917350 MGW917350 MQS917350 NAO917350 NKK917350 NUG917350 OEC917350 ONY917350 OXU917350 PHQ917350 PRM917350 QBI917350 QLE917350 QVA917350 REW917350 ROS917350 RYO917350 SIK917350 SSG917350 TCC917350 TLY917350 TVU917350 UFQ917350 UPM917350 UZI917350 VJE917350 VTA917350 WCW917350 WMS917350 WWO917350 AH982784 KC982886 TY982886 ADU982886 ANQ982886 AXM982886 BHI982886 BRE982886 CBA982886 CKW982886 CUS982886 DEO982886 DOK982886 DYG982886 EIC982886 ERY982886 FBU982886 FLQ982886 FVM982886 GFI982886 GPE982886 GZA982886 HIW982886 HSS982886 ICO982886 IMK982886 IWG982886 JGC982886 JPY982886 JZU982886 KJQ982886 KTM982886 LDI982886 LNE982886 LXA982886 MGW982886 MQS982886 NAO982886 NKK982886 NUG982886 OEC982886 ONY982886 OXU982886 PHQ982886 PRM982886 QBI982886 QLE982886 QVA982886 REW982886 ROS982886 RYO982886 SIK982886 SSG982886 TCC982886 TLY982886 TVU982886 UFQ982886 UPM982886 UZI982886 VJE982886 VTA982886 WCW982886 WMS982886 WWO982886 AH65382 KC65484 TY65484 ADU65484 ANQ65484 AXM65484 BHI65484 BRE65484 CBA65484 CKW65484 CUS65484 DEO65484 DOK65484 DYG65484 EIC65484 ERY65484 FBU65484 FLQ65484 FVM65484 GFI65484 GPE65484 GZA65484 HIW65484 HSS65484 ICO65484 IMK65484 IWG65484 JGC65484 JPY65484 JZU65484 KJQ65484 KTM65484 LDI65484 LNE65484 LXA65484 MGW65484 MQS65484 NAO65484 NKK65484 NUG65484 OEC65484 ONY65484 OXU65484 PHQ65484 PRM65484 QBI65484 QLE65484 QVA65484 REW65484 ROS65484 RYO65484 SIK65484 SSG65484 TCC65484 TLY65484 TVU65484 UFQ65484 UPM65484 UZI65484 VJE65484 VTA65484 WCW65484 WMS65484 WWO65484 AH130918 KC131020 TY131020 ADU131020 ANQ131020 AXM131020 BHI131020 BRE131020 CBA131020 CKW131020 CUS131020 DEO131020 DOK131020 DYG131020 EIC131020 ERY131020 FBU131020 FLQ131020 FVM131020 GFI131020 GPE131020 GZA131020 HIW131020 HSS131020 ICO131020 IMK131020 IWG131020 JGC131020 JPY131020 JZU131020 KJQ131020 KTM131020 LDI131020 LNE131020 LXA131020 MGW131020 MQS131020 NAO131020 NKK131020 NUG131020 OEC131020 ONY131020 OXU131020 PHQ131020 PRM131020 QBI131020 QLE131020 QVA131020 REW131020 ROS131020 RYO131020 SIK131020 SSG131020 TCC131020 TLY131020 TVU131020 UFQ131020 UPM131020 UZI131020 VJE131020 VTA131020 WCW131020 WMS131020 WWO131020 AH196454 KC196556 TY196556 ADU196556 ANQ196556 AXM196556 BHI196556 BRE196556 CBA196556 CKW196556 CUS196556 DEO196556 DOK196556 DYG196556 EIC196556 ERY196556 FBU196556 FLQ196556 FVM196556 GFI196556 GPE196556 GZA196556 HIW196556 HSS196556 ICO196556 IMK196556 IWG196556 JGC196556 JPY196556 JZU196556 KJQ196556 KTM196556 LDI196556 LNE196556 LXA196556 MGW196556 MQS196556 NAO196556 NKK196556 NUG196556 OEC196556 ONY196556 OXU196556 PHQ196556 PRM196556 QBI196556 QLE196556 QVA196556 REW196556 ROS196556 RYO196556 SIK196556 SSG196556 TCC196556 TLY196556 TVU196556 UFQ196556 UPM196556 UZI196556 VJE196556 VTA196556 WCW196556 WMS196556 WWO196556 AH261990 KC262092 TY262092 ADU262092 ANQ262092 AXM262092 BHI262092 BRE262092 CBA262092 CKW262092 CUS262092 DEO262092 DOK262092 DYG262092 EIC262092 ERY262092 FBU262092 FLQ262092 FVM262092 GFI262092 GPE262092 GZA262092 HIW262092 HSS262092 ICO262092 IMK262092 IWG262092 JGC262092 JPY262092 JZU262092 KJQ262092 KTM262092 LDI262092 LNE262092 LXA262092 MGW262092 MQS262092 NAO262092 NKK262092 NUG262092 OEC262092 ONY262092 OXU262092 PHQ262092 PRM262092 QBI262092 QLE262092 QVA262092 REW262092 ROS262092 RYO262092 SIK262092 SSG262092 TCC262092 TLY262092 TVU262092 UFQ262092 UPM262092 UZI262092 VJE262092 VTA262092 WCW262092 WMS262092 WWO262092 AH327526 KC327628 TY327628 ADU327628 ANQ327628 AXM327628 BHI327628 BRE327628 CBA327628 CKW327628 CUS327628 DEO327628 DOK327628 DYG327628 EIC327628 ERY327628 FBU327628 FLQ327628 FVM327628 GFI327628 GPE327628 GZA327628 HIW327628 HSS327628 ICO327628 IMK327628 IWG327628 JGC327628 JPY327628 JZU327628 KJQ327628 KTM327628 LDI327628 LNE327628 LXA327628 MGW327628 MQS327628 NAO327628 NKK327628 NUG327628 OEC327628 ONY327628 OXU327628 PHQ327628 PRM327628 QBI327628 QLE327628 QVA327628 REW327628 ROS327628 RYO327628 SIK327628 SSG327628 TCC327628 TLY327628 TVU327628 UFQ327628 UPM327628 UZI327628 VJE327628 VTA327628 WCW327628 WMS327628 WWO327628 AH393062 KC393164 TY393164 ADU393164 ANQ393164 AXM393164 BHI393164 BRE393164 CBA393164 CKW393164 CUS393164 DEO393164 DOK393164 DYG393164 EIC393164 ERY393164 FBU393164 FLQ393164 FVM393164 GFI393164 GPE393164 GZA393164 HIW393164 HSS393164 ICO393164 IMK393164 IWG393164 JGC393164 JPY393164 JZU393164 KJQ393164 KTM393164 LDI393164 LNE393164 LXA393164 MGW393164 MQS393164 NAO393164 NKK393164 NUG393164 OEC393164 ONY393164 OXU393164 PHQ393164 PRM393164 QBI393164 QLE393164 QVA393164 REW393164 ROS393164 RYO393164 SIK393164 SSG393164 TCC393164 TLY393164 TVU393164 UFQ393164 UPM393164 UZI393164 VJE393164 VTA393164 WCW393164 WMS393164 WWO393164 AH458598 KC458700 TY458700 ADU458700 ANQ458700 AXM458700 BHI458700 BRE458700 CBA458700 CKW458700 CUS458700 DEO458700 DOK458700 DYG458700 EIC458700 ERY458700 FBU458700 FLQ458700 FVM458700 GFI458700 GPE458700 GZA458700 HIW458700 HSS458700 ICO458700 IMK458700 IWG458700 JGC458700 JPY458700 JZU458700 KJQ458700 KTM458700 LDI458700 LNE458700 LXA458700 MGW458700 MQS458700 NAO458700 NKK458700 NUG458700 OEC458700 ONY458700 OXU458700 PHQ458700 PRM458700 QBI458700 QLE458700 QVA458700 REW458700 ROS458700 RYO458700 SIK458700 SSG458700 TCC458700 TLY458700 TVU458700 UFQ458700 UPM458700 UZI458700 VJE458700 VTA458700 WCW458700 WMS458700 WWO458700 AH524134 KC524236 TY524236 ADU524236 ANQ524236 AXM524236 BHI524236 BRE524236 CBA524236 CKW524236 CUS524236 DEO524236 DOK524236 DYG524236 EIC524236 ERY524236 FBU524236 FLQ524236 FVM524236 GFI524236 GPE524236 GZA524236 HIW524236 HSS524236 ICO524236 IMK524236 IWG524236 JGC524236 JPY524236 JZU524236 KJQ524236 KTM524236 LDI524236 LNE524236 LXA524236 MGW524236 MQS524236 NAO524236 NKK524236 NUG524236 OEC524236 ONY524236 OXU524236 PHQ524236 PRM524236 QBI524236 QLE524236 QVA524236 REW524236 ROS524236 RYO524236 SIK524236 SSG524236 TCC524236 TLY524236 TVU524236 UFQ524236 UPM524236 UZI524236 VJE524236 VTA524236 WCW524236 WMS524236 WWO524236 AH589670 KC589772 TY589772 ADU589772 ANQ589772 AXM589772 BHI589772 BRE589772 CBA589772 CKW589772 CUS589772 DEO589772 DOK589772 DYG589772 EIC589772 ERY589772 FBU589772 FLQ589772 FVM589772 GFI589772 GPE589772 GZA589772 HIW589772 HSS589772 ICO589772 IMK589772 IWG589772 JGC589772 JPY589772 JZU589772 KJQ589772 KTM589772 LDI589772 LNE589772 LXA589772 MGW589772 MQS589772 NAO589772 NKK589772 NUG589772 OEC589772 ONY589772 OXU589772 PHQ589772 PRM589772 QBI589772 QLE589772 QVA589772 REW589772 ROS589772 RYO589772 SIK589772 SSG589772 TCC589772 TLY589772 TVU589772 UFQ589772 UPM589772 UZI589772 VJE589772 VTA589772 WCW589772 WMS589772 WWO589772 AH655206 KC655308 TY655308 ADU655308 ANQ655308 AXM655308 BHI655308 BRE655308 CBA655308 CKW655308 CUS655308 DEO655308 DOK655308 DYG655308 EIC655308 ERY655308 FBU655308 FLQ655308 FVM655308 GFI655308 GPE655308 GZA655308 HIW655308 HSS655308 ICO655308 IMK655308 IWG655308 JGC655308 JPY655308 JZU655308 KJQ655308 KTM655308 LDI655308 LNE655308 LXA655308 MGW655308 MQS655308 NAO655308 NKK655308 NUG655308 OEC655308 ONY655308 OXU655308 PHQ655308 PRM655308 QBI655308 QLE655308 QVA655308 REW655308 ROS655308 RYO655308 SIK655308 SSG655308 TCC655308 TLY655308 TVU655308 UFQ655308 UPM655308 UZI655308 VJE655308 VTA655308 WCW655308 WMS655308 WWO655308 AH720742 KC720844 TY720844 ADU720844 ANQ720844 AXM720844 BHI720844 BRE720844 CBA720844 CKW720844 CUS720844 DEO720844 DOK720844 DYG720844 EIC720844 ERY720844 FBU720844 FLQ720844 FVM720844 GFI720844 GPE720844 GZA720844 HIW720844 HSS720844 ICO720844 IMK720844 IWG720844 JGC720844 JPY720844 JZU720844 KJQ720844 KTM720844 LDI720844 LNE720844 LXA720844 MGW720844 MQS720844 NAO720844 NKK720844 NUG720844 OEC720844 ONY720844 OXU720844 PHQ720844 PRM720844 QBI720844 QLE720844 QVA720844 REW720844 ROS720844 RYO720844 SIK720844 SSG720844 TCC720844 TLY720844 TVU720844 UFQ720844 UPM720844 UZI720844 VJE720844 VTA720844 WCW720844 WMS720844 WWO720844 AH786278 KC786380 TY786380 ADU786380 ANQ786380 AXM786380 BHI786380 BRE786380 CBA786380 CKW786380 CUS786380 DEO786380 DOK786380 DYG786380 EIC786380 ERY786380 FBU786380 FLQ786380 FVM786380 GFI786380 GPE786380 GZA786380 HIW786380 HSS786380 ICO786380 IMK786380 IWG786380 JGC786380 JPY786380 JZU786380 KJQ786380 KTM786380 LDI786380 LNE786380 LXA786380 MGW786380 MQS786380 NAO786380 NKK786380 NUG786380 OEC786380 ONY786380 OXU786380 PHQ786380 PRM786380 QBI786380 QLE786380 QVA786380 REW786380 ROS786380 RYO786380 SIK786380 SSG786380 TCC786380 TLY786380 TVU786380 UFQ786380 UPM786380 UZI786380 VJE786380 VTA786380 WCW786380 WMS786380 WWO786380 AH851814 KC851916 TY851916 ADU851916 ANQ851916 AXM851916 BHI851916 BRE851916 CBA851916 CKW851916 CUS851916 DEO851916 DOK851916 DYG851916 EIC851916 ERY851916 FBU851916 FLQ851916 FVM851916 GFI851916 GPE851916 GZA851916 HIW851916 HSS851916 ICO851916 IMK851916 IWG851916 JGC851916 JPY851916 JZU851916 KJQ851916 KTM851916 LDI851916 LNE851916 LXA851916 MGW851916 MQS851916 NAO851916 NKK851916 NUG851916 OEC851916 ONY851916 OXU851916 PHQ851916 PRM851916 QBI851916 QLE851916 QVA851916 REW851916 ROS851916 RYO851916 SIK851916 SSG851916 TCC851916 TLY851916 TVU851916 UFQ851916 UPM851916 UZI851916 VJE851916 VTA851916 WCW851916 WMS851916 WWO851916 AH917350 KC917452 TY917452 ADU917452 ANQ917452 AXM917452 BHI917452 BRE917452 CBA917452 CKW917452 CUS917452 DEO917452 DOK917452 DYG917452 EIC917452 ERY917452 FBU917452 FLQ917452 FVM917452 GFI917452 GPE917452 GZA917452 HIW917452 HSS917452 ICO917452 IMK917452 IWG917452 JGC917452 JPY917452 JZU917452 KJQ917452 KTM917452 LDI917452 LNE917452 LXA917452 MGW917452 MQS917452 NAO917452 NKK917452 NUG917452 OEC917452 ONY917452 OXU917452 PHQ917452 PRM917452 QBI917452 QLE917452 QVA917452 REW917452 ROS917452 RYO917452 SIK917452 SSG917452 TCC917452 TLY917452 TVU917452 UFQ917452 UPM917452 UZI917452 VJE917452 VTA917452 WCW917452 WMS917452 WWO917452 AH982886 KC982988 TY982988 ADU982988 ANQ982988 AXM982988 BHI982988 BRE982988 CBA982988 CKW982988 CUS982988 DEO982988 DOK982988 DYG982988 EIC982988 ERY982988 FBU982988 FLQ982988 FVM982988 GFI982988 GPE982988 GZA982988 HIW982988 HSS982988 ICO982988 IMK982988 IWG982988 JGC982988 JPY982988 JZU982988 KJQ982988 KTM982988 LDI982988 LNE982988 LXA982988 MGW982988 MQS982988 NAO982988 NKK982988 NUG982988 OEC982988 ONY982988 OXU982988 PHQ982988 PRM982988 QBI982988 QLE982988 QVA982988 REW982988 ROS982988 RYO982988 SIK982988 SSG982988 TCC982988 TLY982988 TVU982988 UFQ982988 UPM982988 UZI982988 VJE982988 VTA982988 WCW982988 WMS982988 WWO982988 AL65345 KG65447 UC65447 ADY65447 ANU65447 AXQ65447 BHM65447 BRI65447 CBE65447 CLA65447 CUW65447 DES65447 DOO65447 DYK65447 EIG65447 ESC65447 FBY65447 FLU65447 FVQ65447 GFM65447 GPI65447 GZE65447 HJA65447 HSW65447 ICS65447 IMO65447 IWK65447 JGG65447 JQC65447 JZY65447 KJU65447 KTQ65447 LDM65447 LNI65447 LXE65447 MHA65447 MQW65447 NAS65447 NKO65447 NUK65447 OEG65447 OOC65447 OXY65447 PHU65447 PRQ65447 QBM65447 QLI65447 QVE65447 RFA65447 ROW65447 RYS65447 SIO65447 SSK65447 TCG65447 TMC65447 TVY65447 UFU65447 UPQ65447 UZM65447 VJI65447 VTE65447 WDA65447 WMW65447 WWS65447 AL130881 KG130983 UC130983 ADY130983 ANU130983 AXQ130983 BHM130983 BRI130983 CBE130983 CLA130983 CUW130983 DES130983 DOO130983 DYK130983 EIG130983 ESC130983 FBY130983 FLU130983 FVQ130983 GFM130983 GPI130983 GZE130983 HJA130983 HSW130983 ICS130983 IMO130983 IWK130983 JGG130983 JQC130983 JZY130983 KJU130983 KTQ130983 LDM130983 LNI130983 LXE130983 MHA130983 MQW130983 NAS130983 NKO130983 NUK130983 OEG130983 OOC130983 OXY130983 PHU130983 PRQ130983 QBM130983 QLI130983 QVE130983 RFA130983 ROW130983 RYS130983 SIO130983 SSK130983 TCG130983 TMC130983 TVY130983 UFU130983 UPQ130983 UZM130983 VJI130983 VTE130983 WDA130983 WMW130983 WWS130983 AL196417 KG196519 UC196519 ADY196519 ANU196519 AXQ196519 BHM196519 BRI196519 CBE196519 CLA196519 CUW196519 DES196519 DOO196519 DYK196519 EIG196519 ESC196519 FBY196519 FLU196519 FVQ196519 GFM196519 GPI196519 GZE196519 HJA196519 HSW196519 ICS196519 IMO196519 IWK196519 JGG196519 JQC196519 JZY196519 KJU196519 KTQ196519 LDM196519 LNI196519 LXE196519 MHA196519 MQW196519 NAS196519 NKO196519 NUK196519 OEG196519 OOC196519 OXY196519 PHU196519 PRQ196519 QBM196519 QLI196519 QVE196519 RFA196519 ROW196519 RYS196519 SIO196519 SSK196519 TCG196519 TMC196519 TVY196519 UFU196519 UPQ196519 UZM196519 VJI196519 VTE196519 WDA196519 WMW196519 WWS196519 AL261953 KG262055 UC262055 ADY262055 ANU262055 AXQ262055 BHM262055 BRI262055 CBE262055 CLA262055 CUW262055 DES262055 DOO262055 DYK262055 EIG262055 ESC262055 FBY262055 FLU262055 FVQ262055 GFM262055 GPI262055 GZE262055 HJA262055 HSW262055 ICS262055 IMO262055 IWK262055 JGG262055 JQC262055 JZY262055 KJU262055 KTQ262055 LDM262055 LNI262055 LXE262055 MHA262055 MQW262055 NAS262055 NKO262055 NUK262055 OEG262055 OOC262055 OXY262055 PHU262055 PRQ262055 QBM262055 QLI262055 QVE262055 RFA262055 ROW262055 RYS262055 SIO262055 SSK262055 TCG262055 TMC262055 TVY262055 UFU262055 UPQ262055 UZM262055 VJI262055 VTE262055 WDA262055 WMW262055 WWS262055 AL327489 KG327591 UC327591 ADY327591 ANU327591 AXQ327591 BHM327591 BRI327591 CBE327591 CLA327591 CUW327591 DES327591 DOO327591 DYK327591 EIG327591 ESC327591 FBY327591 FLU327591 FVQ327591 GFM327591 GPI327591 GZE327591 HJA327591 HSW327591 ICS327591 IMO327591 IWK327591 JGG327591 JQC327591 JZY327591 KJU327591 KTQ327591 LDM327591 LNI327591 LXE327591 MHA327591 MQW327591 NAS327591 NKO327591 NUK327591 OEG327591 OOC327591 OXY327591 PHU327591 PRQ327591 QBM327591 QLI327591 QVE327591 RFA327591 ROW327591 RYS327591 SIO327591 SSK327591 TCG327591 TMC327591 TVY327591 UFU327591 UPQ327591 UZM327591 VJI327591 VTE327591 WDA327591 WMW327591 WWS327591 AL393025 KG393127 UC393127 ADY393127 ANU393127 AXQ393127 BHM393127 BRI393127 CBE393127 CLA393127 CUW393127 DES393127 DOO393127 DYK393127 EIG393127 ESC393127 FBY393127 FLU393127 FVQ393127 GFM393127 GPI393127 GZE393127 HJA393127 HSW393127 ICS393127 IMO393127 IWK393127 JGG393127 JQC393127 JZY393127 KJU393127 KTQ393127 LDM393127 LNI393127 LXE393127 MHA393127 MQW393127 NAS393127 NKO393127 NUK393127 OEG393127 OOC393127 OXY393127 PHU393127 PRQ393127 QBM393127 QLI393127 QVE393127 RFA393127 ROW393127 RYS393127 SIO393127 SSK393127 TCG393127 TMC393127 TVY393127 UFU393127 UPQ393127 UZM393127 VJI393127 VTE393127 WDA393127 WMW393127 WWS393127 AL458561 KG458663 UC458663 ADY458663 ANU458663 AXQ458663 BHM458663 BRI458663 CBE458663 CLA458663 CUW458663 DES458663 DOO458663 DYK458663 EIG458663 ESC458663 FBY458663 FLU458663 FVQ458663 GFM458663 GPI458663 GZE458663 HJA458663 HSW458663 ICS458663 IMO458663 IWK458663 JGG458663 JQC458663 JZY458663 KJU458663 KTQ458663 LDM458663 LNI458663 LXE458663 MHA458663 MQW458663 NAS458663 NKO458663 NUK458663 OEG458663 OOC458663 OXY458663 PHU458663 PRQ458663 QBM458663 QLI458663 QVE458663 RFA458663 ROW458663 RYS458663 SIO458663 SSK458663 TCG458663 TMC458663 TVY458663 UFU458663 UPQ458663 UZM458663 VJI458663 VTE458663 WDA458663 WMW458663 WWS458663 AL524097 KG524199 UC524199 ADY524199 ANU524199 AXQ524199 BHM524199 BRI524199 CBE524199 CLA524199 CUW524199 DES524199 DOO524199 DYK524199 EIG524199 ESC524199 FBY524199 FLU524199 FVQ524199 GFM524199 GPI524199 GZE524199 HJA524199 HSW524199 ICS524199 IMO524199 IWK524199 JGG524199 JQC524199 JZY524199 KJU524199 KTQ524199 LDM524199 LNI524199 LXE524199 MHA524199 MQW524199 NAS524199 NKO524199 NUK524199 OEG524199 OOC524199 OXY524199 PHU524199 PRQ524199 QBM524199 QLI524199 QVE524199 RFA524199 ROW524199 RYS524199 SIO524199 SSK524199 TCG524199 TMC524199 TVY524199 UFU524199 UPQ524199 UZM524199 VJI524199 VTE524199 WDA524199 WMW524199 WWS524199 AL589633 KG589735 UC589735 ADY589735 ANU589735 AXQ589735 BHM589735 BRI589735 CBE589735 CLA589735 CUW589735 DES589735 DOO589735 DYK589735 EIG589735 ESC589735 FBY589735 FLU589735 FVQ589735 GFM589735 GPI589735 GZE589735 HJA589735 HSW589735 ICS589735 IMO589735 IWK589735 JGG589735 JQC589735 JZY589735 KJU589735 KTQ589735 LDM589735 LNI589735 LXE589735 MHA589735 MQW589735 NAS589735 NKO589735 NUK589735 OEG589735 OOC589735 OXY589735 PHU589735 PRQ589735 QBM589735 QLI589735 QVE589735 RFA589735 ROW589735 RYS589735 SIO589735 SSK589735 TCG589735 TMC589735 TVY589735 UFU589735 UPQ589735 UZM589735 VJI589735 VTE589735 WDA589735 WMW589735 WWS589735 AL655169 KG655271 UC655271 ADY655271 ANU655271 AXQ655271 BHM655271 BRI655271 CBE655271 CLA655271 CUW655271 DES655271 DOO655271 DYK655271 EIG655271 ESC655271 FBY655271 FLU655271 FVQ655271 GFM655271 GPI655271 GZE655271 HJA655271 HSW655271 ICS655271 IMO655271 IWK655271 JGG655271 JQC655271 JZY655271 KJU655271 KTQ655271 LDM655271 LNI655271 LXE655271 MHA655271 MQW655271 NAS655271 NKO655271 NUK655271 OEG655271 OOC655271 OXY655271 PHU655271 PRQ655271 QBM655271 QLI655271 QVE655271 RFA655271 ROW655271 RYS655271 SIO655271 SSK655271 TCG655271 TMC655271 TVY655271 UFU655271 UPQ655271 UZM655271 VJI655271 VTE655271 WDA655271 WMW655271 WWS655271 AL720705 KG720807 UC720807 ADY720807 ANU720807 AXQ720807 BHM720807 BRI720807 CBE720807 CLA720807 CUW720807 DES720807 DOO720807 DYK720807 EIG720807 ESC720807 FBY720807 FLU720807 FVQ720807 GFM720807 GPI720807 GZE720807 HJA720807 HSW720807 ICS720807 IMO720807 IWK720807 JGG720807 JQC720807 JZY720807 KJU720807 KTQ720807 LDM720807 LNI720807 LXE720807 MHA720807 MQW720807 NAS720807 NKO720807 NUK720807 OEG720807 OOC720807 OXY720807 PHU720807 PRQ720807 QBM720807 QLI720807 QVE720807 RFA720807 ROW720807 RYS720807 SIO720807 SSK720807 TCG720807 TMC720807 TVY720807 UFU720807 UPQ720807 UZM720807 VJI720807 VTE720807 WDA720807 WMW720807 WWS720807 AL786241 KG786343 UC786343 ADY786343 ANU786343 AXQ786343 BHM786343 BRI786343 CBE786343 CLA786343 CUW786343 DES786343 DOO786343 DYK786343 EIG786343 ESC786343 FBY786343 FLU786343 FVQ786343 GFM786343 GPI786343 GZE786343 HJA786343 HSW786343 ICS786343 IMO786343 IWK786343 JGG786343 JQC786343 JZY786343 KJU786343 KTQ786343 LDM786343 LNI786343 LXE786343 MHA786343 MQW786343 NAS786343 NKO786343 NUK786343 OEG786343 OOC786343 OXY786343 PHU786343 PRQ786343 QBM786343 QLI786343 QVE786343 RFA786343 ROW786343 RYS786343 SIO786343 SSK786343 TCG786343 TMC786343 TVY786343 UFU786343 UPQ786343 UZM786343 VJI786343 VTE786343 WDA786343 WMW786343 WWS786343 AL851777 KG851879 UC851879 ADY851879 ANU851879 AXQ851879 BHM851879 BRI851879 CBE851879 CLA851879 CUW851879 DES851879 DOO851879 DYK851879 EIG851879 ESC851879 FBY851879 FLU851879 FVQ851879 GFM851879 GPI851879 GZE851879 HJA851879 HSW851879 ICS851879 IMO851879 IWK851879 JGG851879 JQC851879 JZY851879 KJU851879 KTQ851879 LDM851879 LNI851879 LXE851879 MHA851879 MQW851879 NAS851879 NKO851879 NUK851879 OEG851879 OOC851879 OXY851879 PHU851879 PRQ851879 QBM851879 QLI851879 QVE851879 RFA851879 ROW851879 RYS851879 SIO851879 SSK851879 TCG851879 TMC851879 TVY851879 UFU851879 UPQ851879 UZM851879 VJI851879 VTE851879 WDA851879 WMW851879 WWS851879 AL917313 KG917415 UC917415 ADY917415 ANU917415 AXQ917415 BHM917415 BRI917415 CBE917415 CLA917415 CUW917415 DES917415 DOO917415 DYK917415 EIG917415 ESC917415 FBY917415 FLU917415 FVQ917415 GFM917415 GPI917415 GZE917415 HJA917415 HSW917415 ICS917415 IMO917415 IWK917415 JGG917415 JQC917415 JZY917415 KJU917415 KTQ917415 LDM917415 LNI917415 LXE917415 MHA917415 MQW917415 NAS917415 NKO917415 NUK917415 OEG917415 OOC917415 OXY917415 PHU917415 PRQ917415 QBM917415 QLI917415 QVE917415 RFA917415 ROW917415 RYS917415 SIO917415 SSK917415 TCG917415 TMC917415 TVY917415 UFU917415 UPQ917415 UZM917415 VJI917415 VTE917415 WDA917415 WMW917415 WWS917415 AL982849 KG982951 UC982951 ADY982951 ANU982951 AXQ982951 BHM982951 BRI982951 CBE982951 CLA982951 CUW982951 DES982951 DOO982951 DYK982951 EIG982951 ESC982951 FBY982951 FLU982951 FVQ982951 GFM982951 GPI982951 GZE982951 HJA982951 HSW982951 ICS982951 IMO982951 IWK982951 JGG982951 JQC982951 JZY982951 KJU982951 KTQ982951 LDM982951 LNI982951 LXE982951 MHA982951 MQW982951 NAS982951 NKO982951 NUK982951 OEG982951 OOC982951 OXY982951 PHU982951 PRQ982951 QBM982951 QLI982951 QVE982951 RFA982951 ROW982951 RYS982951 SIO982951 SSK982951 TCG982951 TMC982951 TVY982951 UFU982951 UPQ982951 UZM982951 VJI982951 VTE982951 WDA982951 WMW982951 WWS982951 AP65345 KK65447 UG65447 AEC65447 ANY65447 AXU65447 BHQ65447 BRM65447 CBI65447 CLE65447 CVA65447 DEW65447 DOS65447 DYO65447 EIK65447 ESG65447 FCC65447 FLY65447 FVU65447 GFQ65447 GPM65447 GZI65447 HJE65447 HTA65447 ICW65447 IMS65447 IWO65447 JGK65447 JQG65447 KAC65447 KJY65447 KTU65447 LDQ65447 LNM65447 LXI65447 MHE65447 MRA65447 NAW65447 NKS65447 NUO65447 OEK65447 OOG65447 OYC65447 PHY65447 PRU65447 QBQ65447 QLM65447 QVI65447 RFE65447 RPA65447 RYW65447 SIS65447 SSO65447 TCK65447 TMG65447 TWC65447 UFY65447 UPU65447 UZQ65447 VJM65447 VTI65447 WDE65447 WNA65447 WWW65447 AP130881 KK130983 UG130983 AEC130983 ANY130983 AXU130983 BHQ130983 BRM130983 CBI130983 CLE130983 CVA130983 DEW130983 DOS130983 DYO130983 EIK130983 ESG130983 FCC130983 FLY130983 FVU130983 GFQ130983 GPM130983 GZI130983 HJE130983 HTA130983 ICW130983 IMS130983 IWO130983 JGK130983 JQG130983 KAC130983 KJY130983 KTU130983 LDQ130983 LNM130983 LXI130983 MHE130983 MRA130983 NAW130983 NKS130983 NUO130983 OEK130983 OOG130983 OYC130983 PHY130983 PRU130983 QBQ130983 QLM130983 QVI130983 RFE130983 RPA130983 RYW130983 SIS130983 SSO130983 TCK130983 TMG130983 TWC130983 UFY130983 UPU130983 UZQ130983 VJM130983 VTI130983 WDE130983 WNA130983 WWW130983 AP196417 KK196519 UG196519 AEC196519 ANY196519 AXU196519 BHQ196519 BRM196519 CBI196519 CLE196519 CVA196519 DEW196519 DOS196519 DYO196519 EIK196519 ESG196519 FCC196519 FLY196519 FVU196519 GFQ196519 GPM196519 GZI196519 HJE196519 HTA196519 ICW196519 IMS196519 IWO196519 JGK196519 JQG196519 KAC196519 KJY196519 KTU196519 LDQ196519 LNM196519 LXI196519 MHE196519 MRA196519 NAW196519 NKS196519 NUO196519 OEK196519 OOG196519 OYC196519 PHY196519 PRU196519 QBQ196519 QLM196519 QVI196519 RFE196519 RPA196519 RYW196519 SIS196519 SSO196519 TCK196519 TMG196519 TWC196519 UFY196519 UPU196519 UZQ196519 VJM196519 VTI196519 WDE196519 WNA196519 WWW196519 AP261953 KK262055 UG262055 AEC262055 ANY262055 AXU262055 BHQ262055 BRM262055 CBI262055 CLE262055 CVA262055 DEW262055 DOS262055 DYO262055 EIK262055 ESG262055 FCC262055 FLY262055 FVU262055 GFQ262055 GPM262055 GZI262055 HJE262055 HTA262055 ICW262055 IMS262055 IWO262055 JGK262055 JQG262055 KAC262055 KJY262055 KTU262055 LDQ262055 LNM262055 LXI262055 MHE262055 MRA262055 NAW262055 NKS262055 NUO262055 OEK262055 OOG262055 OYC262055 PHY262055 PRU262055 QBQ262055 QLM262055 QVI262055 RFE262055 RPA262055 RYW262055 SIS262055 SSO262055 TCK262055 TMG262055 TWC262055 UFY262055 UPU262055 UZQ262055 VJM262055 VTI262055 WDE262055 WNA262055 WWW262055 AP327489 KK327591 UG327591 AEC327591 ANY327591 AXU327591 BHQ327591 BRM327591 CBI327591 CLE327591 CVA327591 DEW327591 DOS327591 DYO327591 EIK327591 ESG327591 FCC327591 FLY327591 FVU327591 GFQ327591 GPM327591 GZI327591 HJE327591 HTA327591 ICW327591 IMS327591 IWO327591 JGK327591 JQG327591 KAC327591 KJY327591 KTU327591 LDQ327591 LNM327591 LXI327591 MHE327591 MRA327591 NAW327591 NKS327591 NUO327591 OEK327591 OOG327591 OYC327591 PHY327591 PRU327591 QBQ327591 QLM327591 QVI327591 RFE327591 RPA327591 RYW327591 SIS327591 SSO327591 TCK327591 TMG327591 TWC327591 UFY327591 UPU327591 UZQ327591 VJM327591 VTI327591 WDE327591 WNA327591 WWW327591 AP393025 KK393127 UG393127 AEC393127 ANY393127 AXU393127 BHQ393127 BRM393127 CBI393127 CLE393127 CVA393127 DEW393127 DOS393127 DYO393127 EIK393127 ESG393127 FCC393127 FLY393127 FVU393127 GFQ393127 GPM393127 GZI393127 HJE393127 HTA393127 ICW393127 IMS393127 IWO393127 JGK393127 JQG393127 KAC393127 KJY393127 KTU393127 LDQ393127 LNM393127 LXI393127 MHE393127 MRA393127 NAW393127 NKS393127 NUO393127 OEK393127 OOG393127 OYC393127 PHY393127 PRU393127 QBQ393127 QLM393127 QVI393127 RFE393127 RPA393127 RYW393127 SIS393127 SSO393127 TCK393127 TMG393127 TWC393127 UFY393127 UPU393127 UZQ393127 VJM393127 VTI393127 WDE393127 WNA393127 WWW393127 AP458561 KK458663 UG458663 AEC458663 ANY458663 AXU458663 BHQ458663 BRM458663 CBI458663 CLE458663 CVA458663 DEW458663 DOS458663 DYO458663 EIK458663 ESG458663 FCC458663 FLY458663 FVU458663 GFQ458663 GPM458663 GZI458663 HJE458663 HTA458663 ICW458663 IMS458663 IWO458663 JGK458663 JQG458663 KAC458663 KJY458663 KTU458663 LDQ458663 LNM458663 LXI458663 MHE458663 MRA458663 NAW458663 NKS458663 NUO458663 OEK458663 OOG458663 OYC458663 PHY458663 PRU458663 QBQ458663 QLM458663 QVI458663 RFE458663 RPA458663 RYW458663 SIS458663 SSO458663 TCK458663 TMG458663 TWC458663 UFY458663 UPU458663 UZQ458663 VJM458663 VTI458663 WDE458663 WNA458663 WWW458663 AP524097 KK524199 UG524199 AEC524199 ANY524199 AXU524199 BHQ524199 BRM524199 CBI524199 CLE524199 CVA524199 DEW524199 DOS524199 DYO524199 EIK524199 ESG524199 FCC524199 FLY524199 FVU524199 GFQ524199 GPM524199 GZI524199 HJE524199 HTA524199 ICW524199 IMS524199 IWO524199 JGK524199 JQG524199 KAC524199 KJY524199 KTU524199 LDQ524199 LNM524199 LXI524199 MHE524199 MRA524199 NAW524199 NKS524199 NUO524199 OEK524199 OOG524199 OYC524199 PHY524199 PRU524199 QBQ524199 QLM524199 QVI524199 RFE524199 RPA524199 RYW524199 SIS524199 SSO524199 TCK524199 TMG524199 TWC524199 UFY524199 UPU524199 UZQ524199 VJM524199 VTI524199 WDE524199 WNA524199 WWW524199 AP589633 KK589735 UG589735 AEC589735 ANY589735 AXU589735 BHQ589735 BRM589735 CBI589735 CLE589735 CVA589735 DEW589735 DOS589735 DYO589735 EIK589735 ESG589735 FCC589735 FLY589735 FVU589735 GFQ589735 GPM589735 GZI589735 HJE589735 HTA589735 ICW589735 IMS589735 IWO589735 JGK589735 JQG589735 KAC589735 KJY589735 KTU589735 LDQ589735 LNM589735 LXI589735 MHE589735 MRA589735 NAW589735 NKS589735 NUO589735 OEK589735 OOG589735 OYC589735 PHY589735 PRU589735 QBQ589735 QLM589735 QVI589735 RFE589735 RPA589735 RYW589735 SIS589735 SSO589735 TCK589735 TMG589735 TWC589735 UFY589735 UPU589735 UZQ589735 VJM589735 VTI589735 WDE589735 WNA589735 WWW589735 AP655169 KK655271 UG655271 AEC655271 ANY655271 AXU655271 BHQ655271 BRM655271 CBI655271 CLE655271 CVA655271 DEW655271 DOS655271 DYO655271 EIK655271 ESG655271 FCC655271 FLY655271 FVU655271 GFQ655271 GPM655271 GZI655271 HJE655271 HTA655271 ICW655271 IMS655271 IWO655271 JGK655271 JQG655271 KAC655271 KJY655271 KTU655271 LDQ655271 LNM655271 LXI655271 MHE655271 MRA655271 NAW655271 NKS655271 NUO655271 OEK655271 OOG655271 OYC655271 PHY655271 PRU655271 QBQ655271 QLM655271 QVI655271 RFE655271 RPA655271 RYW655271 SIS655271 SSO655271 TCK655271 TMG655271 TWC655271 UFY655271 UPU655271 UZQ655271 VJM655271 VTI655271 WDE655271 WNA655271 WWW655271 AP720705 KK720807 UG720807 AEC720807 ANY720807 AXU720807 BHQ720807 BRM720807 CBI720807 CLE720807 CVA720807 DEW720807 DOS720807 DYO720807 EIK720807 ESG720807 FCC720807 FLY720807 FVU720807 GFQ720807 GPM720807 GZI720807 HJE720807 HTA720807 ICW720807 IMS720807 IWO720807 JGK720807 JQG720807 KAC720807 KJY720807 KTU720807 LDQ720807 LNM720807 LXI720807 MHE720807 MRA720807 NAW720807 NKS720807 NUO720807 OEK720807 OOG720807 OYC720807 PHY720807 PRU720807 QBQ720807 QLM720807 QVI720807 RFE720807 RPA720807 RYW720807 SIS720807 SSO720807 TCK720807 TMG720807 TWC720807 UFY720807 UPU720807 UZQ720807 VJM720807 VTI720807 WDE720807 WNA720807 WWW720807 AP786241 KK786343 UG786343 AEC786343 ANY786343 AXU786343 BHQ786343 BRM786343 CBI786343 CLE786343 CVA786343 DEW786343 DOS786343 DYO786343 EIK786343 ESG786343 FCC786343 FLY786343 FVU786343 GFQ786343 GPM786343 GZI786343 HJE786343 HTA786343 ICW786343 IMS786343 IWO786343 JGK786343 JQG786343 KAC786343 KJY786343 KTU786343 LDQ786343 LNM786343 LXI786343 MHE786343 MRA786343 NAW786343 NKS786343 NUO786343 OEK786343 OOG786343 OYC786343 PHY786343 PRU786343 QBQ786343 QLM786343 QVI786343 RFE786343 RPA786343 RYW786343 SIS786343 SSO786343 TCK786343 TMG786343 TWC786343 UFY786343 UPU786343 UZQ786343 VJM786343 VTI786343 WDE786343 WNA786343 WWW786343 AP851777 KK851879 UG851879 AEC851879 ANY851879 AXU851879 BHQ851879 BRM851879 CBI851879 CLE851879 CVA851879 DEW851879 DOS851879 DYO851879 EIK851879 ESG851879 FCC851879 FLY851879 FVU851879 GFQ851879 GPM851879 GZI851879 HJE851879 HTA851879 ICW851879 IMS851879 IWO851879 JGK851879 JQG851879 KAC851879 KJY851879 KTU851879 LDQ851879 LNM851879 LXI851879 MHE851879 MRA851879 NAW851879 NKS851879 NUO851879 OEK851879 OOG851879 OYC851879 PHY851879 PRU851879 QBQ851879 QLM851879 QVI851879 RFE851879 RPA851879 RYW851879 SIS851879 SSO851879 TCK851879 TMG851879 TWC851879 UFY851879 UPU851879 UZQ851879 VJM851879 VTI851879 WDE851879 WNA851879 WWW851879 AP917313 KK917415 UG917415 AEC917415 ANY917415 AXU917415 BHQ917415 BRM917415 CBI917415 CLE917415 CVA917415 DEW917415 DOS917415 DYO917415 EIK917415 ESG917415 FCC917415 FLY917415 FVU917415 GFQ917415 GPM917415 GZI917415 HJE917415 HTA917415 ICW917415 IMS917415 IWO917415 JGK917415 JQG917415 KAC917415 KJY917415 KTU917415 LDQ917415 LNM917415 LXI917415 MHE917415 MRA917415 NAW917415 NKS917415 NUO917415 OEK917415 OOG917415 OYC917415 PHY917415 PRU917415 QBQ917415 QLM917415 QVI917415 RFE917415 RPA917415 RYW917415 SIS917415 SSO917415 TCK917415 TMG917415 TWC917415 UFY917415 UPU917415 UZQ917415 VJM917415 VTI917415 WDE917415 WNA917415 WWW917415 AP982849 KK982951 UG982951 AEC982951 ANY982951 AXU982951 BHQ982951 BRM982951 CBI982951 CLE982951 CVA982951 DEW982951 DOS982951 DYO982951 EIK982951 ESG982951 FCC982951 FLY982951 FVU982951 GFQ982951 GPM982951 GZI982951 HJE982951 HTA982951 ICW982951 IMS982951 IWO982951 JGK982951 JQG982951 KAC982951 KJY982951 KTU982951 LDQ982951 LNM982951 LXI982951 MHE982951 MRA982951 NAW982951 NKS982951 NUO982951 OEK982951 OOG982951 OYC982951 PHY982951 PRU982951 QBQ982951 QLM982951 QVI982951 RFE982951 RPA982951 RYW982951 SIS982951 SSO982951 TCK982951 TMG982951 TWC982951 UFY982951 UPU982951 UZQ982951 VJM982951 VTI982951 WDE982951 WNA982951 WWW982951 AD65345 JY65447 TU65447 ADQ65447 ANM65447 AXI65447 BHE65447 BRA65447 CAW65447 CKS65447 CUO65447 DEK65447 DOG65447 DYC65447 EHY65447 ERU65447 FBQ65447 FLM65447 FVI65447 GFE65447 GPA65447 GYW65447 HIS65447 HSO65447 ICK65447 IMG65447 IWC65447 JFY65447 JPU65447 JZQ65447 KJM65447 KTI65447 LDE65447 LNA65447 LWW65447 MGS65447 MQO65447 NAK65447 NKG65447 NUC65447 ODY65447 ONU65447 OXQ65447 PHM65447 PRI65447 QBE65447 QLA65447 QUW65447 RES65447 ROO65447 RYK65447 SIG65447 SSC65447 TBY65447 TLU65447 TVQ65447 UFM65447 UPI65447 UZE65447 VJA65447 VSW65447 WCS65447 WMO65447 WWK65447 AD130881 JY130983 TU130983 ADQ130983 ANM130983 AXI130983 BHE130983 BRA130983 CAW130983 CKS130983 CUO130983 DEK130983 DOG130983 DYC130983 EHY130983 ERU130983 FBQ130983 FLM130983 FVI130983 GFE130983 GPA130983 GYW130983 HIS130983 HSO130983 ICK130983 IMG130983 IWC130983 JFY130983 JPU130983 JZQ130983 KJM130983 KTI130983 LDE130983 LNA130983 LWW130983 MGS130983 MQO130983 NAK130983 NKG130983 NUC130983 ODY130983 ONU130983 OXQ130983 PHM130983 PRI130983 QBE130983 QLA130983 QUW130983 RES130983 ROO130983 RYK130983 SIG130983 SSC130983 TBY130983 TLU130983 TVQ130983 UFM130983 UPI130983 UZE130983 VJA130983 VSW130983 WCS130983 WMO130983 WWK130983 AD196417 JY196519 TU196519 ADQ196519 ANM196519 AXI196519 BHE196519 BRA196519 CAW196519 CKS196519 CUO196519 DEK196519 DOG196519 DYC196519 EHY196519 ERU196519 FBQ196519 FLM196519 FVI196519 GFE196519 GPA196519 GYW196519 HIS196519 HSO196519 ICK196519 IMG196519 IWC196519 JFY196519 JPU196519 JZQ196519 KJM196519 KTI196519 LDE196519 LNA196519 LWW196519 MGS196519 MQO196519 NAK196519 NKG196519 NUC196519 ODY196519 ONU196519 OXQ196519 PHM196519 PRI196519 QBE196519 QLA196519 QUW196519 RES196519 ROO196519 RYK196519 SIG196519 SSC196519 TBY196519 TLU196519 TVQ196519 UFM196519 UPI196519 UZE196519 VJA196519 VSW196519 WCS196519 WMO196519 WWK196519 AD261953 JY262055 TU262055 ADQ262055 ANM262055 AXI262055 BHE262055 BRA262055 CAW262055 CKS262055 CUO262055 DEK262055 DOG262055 DYC262055 EHY262055 ERU262055 FBQ262055 FLM262055 FVI262055 GFE262055 GPA262055 GYW262055 HIS262055 HSO262055 ICK262055 IMG262055 IWC262055 JFY262055 JPU262055 JZQ262055 KJM262055 KTI262055 LDE262055 LNA262055 LWW262055 MGS262055 MQO262055 NAK262055 NKG262055 NUC262055 ODY262055 ONU262055 OXQ262055 PHM262055 PRI262055 QBE262055 QLA262055 QUW262055 RES262055 ROO262055 RYK262055 SIG262055 SSC262055 TBY262055 TLU262055 TVQ262055 UFM262055 UPI262055 UZE262055 VJA262055 VSW262055 WCS262055 WMO262055 WWK262055 AD327489 JY327591 TU327591 ADQ327591 ANM327591 AXI327591 BHE327591 BRA327591 CAW327591 CKS327591 CUO327591 DEK327591 DOG327591 DYC327591 EHY327591 ERU327591 FBQ327591 FLM327591 FVI327591 GFE327591 GPA327591 GYW327591 HIS327591 HSO327591 ICK327591 IMG327591 IWC327591 JFY327591 JPU327591 JZQ327591 KJM327591 KTI327591 LDE327591 LNA327591 LWW327591 MGS327591 MQO327591 NAK327591 NKG327591 NUC327591 ODY327591 ONU327591 OXQ327591 PHM327591 PRI327591 QBE327591 QLA327591 QUW327591 RES327591 ROO327591 RYK327591 SIG327591 SSC327591 TBY327591 TLU327591 TVQ327591 UFM327591 UPI327591 UZE327591 VJA327591 VSW327591 WCS327591 WMO327591 WWK327591 AD393025 JY393127 TU393127 ADQ393127 ANM393127 AXI393127 BHE393127 BRA393127 CAW393127 CKS393127 CUO393127 DEK393127 DOG393127 DYC393127 EHY393127 ERU393127 FBQ393127 FLM393127 FVI393127 GFE393127 GPA393127 GYW393127 HIS393127 HSO393127 ICK393127 IMG393127 IWC393127 JFY393127 JPU393127 JZQ393127 KJM393127 KTI393127 LDE393127 LNA393127 LWW393127 MGS393127 MQO393127 NAK393127 NKG393127 NUC393127 ODY393127 ONU393127 OXQ393127 PHM393127 PRI393127 QBE393127 QLA393127 QUW393127 RES393127 ROO393127 RYK393127 SIG393127 SSC393127 TBY393127 TLU393127 TVQ393127 UFM393127 UPI393127 UZE393127 VJA393127 VSW393127 WCS393127 WMO393127 WWK393127 AD458561 JY458663 TU458663 ADQ458663 ANM458663 AXI458663 BHE458663 BRA458663 CAW458663 CKS458663 CUO458663 DEK458663 DOG458663 DYC458663 EHY458663 ERU458663 FBQ458663 FLM458663 FVI458663 GFE458663 GPA458663 GYW458663 HIS458663 HSO458663 ICK458663 IMG458663 IWC458663 JFY458663 JPU458663 JZQ458663 KJM458663 KTI458663 LDE458663 LNA458663 LWW458663 MGS458663 MQO458663 NAK458663 NKG458663 NUC458663 ODY458663 ONU458663 OXQ458663 PHM458663 PRI458663 QBE458663 QLA458663 QUW458663 RES458663 ROO458663 RYK458663 SIG458663 SSC458663 TBY458663 TLU458663 TVQ458663 UFM458663 UPI458663 UZE458663 VJA458663 VSW458663 WCS458663 WMO458663 WWK458663 AD524097 JY524199 TU524199 ADQ524199 ANM524199 AXI524199 BHE524199 BRA524199 CAW524199 CKS524199 CUO524199 DEK524199 DOG524199 DYC524199 EHY524199 ERU524199 FBQ524199 FLM524199 FVI524199 GFE524199 GPA524199 GYW524199 HIS524199 HSO524199 ICK524199 IMG524199 IWC524199 JFY524199 JPU524199 JZQ524199 KJM524199 KTI524199 LDE524199 LNA524199 LWW524199 MGS524199 MQO524199 NAK524199 NKG524199 NUC524199 ODY524199 ONU524199 OXQ524199 PHM524199 PRI524199 QBE524199 QLA524199 QUW524199 RES524199 ROO524199 RYK524199 SIG524199 SSC524199 TBY524199 TLU524199 TVQ524199 UFM524199 UPI524199 UZE524199 VJA524199 VSW524199 WCS524199 WMO524199 WWK524199 AD589633 JY589735 TU589735 ADQ589735 ANM589735 AXI589735 BHE589735 BRA589735 CAW589735 CKS589735 CUO589735 DEK589735 DOG589735 DYC589735 EHY589735 ERU589735 FBQ589735 FLM589735 FVI589735 GFE589735 GPA589735 GYW589735 HIS589735 HSO589735 ICK589735 IMG589735 IWC589735 JFY589735 JPU589735 JZQ589735 KJM589735 KTI589735 LDE589735 LNA589735 LWW589735 MGS589735 MQO589735 NAK589735 NKG589735 NUC589735 ODY589735 ONU589735 OXQ589735 PHM589735 PRI589735 QBE589735 QLA589735 QUW589735 RES589735 ROO589735 RYK589735 SIG589735 SSC589735 TBY589735 TLU589735 TVQ589735 UFM589735 UPI589735 UZE589735 VJA589735 VSW589735 WCS589735 WMO589735 WWK589735 AD655169 JY655271 TU655271 ADQ655271 ANM655271 AXI655271 BHE655271 BRA655271 CAW655271 CKS655271 CUO655271 DEK655271 DOG655271 DYC655271 EHY655271 ERU655271 FBQ655271 FLM655271 FVI655271 GFE655271 GPA655271 GYW655271 HIS655271 HSO655271 ICK655271 IMG655271 IWC655271 JFY655271 JPU655271 JZQ655271 KJM655271 KTI655271 LDE655271 LNA655271 LWW655271 MGS655271 MQO655271 NAK655271 NKG655271 NUC655271 ODY655271 ONU655271 OXQ655271 PHM655271 PRI655271 QBE655271 QLA655271 QUW655271 RES655271 ROO655271 RYK655271 SIG655271 SSC655271 TBY655271 TLU655271 TVQ655271 UFM655271 UPI655271 UZE655271 VJA655271 VSW655271 WCS655271 WMO655271 WWK655271 AD720705 JY720807 TU720807 ADQ720807 ANM720807 AXI720807 BHE720807 BRA720807 CAW720807 CKS720807 CUO720807 DEK720807 DOG720807 DYC720807 EHY720807 ERU720807 FBQ720807 FLM720807 FVI720807 GFE720807 GPA720807 GYW720807 HIS720807 HSO720807 ICK720807 IMG720807 IWC720807 JFY720807 JPU720807 JZQ720807 KJM720807 KTI720807 LDE720807 LNA720807 LWW720807 MGS720807 MQO720807 NAK720807 NKG720807 NUC720807 ODY720807 ONU720807 OXQ720807 PHM720807 PRI720807 QBE720807 QLA720807 QUW720807 RES720807 ROO720807 RYK720807 SIG720807 SSC720807 TBY720807 TLU720807 TVQ720807 UFM720807 UPI720807 UZE720807 VJA720807 VSW720807 WCS720807 WMO720807 WWK720807 AD786241 JY786343 TU786343 ADQ786343 ANM786343 AXI786343 BHE786343 BRA786343 CAW786343 CKS786343 CUO786343 DEK786343 DOG786343 DYC786343 EHY786343 ERU786343 FBQ786343 FLM786343 FVI786343 GFE786343 GPA786343 GYW786343 HIS786343 HSO786343 ICK786343 IMG786343 IWC786343 JFY786343 JPU786343 JZQ786343 KJM786343 KTI786343 LDE786343 LNA786343 LWW786343 MGS786343 MQO786343 NAK786343 NKG786343 NUC786343 ODY786343 ONU786343 OXQ786343 PHM786343 PRI786343 QBE786343 QLA786343 QUW786343 RES786343 ROO786343 RYK786343 SIG786343 SSC786343 TBY786343 TLU786343 TVQ786343 UFM786343 UPI786343 UZE786343 VJA786343 VSW786343 WCS786343 WMO786343 WWK786343 AD851777 JY851879 TU851879 ADQ851879 ANM851879 AXI851879 BHE851879 BRA851879 CAW851879 CKS851879 CUO851879 DEK851879 DOG851879 DYC851879 EHY851879 ERU851879 FBQ851879 FLM851879 FVI851879 GFE851879 GPA851879 GYW851879 HIS851879 HSO851879 ICK851879 IMG851879 IWC851879 JFY851879 JPU851879 JZQ851879 KJM851879 KTI851879 LDE851879 LNA851879 LWW851879 MGS851879 MQO851879 NAK851879 NKG851879 NUC851879 ODY851879 ONU851879 OXQ851879 PHM851879 PRI851879 QBE851879 QLA851879 QUW851879 RES851879 ROO851879 RYK851879 SIG851879 SSC851879 TBY851879 TLU851879 TVQ851879 UFM851879 UPI851879 UZE851879 VJA851879 VSW851879 WCS851879 WMO851879 WWK851879 AD917313 JY917415 TU917415 ADQ917415 ANM917415 AXI917415 BHE917415 BRA917415 CAW917415 CKS917415 CUO917415 DEK917415 DOG917415 DYC917415 EHY917415 ERU917415 FBQ917415 FLM917415 FVI917415 GFE917415 GPA917415 GYW917415 HIS917415 HSO917415 ICK917415 IMG917415 IWC917415 JFY917415 JPU917415 JZQ917415 KJM917415 KTI917415 LDE917415 LNA917415 LWW917415 MGS917415 MQO917415 NAK917415 NKG917415 NUC917415 ODY917415 ONU917415 OXQ917415 PHM917415 PRI917415 QBE917415 QLA917415 QUW917415 RES917415 ROO917415 RYK917415 SIG917415 SSC917415 TBY917415 TLU917415 TVQ917415 UFM917415 UPI917415 UZE917415 VJA917415 VSW917415 WCS917415 WMO917415 WWK917415 AD982849 JY982951 TU982951 ADQ982951 ANM982951 AXI982951 BHE982951 BRA982951 CAW982951 CKS982951 CUO982951 DEK982951 DOG982951 DYC982951 EHY982951 ERU982951 FBQ982951 FLM982951 FVI982951 GFE982951 GPA982951 GYW982951 HIS982951 HSO982951 ICK982951 IMG982951 IWC982951 JFY982951 JPU982951 JZQ982951 KJM982951 KTI982951 LDE982951 LNA982951 LWW982951 MGS982951 MQO982951 NAK982951 NKG982951 NUC982951 ODY982951 ONU982951 OXQ982951 PHM982951 PRI982951 QBE982951 QLA982951 QUW982951 RES982951 ROO982951 RYK982951 SIG982951 SSC982951 TBY982951 TLU982951 TVQ982951 UFM982951 UPI982951 UZE982951 VJA982951 VSW982951 WCS982951 WMO982951 WWK982951 AH65345 KC65447 TY65447 ADU65447 ANQ65447 AXM65447 BHI65447 BRE65447 CBA65447 CKW65447 CUS65447 DEO65447 DOK65447 DYG65447 EIC65447 ERY65447 FBU65447 FLQ65447 FVM65447 GFI65447 GPE65447 GZA65447 HIW65447 HSS65447 ICO65447 IMK65447 IWG65447 JGC65447 JPY65447 JZU65447 KJQ65447 KTM65447 LDI65447 LNE65447 LXA65447 MGW65447 MQS65447 NAO65447 NKK65447 NUG65447 OEC65447 ONY65447 OXU65447 PHQ65447 PRM65447 QBI65447 QLE65447 QVA65447 REW65447 ROS65447 RYO65447 SIK65447 SSG65447 TCC65447 TLY65447 TVU65447 UFQ65447 UPM65447 UZI65447 VJE65447 VTA65447 WCW65447 WMS65447 WWO65447 AH130881 KC130983 TY130983 ADU130983 ANQ130983 AXM130983 BHI130983 BRE130983 CBA130983 CKW130983 CUS130983 DEO130983 DOK130983 DYG130983 EIC130983 ERY130983 FBU130983 FLQ130983 FVM130983 GFI130983 GPE130983 GZA130983 HIW130983 HSS130983 ICO130983 IMK130983 IWG130983 JGC130983 JPY130983 JZU130983 KJQ130983 KTM130983 LDI130983 LNE130983 LXA130983 MGW130983 MQS130983 NAO130983 NKK130983 NUG130983 OEC130983 ONY130983 OXU130983 PHQ130983 PRM130983 QBI130983 QLE130983 QVA130983 REW130983 ROS130983 RYO130983 SIK130983 SSG130983 TCC130983 TLY130983 TVU130983 UFQ130983 UPM130983 UZI130983 VJE130983 VTA130983 WCW130983 WMS130983 WWO130983 AH196417 KC196519 TY196519 ADU196519 ANQ196519 AXM196519 BHI196519 BRE196519 CBA196519 CKW196519 CUS196519 DEO196519 DOK196519 DYG196519 EIC196519 ERY196519 FBU196519 FLQ196519 FVM196519 GFI196519 GPE196519 GZA196519 HIW196519 HSS196519 ICO196519 IMK196519 IWG196519 JGC196519 JPY196519 JZU196519 KJQ196519 KTM196519 LDI196519 LNE196519 LXA196519 MGW196519 MQS196519 NAO196519 NKK196519 NUG196519 OEC196519 ONY196519 OXU196519 PHQ196519 PRM196519 QBI196519 QLE196519 QVA196519 REW196519 ROS196519 RYO196519 SIK196519 SSG196519 TCC196519 TLY196519 TVU196519 UFQ196519 UPM196519 UZI196519 VJE196519 VTA196519 WCW196519 WMS196519 WWO196519 AH261953 KC262055 TY262055 ADU262055 ANQ262055 AXM262055 BHI262055 BRE262055 CBA262055 CKW262055 CUS262055 DEO262055 DOK262055 DYG262055 EIC262055 ERY262055 FBU262055 FLQ262055 FVM262055 GFI262055 GPE262055 GZA262055 HIW262055 HSS262055 ICO262055 IMK262055 IWG262055 JGC262055 JPY262055 JZU262055 KJQ262055 KTM262055 LDI262055 LNE262055 LXA262055 MGW262055 MQS262055 NAO262055 NKK262055 NUG262055 OEC262055 ONY262055 OXU262055 PHQ262055 PRM262055 QBI262055 QLE262055 QVA262055 REW262055 ROS262055 RYO262055 SIK262055 SSG262055 TCC262055 TLY262055 TVU262055 UFQ262055 UPM262055 UZI262055 VJE262055 VTA262055 WCW262055 WMS262055 WWO262055 AH327489 KC327591 TY327591 ADU327591 ANQ327591 AXM327591 BHI327591 BRE327591 CBA327591 CKW327591 CUS327591 DEO327591 DOK327591 DYG327591 EIC327591 ERY327591 FBU327591 FLQ327591 FVM327591 GFI327591 GPE327591 GZA327591 HIW327591 HSS327591 ICO327591 IMK327591 IWG327591 JGC327591 JPY327591 JZU327591 KJQ327591 KTM327591 LDI327591 LNE327591 LXA327591 MGW327591 MQS327591 NAO327591 NKK327591 NUG327591 OEC327591 ONY327591 OXU327591 PHQ327591 PRM327591 QBI327591 QLE327591 QVA327591 REW327591 ROS327591 RYO327591 SIK327591 SSG327591 TCC327591 TLY327591 TVU327591 UFQ327591 UPM327591 UZI327591 VJE327591 VTA327591 WCW327591 WMS327591 WWO327591 AH393025 KC393127 TY393127 ADU393127 ANQ393127 AXM393127 BHI393127 BRE393127 CBA393127 CKW393127 CUS393127 DEO393127 DOK393127 DYG393127 EIC393127 ERY393127 FBU393127 FLQ393127 FVM393127 GFI393127 GPE393127 GZA393127 HIW393127 HSS393127 ICO393127 IMK393127 IWG393127 JGC393127 JPY393127 JZU393127 KJQ393127 KTM393127 LDI393127 LNE393127 LXA393127 MGW393127 MQS393127 NAO393127 NKK393127 NUG393127 OEC393127 ONY393127 OXU393127 PHQ393127 PRM393127 QBI393127 QLE393127 QVA393127 REW393127 ROS393127 RYO393127 SIK393127 SSG393127 TCC393127 TLY393127 TVU393127 UFQ393127 UPM393127 UZI393127 VJE393127 VTA393127 WCW393127 WMS393127 WWO393127 AH458561 KC458663 TY458663 ADU458663 ANQ458663 AXM458663 BHI458663 BRE458663 CBA458663 CKW458663 CUS458663 DEO458663 DOK458663 DYG458663 EIC458663 ERY458663 FBU458663 FLQ458663 FVM458663 GFI458663 GPE458663 GZA458663 HIW458663 HSS458663 ICO458663 IMK458663 IWG458663 JGC458663 JPY458663 JZU458663 KJQ458663 KTM458663 LDI458663 LNE458663 LXA458663 MGW458663 MQS458663 NAO458663 NKK458663 NUG458663 OEC458663 ONY458663 OXU458663 PHQ458663 PRM458663 QBI458663 QLE458663 QVA458663 REW458663 ROS458663 RYO458663 SIK458663 SSG458663 TCC458663 TLY458663 TVU458663 UFQ458663 UPM458663 UZI458663 VJE458663 VTA458663 WCW458663 WMS458663 WWO458663 AH524097 KC524199 TY524199 ADU524199 ANQ524199 AXM524199 BHI524199 BRE524199 CBA524199 CKW524199 CUS524199 DEO524199 DOK524199 DYG524199 EIC524199 ERY524199 FBU524199 FLQ524199 FVM524199 GFI524199 GPE524199 GZA524199 HIW524199 HSS524199 ICO524199 IMK524199 IWG524199 JGC524199 JPY524199 JZU524199 KJQ524199 KTM524199 LDI524199 LNE524199 LXA524199 MGW524199 MQS524199 NAO524199 NKK524199 NUG524199 OEC524199 ONY524199 OXU524199 PHQ524199 PRM524199 QBI524199 QLE524199 QVA524199 REW524199 ROS524199 RYO524199 SIK524199 SSG524199 TCC524199 TLY524199 TVU524199 UFQ524199 UPM524199 UZI524199 VJE524199 VTA524199 WCW524199 WMS524199 WWO524199 AH589633 KC589735 TY589735 ADU589735 ANQ589735 AXM589735 BHI589735 BRE589735 CBA589735 CKW589735 CUS589735 DEO589735 DOK589735 DYG589735 EIC589735 ERY589735 FBU589735 FLQ589735 FVM589735 GFI589735 GPE589735 GZA589735 HIW589735 HSS589735 ICO589735 IMK589735 IWG589735 JGC589735 JPY589735 JZU589735 KJQ589735 KTM589735 LDI589735 LNE589735 LXA589735 MGW589735 MQS589735 NAO589735 NKK589735 NUG589735 OEC589735 ONY589735 OXU589735 PHQ589735 PRM589735 QBI589735 QLE589735 QVA589735 REW589735 ROS589735 RYO589735 SIK589735 SSG589735 TCC589735 TLY589735 TVU589735 UFQ589735 UPM589735 UZI589735 VJE589735 VTA589735 WCW589735 WMS589735 WWO589735 AH655169 KC655271 TY655271 ADU655271 ANQ655271 AXM655271 BHI655271 BRE655271 CBA655271 CKW655271 CUS655271 DEO655271 DOK655271 DYG655271 EIC655271 ERY655271 FBU655271 FLQ655271 FVM655271 GFI655271 GPE655271 GZA655271 HIW655271 HSS655271 ICO655271 IMK655271 IWG655271 JGC655271 JPY655271 JZU655271 KJQ655271 KTM655271 LDI655271 LNE655271 LXA655271 MGW655271 MQS655271 NAO655271 NKK655271 NUG655271 OEC655271 ONY655271 OXU655271 PHQ655271 PRM655271 QBI655271 QLE655271 QVA655271 REW655271 ROS655271 RYO655271 SIK655271 SSG655271 TCC655271 TLY655271 TVU655271 UFQ655271 UPM655271 UZI655271 VJE655271 VTA655271 WCW655271 WMS655271 WWO655271 AH720705 KC720807 TY720807 ADU720807 ANQ720807 AXM720807 BHI720807 BRE720807 CBA720807 CKW720807 CUS720807 DEO720807 DOK720807 DYG720807 EIC720807 ERY720807 FBU720807 FLQ720807 FVM720807 GFI720807 GPE720807 GZA720807 HIW720807 HSS720807 ICO720807 IMK720807 IWG720807 JGC720807 JPY720807 JZU720807 KJQ720807 KTM720807 LDI720807 LNE720807 LXA720807 MGW720807 MQS720807 NAO720807 NKK720807 NUG720807 OEC720807 ONY720807 OXU720807 PHQ720807 PRM720807 QBI720807 QLE720807 QVA720807 REW720807 ROS720807 RYO720807 SIK720807 SSG720807 TCC720807 TLY720807 TVU720807 UFQ720807 UPM720807 UZI720807 VJE720807 VTA720807 WCW720807 WMS720807 WWO720807 AH786241 KC786343 TY786343 ADU786343 ANQ786343 AXM786343 BHI786343 BRE786343 CBA786343 CKW786343 CUS786343 DEO786343 DOK786343 DYG786343 EIC786343 ERY786343 FBU786343 FLQ786343 FVM786343 GFI786343 GPE786343 GZA786343 HIW786343 HSS786343 ICO786343 IMK786343 IWG786343 JGC786343 JPY786343 JZU786343 KJQ786343 KTM786343 LDI786343 LNE786343 LXA786343 MGW786343 MQS786343 NAO786343 NKK786343 NUG786343 OEC786343 ONY786343 OXU786343 PHQ786343 PRM786343 QBI786343 QLE786343 QVA786343 REW786343 ROS786343 RYO786343 SIK786343 SSG786343 TCC786343 TLY786343 TVU786343 UFQ786343 UPM786343 UZI786343 VJE786343 VTA786343 WCW786343 WMS786343 WWO786343 AH851777 KC851879 TY851879 ADU851879 ANQ851879 AXM851879 BHI851879 BRE851879 CBA851879 CKW851879 CUS851879 DEO851879 DOK851879 DYG851879 EIC851879 ERY851879 FBU851879 FLQ851879 FVM851879 GFI851879 GPE851879 GZA851879 HIW851879 HSS851879 ICO851879 IMK851879 IWG851879 JGC851879 JPY851879 JZU851879 KJQ851879 KTM851879 LDI851879 LNE851879 LXA851879 MGW851879 MQS851879 NAO851879 NKK851879 NUG851879 OEC851879 ONY851879 OXU851879 PHQ851879 PRM851879 QBI851879 QLE851879 QVA851879 REW851879 ROS851879 RYO851879 SIK851879 SSG851879 TCC851879 TLY851879 TVU851879 UFQ851879 UPM851879 UZI851879 VJE851879 VTA851879 WCW851879 WMS851879 WWO851879 AH917313 KC917415 TY917415 ADU917415 ANQ917415 AXM917415 BHI917415 BRE917415 CBA917415 CKW917415 CUS917415 DEO917415 DOK917415 DYG917415 EIC917415 ERY917415 FBU917415 FLQ917415 FVM917415 GFI917415 GPE917415 GZA917415 HIW917415 HSS917415 ICO917415 IMK917415 IWG917415 JGC917415 JPY917415 JZU917415 KJQ917415 KTM917415 LDI917415 LNE917415 LXA917415 MGW917415 MQS917415 NAO917415 NKK917415 NUG917415 OEC917415 ONY917415 OXU917415 PHQ917415 PRM917415 QBI917415 QLE917415 QVA917415 REW917415 ROS917415 RYO917415 SIK917415 SSG917415 TCC917415 TLY917415 TVU917415 UFQ917415 UPM917415 UZI917415 VJE917415 VTA917415 WCW917415 WMS917415 WWO917415 AH982849 KC982951 TY982951 ADU982951 ANQ982951 AXM982951 BHI982951 BRE982951 CBA982951 CKW982951 CUS982951 DEO982951 DOK982951 DYG982951 EIC982951 ERY982951 FBU982951 FLQ982951 FVM982951 GFI982951 GPE982951 GZA982951 HIW982951 HSS982951 ICO982951 IMK982951 IWG982951 JGC982951 JPY982951 JZU982951 KJQ982951 KTM982951 LDI982951 LNE982951 LXA982951 MGW982951 MQS982951 NAO982951 NKK982951 NUG982951 OEC982951 ONY982951 OXU982951 PHQ982951 PRM982951 QBI982951 QLE982951 QVA982951 REW982951 ROS982951 RYO982951 SIK982951 SSG982951 TCC982951 TLY982951 TVU982951 UFQ982951 UPM982951 UZI982951 VJE982951 VTA982951 WCW982951 WMS982951 WWO982951 AL65382 KG65484 UC65484 ADY65484 ANU65484 AXQ65484 BHM65484 BRI65484 CBE65484 CLA65484 CUW65484 DES65484 DOO65484 DYK65484 EIG65484 ESC65484 FBY65484 FLU65484 FVQ65484 GFM65484 GPI65484 GZE65484 HJA65484 HSW65484 ICS65484 IMO65484 IWK65484 JGG65484 JQC65484 JZY65484 KJU65484 KTQ65484 LDM65484 LNI65484 LXE65484 MHA65484 MQW65484 NAS65484 NKO65484 NUK65484 OEG65484 OOC65484 OXY65484 PHU65484 PRQ65484 QBM65484 QLI65484 QVE65484 RFA65484 ROW65484 RYS65484 SIO65484 SSK65484 TCG65484 TMC65484 TVY65484 UFU65484 UPQ65484 UZM65484 VJI65484 VTE65484 WDA65484 WMW65484 WWS65484 AL130918 KG131020 UC131020 ADY131020 ANU131020 AXQ131020 BHM131020 BRI131020 CBE131020 CLA131020 CUW131020 DES131020 DOO131020 DYK131020 EIG131020 ESC131020 FBY131020 FLU131020 FVQ131020 GFM131020 GPI131020 GZE131020 HJA131020 HSW131020 ICS131020 IMO131020 IWK131020 JGG131020 JQC131020 JZY131020 KJU131020 KTQ131020 LDM131020 LNI131020 LXE131020 MHA131020 MQW131020 NAS131020 NKO131020 NUK131020 OEG131020 OOC131020 OXY131020 PHU131020 PRQ131020 QBM131020 QLI131020 QVE131020 RFA131020 ROW131020 RYS131020 SIO131020 SSK131020 TCG131020 TMC131020 TVY131020 UFU131020 UPQ131020 UZM131020 VJI131020 VTE131020 WDA131020 WMW131020 WWS131020 AL196454 KG196556 UC196556 ADY196556 ANU196556 AXQ196556 BHM196556 BRI196556 CBE196556 CLA196556 CUW196556 DES196556 DOO196556 DYK196556 EIG196556 ESC196556 FBY196556 FLU196556 FVQ196556 GFM196556 GPI196556 GZE196556 HJA196556 HSW196556 ICS196556 IMO196556 IWK196556 JGG196556 JQC196556 JZY196556 KJU196556 KTQ196556 LDM196556 LNI196556 LXE196556 MHA196556 MQW196556 NAS196556 NKO196556 NUK196556 OEG196556 OOC196556 OXY196556 PHU196556 PRQ196556 QBM196556 QLI196556 QVE196556 RFA196556 ROW196556 RYS196556 SIO196556 SSK196556 TCG196556 TMC196556 TVY196556 UFU196556 UPQ196556 UZM196556 VJI196556 VTE196556 WDA196556 WMW196556 WWS196556 AL261990 KG262092 UC262092 ADY262092 ANU262092 AXQ262092 BHM262092 BRI262092 CBE262092 CLA262092 CUW262092 DES262092 DOO262092 DYK262092 EIG262092 ESC262092 FBY262092 FLU262092 FVQ262092 GFM262092 GPI262092 GZE262092 HJA262092 HSW262092 ICS262092 IMO262092 IWK262092 JGG262092 JQC262092 JZY262092 KJU262092 KTQ262092 LDM262092 LNI262092 LXE262092 MHA262092 MQW262092 NAS262092 NKO262092 NUK262092 OEG262092 OOC262092 OXY262092 PHU262092 PRQ262092 QBM262092 QLI262092 QVE262092 RFA262092 ROW262092 RYS262092 SIO262092 SSK262092 TCG262092 TMC262092 TVY262092 UFU262092 UPQ262092 UZM262092 VJI262092 VTE262092 WDA262092 WMW262092 WWS262092 AL327526 KG327628 UC327628 ADY327628 ANU327628 AXQ327628 BHM327628 BRI327628 CBE327628 CLA327628 CUW327628 DES327628 DOO327628 DYK327628 EIG327628 ESC327628 FBY327628 FLU327628 FVQ327628 GFM327628 GPI327628 GZE327628 HJA327628 HSW327628 ICS327628 IMO327628 IWK327628 JGG327628 JQC327628 JZY327628 KJU327628 KTQ327628 LDM327628 LNI327628 LXE327628 MHA327628 MQW327628 NAS327628 NKO327628 NUK327628 OEG327628 OOC327628 OXY327628 PHU327628 PRQ327628 QBM327628 QLI327628 QVE327628 RFA327628 ROW327628 RYS327628 SIO327628 SSK327628 TCG327628 TMC327628 TVY327628 UFU327628 UPQ327628 UZM327628 VJI327628 VTE327628 WDA327628 WMW327628 WWS327628 AL393062 KG393164 UC393164 ADY393164 ANU393164 AXQ393164 BHM393164 BRI393164 CBE393164 CLA393164 CUW393164 DES393164 DOO393164 DYK393164 EIG393164 ESC393164 FBY393164 FLU393164 FVQ393164 GFM393164 GPI393164 GZE393164 HJA393164 HSW393164 ICS393164 IMO393164 IWK393164 JGG393164 JQC393164 JZY393164 KJU393164 KTQ393164 LDM393164 LNI393164 LXE393164 MHA393164 MQW393164 NAS393164 NKO393164 NUK393164 OEG393164 OOC393164 OXY393164 PHU393164 PRQ393164 QBM393164 QLI393164 QVE393164 RFA393164 ROW393164 RYS393164 SIO393164 SSK393164 TCG393164 TMC393164 TVY393164 UFU393164 UPQ393164 UZM393164 VJI393164 VTE393164 WDA393164 WMW393164 WWS393164 AL458598 KG458700 UC458700 ADY458700 ANU458700 AXQ458700 BHM458700 BRI458700 CBE458700 CLA458700 CUW458700 DES458700 DOO458700 DYK458700 EIG458700 ESC458700 FBY458700 FLU458700 FVQ458700 GFM458700 GPI458700 GZE458700 HJA458700 HSW458700 ICS458700 IMO458700 IWK458700 JGG458700 JQC458700 JZY458700 KJU458700 KTQ458700 LDM458700 LNI458700 LXE458700 MHA458700 MQW458700 NAS458700 NKO458700 NUK458700 OEG458700 OOC458700 OXY458700 PHU458700 PRQ458700 QBM458700 QLI458700 QVE458700 RFA458700 ROW458700 RYS458700 SIO458700 SSK458700 TCG458700 TMC458700 TVY458700 UFU458700 UPQ458700 UZM458700 VJI458700 VTE458700 WDA458700 WMW458700 WWS458700 AL524134 KG524236 UC524236 ADY524236 ANU524236 AXQ524236 BHM524236 BRI524236 CBE524236 CLA524236 CUW524236 DES524236 DOO524236 DYK524236 EIG524236 ESC524236 FBY524236 FLU524236 FVQ524236 GFM524236 GPI524236 GZE524236 HJA524236 HSW524236 ICS524236 IMO524236 IWK524236 JGG524236 JQC524236 JZY524236 KJU524236 KTQ524236 LDM524236 LNI524236 LXE524236 MHA524236 MQW524236 NAS524236 NKO524236 NUK524236 OEG524236 OOC524236 OXY524236 PHU524236 PRQ524236 QBM524236 QLI524236 QVE524236 RFA524236 ROW524236 RYS524236 SIO524236 SSK524236 TCG524236 TMC524236 TVY524236 UFU524236 UPQ524236 UZM524236 VJI524236 VTE524236 WDA524236 WMW524236 WWS524236 AL589670 KG589772 UC589772 ADY589772 ANU589772 AXQ589772 BHM589772 BRI589772 CBE589772 CLA589772 CUW589772 DES589772 DOO589772 DYK589772 EIG589772 ESC589772 FBY589772 FLU589772 FVQ589772 GFM589772 GPI589772 GZE589772 HJA589772 HSW589772 ICS589772 IMO589772 IWK589772 JGG589772 JQC589772 JZY589772 KJU589772 KTQ589772 LDM589772 LNI589772 LXE589772 MHA589772 MQW589772 NAS589772 NKO589772 NUK589772 OEG589772 OOC589772 OXY589772 PHU589772 PRQ589772 QBM589772 QLI589772 QVE589772 RFA589772 ROW589772 RYS589772 SIO589772 SSK589772 TCG589772 TMC589772 TVY589772 UFU589772 UPQ589772 UZM589772 VJI589772 VTE589772 WDA589772 WMW589772 WWS589772 AL655206 KG655308 UC655308 ADY655308 ANU655308 AXQ655308 BHM655308 BRI655308 CBE655308 CLA655308 CUW655308 DES655308 DOO655308 DYK655308 EIG655308 ESC655308 FBY655308 FLU655308 FVQ655308 GFM655308 GPI655308 GZE655308 HJA655308 HSW655308 ICS655308 IMO655308 IWK655308 JGG655308 JQC655308 JZY655308 KJU655308 KTQ655308 LDM655308 LNI655308 LXE655308 MHA655308 MQW655308 NAS655308 NKO655308 NUK655308 OEG655308 OOC655308 OXY655308 PHU655308 PRQ655308 QBM655308 QLI655308 QVE655308 RFA655308 ROW655308 RYS655308 SIO655308 SSK655308 TCG655308 TMC655308 TVY655308 UFU655308 UPQ655308 UZM655308 VJI655308 VTE655308 WDA655308 WMW655308 WWS655308 AL720742 KG720844 UC720844 ADY720844 ANU720844 AXQ720844 BHM720844 BRI720844 CBE720844 CLA720844 CUW720844 DES720844 DOO720844 DYK720844 EIG720844 ESC720844 FBY720844 FLU720844 FVQ720844 GFM720844 GPI720844 GZE720844 HJA720844 HSW720844 ICS720844 IMO720844 IWK720844 JGG720844 JQC720844 JZY720844 KJU720844 KTQ720844 LDM720844 LNI720844 LXE720844 MHA720844 MQW720844 NAS720844 NKO720844 NUK720844 OEG720844 OOC720844 OXY720844 PHU720844 PRQ720844 QBM720844 QLI720844 QVE720844 RFA720844 ROW720844 RYS720844 SIO720844 SSK720844 TCG720844 TMC720844 TVY720844 UFU720844 UPQ720844 UZM720844 VJI720844 VTE720844 WDA720844 WMW720844 WWS720844 AL786278 KG786380 UC786380 ADY786380 ANU786380 AXQ786380 BHM786380 BRI786380 CBE786380 CLA786380 CUW786380 DES786380 DOO786380 DYK786380 EIG786380 ESC786380 FBY786380 FLU786380 FVQ786380 GFM786380 GPI786380 GZE786380 HJA786380 HSW786380 ICS786380 IMO786380 IWK786380 JGG786380 JQC786380 JZY786380 KJU786380 KTQ786380 LDM786380 LNI786380 LXE786380 MHA786380 MQW786380 NAS786380 NKO786380 NUK786380 OEG786380 OOC786380 OXY786380 PHU786380 PRQ786380 QBM786380 QLI786380 QVE786380 RFA786380 ROW786380 RYS786380 SIO786380 SSK786380 TCG786380 TMC786380 TVY786380 UFU786380 UPQ786380 UZM786380 VJI786380 VTE786380 WDA786380 WMW786380 WWS786380 AL851814 KG851916 UC851916 ADY851916 ANU851916 AXQ851916 BHM851916 BRI851916 CBE851916 CLA851916 CUW851916 DES851916 DOO851916 DYK851916 EIG851916 ESC851916 FBY851916 FLU851916 FVQ851916 GFM851916 GPI851916 GZE851916 HJA851916 HSW851916 ICS851916 IMO851916 IWK851916 JGG851916 JQC851916 JZY851916 KJU851916 KTQ851916 LDM851916 LNI851916 LXE851916 MHA851916 MQW851916 NAS851916 NKO851916 NUK851916 OEG851916 OOC851916 OXY851916 PHU851916 PRQ851916 QBM851916 QLI851916 QVE851916 RFA851916 ROW851916 RYS851916 SIO851916 SSK851916 TCG851916 TMC851916 TVY851916 UFU851916 UPQ851916 UZM851916 VJI851916 VTE851916 WDA851916 WMW851916 WWS851916 AL917350 KG917452 UC917452 ADY917452 ANU917452 AXQ917452 BHM917452 BRI917452 CBE917452 CLA917452 CUW917452 DES917452 DOO917452 DYK917452 EIG917452 ESC917452 FBY917452 FLU917452 FVQ917452 GFM917452 GPI917452 GZE917452 HJA917452 HSW917452 ICS917452 IMO917452 IWK917452 JGG917452 JQC917452 JZY917452 KJU917452 KTQ917452 LDM917452 LNI917452 LXE917452 MHA917452 MQW917452 NAS917452 NKO917452 NUK917452 OEG917452 OOC917452 OXY917452 PHU917452 PRQ917452 QBM917452 QLI917452 QVE917452 RFA917452 ROW917452 RYS917452 SIO917452 SSK917452 TCG917452 TMC917452 TVY917452 UFU917452 UPQ917452 UZM917452 VJI917452 VTE917452 WDA917452 WMW917452 WWS917452 AL982886 KG982988 UC982988 ADY982988 ANU982988 AXQ982988 BHM982988 BRI982988 CBE982988 CLA982988 CUW982988 DES982988 DOO982988 DYK982988 EIG982988 ESC982988 FBY982988 FLU982988 FVQ982988 GFM982988 GPI982988 GZE982988 HJA982988 HSW982988 ICS982988 IMO982988 IWK982988 JGG982988 JQC982988 JZY982988 KJU982988 KTQ982988 LDM982988 LNI982988 LXE982988 MHA982988 MQW982988 NAS982988 NKO982988 NUK982988 OEG982988 OOC982988 OXY982988 PHU982988 PRQ982988 QBM982988 QLI982988 QVE982988 RFA982988 ROW982988 RYS982988 SIO982988 SSK982988 TCG982988 TMC982988 TVY982988 UFU982988 UPQ982988 UZM982988 VJI982988 VTE982988 WDA982988 WMW982988 WWS982988 KG1 UC1 ADY1 ANU1 AXQ1 BHM1 BRI1 CBE1 CLA1 CUW1 DES1 DOO1 DYK1 EIG1 ESC1 FBY1 FLU1 FVQ1 GFM1 GPI1 GZE1 HJA1 HSW1 ICS1 IMO1 IWK1 JGG1 JQC1 JZY1 KJU1 KTQ1 LDM1 LNI1 LXE1 MHA1 MQW1 NAS1 NKO1 NUK1 OEG1 OOC1 OXY1 PHU1 PRQ1 QBM1 QLI1 QVE1 RFA1 ROW1 RYS1 SIO1 SSK1 TCG1 TMC1 TVY1 UFU1 UPQ1 UZM1 VJI1 VTE1 WDA1 WMW1 WWS1 AL65280 KG65382 UC65382 ADY65382 ANU65382 AXQ65382 BHM65382 BRI65382 CBE65382 CLA65382 CUW65382 DES65382 DOO65382 DYK65382 EIG65382 ESC65382 FBY65382 FLU65382 FVQ65382 GFM65382 GPI65382 GZE65382 HJA65382 HSW65382 ICS65382 IMO65382 IWK65382 JGG65382 JQC65382 JZY65382 KJU65382 KTQ65382 LDM65382 LNI65382 LXE65382 MHA65382 MQW65382 NAS65382 NKO65382 NUK65382 OEG65382 OOC65382 OXY65382 PHU65382 PRQ65382 QBM65382 QLI65382 QVE65382 RFA65382 ROW65382 RYS65382 SIO65382 SSK65382 TCG65382 TMC65382 TVY65382 UFU65382 UPQ65382 UZM65382 VJI65382 VTE65382 WDA65382 WMW65382 WWS65382 AL130816 KG130918 UC130918 ADY130918 ANU130918 AXQ130918 BHM130918 BRI130918 CBE130918 CLA130918 CUW130918 DES130918 DOO130918 DYK130918 EIG130918 ESC130918 FBY130918 FLU130918 FVQ130918 GFM130918 GPI130918 GZE130918 HJA130918 HSW130918 ICS130918 IMO130918 IWK130918 JGG130918 JQC130918 JZY130918 KJU130918 KTQ130918 LDM130918 LNI130918 LXE130918 MHA130918 MQW130918 NAS130918 NKO130918 NUK130918 OEG130918 OOC130918 OXY130918 PHU130918 PRQ130918 QBM130918 QLI130918 QVE130918 RFA130918 ROW130918 RYS130918 SIO130918 SSK130918 TCG130918 TMC130918 TVY130918 UFU130918 UPQ130918 UZM130918 VJI130918 VTE130918 WDA130918 WMW130918 WWS130918 AL196352 KG196454 UC196454 ADY196454 ANU196454 AXQ196454 BHM196454 BRI196454 CBE196454 CLA196454 CUW196454 DES196454 DOO196454 DYK196454 EIG196454 ESC196454 FBY196454 FLU196454 FVQ196454 GFM196454 GPI196454 GZE196454 HJA196454 HSW196454 ICS196454 IMO196454 IWK196454 JGG196454 JQC196454 JZY196454 KJU196454 KTQ196454 LDM196454 LNI196454 LXE196454 MHA196454 MQW196454 NAS196454 NKO196454 NUK196454 OEG196454 OOC196454 OXY196454 PHU196454 PRQ196454 QBM196454 QLI196454 QVE196454 RFA196454 ROW196454 RYS196454 SIO196454 SSK196454 TCG196454 TMC196454 TVY196454 UFU196454 UPQ196454 UZM196454 VJI196454 VTE196454 WDA196454 WMW196454 WWS196454 AL261888 KG261990 UC261990 ADY261990 ANU261990 AXQ261990 BHM261990 BRI261990 CBE261990 CLA261990 CUW261990 DES261990 DOO261990 DYK261990 EIG261990 ESC261990 FBY261990 FLU261990 FVQ261990 GFM261990 GPI261990 GZE261990 HJA261990 HSW261990 ICS261990 IMO261990 IWK261990 JGG261990 JQC261990 JZY261990 KJU261990 KTQ261990 LDM261990 LNI261990 LXE261990 MHA261990 MQW261990 NAS261990 NKO261990 NUK261990 OEG261990 OOC261990 OXY261990 PHU261990 PRQ261990 QBM261990 QLI261990 QVE261990 RFA261990 ROW261990 RYS261990 SIO261990 SSK261990 TCG261990 TMC261990 TVY261990 UFU261990 UPQ261990 UZM261990 VJI261990 VTE261990 WDA261990 WMW261990 WWS261990 AL327424 KG327526 UC327526 ADY327526 ANU327526 AXQ327526 BHM327526 BRI327526 CBE327526 CLA327526 CUW327526 DES327526 DOO327526 DYK327526 EIG327526 ESC327526 FBY327526 FLU327526 FVQ327526 GFM327526 GPI327526 GZE327526 HJA327526 HSW327526 ICS327526 IMO327526 IWK327526 JGG327526 JQC327526 JZY327526 KJU327526 KTQ327526 LDM327526 LNI327526 LXE327526 MHA327526 MQW327526 NAS327526 NKO327526 NUK327526 OEG327526 OOC327526 OXY327526 PHU327526 PRQ327526 QBM327526 QLI327526 QVE327526 RFA327526 ROW327526 RYS327526 SIO327526 SSK327526 TCG327526 TMC327526 TVY327526 UFU327526 UPQ327526 UZM327526 VJI327526 VTE327526 WDA327526 WMW327526 WWS327526 AL392960 KG393062 UC393062 ADY393062 ANU393062 AXQ393062 BHM393062 BRI393062 CBE393062 CLA393062 CUW393062 DES393062 DOO393062 DYK393062 EIG393062 ESC393062 FBY393062 FLU393062 FVQ393062 GFM393062 GPI393062 GZE393062 HJA393062 HSW393062 ICS393062 IMO393062 IWK393062 JGG393062 JQC393062 JZY393062 KJU393062 KTQ393062 LDM393062 LNI393062 LXE393062 MHA393062 MQW393062 NAS393062 NKO393062 NUK393062 OEG393062 OOC393062 OXY393062 PHU393062 PRQ393062 QBM393062 QLI393062 QVE393062 RFA393062 ROW393062 RYS393062 SIO393062 SSK393062 TCG393062 TMC393062 TVY393062 UFU393062 UPQ393062 UZM393062 VJI393062 VTE393062 WDA393062 WMW393062 WWS393062 AL458496 KG458598 UC458598 ADY458598 ANU458598 AXQ458598 BHM458598 BRI458598 CBE458598 CLA458598 CUW458598 DES458598 DOO458598 DYK458598 EIG458598 ESC458598 FBY458598 FLU458598 FVQ458598 GFM458598 GPI458598 GZE458598 HJA458598 HSW458598 ICS458598 IMO458598 IWK458598 JGG458598 JQC458598 JZY458598 KJU458598 KTQ458598 LDM458598 LNI458598 LXE458598 MHA458598 MQW458598 NAS458598 NKO458598 NUK458598 OEG458598 OOC458598 OXY458598 PHU458598 PRQ458598 QBM458598 QLI458598 QVE458598 RFA458598 ROW458598 RYS458598 SIO458598 SSK458598 TCG458598 TMC458598 TVY458598 UFU458598 UPQ458598 UZM458598 VJI458598 VTE458598 WDA458598 WMW458598 WWS458598 AL524032 KG524134 UC524134 ADY524134 ANU524134 AXQ524134 BHM524134 BRI524134 CBE524134 CLA524134 CUW524134 DES524134 DOO524134 DYK524134 EIG524134 ESC524134 FBY524134 FLU524134 FVQ524134 GFM524134 GPI524134 GZE524134 HJA524134 HSW524134 ICS524134 IMO524134 IWK524134 JGG524134 JQC524134 JZY524134 KJU524134 KTQ524134 LDM524134 LNI524134 LXE524134 MHA524134 MQW524134 NAS524134 NKO524134 NUK524134 OEG524134 OOC524134 OXY524134 PHU524134 PRQ524134 QBM524134 QLI524134 QVE524134 RFA524134 ROW524134 RYS524134 SIO524134 SSK524134 TCG524134 TMC524134 TVY524134 UFU524134 UPQ524134 UZM524134 VJI524134 VTE524134 WDA524134 WMW524134 WWS524134 AL589568 KG589670 UC589670 ADY589670 ANU589670 AXQ589670 BHM589670 BRI589670 CBE589670 CLA589670 CUW589670 DES589670 DOO589670 DYK589670 EIG589670 ESC589670 FBY589670 FLU589670 FVQ589670 GFM589670 GPI589670 GZE589670 HJA589670 HSW589670 ICS589670 IMO589670 IWK589670 JGG589670 JQC589670 JZY589670 KJU589670 KTQ589670 LDM589670 LNI589670 LXE589670 MHA589670 MQW589670 NAS589670 NKO589670 NUK589670 OEG589670 OOC589670 OXY589670 PHU589670 PRQ589670 QBM589670 QLI589670 QVE589670 RFA589670 ROW589670 RYS589670 SIO589670 SSK589670 TCG589670 TMC589670 TVY589670 UFU589670 UPQ589670 UZM589670 VJI589670 VTE589670 WDA589670 WMW589670 WWS589670 AL655104 KG655206 UC655206 ADY655206 ANU655206 AXQ655206 BHM655206 BRI655206 CBE655206 CLA655206 CUW655206 DES655206 DOO655206 DYK655206 EIG655206 ESC655206 FBY655206 FLU655206 FVQ655206 GFM655206 GPI655206 GZE655206 HJA655206 HSW655206 ICS655206 IMO655206 IWK655206 JGG655206 JQC655206 JZY655206 KJU655206 KTQ655206 LDM655206 LNI655206 LXE655206 MHA655206 MQW655206 NAS655206 NKO655206 NUK655206 OEG655206 OOC655206 OXY655206 PHU655206 PRQ655206 QBM655206 QLI655206 QVE655206 RFA655206 ROW655206 RYS655206 SIO655206 SSK655206 TCG655206 TMC655206 TVY655206 UFU655206 UPQ655206 UZM655206 VJI655206 VTE655206 WDA655206 WMW655206 WWS655206 AL720640 KG720742 UC720742 ADY720742 ANU720742 AXQ720742 BHM720742 BRI720742 CBE720742 CLA720742 CUW720742 DES720742 DOO720742 DYK720742 EIG720742 ESC720742 FBY720742 FLU720742 FVQ720742 GFM720742 GPI720742 GZE720742 HJA720742 HSW720742 ICS720742 IMO720742 IWK720742 JGG720742 JQC720742 JZY720742 KJU720742 KTQ720742 LDM720742 LNI720742 LXE720742 MHA720742 MQW720742 NAS720742 NKO720742 NUK720742 OEG720742 OOC720742 OXY720742 PHU720742 PRQ720742 QBM720742 QLI720742 QVE720742 RFA720742 ROW720742 RYS720742 SIO720742 SSK720742 TCG720742 TMC720742 TVY720742 UFU720742 UPQ720742 UZM720742 VJI720742 VTE720742 WDA720742 WMW720742 WWS720742 AL786176 KG786278 UC786278 ADY786278 ANU786278 AXQ786278 BHM786278 BRI786278 CBE786278 CLA786278 CUW786278 DES786278 DOO786278 DYK786278 EIG786278 ESC786278 FBY786278 FLU786278 FVQ786278 GFM786278 GPI786278 GZE786278 HJA786278 HSW786278 ICS786278 IMO786278 IWK786278 JGG786278 JQC786278 JZY786278 KJU786278 KTQ786278 LDM786278 LNI786278 LXE786278 MHA786278 MQW786278 NAS786278 NKO786278 NUK786278 OEG786278 OOC786278 OXY786278 PHU786278 PRQ786278 QBM786278 QLI786278 QVE786278 RFA786278 ROW786278 RYS786278 SIO786278 SSK786278 TCG786278 TMC786278 TVY786278 UFU786278 UPQ786278 UZM786278 VJI786278 VTE786278 WDA786278 WMW786278 WWS786278 AL851712 KG851814 UC851814 ADY851814 ANU851814 AXQ851814 BHM851814 BRI851814 CBE851814 CLA851814 CUW851814 DES851814 DOO851814 DYK851814 EIG851814 ESC851814 FBY851814 FLU851814 FVQ851814 GFM851814 GPI851814 GZE851814 HJA851814 HSW851814 ICS851814 IMO851814 IWK851814 JGG851814 JQC851814 JZY851814 KJU851814 KTQ851814 LDM851814 LNI851814 LXE851814 MHA851814 MQW851814 NAS851814 NKO851814 NUK851814 OEG851814 OOC851814 OXY851814 PHU851814 PRQ851814 QBM851814 QLI851814 QVE851814 RFA851814 ROW851814 RYS851814 SIO851814 SSK851814 TCG851814 TMC851814 TVY851814 UFU851814 UPQ851814 UZM851814 VJI851814 VTE851814 WDA851814 WMW851814 WWS851814 AL917248 KG917350 UC917350 ADY917350 ANU917350 AXQ917350 BHM917350 BRI917350 CBE917350 CLA917350 CUW917350 DES917350 DOO917350 DYK917350 EIG917350 ESC917350 FBY917350 FLU917350 FVQ917350 GFM917350 GPI917350 GZE917350 HJA917350 HSW917350 ICS917350 IMO917350 IWK917350 JGG917350 JQC917350 JZY917350 KJU917350 KTQ917350 LDM917350 LNI917350 LXE917350 MHA917350 MQW917350 NAS917350 NKO917350 NUK917350 OEG917350 OOC917350 OXY917350 PHU917350 PRQ917350 QBM917350 QLI917350 QVE917350 RFA917350 ROW917350 RYS917350 SIO917350 SSK917350 TCG917350 TMC917350 TVY917350 UFU917350 UPQ917350 UZM917350 VJI917350 VTE917350 WDA917350 WMW917350 WWS917350 AL982784 KG982886 UC982886 ADY982886 ANU982886 AXQ982886 BHM982886 BRI982886 CBE982886 CLA982886 CUW982886 DES982886 DOO982886 DYK982886 EIG982886 ESC982886 FBY982886 FLU982886 FVQ982886 GFM982886 GPI982886 GZE982886 HJA982886 HSW982886 ICS982886 IMO982886 IWK982886 JGG982886 JQC982886 JZY982886 KJU982886 KTQ982886 LDM982886 LNI982886 LXE982886 MHA982886 MQW982886 NAS982886 NKO982886 NUK982886 OEG982886 OOC982886 OXY982886 PHU982886 PRQ982886 QBM982886 QLI982886 QVE982886 RFA982886 ROW982886 RYS982886 SIO982886 SSK982886 TCG982886 TMC982886 TVY982886 UFU982886 UPQ982886 UZM982886 VJI982886 VTE982886 WDA982886 WMW982886 WWS982886 AP65382 KK65484 UG65484 AEC65484 ANY65484 AXU65484 BHQ65484 BRM65484 CBI65484 CLE65484 CVA65484 DEW65484 DOS65484 DYO65484 EIK65484 ESG65484 FCC65484 FLY65484 FVU65484 GFQ65484 GPM65484 GZI65484 HJE65484 HTA65484 ICW65484 IMS65484 IWO65484 JGK65484 JQG65484 KAC65484 KJY65484 KTU65484 LDQ65484 LNM65484 LXI65484 MHE65484 MRA65484 NAW65484 NKS65484 NUO65484 OEK65484 OOG65484 OYC65484 PHY65484 PRU65484 QBQ65484 QLM65484 QVI65484 RFE65484 RPA65484 RYW65484 SIS65484 SSO65484 TCK65484 TMG65484 TWC65484 UFY65484 UPU65484 UZQ65484 VJM65484 VTI65484 WDE65484 WNA65484 WWW65484 AP130918 KK131020 UG131020 AEC131020 ANY131020 AXU131020 BHQ131020 BRM131020 CBI131020 CLE131020 CVA131020 DEW131020 DOS131020 DYO131020 EIK131020 ESG131020 FCC131020 FLY131020 FVU131020 GFQ131020 GPM131020 GZI131020 HJE131020 HTA131020 ICW131020 IMS131020 IWO131020 JGK131020 JQG131020 KAC131020 KJY131020 KTU131020 LDQ131020 LNM131020 LXI131020 MHE131020 MRA131020 NAW131020 NKS131020 NUO131020 OEK131020 OOG131020 OYC131020 PHY131020 PRU131020 QBQ131020 QLM131020 QVI131020 RFE131020 RPA131020 RYW131020 SIS131020 SSO131020 TCK131020 TMG131020 TWC131020 UFY131020 UPU131020 UZQ131020 VJM131020 VTI131020 WDE131020 WNA131020 WWW131020 AP196454 KK196556 UG196556 AEC196556 ANY196556 AXU196556 BHQ196556 BRM196556 CBI196556 CLE196556 CVA196556 DEW196556 DOS196556 DYO196556 EIK196556 ESG196556 FCC196556 FLY196556 FVU196556 GFQ196556 GPM196556 GZI196556 HJE196556 HTA196556 ICW196556 IMS196556 IWO196556 JGK196556 JQG196556 KAC196556 KJY196556 KTU196556 LDQ196556 LNM196556 LXI196556 MHE196556 MRA196556 NAW196556 NKS196556 NUO196556 OEK196556 OOG196556 OYC196556 PHY196556 PRU196556 QBQ196556 QLM196556 QVI196556 RFE196556 RPA196556 RYW196556 SIS196556 SSO196556 TCK196556 TMG196556 TWC196556 UFY196556 UPU196556 UZQ196556 VJM196556 VTI196556 WDE196556 WNA196556 WWW196556 AP261990 KK262092 UG262092 AEC262092 ANY262092 AXU262092 BHQ262092 BRM262092 CBI262092 CLE262092 CVA262092 DEW262092 DOS262092 DYO262092 EIK262092 ESG262092 FCC262092 FLY262092 FVU262092 GFQ262092 GPM262092 GZI262092 HJE262092 HTA262092 ICW262092 IMS262092 IWO262092 JGK262092 JQG262092 KAC262092 KJY262092 KTU262092 LDQ262092 LNM262092 LXI262092 MHE262092 MRA262092 NAW262092 NKS262092 NUO262092 OEK262092 OOG262092 OYC262092 PHY262092 PRU262092 QBQ262092 QLM262092 QVI262092 RFE262092 RPA262092 RYW262092 SIS262092 SSO262092 TCK262092 TMG262092 TWC262092 UFY262092 UPU262092 UZQ262092 VJM262092 VTI262092 WDE262092 WNA262092 WWW262092 AP327526 KK327628 UG327628 AEC327628 ANY327628 AXU327628 BHQ327628 BRM327628 CBI327628 CLE327628 CVA327628 DEW327628 DOS327628 DYO327628 EIK327628 ESG327628 FCC327628 FLY327628 FVU327628 GFQ327628 GPM327628 GZI327628 HJE327628 HTA327628 ICW327628 IMS327628 IWO327628 JGK327628 JQG327628 KAC327628 KJY327628 KTU327628 LDQ327628 LNM327628 LXI327628 MHE327628 MRA327628 NAW327628 NKS327628 NUO327628 OEK327628 OOG327628 OYC327628 PHY327628 PRU327628 QBQ327628 QLM327628 QVI327628 RFE327628 RPA327628 RYW327628 SIS327628 SSO327628 TCK327628 TMG327628 TWC327628 UFY327628 UPU327628 UZQ327628 VJM327628 VTI327628 WDE327628 WNA327628 WWW327628 AP393062 KK393164 UG393164 AEC393164 ANY393164 AXU393164 BHQ393164 BRM393164 CBI393164 CLE393164 CVA393164 DEW393164 DOS393164 DYO393164 EIK393164 ESG393164 FCC393164 FLY393164 FVU393164 GFQ393164 GPM393164 GZI393164 HJE393164 HTA393164 ICW393164 IMS393164 IWO393164 JGK393164 JQG393164 KAC393164 KJY393164 KTU393164 LDQ393164 LNM393164 LXI393164 MHE393164 MRA393164 NAW393164 NKS393164 NUO393164 OEK393164 OOG393164 OYC393164 PHY393164 PRU393164 QBQ393164 QLM393164 QVI393164 RFE393164 RPA393164 RYW393164 SIS393164 SSO393164 TCK393164 TMG393164 TWC393164 UFY393164 UPU393164 UZQ393164 VJM393164 VTI393164 WDE393164 WNA393164 WWW393164 AP458598 KK458700 UG458700 AEC458700 ANY458700 AXU458700 BHQ458700 BRM458700 CBI458700 CLE458700 CVA458700 DEW458700 DOS458700 DYO458700 EIK458700 ESG458700 FCC458700 FLY458700 FVU458700 GFQ458700 GPM458700 GZI458700 HJE458700 HTA458700 ICW458700 IMS458700 IWO458700 JGK458700 JQG458700 KAC458700 KJY458700 KTU458700 LDQ458700 LNM458700 LXI458700 MHE458700 MRA458700 NAW458700 NKS458700 NUO458700 OEK458700 OOG458700 OYC458700 PHY458700 PRU458700 QBQ458700 QLM458700 QVI458700 RFE458700 RPA458700 RYW458700 SIS458700 SSO458700 TCK458700 TMG458700 TWC458700 UFY458700 UPU458700 UZQ458700 VJM458700 VTI458700 WDE458700 WNA458700 WWW458700 AP524134 KK524236 UG524236 AEC524236 ANY524236 AXU524236 BHQ524236 BRM524236 CBI524236 CLE524236 CVA524236 DEW524236 DOS524236 DYO524236 EIK524236 ESG524236 FCC524236 FLY524236 FVU524236 GFQ524236 GPM524236 GZI524236 HJE524236 HTA524236 ICW524236 IMS524236 IWO524236 JGK524236 JQG524236 KAC524236 KJY524236 KTU524236 LDQ524236 LNM524236 LXI524236 MHE524236 MRA524236 NAW524236 NKS524236 NUO524236 OEK524236 OOG524236 OYC524236 PHY524236 PRU524236 QBQ524236 QLM524236 QVI524236 RFE524236 RPA524236 RYW524236 SIS524236 SSO524236 TCK524236 TMG524236 TWC524236 UFY524236 UPU524236 UZQ524236 VJM524236 VTI524236 WDE524236 WNA524236 WWW524236 AP589670 KK589772 UG589772 AEC589772 ANY589772 AXU589772 BHQ589772 BRM589772 CBI589772 CLE589772 CVA589772 DEW589772 DOS589772 DYO589772 EIK589772 ESG589772 FCC589772 FLY589772 FVU589772 GFQ589772 GPM589772 GZI589772 HJE589772 HTA589772 ICW589772 IMS589772 IWO589772 JGK589772 JQG589772 KAC589772 KJY589772 KTU589772 LDQ589772 LNM589772 LXI589772 MHE589772 MRA589772 NAW589772 NKS589772 NUO589772 OEK589772 OOG589772 OYC589772 PHY589772 PRU589772 QBQ589772 QLM589772 QVI589772 RFE589772 RPA589772 RYW589772 SIS589772 SSO589772 TCK589772 TMG589772 TWC589772 UFY589772 UPU589772 UZQ589772 VJM589772 VTI589772 WDE589772 WNA589772 WWW589772 AP655206 KK655308 UG655308 AEC655308 ANY655308 AXU655308 BHQ655308 BRM655308 CBI655308 CLE655308 CVA655308 DEW655308 DOS655308 DYO655308 EIK655308 ESG655308 FCC655308 FLY655308 FVU655308 GFQ655308 GPM655308 GZI655308 HJE655308 HTA655308 ICW655308 IMS655308 IWO655308 JGK655308 JQG655308 KAC655308 KJY655308 KTU655308 LDQ655308 LNM655308 LXI655308 MHE655308 MRA655308 NAW655308 NKS655308 NUO655308 OEK655308 OOG655308 OYC655308 PHY655308 PRU655308 QBQ655308 QLM655308 QVI655308 RFE655308 RPA655308 RYW655308 SIS655308 SSO655308 TCK655308 TMG655308 TWC655308 UFY655308 UPU655308 UZQ655308 VJM655308 VTI655308 WDE655308 WNA655308 WWW655308 AP720742 KK720844 UG720844 AEC720844 ANY720844 AXU720844 BHQ720844 BRM720844 CBI720844 CLE720844 CVA720844 DEW720844 DOS720844 DYO720844 EIK720844 ESG720844 FCC720844 FLY720844 FVU720844 GFQ720844 GPM720844 GZI720844 HJE720844 HTA720844 ICW720844 IMS720844 IWO720844 JGK720844 JQG720844 KAC720844 KJY720844 KTU720844 LDQ720844 LNM720844 LXI720844 MHE720844 MRA720844 NAW720844 NKS720844 NUO720844 OEK720844 OOG720844 OYC720844 PHY720844 PRU720844 QBQ720844 QLM720844 QVI720844 RFE720844 RPA720844 RYW720844 SIS720844 SSO720844 TCK720844 TMG720844 TWC720844 UFY720844 UPU720844 UZQ720844 VJM720844 VTI720844 WDE720844 WNA720844 WWW720844 AP786278 KK786380 UG786380 AEC786380 ANY786380 AXU786380 BHQ786380 BRM786380 CBI786380 CLE786380 CVA786380 DEW786380 DOS786380 DYO786380 EIK786380 ESG786380 FCC786380 FLY786380 FVU786380 GFQ786380 GPM786380 GZI786380 HJE786380 HTA786380 ICW786380 IMS786380 IWO786380 JGK786380 JQG786380 KAC786380 KJY786380 KTU786380 LDQ786380 LNM786380 LXI786380 MHE786380 MRA786380 NAW786380 NKS786380 NUO786380 OEK786380 OOG786380 OYC786380 PHY786380 PRU786380 QBQ786380 QLM786380 QVI786380 RFE786380 RPA786380 RYW786380 SIS786380 SSO786380 TCK786380 TMG786380 TWC786380 UFY786380 UPU786380 UZQ786380 VJM786380 VTI786380 WDE786380 WNA786380 WWW786380 AP851814 KK851916 UG851916 AEC851916 ANY851916 AXU851916 BHQ851916 BRM851916 CBI851916 CLE851916 CVA851916 DEW851916 DOS851916 DYO851916 EIK851916 ESG851916 FCC851916 FLY851916 FVU851916 GFQ851916 GPM851916 GZI851916 HJE851916 HTA851916 ICW851916 IMS851916 IWO851916 JGK851916 JQG851916 KAC851916 KJY851916 KTU851916 LDQ851916 LNM851916 LXI851916 MHE851916 MRA851916 NAW851916 NKS851916 NUO851916 OEK851916 OOG851916 OYC851916 PHY851916 PRU851916 QBQ851916 QLM851916 QVI851916 RFE851916 RPA851916 RYW851916 SIS851916 SSO851916 TCK851916 TMG851916 TWC851916 UFY851916 UPU851916 UZQ851916 VJM851916 VTI851916 WDE851916 WNA851916 WWW851916 AP917350 KK917452 UG917452 AEC917452 ANY917452 AXU917452 BHQ917452 BRM917452 CBI917452 CLE917452 CVA917452 DEW917452 DOS917452 DYO917452 EIK917452 ESG917452 FCC917452 FLY917452 FVU917452 GFQ917452 GPM917452 GZI917452 HJE917452 HTA917452 ICW917452 IMS917452 IWO917452 JGK917452 JQG917452 KAC917452 KJY917452 KTU917452 LDQ917452 LNM917452 LXI917452 MHE917452 MRA917452 NAW917452 NKS917452 NUO917452 OEK917452 OOG917452 OYC917452 PHY917452 PRU917452 QBQ917452 QLM917452 QVI917452 RFE917452 RPA917452 RYW917452 SIS917452 SSO917452 TCK917452 TMG917452 TWC917452 UFY917452 UPU917452 UZQ917452 VJM917452 VTI917452 WDE917452 WNA917452 WWW917452 AP982886 KK982988 UG982988 AEC982988 ANY982988 AXU982988 BHQ982988 BRM982988 CBI982988 CLE982988 CVA982988 DEW982988 DOS982988 DYO982988 EIK982988 ESG982988 FCC982988 FLY982988 FVU982988 GFQ982988 GPM982988 GZI982988 HJE982988 HTA982988 ICW982988 IMS982988 IWO982988 JGK982988 JQG982988 KAC982988 KJY982988 KTU982988 LDQ982988 LNM982988 LXI982988 MHE982988 MRA982988 NAW982988 NKS982988 NUO982988 OEK982988 OOG982988 OYC982988 PHY982988 PRU982988 QBQ982988 QLM982988 QVI982988 RFE982988 RPA982988 RYW982988 SIS982988 SSO982988 TCK982988 TMG982988 TWC982988 UFY982988 UPU982988 UZQ982988 VJM982988 VTI982988 WDE982988 WNA982988 WWW982988 AC65422 JX65524 TT65524 ADP65524 ANL65524 AXH65524 BHD65524 BQZ65524 CAV65524 CKR65524 CUN65524 DEJ65524 DOF65524 DYB65524 EHX65524 ERT65524 FBP65524 FLL65524 FVH65524 GFD65524 GOZ65524 GYV65524 HIR65524 HSN65524 ICJ65524 IMF65524 IWB65524 JFX65524 JPT65524 JZP65524 KJL65524 KTH65524 LDD65524 LMZ65524 LWV65524 MGR65524 MQN65524 NAJ65524 NKF65524 NUB65524 ODX65524 ONT65524 OXP65524 PHL65524 PRH65524 QBD65524 QKZ65524 QUV65524 RER65524 RON65524 RYJ65524 SIF65524 SSB65524 TBX65524 TLT65524 TVP65524 UFL65524 UPH65524 UZD65524 VIZ65524 VSV65524 WCR65524 WMN65524 WWJ65524 AC130958 JX131060 TT131060 ADP131060 ANL131060 AXH131060 BHD131060 BQZ131060 CAV131060 CKR131060 CUN131060 DEJ131060 DOF131060 DYB131060 EHX131060 ERT131060 FBP131060 FLL131060 FVH131060 GFD131060 GOZ131060 GYV131060 HIR131060 HSN131060 ICJ131060 IMF131060 IWB131060 JFX131060 JPT131060 JZP131060 KJL131060 KTH131060 LDD131060 LMZ131060 LWV131060 MGR131060 MQN131060 NAJ131060 NKF131060 NUB131060 ODX131060 ONT131060 OXP131060 PHL131060 PRH131060 QBD131060 QKZ131060 QUV131060 RER131060 RON131060 RYJ131060 SIF131060 SSB131060 TBX131060 TLT131060 TVP131060 UFL131060 UPH131060 UZD131060 VIZ131060 VSV131060 WCR131060 WMN131060 WWJ131060 AC196494 JX196596 TT196596 ADP196596 ANL196596 AXH196596 BHD196596 BQZ196596 CAV196596 CKR196596 CUN196596 DEJ196596 DOF196596 DYB196596 EHX196596 ERT196596 FBP196596 FLL196596 FVH196596 GFD196596 GOZ196596 GYV196596 HIR196596 HSN196596 ICJ196596 IMF196596 IWB196596 JFX196596 JPT196596 JZP196596 KJL196596 KTH196596 LDD196596 LMZ196596 LWV196596 MGR196596 MQN196596 NAJ196596 NKF196596 NUB196596 ODX196596 ONT196596 OXP196596 PHL196596 PRH196596 QBD196596 QKZ196596 QUV196596 RER196596 RON196596 RYJ196596 SIF196596 SSB196596 TBX196596 TLT196596 TVP196596 UFL196596 UPH196596 UZD196596 VIZ196596 VSV196596 WCR196596 WMN196596 WWJ196596 AC262030 JX262132 TT262132 ADP262132 ANL262132 AXH262132 BHD262132 BQZ262132 CAV262132 CKR262132 CUN262132 DEJ262132 DOF262132 DYB262132 EHX262132 ERT262132 FBP262132 FLL262132 FVH262132 GFD262132 GOZ262132 GYV262132 HIR262132 HSN262132 ICJ262132 IMF262132 IWB262132 JFX262132 JPT262132 JZP262132 KJL262132 KTH262132 LDD262132 LMZ262132 LWV262132 MGR262132 MQN262132 NAJ262132 NKF262132 NUB262132 ODX262132 ONT262132 OXP262132 PHL262132 PRH262132 QBD262132 QKZ262132 QUV262132 RER262132 RON262132 RYJ262132 SIF262132 SSB262132 TBX262132 TLT262132 TVP262132 UFL262132 UPH262132 UZD262132 VIZ262132 VSV262132 WCR262132 WMN262132 WWJ262132 AC327566 JX327668 TT327668 ADP327668 ANL327668 AXH327668 BHD327668 BQZ327668 CAV327668 CKR327668 CUN327668 DEJ327668 DOF327668 DYB327668 EHX327668 ERT327668 FBP327668 FLL327668 FVH327668 GFD327668 GOZ327668 GYV327668 HIR327668 HSN327668 ICJ327668 IMF327668 IWB327668 JFX327668 JPT327668 JZP327668 KJL327668 KTH327668 LDD327668 LMZ327668 LWV327668 MGR327668 MQN327668 NAJ327668 NKF327668 NUB327668 ODX327668 ONT327668 OXP327668 PHL327668 PRH327668 QBD327668 QKZ327668 QUV327668 RER327668 RON327668 RYJ327668 SIF327668 SSB327668 TBX327668 TLT327668 TVP327668 UFL327668 UPH327668 UZD327668 VIZ327668 VSV327668 WCR327668 WMN327668 WWJ327668 AC393102 JX393204 TT393204 ADP393204 ANL393204 AXH393204 BHD393204 BQZ393204 CAV393204 CKR393204 CUN393204 DEJ393204 DOF393204 DYB393204 EHX393204 ERT393204 FBP393204 FLL393204 FVH393204 GFD393204 GOZ393204 GYV393204 HIR393204 HSN393204 ICJ393204 IMF393204 IWB393204 JFX393204 JPT393204 JZP393204 KJL393204 KTH393204 LDD393204 LMZ393204 LWV393204 MGR393204 MQN393204 NAJ393204 NKF393204 NUB393204 ODX393204 ONT393204 OXP393204 PHL393204 PRH393204 QBD393204 QKZ393204 QUV393204 RER393204 RON393204 RYJ393204 SIF393204 SSB393204 TBX393204 TLT393204 TVP393204 UFL393204 UPH393204 UZD393204 VIZ393204 VSV393204 WCR393204 WMN393204 WWJ393204 AC458638 JX458740 TT458740 ADP458740 ANL458740 AXH458740 BHD458740 BQZ458740 CAV458740 CKR458740 CUN458740 DEJ458740 DOF458740 DYB458740 EHX458740 ERT458740 FBP458740 FLL458740 FVH458740 GFD458740 GOZ458740 GYV458740 HIR458740 HSN458740 ICJ458740 IMF458740 IWB458740 JFX458740 JPT458740 JZP458740 KJL458740 KTH458740 LDD458740 LMZ458740 LWV458740 MGR458740 MQN458740 NAJ458740 NKF458740 NUB458740 ODX458740 ONT458740 OXP458740 PHL458740 PRH458740 QBD458740 QKZ458740 QUV458740 RER458740 RON458740 RYJ458740 SIF458740 SSB458740 TBX458740 TLT458740 TVP458740 UFL458740 UPH458740 UZD458740 VIZ458740 VSV458740 WCR458740 WMN458740 WWJ458740 AC524174 JX524276 TT524276 ADP524276 ANL524276 AXH524276 BHD524276 BQZ524276 CAV524276 CKR524276 CUN524276 DEJ524276 DOF524276 DYB524276 EHX524276 ERT524276 FBP524276 FLL524276 FVH524276 GFD524276 GOZ524276 GYV524276 HIR524276 HSN524276 ICJ524276 IMF524276 IWB524276 JFX524276 JPT524276 JZP524276 KJL524276 KTH524276 LDD524276 LMZ524276 LWV524276 MGR524276 MQN524276 NAJ524276 NKF524276 NUB524276 ODX524276 ONT524276 OXP524276 PHL524276 PRH524276 QBD524276 QKZ524276 QUV524276 RER524276 RON524276 RYJ524276 SIF524276 SSB524276 TBX524276 TLT524276 TVP524276 UFL524276 UPH524276 UZD524276 VIZ524276 VSV524276 WCR524276 WMN524276 WWJ524276 AC589710 JX589812 TT589812 ADP589812 ANL589812 AXH589812 BHD589812 BQZ589812 CAV589812 CKR589812 CUN589812 DEJ589812 DOF589812 DYB589812 EHX589812 ERT589812 FBP589812 FLL589812 FVH589812 GFD589812 GOZ589812 GYV589812 HIR589812 HSN589812 ICJ589812 IMF589812 IWB589812 JFX589812 JPT589812 JZP589812 KJL589812 KTH589812 LDD589812 LMZ589812 LWV589812 MGR589812 MQN589812 NAJ589812 NKF589812 NUB589812 ODX589812 ONT589812 OXP589812 PHL589812 PRH589812 QBD589812 QKZ589812 QUV589812 RER589812 RON589812 RYJ589812 SIF589812 SSB589812 TBX589812 TLT589812 TVP589812 UFL589812 UPH589812 UZD589812 VIZ589812 VSV589812 WCR589812 WMN589812 WWJ589812 AC655246 JX655348 TT655348 ADP655348 ANL655348 AXH655348 BHD655348 BQZ655348 CAV655348 CKR655348 CUN655348 DEJ655348 DOF655348 DYB655348 EHX655348 ERT655348 FBP655348 FLL655348 FVH655348 GFD655348 GOZ655348 GYV655348 HIR655348 HSN655348 ICJ655348 IMF655348 IWB655348 JFX655348 JPT655348 JZP655348 KJL655348 KTH655348 LDD655348 LMZ655348 LWV655348 MGR655348 MQN655348 NAJ655348 NKF655348 NUB655348 ODX655348 ONT655348 OXP655348 PHL655348 PRH655348 QBD655348 QKZ655348 QUV655348 RER655348 RON655348 RYJ655348 SIF655348 SSB655348 TBX655348 TLT655348 TVP655348 UFL655348 UPH655348 UZD655348 VIZ655348 VSV655348 WCR655348 WMN655348 WWJ655348 AC720782 JX720884 TT720884 ADP720884 ANL720884 AXH720884 BHD720884 BQZ720884 CAV720884 CKR720884 CUN720884 DEJ720884 DOF720884 DYB720884 EHX720884 ERT720884 FBP720884 FLL720884 FVH720884 GFD720884 GOZ720884 GYV720884 HIR720884 HSN720884 ICJ720884 IMF720884 IWB720884 JFX720884 JPT720884 JZP720884 KJL720884 KTH720884 LDD720884 LMZ720884 LWV720884 MGR720884 MQN720884 NAJ720884 NKF720884 NUB720884 ODX720884 ONT720884 OXP720884 PHL720884 PRH720884 QBD720884 QKZ720884 QUV720884 RER720884 RON720884 RYJ720884 SIF720884 SSB720884 TBX720884 TLT720884 TVP720884 UFL720884 UPH720884 UZD720884 VIZ720884 VSV720884 WCR720884 WMN720884 WWJ720884 AC786318 JX786420 TT786420 ADP786420 ANL786420 AXH786420 BHD786420 BQZ786420 CAV786420 CKR786420 CUN786420 DEJ786420 DOF786420 DYB786420 EHX786420 ERT786420 FBP786420 FLL786420 FVH786420 GFD786420 GOZ786420 GYV786420 HIR786420 HSN786420 ICJ786420 IMF786420 IWB786420 JFX786420 JPT786420 JZP786420 KJL786420 KTH786420 LDD786420 LMZ786420 LWV786420 MGR786420 MQN786420 NAJ786420 NKF786420 NUB786420 ODX786420 ONT786420 OXP786420 PHL786420 PRH786420 QBD786420 QKZ786420 QUV786420 RER786420 RON786420 RYJ786420 SIF786420 SSB786420 TBX786420 TLT786420 TVP786420 UFL786420 UPH786420 UZD786420 VIZ786420 VSV786420 WCR786420 WMN786420 WWJ786420 AC851854 JX851956 TT851956 ADP851956 ANL851956 AXH851956 BHD851956 BQZ851956 CAV851956 CKR851956 CUN851956 DEJ851956 DOF851956 DYB851956 EHX851956 ERT851956 FBP851956 FLL851956 FVH851956 GFD851956 GOZ851956 GYV851956 HIR851956 HSN851956 ICJ851956 IMF851956 IWB851956 JFX851956 JPT851956 JZP851956 KJL851956 KTH851956 LDD851956 LMZ851956 LWV851956 MGR851956 MQN851956 NAJ851956 NKF851956 NUB851956 ODX851956 ONT851956 OXP851956 PHL851956 PRH851956 QBD851956 QKZ851956 QUV851956 RER851956 RON851956 RYJ851956 SIF851956 SSB851956 TBX851956 TLT851956 TVP851956 UFL851956 UPH851956 UZD851956 VIZ851956 VSV851956 WCR851956 WMN851956 WWJ851956 AC917390 JX917492 TT917492 ADP917492 ANL917492 AXH917492 BHD917492 BQZ917492 CAV917492 CKR917492 CUN917492 DEJ917492 DOF917492 DYB917492 EHX917492 ERT917492 FBP917492 FLL917492 FVH917492 GFD917492 GOZ917492 GYV917492 HIR917492 HSN917492 ICJ917492 IMF917492 IWB917492 JFX917492 JPT917492 JZP917492 KJL917492 KTH917492 LDD917492 LMZ917492 LWV917492 MGR917492 MQN917492 NAJ917492 NKF917492 NUB917492 ODX917492 ONT917492 OXP917492 PHL917492 PRH917492 QBD917492 QKZ917492 QUV917492 RER917492 RON917492 RYJ917492 SIF917492 SSB917492 TBX917492 TLT917492 TVP917492 UFL917492 UPH917492 UZD917492 VIZ917492 VSV917492 WCR917492 WMN917492 WWJ917492 AC982926 JX983028 TT983028 ADP983028 ANL983028 AXH983028 BHD983028 BQZ983028 CAV983028 CKR983028 CUN983028 DEJ983028 DOF983028 DYB983028 EHX983028 ERT983028 FBP983028 FLL983028 FVH983028 GFD983028 GOZ983028 GYV983028 HIR983028 HSN983028 ICJ983028 IMF983028 IWB983028 JFX983028 JPT983028 JZP983028 KJL983028 KTH983028 LDD983028 LMZ983028 LWV983028 MGR983028 MQN983028 NAJ983028 NKF983028 NUB983028 ODX983028 ONT983028 OXP983028 PHL983028 PRH983028 QBD983028 QKZ983028 QUV983028 RER983028 RON983028 RYJ983028 SIF983028 SSB983028 TBX983028 TLT983028 TVP983028 UFL983028 UPH983028 UZD983028 VIZ983028 VSV983028 WCR983028 WMN983028 WWJ983028 Y65422 JT65524 TP65524 ADL65524 ANH65524 AXD65524 BGZ65524 BQV65524 CAR65524 CKN65524 CUJ65524 DEF65524 DOB65524 DXX65524 EHT65524 ERP65524 FBL65524 FLH65524 FVD65524 GEZ65524 GOV65524 GYR65524 HIN65524 HSJ65524 ICF65524 IMB65524 IVX65524 JFT65524 JPP65524 JZL65524 KJH65524 KTD65524 LCZ65524 LMV65524 LWR65524 MGN65524 MQJ65524 NAF65524 NKB65524 NTX65524 ODT65524 ONP65524 OXL65524 PHH65524 PRD65524 QAZ65524 QKV65524 QUR65524 REN65524 ROJ65524 RYF65524 SIB65524 SRX65524 TBT65524 TLP65524 TVL65524 UFH65524 UPD65524 UYZ65524 VIV65524 VSR65524 WCN65524 WMJ65524 WWF65524 Y130958 JT131060 TP131060 ADL131060 ANH131060 AXD131060 BGZ131060 BQV131060 CAR131060 CKN131060 CUJ131060 DEF131060 DOB131060 DXX131060 EHT131060 ERP131060 FBL131060 FLH131060 FVD131060 GEZ131060 GOV131060 GYR131060 HIN131060 HSJ131060 ICF131060 IMB131060 IVX131060 JFT131060 JPP131060 JZL131060 KJH131060 KTD131060 LCZ131060 LMV131060 LWR131060 MGN131060 MQJ131060 NAF131060 NKB131060 NTX131060 ODT131060 ONP131060 OXL131060 PHH131060 PRD131060 QAZ131060 QKV131060 QUR131060 REN131060 ROJ131060 RYF131060 SIB131060 SRX131060 TBT131060 TLP131060 TVL131060 UFH131060 UPD131060 UYZ131060 VIV131060 VSR131060 WCN131060 WMJ131060 WWF131060 Y196494 JT196596 TP196596 ADL196596 ANH196596 AXD196596 BGZ196596 BQV196596 CAR196596 CKN196596 CUJ196596 DEF196596 DOB196596 DXX196596 EHT196596 ERP196596 FBL196596 FLH196596 FVD196596 GEZ196596 GOV196596 GYR196596 HIN196596 HSJ196596 ICF196596 IMB196596 IVX196596 JFT196596 JPP196596 JZL196596 KJH196596 KTD196596 LCZ196596 LMV196596 LWR196596 MGN196596 MQJ196596 NAF196596 NKB196596 NTX196596 ODT196596 ONP196596 OXL196596 PHH196596 PRD196596 QAZ196596 QKV196596 QUR196596 REN196596 ROJ196596 RYF196596 SIB196596 SRX196596 TBT196596 TLP196596 TVL196596 UFH196596 UPD196596 UYZ196596 VIV196596 VSR196596 WCN196596 WMJ196596 WWF196596 Y262030 JT262132 TP262132 ADL262132 ANH262132 AXD262132 BGZ262132 BQV262132 CAR262132 CKN262132 CUJ262132 DEF262132 DOB262132 DXX262132 EHT262132 ERP262132 FBL262132 FLH262132 FVD262132 GEZ262132 GOV262132 GYR262132 HIN262132 HSJ262132 ICF262132 IMB262132 IVX262132 JFT262132 JPP262132 JZL262132 KJH262132 KTD262132 LCZ262132 LMV262132 LWR262132 MGN262132 MQJ262132 NAF262132 NKB262132 NTX262132 ODT262132 ONP262132 OXL262132 PHH262132 PRD262132 QAZ262132 QKV262132 QUR262132 REN262132 ROJ262132 RYF262132 SIB262132 SRX262132 TBT262132 TLP262132 TVL262132 UFH262132 UPD262132 UYZ262132 VIV262132 VSR262132 WCN262132 WMJ262132 WWF262132 Y327566 JT327668 TP327668 ADL327668 ANH327668 AXD327668 BGZ327668 BQV327668 CAR327668 CKN327668 CUJ327668 DEF327668 DOB327668 DXX327668 EHT327668 ERP327668 FBL327668 FLH327668 FVD327668 GEZ327668 GOV327668 GYR327668 HIN327668 HSJ327668 ICF327668 IMB327668 IVX327668 JFT327668 JPP327668 JZL327668 KJH327668 KTD327668 LCZ327668 LMV327668 LWR327668 MGN327668 MQJ327668 NAF327668 NKB327668 NTX327668 ODT327668 ONP327668 OXL327668 PHH327668 PRD327668 QAZ327668 QKV327668 QUR327668 REN327668 ROJ327668 RYF327668 SIB327668 SRX327668 TBT327668 TLP327668 TVL327668 UFH327668 UPD327668 UYZ327668 VIV327668 VSR327668 WCN327668 WMJ327668 WWF327668 Y393102 JT393204 TP393204 ADL393204 ANH393204 AXD393204 BGZ393204 BQV393204 CAR393204 CKN393204 CUJ393204 DEF393204 DOB393204 DXX393204 EHT393204 ERP393204 FBL393204 FLH393204 FVD393204 GEZ393204 GOV393204 GYR393204 HIN393204 HSJ393204 ICF393204 IMB393204 IVX393204 JFT393204 JPP393204 JZL393204 KJH393204 KTD393204 LCZ393204 LMV393204 LWR393204 MGN393204 MQJ393204 NAF393204 NKB393204 NTX393204 ODT393204 ONP393204 OXL393204 PHH393204 PRD393204 QAZ393204 QKV393204 QUR393204 REN393204 ROJ393204 RYF393204 SIB393204 SRX393204 TBT393204 TLP393204 TVL393204 UFH393204 UPD393204 UYZ393204 VIV393204 VSR393204 WCN393204 WMJ393204 WWF393204 Y458638 JT458740 TP458740 ADL458740 ANH458740 AXD458740 BGZ458740 BQV458740 CAR458740 CKN458740 CUJ458740 DEF458740 DOB458740 DXX458740 EHT458740 ERP458740 FBL458740 FLH458740 FVD458740 GEZ458740 GOV458740 GYR458740 HIN458740 HSJ458740 ICF458740 IMB458740 IVX458740 JFT458740 JPP458740 JZL458740 KJH458740 KTD458740 LCZ458740 LMV458740 LWR458740 MGN458740 MQJ458740 NAF458740 NKB458740 NTX458740 ODT458740 ONP458740 OXL458740 PHH458740 PRD458740 QAZ458740 QKV458740 QUR458740 REN458740 ROJ458740 RYF458740 SIB458740 SRX458740 TBT458740 TLP458740 TVL458740 UFH458740 UPD458740 UYZ458740 VIV458740 VSR458740 WCN458740 WMJ458740 WWF458740 Y524174 JT524276 TP524276 ADL524276 ANH524276 AXD524276 BGZ524276 BQV524276 CAR524276 CKN524276 CUJ524276 DEF524276 DOB524276 DXX524276 EHT524276 ERP524276 FBL524276 FLH524276 FVD524276 GEZ524276 GOV524276 GYR524276 HIN524276 HSJ524276 ICF524276 IMB524276 IVX524276 JFT524276 JPP524276 JZL524276 KJH524276 KTD524276 LCZ524276 LMV524276 LWR524276 MGN524276 MQJ524276 NAF524276 NKB524276 NTX524276 ODT524276 ONP524276 OXL524276 PHH524276 PRD524276 QAZ524276 QKV524276 QUR524276 REN524276 ROJ524276 RYF524276 SIB524276 SRX524276 TBT524276 TLP524276 TVL524276 UFH524276 UPD524276 UYZ524276 VIV524276 VSR524276 WCN524276 WMJ524276 WWF524276 Y589710 JT589812 TP589812 ADL589812 ANH589812 AXD589812 BGZ589812 BQV589812 CAR589812 CKN589812 CUJ589812 DEF589812 DOB589812 DXX589812 EHT589812 ERP589812 FBL589812 FLH589812 FVD589812 GEZ589812 GOV589812 GYR589812 HIN589812 HSJ589812 ICF589812 IMB589812 IVX589812 JFT589812 JPP589812 JZL589812 KJH589812 KTD589812 LCZ589812 LMV589812 LWR589812 MGN589812 MQJ589812 NAF589812 NKB589812 NTX589812 ODT589812 ONP589812 OXL589812 PHH589812 PRD589812 QAZ589812 QKV589812 QUR589812 REN589812 ROJ589812 RYF589812 SIB589812 SRX589812 TBT589812 TLP589812 TVL589812 UFH589812 UPD589812 UYZ589812 VIV589812 VSR589812 WCN589812 WMJ589812 WWF589812 Y655246 JT655348 TP655348 ADL655348 ANH655348 AXD655348 BGZ655348 BQV655348 CAR655348 CKN655348 CUJ655348 DEF655348 DOB655348 DXX655348 EHT655348 ERP655348 FBL655348 FLH655348 FVD655348 GEZ655348 GOV655348 GYR655348 HIN655348 HSJ655348 ICF655348 IMB655348 IVX655348 JFT655348 JPP655348 JZL655348 KJH655348 KTD655348 LCZ655348 LMV655348 LWR655348 MGN655348 MQJ655348 NAF655348 NKB655348 NTX655348 ODT655348 ONP655348 OXL655348 PHH655348 PRD655348 QAZ655348 QKV655348 QUR655348 REN655348 ROJ655348 RYF655348 SIB655348 SRX655348 TBT655348 TLP655348 TVL655348 UFH655348 UPD655348 UYZ655348 VIV655348 VSR655348 WCN655348 WMJ655348 WWF655348 Y720782 JT720884 TP720884 ADL720884 ANH720884 AXD720884 BGZ720884 BQV720884 CAR720884 CKN720884 CUJ720884 DEF720884 DOB720884 DXX720884 EHT720884 ERP720884 FBL720884 FLH720884 FVD720884 GEZ720884 GOV720884 GYR720884 HIN720884 HSJ720884 ICF720884 IMB720884 IVX720884 JFT720884 JPP720884 JZL720884 KJH720884 KTD720884 LCZ720884 LMV720884 LWR720884 MGN720884 MQJ720884 NAF720884 NKB720884 NTX720884 ODT720884 ONP720884 OXL720884 PHH720884 PRD720884 QAZ720884 QKV720884 QUR720884 REN720884 ROJ720884 RYF720884 SIB720884 SRX720884 TBT720884 TLP720884 TVL720884 UFH720884 UPD720884 UYZ720884 VIV720884 VSR720884 WCN720884 WMJ720884 WWF720884 Y786318 JT786420 TP786420 ADL786420 ANH786420 AXD786420 BGZ786420 BQV786420 CAR786420 CKN786420 CUJ786420 DEF786420 DOB786420 DXX786420 EHT786420 ERP786420 FBL786420 FLH786420 FVD786420 GEZ786420 GOV786420 GYR786420 HIN786420 HSJ786420 ICF786420 IMB786420 IVX786420 JFT786420 JPP786420 JZL786420 KJH786420 KTD786420 LCZ786420 LMV786420 LWR786420 MGN786420 MQJ786420 NAF786420 NKB786420 NTX786420 ODT786420 ONP786420 OXL786420 PHH786420 PRD786420 QAZ786420 QKV786420 QUR786420 REN786420 ROJ786420 RYF786420 SIB786420 SRX786420 TBT786420 TLP786420 TVL786420 UFH786420 UPD786420 UYZ786420 VIV786420 VSR786420 WCN786420 WMJ786420 WWF786420 Y851854 JT851956 TP851956 ADL851956 ANH851956 AXD851956 BGZ851956 BQV851956 CAR851956 CKN851956 CUJ851956 DEF851956 DOB851956 DXX851956 EHT851956 ERP851956 FBL851956 FLH851956 FVD851956 GEZ851956 GOV851956 GYR851956 HIN851956 HSJ851956 ICF851956 IMB851956 IVX851956 JFT851956 JPP851956 JZL851956 KJH851956 KTD851956 LCZ851956 LMV851956 LWR851956 MGN851956 MQJ851956 NAF851956 NKB851956 NTX851956 ODT851956 ONP851956 OXL851956 PHH851956 PRD851956 QAZ851956 QKV851956 QUR851956 REN851956 ROJ851956 RYF851956 SIB851956 SRX851956 TBT851956 TLP851956 TVL851956 UFH851956 UPD851956 UYZ851956 VIV851956 VSR851956 WCN851956 WMJ851956 WWF851956 Y917390 JT917492 TP917492 ADL917492 ANH917492 AXD917492 BGZ917492 BQV917492 CAR917492 CKN917492 CUJ917492 DEF917492 DOB917492 DXX917492 EHT917492 ERP917492 FBL917492 FLH917492 FVD917492 GEZ917492 GOV917492 GYR917492 HIN917492 HSJ917492 ICF917492 IMB917492 IVX917492 JFT917492 JPP917492 JZL917492 KJH917492 KTD917492 LCZ917492 LMV917492 LWR917492 MGN917492 MQJ917492 NAF917492 NKB917492 NTX917492 ODT917492 ONP917492 OXL917492 PHH917492 PRD917492 QAZ917492 QKV917492 QUR917492 REN917492 ROJ917492 RYF917492 SIB917492 SRX917492 TBT917492 TLP917492 TVL917492 UFH917492 UPD917492 UYZ917492 VIV917492 VSR917492 WCN917492 WMJ917492 WWF917492 Y982926 JT983028 TP983028 ADL983028 ANH983028 AXD983028 BGZ983028 BQV983028 CAR983028 CKN983028 CUJ983028 DEF983028 DOB983028 DXX983028 EHT983028 ERP983028 FBL983028 FLH983028 FVD983028 GEZ983028 GOV983028 GYR983028 HIN983028 HSJ983028 ICF983028 IMB983028 IVX983028 JFT983028 JPP983028 JZL983028 KJH983028 KTD983028 LCZ983028 LMV983028 LWR983028 MGN983028 MQJ983028 NAF983028 NKB983028 NTX983028 ODT983028 ONP983028 OXL983028 PHH983028 PRD983028 QAZ983028 QKV983028 QUR983028 REN983028 ROJ983028 RYF983028 SIB983028 SRX983028 TBT983028 TLP983028 TVL983028 UFH983028 UPD983028 UYZ983028 VIV983028 VSR983028 WCN983028 WMJ983028 WWF983028 AG65422 KB65524 TX65524 ADT65524 ANP65524 AXL65524 BHH65524 BRD65524 CAZ65524 CKV65524 CUR65524 DEN65524 DOJ65524 DYF65524 EIB65524 ERX65524 FBT65524 FLP65524 FVL65524 GFH65524 GPD65524 GYZ65524 HIV65524 HSR65524 ICN65524 IMJ65524 IWF65524 JGB65524 JPX65524 JZT65524 KJP65524 KTL65524 LDH65524 LND65524 LWZ65524 MGV65524 MQR65524 NAN65524 NKJ65524 NUF65524 OEB65524 ONX65524 OXT65524 PHP65524 PRL65524 QBH65524 QLD65524 QUZ65524 REV65524 ROR65524 RYN65524 SIJ65524 SSF65524 TCB65524 TLX65524 TVT65524 UFP65524 UPL65524 UZH65524 VJD65524 VSZ65524 WCV65524 WMR65524 WWN65524 AG130958 KB131060 TX131060 ADT131060 ANP131060 AXL131060 BHH131060 BRD131060 CAZ131060 CKV131060 CUR131060 DEN131060 DOJ131060 DYF131060 EIB131060 ERX131060 FBT131060 FLP131060 FVL131060 GFH131060 GPD131060 GYZ131060 HIV131060 HSR131060 ICN131060 IMJ131060 IWF131060 JGB131060 JPX131060 JZT131060 KJP131060 KTL131060 LDH131060 LND131060 LWZ131060 MGV131060 MQR131060 NAN131060 NKJ131060 NUF131060 OEB131060 ONX131060 OXT131060 PHP131060 PRL131060 QBH131060 QLD131060 QUZ131060 REV131060 ROR131060 RYN131060 SIJ131060 SSF131060 TCB131060 TLX131060 TVT131060 UFP131060 UPL131060 UZH131060 VJD131060 VSZ131060 WCV131060 WMR131060 WWN131060 AG196494 KB196596 TX196596 ADT196596 ANP196596 AXL196596 BHH196596 BRD196596 CAZ196596 CKV196596 CUR196596 DEN196596 DOJ196596 DYF196596 EIB196596 ERX196596 FBT196596 FLP196596 FVL196596 GFH196596 GPD196596 GYZ196596 HIV196596 HSR196596 ICN196596 IMJ196596 IWF196596 JGB196596 JPX196596 JZT196596 KJP196596 KTL196596 LDH196596 LND196596 LWZ196596 MGV196596 MQR196596 NAN196596 NKJ196596 NUF196596 OEB196596 ONX196596 OXT196596 PHP196596 PRL196596 QBH196596 QLD196596 QUZ196596 REV196596 ROR196596 RYN196596 SIJ196596 SSF196596 TCB196596 TLX196596 TVT196596 UFP196596 UPL196596 UZH196596 VJD196596 VSZ196596 WCV196596 WMR196596 WWN196596 AG262030 KB262132 TX262132 ADT262132 ANP262132 AXL262132 BHH262132 BRD262132 CAZ262132 CKV262132 CUR262132 DEN262132 DOJ262132 DYF262132 EIB262132 ERX262132 FBT262132 FLP262132 FVL262132 GFH262132 GPD262132 GYZ262132 HIV262132 HSR262132 ICN262132 IMJ262132 IWF262132 JGB262132 JPX262132 JZT262132 KJP262132 KTL262132 LDH262132 LND262132 LWZ262132 MGV262132 MQR262132 NAN262132 NKJ262132 NUF262132 OEB262132 ONX262132 OXT262132 PHP262132 PRL262132 QBH262132 QLD262132 QUZ262132 REV262132 ROR262132 RYN262132 SIJ262132 SSF262132 TCB262132 TLX262132 TVT262132 UFP262132 UPL262132 UZH262132 VJD262132 VSZ262132 WCV262132 WMR262132 WWN262132 AG327566 KB327668 TX327668 ADT327668 ANP327668 AXL327668 BHH327668 BRD327668 CAZ327668 CKV327668 CUR327668 DEN327668 DOJ327668 DYF327668 EIB327668 ERX327668 FBT327668 FLP327668 FVL327668 GFH327668 GPD327668 GYZ327668 HIV327668 HSR327668 ICN327668 IMJ327668 IWF327668 JGB327668 JPX327668 JZT327668 KJP327668 KTL327668 LDH327668 LND327668 LWZ327668 MGV327668 MQR327668 NAN327668 NKJ327668 NUF327668 OEB327668 ONX327668 OXT327668 PHP327668 PRL327668 QBH327668 QLD327668 QUZ327668 REV327668 ROR327668 RYN327668 SIJ327668 SSF327668 TCB327668 TLX327668 TVT327668 UFP327668 UPL327668 UZH327668 VJD327668 VSZ327668 WCV327668 WMR327668 WWN327668 AG393102 KB393204 TX393204 ADT393204 ANP393204 AXL393204 BHH393204 BRD393204 CAZ393204 CKV393204 CUR393204 DEN393204 DOJ393204 DYF393204 EIB393204 ERX393204 FBT393204 FLP393204 FVL393204 GFH393204 GPD393204 GYZ393204 HIV393204 HSR393204 ICN393204 IMJ393204 IWF393204 JGB393204 JPX393204 JZT393204 KJP393204 KTL393204 LDH393204 LND393204 LWZ393204 MGV393204 MQR393204 NAN393204 NKJ393204 NUF393204 OEB393204 ONX393204 OXT393204 PHP393204 PRL393204 QBH393204 QLD393204 QUZ393204 REV393204 ROR393204 RYN393204 SIJ393204 SSF393204 TCB393204 TLX393204 TVT393204 UFP393204 UPL393204 UZH393204 VJD393204 VSZ393204 WCV393204 WMR393204 WWN393204 AG458638 KB458740 TX458740 ADT458740 ANP458740 AXL458740 BHH458740 BRD458740 CAZ458740 CKV458740 CUR458740 DEN458740 DOJ458740 DYF458740 EIB458740 ERX458740 FBT458740 FLP458740 FVL458740 GFH458740 GPD458740 GYZ458740 HIV458740 HSR458740 ICN458740 IMJ458740 IWF458740 JGB458740 JPX458740 JZT458740 KJP458740 KTL458740 LDH458740 LND458740 LWZ458740 MGV458740 MQR458740 NAN458740 NKJ458740 NUF458740 OEB458740 ONX458740 OXT458740 PHP458740 PRL458740 QBH458740 QLD458740 QUZ458740 REV458740 ROR458740 RYN458740 SIJ458740 SSF458740 TCB458740 TLX458740 TVT458740 UFP458740 UPL458740 UZH458740 VJD458740 VSZ458740 WCV458740 WMR458740 WWN458740 AG524174 KB524276 TX524276 ADT524276 ANP524276 AXL524276 BHH524276 BRD524276 CAZ524276 CKV524276 CUR524276 DEN524276 DOJ524276 DYF524276 EIB524276 ERX524276 FBT524276 FLP524276 FVL524276 GFH524276 GPD524276 GYZ524276 HIV524276 HSR524276 ICN524276 IMJ524276 IWF524276 JGB524276 JPX524276 JZT524276 KJP524276 KTL524276 LDH524276 LND524276 LWZ524276 MGV524276 MQR524276 NAN524276 NKJ524276 NUF524276 OEB524276 ONX524276 OXT524276 PHP524276 PRL524276 QBH524276 QLD524276 QUZ524276 REV524276 ROR524276 RYN524276 SIJ524276 SSF524276 TCB524276 TLX524276 TVT524276 UFP524276 UPL524276 UZH524276 VJD524276 VSZ524276 WCV524276 WMR524276 WWN524276 AG589710 KB589812 TX589812 ADT589812 ANP589812 AXL589812 BHH589812 BRD589812 CAZ589812 CKV589812 CUR589812 DEN589812 DOJ589812 DYF589812 EIB589812 ERX589812 FBT589812 FLP589812 FVL589812 GFH589812 GPD589812 GYZ589812 HIV589812 HSR589812 ICN589812 IMJ589812 IWF589812 JGB589812 JPX589812 JZT589812 KJP589812 KTL589812 LDH589812 LND589812 LWZ589812 MGV589812 MQR589812 NAN589812 NKJ589812 NUF589812 OEB589812 ONX589812 OXT589812 PHP589812 PRL589812 QBH589812 QLD589812 QUZ589812 REV589812 ROR589812 RYN589812 SIJ589812 SSF589812 TCB589812 TLX589812 TVT589812 UFP589812 UPL589812 UZH589812 VJD589812 VSZ589812 WCV589812 WMR589812 WWN589812 AG655246 KB655348 TX655348 ADT655348 ANP655348 AXL655348 BHH655348 BRD655348 CAZ655348 CKV655348 CUR655348 DEN655348 DOJ655348 DYF655348 EIB655348 ERX655348 FBT655348 FLP655348 FVL655348 GFH655348 GPD655348 GYZ655348 HIV655348 HSR655348 ICN655348 IMJ655348 IWF655348 JGB655348 JPX655348 JZT655348 KJP655348 KTL655348 LDH655348 LND655348 LWZ655348 MGV655348 MQR655348 NAN655348 NKJ655348 NUF655348 OEB655348 ONX655348 OXT655348 PHP655348 PRL655348 QBH655348 QLD655348 QUZ655348 REV655348 ROR655348 RYN655348 SIJ655348 SSF655348 TCB655348 TLX655348 TVT655348 UFP655348 UPL655348 UZH655348 VJD655348 VSZ655348 WCV655348 WMR655348 WWN655348 AG720782 KB720884 TX720884 ADT720884 ANP720884 AXL720884 BHH720884 BRD720884 CAZ720884 CKV720884 CUR720884 DEN720884 DOJ720884 DYF720884 EIB720884 ERX720884 FBT720884 FLP720884 FVL720884 GFH720884 GPD720884 GYZ720884 HIV720884 HSR720884 ICN720884 IMJ720884 IWF720884 JGB720884 JPX720884 JZT720884 KJP720884 KTL720884 LDH720884 LND720884 LWZ720884 MGV720884 MQR720884 NAN720884 NKJ720884 NUF720884 OEB720884 ONX720884 OXT720884 PHP720884 PRL720884 QBH720884 QLD720884 QUZ720884 REV720884 ROR720884 RYN720884 SIJ720884 SSF720884 TCB720884 TLX720884 TVT720884 UFP720884 UPL720884 UZH720884 VJD720884 VSZ720884 WCV720884 WMR720884 WWN720884 AG786318 KB786420 TX786420 ADT786420 ANP786420 AXL786420 BHH786420 BRD786420 CAZ786420 CKV786420 CUR786420 DEN786420 DOJ786420 DYF786420 EIB786420 ERX786420 FBT786420 FLP786420 FVL786420 GFH786420 GPD786420 GYZ786420 HIV786420 HSR786420 ICN786420 IMJ786420 IWF786420 JGB786420 JPX786420 JZT786420 KJP786420 KTL786420 LDH786420 LND786420 LWZ786420 MGV786420 MQR786420 NAN786420 NKJ786420 NUF786420 OEB786420 ONX786420 OXT786420 PHP786420 PRL786420 QBH786420 QLD786420 QUZ786420 REV786420 ROR786420 RYN786420 SIJ786420 SSF786420 TCB786420 TLX786420 TVT786420 UFP786420 UPL786420 UZH786420 VJD786420 VSZ786420 WCV786420 WMR786420 WWN786420 AG851854 KB851956 TX851956 ADT851956 ANP851956 AXL851956 BHH851956 BRD851956 CAZ851956 CKV851956 CUR851956 DEN851956 DOJ851956 DYF851956 EIB851956 ERX851956 FBT851956 FLP851956 FVL851956 GFH851956 GPD851956 GYZ851956 HIV851956 HSR851956 ICN851956 IMJ851956 IWF851956 JGB851956 JPX851956 JZT851956 KJP851956 KTL851956 LDH851956 LND851956 LWZ851956 MGV851956 MQR851956 NAN851956 NKJ851956 NUF851956 OEB851956 ONX851956 OXT851956 PHP851956 PRL851956 QBH851956 QLD851956 QUZ851956 REV851956 ROR851956 RYN851956 SIJ851956 SSF851956 TCB851956 TLX851956 TVT851956 UFP851956 UPL851956 UZH851956 VJD851956 VSZ851956 WCV851956 WMR851956 WWN851956 AG917390 KB917492 TX917492 ADT917492 ANP917492 AXL917492 BHH917492 BRD917492 CAZ917492 CKV917492 CUR917492 DEN917492 DOJ917492 DYF917492 EIB917492 ERX917492 FBT917492 FLP917492 FVL917492 GFH917492 GPD917492 GYZ917492 HIV917492 HSR917492 ICN917492 IMJ917492 IWF917492 JGB917492 JPX917492 JZT917492 KJP917492 KTL917492 LDH917492 LND917492 LWZ917492 MGV917492 MQR917492 NAN917492 NKJ917492 NUF917492 OEB917492 ONX917492 OXT917492 PHP917492 PRL917492 QBH917492 QLD917492 QUZ917492 REV917492 ROR917492 RYN917492 SIJ917492 SSF917492 TCB917492 TLX917492 TVT917492 UFP917492 UPL917492 UZH917492 VJD917492 VSZ917492 WCV917492 WMR917492 WWN917492 AG982926 KB983028 TX983028 ADT983028 ANP983028 AXL983028 BHH983028 BRD983028 CAZ983028 CKV983028 CUR983028 DEN983028 DOJ983028 DYF983028 EIB983028 ERX983028 FBT983028 FLP983028 FVL983028 GFH983028 GPD983028 GYZ983028 HIV983028 HSR983028 ICN983028 IMJ983028 IWF983028 JGB983028 JPX983028 JZT983028 KJP983028 KTL983028 LDH983028 LND983028 LWZ983028 MGV983028 MQR983028 NAN983028 NKJ983028 NUF983028 OEB983028 ONX983028 OXT983028 PHP983028 PRL983028 QBH983028 QLD983028 QUZ983028 REV983028 ROR983028 RYN983028 SIJ983028 SSF983028 TCB983028 TLX983028 TVT983028 UFP983028 UPL983028 UZH983028 VJD983028 VSZ983028 WCV983028 WMR983028 WWN983028</xm:sqref>
        </x14:dataValidation>
        <x14:dataValidation type="list" showInputMessage="1" showErrorMessage="1" xr:uid="{00000000-0002-0000-0000-000011000000}">
          <x14:formula1>
            <xm:f>data2!$A$2:$A$49</xm:f>
          </x14:formula1>
          <xm:sqref>S53:X53 S71:X71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50"/>
  </sheetPr>
  <dimension ref="A1:CQ331"/>
  <sheetViews>
    <sheetView showGridLines="0" view="pageBreakPreview" zoomScale="70" zoomScaleNormal="40" zoomScaleSheetLayoutView="70" zoomScalePageLayoutView="40" workbookViewId="0">
      <selection activeCell="AD24" sqref="AD24:CJ24"/>
    </sheetView>
  </sheetViews>
  <sheetFormatPr defaultColWidth="2.6328125" defaultRowHeight="13"/>
  <cols>
    <col min="1" max="1" width="2.6328125" style="203"/>
    <col min="2" max="2" width="2.6328125" style="203" customWidth="1"/>
    <col min="3" max="3" width="4" style="203" bestFit="1" customWidth="1"/>
    <col min="4" max="4" width="2.6328125" style="203"/>
    <col min="5" max="5" width="2.453125" style="203" customWidth="1"/>
    <col min="6" max="8" width="2.6328125" style="203"/>
    <col min="9" max="9" width="4" style="203" customWidth="1"/>
    <col min="10" max="13" width="2.6328125" style="203"/>
    <col min="14" max="14" width="2.90625" style="203" customWidth="1"/>
    <col min="15" max="15" width="2.6328125" style="203" customWidth="1"/>
    <col min="16" max="19" width="2.6328125" style="203"/>
    <col min="20" max="20" width="3.36328125" style="203" bestFit="1" customWidth="1"/>
    <col min="21" max="40" width="2.6328125" style="203"/>
    <col min="41" max="41" width="2.6328125" style="197"/>
    <col min="42" max="42" width="2.6328125" style="197" customWidth="1"/>
    <col min="43" max="44" width="2.6328125" style="197"/>
    <col min="45" max="45" width="2.6328125" style="197" customWidth="1"/>
    <col min="46" max="62" width="2.6328125" style="197"/>
    <col min="63" max="63" width="4.6328125" style="197" customWidth="1"/>
    <col min="64" max="84" width="2.6328125" style="197"/>
    <col min="85" max="88" width="2.6328125" style="197" customWidth="1"/>
    <col min="89" max="90" width="3.6328125" style="197" customWidth="1"/>
    <col min="91" max="91" width="2.90625" style="197" hidden="1" customWidth="1"/>
    <col min="92" max="92" width="1.08984375" style="197" hidden="1" customWidth="1"/>
    <col min="93" max="93" width="2.6328125" style="197" hidden="1" customWidth="1"/>
    <col min="94" max="94" width="5.36328125" style="197" hidden="1" customWidth="1"/>
    <col min="95" max="95" width="2.6328125" style="197" hidden="1" customWidth="1"/>
    <col min="96" max="99" width="2.6328125" style="197" customWidth="1"/>
    <col min="100" max="122" width="2.6328125" style="197"/>
    <col min="123" max="123" width="2.6328125" style="197" customWidth="1"/>
    <col min="124" max="16384" width="2.6328125" style="197"/>
  </cols>
  <sheetData>
    <row r="1" spans="1:94" ht="18.75" customHeight="1"/>
    <row r="2" spans="1:94" ht="28.5" customHeight="1">
      <c r="A2" s="209" t="s">
        <v>753</v>
      </c>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1"/>
      <c r="BW2" s="211"/>
      <c r="BX2" s="211"/>
      <c r="BY2" s="211"/>
      <c r="BZ2" s="211"/>
      <c r="CA2" s="211"/>
      <c r="CB2" s="211"/>
      <c r="CC2" s="211"/>
      <c r="CD2" s="211"/>
      <c r="CE2" s="212" t="s">
        <v>340</v>
      </c>
      <c r="CF2" s="968" t="s">
        <v>341</v>
      </c>
      <c r="CG2" s="968"/>
      <c r="CH2" s="213" t="s">
        <v>342</v>
      </c>
      <c r="CI2" s="968" t="s">
        <v>347</v>
      </c>
      <c r="CJ2" s="968"/>
      <c r="CK2" s="212" t="s">
        <v>343</v>
      </c>
      <c r="CL2" s="212" t="s">
        <v>344</v>
      </c>
    </row>
    <row r="3" spans="1:94" ht="29.25" customHeight="1">
      <c r="A3" s="214"/>
      <c r="B3" s="214"/>
      <c r="C3" s="214"/>
      <c r="D3" s="214"/>
      <c r="E3" s="214"/>
      <c r="F3" s="214"/>
      <c r="G3" s="214"/>
      <c r="H3" s="214"/>
      <c r="I3" s="214"/>
      <c r="J3" s="214"/>
      <c r="K3" s="214"/>
      <c r="L3" s="214"/>
      <c r="M3" s="214"/>
      <c r="N3" s="214"/>
      <c r="O3" s="214"/>
      <c r="P3" s="214"/>
      <c r="Q3" s="969" t="s">
        <v>753</v>
      </c>
      <c r="R3" s="969"/>
      <c r="S3" s="969"/>
      <c r="T3" s="969"/>
      <c r="U3" s="969"/>
      <c r="V3" s="969"/>
      <c r="W3" s="969"/>
      <c r="X3" s="969"/>
      <c r="Y3" s="969"/>
      <c r="Z3" s="969"/>
      <c r="AA3" s="969"/>
      <c r="AB3" s="969"/>
      <c r="AC3" s="969"/>
      <c r="AD3" s="969"/>
      <c r="AE3" s="969"/>
      <c r="AF3" s="969"/>
      <c r="AG3" s="969"/>
      <c r="AH3" s="969"/>
      <c r="AI3" s="969"/>
      <c r="AJ3" s="969"/>
      <c r="AK3" s="969"/>
      <c r="AL3" s="969"/>
      <c r="AM3" s="969"/>
      <c r="AN3" s="969"/>
      <c r="AO3" s="969"/>
      <c r="AP3" s="969"/>
      <c r="AQ3" s="969"/>
      <c r="AR3" s="969"/>
      <c r="AS3" s="969"/>
      <c r="AT3" s="969"/>
      <c r="AU3" s="969"/>
      <c r="AV3" s="969"/>
      <c r="AW3" s="969"/>
      <c r="AX3" s="969"/>
      <c r="AY3" s="969"/>
      <c r="AZ3" s="969"/>
      <c r="BA3" s="969"/>
      <c r="BB3" s="969"/>
      <c r="BC3" s="969"/>
      <c r="BD3" s="969"/>
      <c r="BE3" s="969"/>
      <c r="BF3" s="969"/>
      <c r="BG3" s="969"/>
      <c r="BH3" s="969"/>
      <c r="BI3" s="969"/>
      <c r="BJ3" s="969"/>
      <c r="BK3" s="969"/>
      <c r="BL3" s="969"/>
      <c r="BM3" s="969"/>
      <c r="BN3" s="969"/>
      <c r="BO3" s="969"/>
      <c r="BP3" s="969"/>
      <c r="BQ3" s="969"/>
      <c r="BR3" s="969"/>
      <c r="BS3" s="215"/>
      <c r="BT3" s="215"/>
      <c r="BU3" s="215"/>
      <c r="BV3" s="215"/>
      <c r="BW3" s="215"/>
      <c r="BX3" s="215"/>
      <c r="BY3" s="215"/>
      <c r="BZ3" s="215"/>
      <c r="CA3" s="216"/>
      <c r="CB3" s="216"/>
      <c r="CC3" s="216"/>
      <c r="CD3" s="216"/>
      <c r="CE3" s="216"/>
      <c r="CF3" s="215"/>
      <c r="CG3" s="216"/>
      <c r="CH3" s="216"/>
      <c r="CI3" s="217"/>
      <c r="CJ3" s="217"/>
      <c r="CK3" s="217"/>
      <c r="CL3" s="217"/>
      <c r="CM3" s="217"/>
    </row>
    <row r="4" spans="1:94" ht="16.5" customHeight="1">
      <c r="A4" s="218"/>
      <c r="B4" s="219"/>
      <c r="C4" s="219"/>
      <c r="D4" s="219"/>
      <c r="E4" s="219"/>
      <c r="F4" s="219"/>
      <c r="G4" s="219"/>
      <c r="H4" s="219"/>
      <c r="I4" s="219"/>
      <c r="J4" s="219"/>
      <c r="K4" s="219"/>
      <c r="L4" s="219"/>
      <c r="M4" s="219"/>
      <c r="N4" s="219"/>
      <c r="O4" s="219"/>
      <c r="P4" s="219"/>
      <c r="Q4" s="219"/>
      <c r="R4" s="219"/>
      <c r="S4" s="219"/>
      <c r="T4" s="219"/>
      <c r="U4" s="219"/>
      <c r="V4" s="219"/>
      <c r="W4" s="219"/>
      <c r="X4" s="219"/>
      <c r="Y4" s="219"/>
      <c r="Z4" s="219"/>
      <c r="AA4" s="219"/>
      <c r="AB4" s="219"/>
      <c r="AC4" s="219"/>
      <c r="AD4" s="219"/>
      <c r="AE4" s="219"/>
      <c r="AF4" s="219"/>
      <c r="AG4" s="219"/>
      <c r="AH4" s="219"/>
      <c r="AI4" s="219"/>
      <c r="AJ4" s="219"/>
      <c r="AK4" s="219"/>
      <c r="AL4" s="219"/>
      <c r="AM4" s="219"/>
      <c r="AN4" s="219"/>
      <c r="AO4" s="220"/>
      <c r="AP4" s="220"/>
      <c r="AQ4" s="220"/>
      <c r="CH4" s="221"/>
    </row>
    <row r="5" spans="1:94" ht="16.5" customHeight="1">
      <c r="A5" s="218"/>
      <c r="B5" s="219"/>
      <c r="C5" s="219"/>
      <c r="D5" s="219"/>
      <c r="E5" s="219"/>
      <c r="F5" s="219"/>
      <c r="G5" s="219"/>
      <c r="H5" s="219"/>
      <c r="I5" s="219"/>
      <c r="J5" s="219"/>
      <c r="K5" s="219"/>
      <c r="L5" s="219"/>
      <c r="M5" s="219"/>
      <c r="N5" s="219"/>
      <c r="O5" s="219"/>
      <c r="P5" s="219"/>
      <c r="Q5" s="219"/>
      <c r="R5" s="219"/>
      <c r="S5" s="219"/>
      <c r="T5" s="219"/>
      <c r="U5" s="219"/>
      <c r="V5" s="219"/>
      <c r="W5" s="219"/>
      <c r="X5" s="219"/>
      <c r="Y5" s="219"/>
      <c r="Z5" s="219"/>
      <c r="AA5" s="219"/>
      <c r="AB5" s="219"/>
      <c r="AC5" s="219"/>
      <c r="AD5" s="219"/>
      <c r="AE5" s="219"/>
      <c r="AF5" s="219"/>
      <c r="AG5" s="219"/>
      <c r="AH5" s="219"/>
      <c r="AI5" s="219"/>
      <c r="AJ5" s="219"/>
      <c r="AK5" s="219"/>
      <c r="AL5" s="219"/>
      <c r="AM5" s="219"/>
      <c r="AN5" s="219"/>
      <c r="AO5" s="220"/>
      <c r="AP5" s="220"/>
      <c r="AQ5" s="220"/>
      <c r="CH5" s="221"/>
    </row>
    <row r="6" spans="1:94" s="225" customFormat="1" ht="29.25" customHeight="1">
      <c r="A6" s="970" t="s">
        <v>338</v>
      </c>
      <c r="B6" s="970"/>
      <c r="C6" s="970"/>
      <c r="D6" s="970"/>
      <c r="E6" s="970"/>
      <c r="F6" s="970"/>
      <c r="G6" s="970"/>
      <c r="H6" s="970"/>
      <c r="I6" s="970"/>
      <c r="J6" s="970"/>
      <c r="K6" s="970"/>
      <c r="L6" s="970"/>
      <c r="M6" s="970"/>
      <c r="N6" s="970"/>
      <c r="O6" s="970"/>
      <c r="P6" s="970"/>
      <c r="Q6" s="970"/>
      <c r="R6" s="970"/>
      <c r="S6" s="970"/>
      <c r="T6" s="186"/>
      <c r="U6" s="186"/>
      <c r="V6" s="186"/>
      <c r="W6" s="186"/>
      <c r="X6" s="186"/>
      <c r="Y6" s="186"/>
      <c r="Z6" s="186"/>
      <c r="AA6" s="186"/>
      <c r="AB6" s="186"/>
      <c r="AC6" s="186"/>
      <c r="AD6" s="186"/>
      <c r="AE6" s="186"/>
      <c r="AF6" s="186"/>
      <c r="AG6" s="186"/>
      <c r="AH6" s="186"/>
      <c r="AI6" s="186"/>
      <c r="AJ6" s="186"/>
      <c r="AK6" s="186"/>
      <c r="AL6" s="186"/>
      <c r="AM6" s="222"/>
      <c r="AN6" s="222"/>
      <c r="AO6" s="223"/>
      <c r="AP6" s="223"/>
      <c r="AQ6" s="224"/>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7"/>
      <c r="CJ6" s="227"/>
      <c r="CK6" s="227"/>
      <c r="CL6" s="227"/>
      <c r="CM6" s="227"/>
      <c r="CN6" s="227"/>
    </row>
    <row r="7" spans="1:94" ht="10" customHeight="1">
      <c r="A7" s="187"/>
      <c r="B7" s="187"/>
      <c r="C7" s="187"/>
      <c r="D7" s="187"/>
      <c r="E7" s="187"/>
      <c r="F7" s="187"/>
      <c r="G7" s="187"/>
      <c r="H7" s="187"/>
      <c r="I7" s="187"/>
      <c r="J7" s="187"/>
      <c r="K7" s="187"/>
      <c r="L7" s="187"/>
      <c r="M7" s="187"/>
      <c r="N7" s="187"/>
      <c r="O7" s="187"/>
      <c r="P7" s="187"/>
      <c r="Q7" s="187"/>
      <c r="R7" s="187"/>
      <c r="S7" s="187"/>
      <c r="T7" s="228"/>
      <c r="U7" s="228"/>
      <c r="V7" s="228"/>
      <c r="W7" s="228"/>
      <c r="X7" s="228"/>
      <c r="Y7" s="228"/>
      <c r="Z7" s="228"/>
      <c r="AA7" s="228"/>
      <c r="AB7" s="228"/>
      <c r="AC7" s="228"/>
      <c r="AD7" s="228"/>
      <c r="AE7" s="228"/>
      <c r="AF7" s="228"/>
      <c r="AG7" s="228"/>
      <c r="AH7" s="228"/>
      <c r="AI7" s="228"/>
      <c r="AJ7" s="228"/>
      <c r="AK7" s="228"/>
      <c r="AL7" s="228"/>
      <c r="AM7" s="229"/>
      <c r="AN7" s="229"/>
      <c r="AO7" s="230"/>
      <c r="AP7" s="230"/>
      <c r="AQ7" s="231"/>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3"/>
      <c r="CJ7" s="233"/>
      <c r="CK7" s="233"/>
      <c r="CL7" s="233"/>
      <c r="CM7" s="233"/>
      <c r="CN7" s="233"/>
    </row>
    <row r="8" spans="1:94" ht="35.15" customHeight="1">
      <c r="A8" s="187"/>
      <c r="B8" s="959" t="s">
        <v>321</v>
      </c>
      <c r="C8" s="959"/>
      <c r="D8" s="959"/>
      <c r="E8" s="959"/>
      <c r="F8" s="959"/>
      <c r="G8" s="959"/>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59"/>
      <c r="AY8" s="959"/>
      <c r="AZ8" s="959"/>
      <c r="BA8" s="959"/>
      <c r="BB8" s="959"/>
      <c r="BC8" s="959"/>
      <c r="BD8" s="959"/>
      <c r="BE8" s="959"/>
      <c r="BF8" s="959"/>
      <c r="BG8" s="959"/>
      <c r="BH8" s="959"/>
      <c r="BI8" s="959"/>
      <c r="BJ8" s="959"/>
      <c r="BK8" s="959"/>
      <c r="BL8" s="959"/>
      <c r="BM8" s="959"/>
      <c r="BN8" s="959"/>
      <c r="BO8" s="959"/>
      <c r="BP8" s="959"/>
      <c r="BQ8" s="959"/>
      <c r="BR8" s="959"/>
      <c r="BS8" s="959"/>
      <c r="BT8" s="959"/>
      <c r="BU8" s="959"/>
      <c r="BV8" s="959"/>
      <c r="BW8" s="959"/>
      <c r="BX8" s="959"/>
      <c r="BY8" s="959"/>
      <c r="BZ8" s="959"/>
      <c r="CA8" s="959"/>
      <c r="CB8" s="959"/>
      <c r="CC8" s="959"/>
      <c r="CD8" s="959"/>
      <c r="CE8" s="959"/>
      <c r="CF8" s="959"/>
      <c r="CG8" s="959"/>
      <c r="CH8" s="959"/>
      <c r="CI8" s="959"/>
      <c r="CJ8" s="959"/>
      <c r="CK8" s="233"/>
      <c r="CL8" s="233"/>
      <c r="CM8" s="233"/>
      <c r="CN8" s="233"/>
    </row>
    <row r="9" spans="1:94" ht="35.15" customHeight="1">
      <c r="A9" s="187"/>
      <c r="B9" s="977" t="s">
        <v>627</v>
      </c>
      <c r="C9" s="978"/>
      <c r="D9" s="978"/>
      <c r="E9" s="978"/>
      <c r="F9" s="978"/>
      <c r="G9" s="978"/>
      <c r="H9" s="978"/>
      <c r="I9" s="978"/>
      <c r="J9" s="978"/>
      <c r="K9" s="978"/>
      <c r="L9" s="978"/>
      <c r="M9" s="979"/>
      <c r="N9" s="963" t="str">
        <f>IF(ＺＥＨデベロッパー実績報告書!F46="","",ＺＥＨデベロッパー実績報告書!F46)</f>
        <v/>
      </c>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233"/>
      <c r="CL9" s="233"/>
      <c r="CM9" s="233"/>
      <c r="CN9" s="233"/>
    </row>
    <row r="10" spans="1:94" ht="35.15" customHeight="1">
      <c r="A10" s="199"/>
      <c r="B10" s="960" t="s">
        <v>17</v>
      </c>
      <c r="C10" s="961"/>
      <c r="D10" s="961"/>
      <c r="E10" s="961"/>
      <c r="F10" s="961"/>
      <c r="G10" s="961"/>
      <c r="H10" s="961"/>
      <c r="I10" s="961"/>
      <c r="J10" s="961"/>
      <c r="K10" s="961"/>
      <c r="L10" s="961"/>
      <c r="M10" s="962"/>
      <c r="N10" s="963" t="str">
        <f>IF(ＺＥＨデベロッパー実績報告書!F48="","",ＺＥＨデベロッパー実績報告書!F48)</f>
        <v/>
      </c>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3"/>
      <c r="AL10" s="963"/>
      <c r="AM10" s="963"/>
      <c r="AN10" s="963"/>
      <c r="AO10" s="963"/>
      <c r="AP10" s="963"/>
      <c r="AQ10" s="963"/>
      <c r="AR10" s="963"/>
      <c r="AS10" s="963"/>
      <c r="AT10" s="963"/>
      <c r="AU10" s="963"/>
      <c r="AV10" s="963"/>
      <c r="AW10" s="963"/>
      <c r="AX10" s="963"/>
      <c r="AY10" s="963"/>
      <c r="AZ10" s="963"/>
      <c r="BA10" s="963"/>
      <c r="BB10" s="963"/>
      <c r="BC10" s="963"/>
      <c r="BD10" s="963"/>
      <c r="BE10" s="963"/>
      <c r="BF10" s="963"/>
      <c r="BG10" s="963"/>
      <c r="BH10" s="963"/>
      <c r="BI10" s="963"/>
      <c r="BJ10" s="963"/>
      <c r="BK10" s="963"/>
      <c r="BL10" s="963"/>
      <c r="BM10" s="963"/>
      <c r="BN10" s="963"/>
      <c r="BO10" s="963"/>
      <c r="BP10" s="963"/>
      <c r="BQ10" s="963"/>
      <c r="BR10" s="963"/>
      <c r="BS10" s="963"/>
      <c r="BT10" s="963"/>
      <c r="BU10" s="963"/>
      <c r="BV10" s="963"/>
      <c r="BW10" s="963"/>
      <c r="BX10" s="963"/>
      <c r="BY10" s="963"/>
      <c r="BZ10" s="963"/>
      <c r="CA10" s="963"/>
      <c r="CB10" s="963"/>
      <c r="CC10" s="963"/>
      <c r="CD10" s="963"/>
      <c r="CE10" s="963"/>
      <c r="CF10" s="963"/>
      <c r="CG10" s="963"/>
      <c r="CH10" s="963"/>
      <c r="CI10" s="963"/>
      <c r="CJ10" s="963"/>
      <c r="CK10" s="234"/>
      <c r="CL10" s="234"/>
      <c r="CM10" s="234"/>
    </row>
    <row r="11" spans="1:94" ht="35.15" customHeight="1">
      <c r="A11" s="199"/>
      <c r="B11" s="964" t="s">
        <v>18</v>
      </c>
      <c r="C11" s="965"/>
      <c r="D11" s="965"/>
      <c r="E11" s="965"/>
      <c r="F11" s="965"/>
      <c r="G11" s="965"/>
      <c r="H11" s="965"/>
      <c r="I11" s="965"/>
      <c r="J11" s="965"/>
      <c r="K11" s="965"/>
      <c r="L11" s="965"/>
      <c r="M11" s="966"/>
      <c r="N11" s="963" t="str">
        <f>IF(ＺＥＨデベロッパー実績報告書!S53="","",ＺＥＨデベロッパー実績報告書!S53)</f>
        <v/>
      </c>
      <c r="O11" s="963"/>
      <c r="P11" s="963"/>
      <c r="Q11" s="963"/>
      <c r="R11" s="963"/>
      <c r="S11" s="963"/>
      <c r="T11" s="963"/>
      <c r="U11" s="963"/>
      <c r="V11" s="963"/>
      <c r="W11" s="963"/>
      <c r="X11" s="963"/>
      <c r="Y11" s="963"/>
      <c r="Z11" s="963"/>
      <c r="AA11" s="963"/>
      <c r="AB11" s="963"/>
      <c r="AC11" s="963"/>
      <c r="AD11" s="963"/>
      <c r="AE11" s="963"/>
      <c r="AF11" s="963"/>
      <c r="AG11" s="963"/>
      <c r="AH11" s="963"/>
      <c r="AI11" s="963"/>
      <c r="AJ11" s="963"/>
      <c r="AK11" s="963"/>
      <c r="AL11" s="963"/>
      <c r="AM11" s="963"/>
      <c r="AN11" s="963"/>
      <c r="AO11" s="963"/>
      <c r="AP11" s="963"/>
      <c r="AQ11" s="963"/>
      <c r="AR11" s="963"/>
      <c r="AS11" s="963"/>
      <c r="AT11" s="963"/>
      <c r="AU11" s="963"/>
      <c r="AV11" s="963"/>
      <c r="AW11" s="963"/>
      <c r="AX11" s="963"/>
      <c r="AY11" s="963"/>
      <c r="AZ11" s="963"/>
      <c r="BA11" s="963"/>
      <c r="BB11" s="963"/>
      <c r="BC11" s="963"/>
      <c r="BD11" s="963"/>
      <c r="BE11" s="963"/>
      <c r="BF11" s="963"/>
      <c r="BG11" s="963"/>
      <c r="BH11" s="963"/>
      <c r="BI11" s="963"/>
      <c r="BJ11" s="963"/>
      <c r="BK11" s="963"/>
      <c r="BL11" s="963"/>
      <c r="BM11" s="963"/>
      <c r="BN11" s="963"/>
      <c r="BO11" s="963"/>
      <c r="BP11" s="963"/>
      <c r="BQ11" s="963"/>
      <c r="BR11" s="963"/>
      <c r="BS11" s="963"/>
      <c r="BT11" s="963"/>
      <c r="BU11" s="963"/>
      <c r="BV11" s="963"/>
      <c r="BW11" s="963"/>
      <c r="BX11" s="963"/>
      <c r="BY11" s="963"/>
      <c r="BZ11" s="963"/>
      <c r="CA11" s="963"/>
      <c r="CB11" s="963"/>
      <c r="CC11" s="963"/>
      <c r="CD11" s="963"/>
      <c r="CE11" s="963"/>
      <c r="CF11" s="963"/>
      <c r="CG11" s="963"/>
      <c r="CH11" s="963"/>
      <c r="CI11" s="963"/>
      <c r="CJ11" s="963"/>
      <c r="CK11" s="234"/>
      <c r="CL11" s="234"/>
      <c r="CM11" s="234"/>
    </row>
    <row r="12" spans="1:94" ht="35.15" customHeight="1">
      <c r="A12" s="199"/>
      <c r="B12" s="967" t="s">
        <v>19</v>
      </c>
      <c r="C12" s="967"/>
      <c r="D12" s="967"/>
      <c r="E12" s="967"/>
      <c r="F12" s="967"/>
      <c r="G12" s="967"/>
      <c r="H12" s="967"/>
      <c r="I12" s="967"/>
      <c r="J12" s="967"/>
      <c r="K12" s="967"/>
      <c r="L12" s="967"/>
      <c r="M12" s="967"/>
      <c r="N12" s="533" t="str">
        <f>IF(ＺＥＨデベロッパー登録票!CS9=TRUE,"■","□")</f>
        <v>□</v>
      </c>
      <c r="O12" s="534"/>
      <c r="P12" s="534"/>
      <c r="Q12" s="534"/>
      <c r="R12" s="534"/>
      <c r="S12" s="534"/>
      <c r="T12" s="534"/>
      <c r="U12" s="534"/>
      <c r="V12" s="534"/>
      <c r="W12" s="534"/>
      <c r="X12" s="531" t="s">
        <v>355</v>
      </c>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2"/>
      <c r="AV12" s="533" t="str">
        <f>IF(ＺＥＨデベロッパー登録票!CT9=TRUE,"■","□")</f>
        <v>□</v>
      </c>
      <c r="AW12" s="534"/>
      <c r="AX12" s="534"/>
      <c r="AY12" s="534"/>
      <c r="AZ12" s="534"/>
      <c r="BA12" s="534"/>
      <c r="BB12" s="534"/>
      <c r="BC12" s="534"/>
      <c r="BD12" s="534"/>
      <c r="BE12" s="534"/>
      <c r="BF12" s="534"/>
      <c r="BG12" s="534"/>
      <c r="BH12" s="534"/>
      <c r="BI12" s="534"/>
      <c r="BJ12" s="534"/>
      <c r="BK12" s="531" t="s">
        <v>359</v>
      </c>
      <c r="BL12" s="531"/>
      <c r="BM12" s="531"/>
      <c r="BN12" s="531"/>
      <c r="BO12" s="531"/>
      <c r="BP12" s="531"/>
      <c r="BQ12" s="531"/>
      <c r="BR12" s="531"/>
      <c r="BS12" s="531"/>
      <c r="BT12" s="531"/>
      <c r="BU12" s="531"/>
      <c r="BV12" s="531"/>
      <c r="BW12" s="531"/>
      <c r="BX12" s="531"/>
      <c r="BY12" s="531"/>
      <c r="BZ12" s="531"/>
      <c r="CA12" s="531"/>
      <c r="CB12" s="531"/>
      <c r="CC12" s="531"/>
      <c r="CD12" s="531"/>
      <c r="CE12" s="531"/>
      <c r="CF12" s="531"/>
      <c r="CG12" s="531"/>
      <c r="CH12" s="531"/>
      <c r="CI12" s="531"/>
      <c r="CJ12" s="532"/>
    </row>
    <row r="13" spans="1:94" ht="30" customHeight="1">
      <c r="A13" s="199"/>
      <c r="B13" s="235"/>
      <c r="C13" s="235"/>
      <c r="D13" s="235"/>
      <c r="E13" s="235"/>
      <c r="F13" s="235"/>
      <c r="G13" s="235"/>
      <c r="H13" s="235"/>
      <c r="I13" s="235"/>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7"/>
      <c r="AP13" s="237"/>
      <c r="AQ13" s="238"/>
      <c r="AT13" s="232"/>
      <c r="AU13" s="239"/>
      <c r="AV13" s="239"/>
      <c r="AW13" s="239"/>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row>
    <row r="14" spans="1:94" ht="35.15" customHeight="1">
      <c r="A14" s="199"/>
      <c r="B14" s="974" t="s">
        <v>356</v>
      </c>
      <c r="C14" s="975"/>
      <c r="D14" s="975"/>
      <c r="E14" s="975"/>
      <c r="F14" s="975"/>
      <c r="G14" s="975"/>
      <c r="H14" s="975"/>
      <c r="I14" s="975"/>
      <c r="J14" s="975"/>
      <c r="K14" s="975"/>
      <c r="L14" s="975"/>
      <c r="M14" s="975"/>
      <c r="N14" s="975"/>
      <c r="O14" s="975"/>
      <c r="P14" s="975"/>
      <c r="Q14" s="975"/>
      <c r="R14" s="975"/>
      <c r="S14" s="975"/>
      <c r="T14" s="975"/>
      <c r="U14" s="975"/>
      <c r="V14" s="975"/>
      <c r="W14" s="975"/>
      <c r="X14" s="975"/>
      <c r="Y14" s="975"/>
      <c r="Z14" s="975"/>
      <c r="AA14" s="975"/>
      <c r="AB14" s="975"/>
      <c r="AC14" s="975"/>
      <c r="AD14" s="975"/>
      <c r="AE14" s="975"/>
      <c r="AF14" s="975"/>
      <c r="AG14" s="975"/>
      <c r="AH14" s="975"/>
      <c r="AI14" s="975"/>
      <c r="AJ14" s="975"/>
      <c r="AK14" s="975"/>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975"/>
      <c r="BH14" s="975"/>
      <c r="BI14" s="975"/>
      <c r="BJ14" s="975"/>
      <c r="BK14" s="975"/>
      <c r="BL14" s="975"/>
      <c r="BM14" s="975"/>
      <c r="BN14" s="975"/>
      <c r="BO14" s="975"/>
      <c r="BP14" s="975"/>
      <c r="BQ14" s="975"/>
      <c r="BR14" s="975"/>
      <c r="BS14" s="975"/>
      <c r="BT14" s="975"/>
      <c r="BU14" s="975"/>
      <c r="BV14" s="975"/>
      <c r="BW14" s="975"/>
      <c r="BX14" s="975"/>
      <c r="BY14" s="975"/>
      <c r="BZ14" s="975"/>
      <c r="CA14" s="975"/>
      <c r="CB14" s="975"/>
      <c r="CC14" s="975"/>
      <c r="CD14" s="975"/>
      <c r="CE14" s="975"/>
      <c r="CF14" s="975"/>
      <c r="CG14" s="975"/>
      <c r="CH14" s="975"/>
      <c r="CI14" s="975"/>
      <c r="CJ14" s="976"/>
    </row>
    <row r="15" spans="1:94" ht="35.15" customHeight="1">
      <c r="A15" s="199"/>
      <c r="B15" s="974" t="s">
        <v>376</v>
      </c>
      <c r="C15" s="975"/>
      <c r="D15" s="975"/>
      <c r="E15" s="975"/>
      <c r="F15" s="975"/>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975"/>
      <c r="BH15" s="975"/>
      <c r="BI15" s="975"/>
      <c r="BJ15" s="975"/>
      <c r="BK15" s="975"/>
      <c r="BL15" s="975"/>
      <c r="BM15" s="975"/>
      <c r="BN15" s="975"/>
      <c r="BO15" s="975"/>
      <c r="BP15" s="975"/>
      <c r="BQ15" s="975"/>
      <c r="BR15" s="975"/>
      <c r="BS15" s="975"/>
      <c r="BT15" s="975"/>
      <c r="BU15" s="975"/>
      <c r="BV15" s="975"/>
      <c r="BW15" s="975"/>
      <c r="BX15" s="975"/>
      <c r="BY15" s="975"/>
      <c r="BZ15" s="975"/>
      <c r="CA15" s="975"/>
      <c r="CB15" s="975"/>
      <c r="CC15" s="975"/>
      <c r="CD15" s="975"/>
      <c r="CE15" s="975"/>
      <c r="CF15" s="975"/>
      <c r="CG15" s="975"/>
      <c r="CH15" s="975"/>
      <c r="CI15" s="975"/>
      <c r="CJ15" s="976"/>
    </row>
    <row r="16" spans="1:94" ht="35.15" customHeight="1">
      <c r="A16" s="190"/>
      <c r="B16" s="946" t="s">
        <v>603</v>
      </c>
      <c r="C16" s="947"/>
      <c r="D16" s="947"/>
      <c r="E16" s="947"/>
      <c r="F16" s="947"/>
      <c r="G16" s="947"/>
      <c r="H16" s="947"/>
      <c r="I16" s="947"/>
      <c r="J16" s="947"/>
      <c r="K16" s="947"/>
      <c r="L16" s="947"/>
      <c r="M16" s="947"/>
      <c r="N16" s="947"/>
      <c r="O16" s="947"/>
      <c r="P16" s="947"/>
      <c r="Q16" s="947"/>
      <c r="R16" s="947"/>
      <c r="S16" s="947"/>
      <c r="T16" s="947"/>
      <c r="U16" s="947"/>
      <c r="V16" s="947"/>
      <c r="W16" s="947"/>
      <c r="X16" s="947"/>
      <c r="Y16" s="947"/>
      <c r="Z16" s="947"/>
      <c r="AA16" s="947"/>
      <c r="AB16" s="947"/>
      <c r="AC16" s="947"/>
      <c r="AD16" s="947"/>
      <c r="AE16" s="947"/>
      <c r="AF16" s="947"/>
      <c r="AG16" s="947"/>
      <c r="AH16" s="947"/>
      <c r="AI16" s="947"/>
      <c r="AJ16" s="947"/>
      <c r="AK16" s="947"/>
      <c r="AL16" s="947"/>
      <c r="AM16" s="947"/>
      <c r="AN16" s="947"/>
      <c r="AO16" s="947"/>
      <c r="AP16" s="947"/>
      <c r="AQ16" s="947"/>
      <c r="AR16" s="947"/>
      <c r="AS16" s="947"/>
      <c r="AT16" s="947"/>
      <c r="AU16" s="947"/>
      <c r="AV16" s="947"/>
      <c r="AW16" s="947"/>
      <c r="AX16" s="947"/>
      <c r="AY16" s="947"/>
      <c r="AZ16" s="947"/>
      <c r="BA16" s="947"/>
      <c r="BB16" s="947"/>
      <c r="BC16" s="947"/>
      <c r="BD16" s="947"/>
      <c r="BE16" s="947"/>
      <c r="BF16" s="947"/>
      <c r="BG16" s="947"/>
      <c r="BH16" s="947"/>
      <c r="BI16" s="947"/>
      <c r="BJ16" s="947"/>
      <c r="BK16" s="947"/>
      <c r="BL16" s="947"/>
      <c r="BM16" s="947"/>
      <c r="BN16" s="947"/>
      <c r="BO16" s="947"/>
      <c r="BP16" s="947"/>
      <c r="BQ16" s="947"/>
      <c r="BR16" s="947"/>
      <c r="BS16" s="947"/>
      <c r="BT16" s="947"/>
      <c r="BU16" s="947"/>
      <c r="BV16" s="947"/>
      <c r="BW16" s="947"/>
      <c r="BX16" s="947"/>
      <c r="BY16" s="947"/>
      <c r="BZ16" s="947"/>
      <c r="CA16" s="947"/>
      <c r="CB16" s="947"/>
      <c r="CC16" s="947"/>
      <c r="CD16" s="947"/>
      <c r="CE16" s="947"/>
      <c r="CF16" s="947"/>
      <c r="CG16" s="947"/>
      <c r="CH16" s="947"/>
      <c r="CI16" s="947"/>
      <c r="CJ16" s="948"/>
      <c r="CK16" s="240"/>
      <c r="CL16" s="240"/>
      <c r="CM16" s="305"/>
      <c r="CN16" s="305"/>
      <c r="CO16" s="305"/>
      <c r="CP16" s="305"/>
    </row>
    <row r="17" spans="1:94" ht="13.5" customHeight="1">
      <c r="A17" s="190"/>
      <c r="B17" s="241"/>
      <c r="C17" s="241"/>
      <c r="D17" s="241"/>
      <c r="E17" s="241"/>
      <c r="F17" s="241"/>
      <c r="G17" s="241"/>
      <c r="H17" s="241"/>
      <c r="I17" s="241"/>
      <c r="J17" s="241"/>
      <c r="K17" s="241"/>
      <c r="L17" s="241"/>
      <c r="M17" s="241"/>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03"/>
      <c r="CJ17" s="203"/>
      <c r="CK17" s="240"/>
      <c r="CL17" s="240"/>
      <c r="CM17" s="305"/>
      <c r="CN17" s="305"/>
      <c r="CO17" s="305"/>
      <c r="CP17" s="305"/>
    </row>
    <row r="18" spans="1:94" ht="35.15" customHeight="1">
      <c r="A18" s="190"/>
      <c r="B18" s="974" t="s">
        <v>376</v>
      </c>
      <c r="C18" s="975"/>
      <c r="D18" s="975"/>
      <c r="E18" s="975"/>
      <c r="F18" s="975"/>
      <c r="G18" s="975"/>
      <c r="H18" s="975"/>
      <c r="I18" s="975"/>
      <c r="J18" s="975"/>
      <c r="K18" s="975"/>
      <c r="L18" s="975"/>
      <c r="M18" s="975"/>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5"/>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975"/>
      <c r="BH18" s="975"/>
      <c r="BI18" s="975"/>
      <c r="BJ18" s="975"/>
      <c r="BK18" s="975"/>
      <c r="BL18" s="975"/>
      <c r="BM18" s="975"/>
      <c r="BN18" s="975"/>
      <c r="BO18" s="975"/>
      <c r="BP18" s="975"/>
      <c r="BQ18" s="975"/>
      <c r="BR18" s="975"/>
      <c r="BS18" s="975"/>
      <c r="BT18" s="975"/>
      <c r="BU18" s="975"/>
      <c r="BV18" s="975"/>
      <c r="BW18" s="975"/>
      <c r="BX18" s="975"/>
      <c r="BY18" s="975"/>
      <c r="BZ18" s="975"/>
      <c r="CA18" s="975"/>
      <c r="CB18" s="975"/>
      <c r="CC18" s="975"/>
      <c r="CD18" s="975"/>
      <c r="CE18" s="975"/>
      <c r="CF18" s="975"/>
      <c r="CG18" s="975"/>
      <c r="CH18" s="975"/>
      <c r="CI18" s="975"/>
      <c r="CJ18" s="976"/>
      <c r="CK18" s="240"/>
      <c r="CL18" s="240"/>
      <c r="CM18" s="305"/>
      <c r="CN18" s="305"/>
      <c r="CO18" s="305"/>
      <c r="CP18" s="305"/>
    </row>
    <row r="19" spans="1:94" ht="35.15" customHeight="1">
      <c r="A19" s="190"/>
      <c r="B19" s="946" t="s">
        <v>604</v>
      </c>
      <c r="C19" s="947"/>
      <c r="D19" s="947"/>
      <c r="E19" s="947"/>
      <c r="F19" s="947"/>
      <c r="G19" s="947"/>
      <c r="H19" s="947"/>
      <c r="I19" s="947"/>
      <c r="J19" s="947"/>
      <c r="K19" s="947"/>
      <c r="L19" s="947"/>
      <c r="M19" s="947"/>
      <c r="N19" s="947"/>
      <c r="O19" s="947"/>
      <c r="P19" s="947"/>
      <c r="Q19" s="947"/>
      <c r="R19" s="947"/>
      <c r="S19" s="947"/>
      <c r="T19" s="947"/>
      <c r="U19" s="947"/>
      <c r="V19" s="947"/>
      <c r="W19" s="947"/>
      <c r="X19" s="947"/>
      <c r="Y19" s="947"/>
      <c r="Z19" s="947"/>
      <c r="AA19" s="947"/>
      <c r="AB19" s="947"/>
      <c r="AC19" s="947"/>
      <c r="AD19" s="947"/>
      <c r="AE19" s="947"/>
      <c r="AF19" s="947"/>
      <c r="AG19" s="947"/>
      <c r="AH19" s="947"/>
      <c r="AI19" s="947"/>
      <c r="AJ19" s="947"/>
      <c r="AK19" s="947"/>
      <c r="AL19" s="947"/>
      <c r="AM19" s="947"/>
      <c r="AN19" s="947"/>
      <c r="AO19" s="947"/>
      <c r="AP19" s="947"/>
      <c r="AQ19" s="947"/>
      <c r="AR19" s="947"/>
      <c r="AS19" s="947"/>
      <c r="AT19" s="947"/>
      <c r="AU19" s="947"/>
      <c r="AV19" s="947"/>
      <c r="AW19" s="947"/>
      <c r="AX19" s="947"/>
      <c r="AY19" s="947"/>
      <c r="AZ19" s="947"/>
      <c r="BA19" s="947"/>
      <c r="BB19" s="947"/>
      <c r="BC19" s="947"/>
      <c r="BD19" s="947"/>
      <c r="BE19" s="947"/>
      <c r="BF19" s="947"/>
      <c r="BG19" s="947"/>
      <c r="BH19" s="947"/>
      <c r="BI19" s="947"/>
      <c r="BJ19" s="947"/>
      <c r="BK19" s="947"/>
      <c r="BL19" s="947"/>
      <c r="BM19" s="947"/>
      <c r="BN19" s="947"/>
      <c r="BO19" s="947"/>
      <c r="BP19" s="947"/>
      <c r="BQ19" s="947"/>
      <c r="BR19" s="947"/>
      <c r="BS19" s="947"/>
      <c r="BT19" s="947"/>
      <c r="BU19" s="947"/>
      <c r="BV19" s="947"/>
      <c r="BW19" s="947"/>
      <c r="BX19" s="947"/>
      <c r="BY19" s="947"/>
      <c r="BZ19" s="947"/>
      <c r="CA19" s="947"/>
      <c r="CB19" s="947"/>
      <c r="CC19" s="947"/>
      <c r="CD19" s="947"/>
      <c r="CE19" s="947"/>
      <c r="CF19" s="947"/>
      <c r="CG19" s="947"/>
      <c r="CH19" s="947"/>
      <c r="CI19" s="947"/>
      <c r="CJ19" s="948"/>
      <c r="CK19" s="240"/>
      <c r="CL19" s="240"/>
      <c r="CM19" s="305"/>
      <c r="CN19" s="305"/>
      <c r="CO19" s="305"/>
      <c r="CP19" s="305"/>
    </row>
    <row r="20" spans="1:94" ht="35.15" customHeight="1">
      <c r="A20" s="199"/>
      <c r="B20" s="946" t="s">
        <v>605</v>
      </c>
      <c r="C20" s="947"/>
      <c r="D20" s="947"/>
      <c r="E20" s="947"/>
      <c r="F20" s="947"/>
      <c r="G20" s="947"/>
      <c r="H20" s="947"/>
      <c r="I20" s="947"/>
      <c r="J20" s="947"/>
      <c r="K20" s="947"/>
      <c r="L20" s="947"/>
      <c r="M20" s="947"/>
      <c r="N20" s="947"/>
      <c r="O20" s="947"/>
      <c r="P20" s="947"/>
      <c r="Q20" s="947"/>
      <c r="R20" s="947"/>
      <c r="S20" s="947"/>
      <c r="T20" s="947"/>
      <c r="U20" s="947"/>
      <c r="V20" s="947"/>
      <c r="W20" s="947"/>
      <c r="X20" s="947"/>
      <c r="Y20" s="947"/>
      <c r="Z20" s="947"/>
      <c r="AA20" s="947"/>
      <c r="AB20" s="947"/>
      <c r="AC20" s="947"/>
      <c r="AD20" s="947"/>
      <c r="AE20" s="947"/>
      <c r="AF20" s="947"/>
      <c r="AG20" s="947"/>
      <c r="AH20" s="947"/>
      <c r="AI20" s="947"/>
      <c r="AJ20" s="947"/>
      <c r="AK20" s="947"/>
      <c r="AL20" s="947"/>
      <c r="AM20" s="947"/>
      <c r="AN20" s="947"/>
      <c r="AO20" s="947"/>
      <c r="AP20" s="947"/>
      <c r="AQ20" s="947"/>
      <c r="AR20" s="947"/>
      <c r="AS20" s="947"/>
      <c r="AT20" s="947"/>
      <c r="AU20" s="947"/>
      <c r="AV20" s="947"/>
      <c r="AW20" s="947"/>
      <c r="AX20" s="947"/>
      <c r="AY20" s="947"/>
      <c r="AZ20" s="947"/>
      <c r="BA20" s="947"/>
      <c r="BB20" s="947"/>
      <c r="BC20" s="947"/>
      <c r="BD20" s="947"/>
      <c r="BE20" s="947"/>
      <c r="BF20" s="947"/>
      <c r="BG20" s="947"/>
      <c r="BH20" s="947"/>
      <c r="BI20" s="947"/>
      <c r="BJ20" s="947"/>
      <c r="BK20" s="947"/>
      <c r="BL20" s="947"/>
      <c r="BM20" s="947"/>
      <c r="BN20" s="947"/>
      <c r="BO20" s="947"/>
      <c r="BP20" s="947"/>
      <c r="BQ20" s="947"/>
      <c r="BR20" s="947"/>
      <c r="BS20" s="947"/>
      <c r="BT20" s="947"/>
      <c r="BU20" s="947"/>
      <c r="BV20" s="947"/>
      <c r="BW20" s="947"/>
      <c r="BX20" s="947"/>
      <c r="BY20" s="947"/>
      <c r="BZ20" s="947"/>
      <c r="CA20" s="947"/>
      <c r="CB20" s="947"/>
      <c r="CC20" s="947"/>
      <c r="CD20" s="947"/>
      <c r="CE20" s="947"/>
      <c r="CF20" s="947"/>
      <c r="CG20" s="947"/>
      <c r="CH20" s="947"/>
      <c r="CI20" s="947"/>
      <c r="CJ20" s="948"/>
      <c r="CK20" s="240"/>
      <c r="CL20" s="240"/>
      <c r="CM20" s="305"/>
      <c r="CN20" s="305"/>
      <c r="CO20" s="305"/>
      <c r="CP20" s="305"/>
    </row>
    <row r="21" spans="1:94" ht="30" customHeight="1">
      <c r="A21" s="199"/>
      <c r="B21" s="235"/>
      <c r="C21" s="235"/>
      <c r="D21" s="235"/>
      <c r="E21" s="235"/>
      <c r="F21" s="235"/>
      <c r="G21" s="235"/>
      <c r="H21" s="235"/>
      <c r="I21" s="235"/>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7"/>
      <c r="AP21" s="237"/>
      <c r="AQ21" s="238"/>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row>
    <row r="22" spans="1:94" s="225" customFormat="1" ht="29.25" customHeight="1">
      <c r="A22" s="735" t="s">
        <v>358</v>
      </c>
      <c r="B22" s="735"/>
      <c r="C22" s="735"/>
      <c r="D22" s="735"/>
      <c r="E22" s="735"/>
      <c r="F22" s="735"/>
      <c r="G22" s="735"/>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5"/>
      <c r="AY22" s="735"/>
      <c r="AZ22" s="735"/>
      <c r="BA22" s="735"/>
      <c r="BB22" s="735"/>
      <c r="BC22" s="735"/>
      <c r="BD22" s="735"/>
      <c r="BE22" s="735"/>
      <c r="BF22" s="735"/>
      <c r="BG22" s="735"/>
      <c r="BH22" s="735"/>
      <c r="BI22" s="735"/>
      <c r="BJ22" s="735"/>
      <c r="BK22" s="735"/>
      <c r="BL22" s="735"/>
      <c r="BM22" s="735"/>
      <c r="BN22" s="735"/>
      <c r="BO22" s="735"/>
      <c r="BP22" s="735"/>
      <c r="BQ22" s="735"/>
      <c r="BR22" s="735"/>
      <c r="BS22" s="735"/>
      <c r="BT22" s="735"/>
      <c r="BU22" s="735"/>
      <c r="BV22" s="735"/>
      <c r="BW22" s="735"/>
      <c r="BX22" s="735"/>
      <c r="BY22" s="735"/>
      <c r="BZ22" s="735"/>
      <c r="CA22" s="735"/>
      <c r="CB22" s="735"/>
      <c r="CC22" s="735"/>
      <c r="CD22" s="735"/>
      <c r="CE22" s="735"/>
      <c r="CF22" s="735"/>
      <c r="CG22" s="735"/>
      <c r="CH22" s="735"/>
    </row>
    <row r="23" spans="1:94" ht="10" customHeight="1">
      <c r="A23" s="210"/>
      <c r="B23" s="244"/>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4"/>
      <c r="CB23" s="244"/>
      <c r="CC23" s="244"/>
      <c r="CD23" s="244"/>
      <c r="CE23" s="244"/>
      <c r="CF23" s="244"/>
      <c r="CG23" s="244"/>
      <c r="CH23" s="245"/>
    </row>
    <row r="24" spans="1:94" ht="35.15" customHeight="1">
      <c r="A24" s="246"/>
      <c r="B24" s="766" t="s">
        <v>361</v>
      </c>
      <c r="C24" s="766"/>
      <c r="D24" s="766"/>
      <c r="E24" s="766"/>
      <c r="F24" s="766"/>
      <c r="G24" s="766"/>
      <c r="H24" s="766"/>
      <c r="I24" s="766"/>
      <c r="J24" s="766"/>
      <c r="K24" s="766"/>
      <c r="L24" s="766"/>
      <c r="M24" s="766"/>
      <c r="N24" s="766"/>
      <c r="O24" s="766"/>
      <c r="P24" s="766"/>
      <c r="Q24" s="766"/>
      <c r="R24" s="766"/>
      <c r="S24" s="766"/>
      <c r="T24" s="766"/>
      <c r="U24" s="766"/>
      <c r="V24" s="766"/>
      <c r="W24" s="766"/>
      <c r="X24" s="766"/>
      <c r="Y24" s="766"/>
      <c r="Z24" s="766"/>
      <c r="AA24" s="766"/>
      <c r="AB24" s="766"/>
      <c r="AC24" s="766"/>
      <c r="AD24" s="971"/>
      <c r="AE24" s="972"/>
      <c r="AF24" s="972"/>
      <c r="AG24" s="972"/>
      <c r="AH24" s="972"/>
      <c r="AI24" s="972"/>
      <c r="AJ24" s="972"/>
      <c r="AK24" s="972"/>
      <c r="AL24" s="972"/>
      <c r="AM24" s="972"/>
      <c r="AN24" s="972"/>
      <c r="AO24" s="972"/>
      <c r="AP24" s="972"/>
      <c r="AQ24" s="972"/>
      <c r="AR24" s="972"/>
      <c r="AS24" s="972"/>
      <c r="AT24" s="972"/>
      <c r="AU24" s="972"/>
      <c r="AV24" s="972"/>
      <c r="AW24" s="972"/>
      <c r="AX24" s="972"/>
      <c r="AY24" s="972"/>
      <c r="AZ24" s="972"/>
      <c r="BA24" s="972"/>
      <c r="BB24" s="972"/>
      <c r="BC24" s="972"/>
      <c r="BD24" s="972"/>
      <c r="BE24" s="972"/>
      <c r="BF24" s="972"/>
      <c r="BG24" s="972"/>
      <c r="BH24" s="972"/>
      <c r="BI24" s="972"/>
      <c r="BJ24" s="972"/>
      <c r="BK24" s="972"/>
      <c r="BL24" s="972"/>
      <c r="BM24" s="972"/>
      <c r="BN24" s="972"/>
      <c r="BO24" s="972"/>
      <c r="BP24" s="972"/>
      <c r="BQ24" s="972"/>
      <c r="BR24" s="972"/>
      <c r="BS24" s="972"/>
      <c r="BT24" s="972"/>
      <c r="BU24" s="972"/>
      <c r="BV24" s="972"/>
      <c r="BW24" s="972"/>
      <c r="BX24" s="972"/>
      <c r="BY24" s="972"/>
      <c r="BZ24" s="972"/>
      <c r="CA24" s="972"/>
      <c r="CB24" s="972"/>
      <c r="CC24" s="972"/>
      <c r="CD24" s="972"/>
      <c r="CE24" s="972"/>
      <c r="CF24" s="972"/>
      <c r="CG24" s="972"/>
      <c r="CH24" s="972"/>
      <c r="CI24" s="972"/>
      <c r="CJ24" s="973"/>
    </row>
    <row r="25" spans="1:94" ht="30" customHeight="1">
      <c r="A25" s="247"/>
      <c r="B25" s="247"/>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c r="BV25" s="247"/>
      <c r="BW25" s="247"/>
      <c r="BX25" s="247"/>
      <c r="BY25" s="247"/>
      <c r="BZ25" s="247"/>
      <c r="CA25" s="247"/>
      <c r="CB25" s="247"/>
      <c r="CC25" s="247"/>
      <c r="CD25" s="247"/>
      <c r="CE25" s="247"/>
      <c r="CF25" s="247"/>
      <c r="CG25" s="247"/>
      <c r="CH25" s="247"/>
    </row>
    <row r="26" spans="1:94" s="225" customFormat="1" ht="30" customHeight="1">
      <c r="A26" s="735" t="s">
        <v>774</v>
      </c>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35"/>
      <c r="AU26" s="735"/>
      <c r="AV26" s="735"/>
      <c r="AW26" s="735"/>
      <c r="AX26" s="735"/>
      <c r="AY26" s="735"/>
      <c r="AZ26" s="735"/>
      <c r="BA26" s="735"/>
      <c r="BB26" s="735"/>
      <c r="BC26" s="735"/>
      <c r="BD26" s="735"/>
      <c r="BE26" s="735"/>
      <c r="BF26" s="735"/>
      <c r="BG26" s="735"/>
      <c r="BH26" s="735"/>
      <c r="BI26" s="735"/>
      <c r="BJ26" s="735"/>
      <c r="BK26" s="735"/>
      <c r="BL26" s="735"/>
      <c r="BM26" s="735"/>
      <c r="BN26" s="735"/>
      <c r="BO26" s="735"/>
      <c r="BP26" s="735"/>
      <c r="BQ26" s="735"/>
      <c r="BR26" s="735"/>
      <c r="BS26" s="735"/>
      <c r="BT26" s="735"/>
      <c r="BU26" s="735"/>
      <c r="BV26" s="735"/>
      <c r="BW26" s="735"/>
      <c r="BX26" s="735"/>
      <c r="BY26" s="735"/>
      <c r="BZ26" s="735"/>
      <c r="CA26" s="735"/>
      <c r="CB26" s="735"/>
      <c r="CC26" s="735"/>
      <c r="CD26" s="735"/>
      <c r="CE26" s="735"/>
      <c r="CF26" s="735"/>
      <c r="CG26" s="735"/>
      <c r="CH26" s="735"/>
    </row>
    <row r="27" spans="1:94" ht="19.5" customHeight="1">
      <c r="A27" s="248"/>
      <c r="B27" s="249" t="s">
        <v>775</v>
      </c>
      <c r="C27" s="249"/>
      <c r="D27" s="250"/>
      <c r="E27" s="250"/>
      <c r="F27" s="248"/>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Q27" s="250"/>
      <c r="BR27" s="250"/>
      <c r="BS27" s="250"/>
      <c r="BT27" s="250"/>
      <c r="BU27" s="250"/>
      <c r="BV27" s="250"/>
      <c r="BW27" s="250"/>
      <c r="BX27" s="250"/>
      <c r="BY27" s="250"/>
      <c r="BZ27" s="250"/>
      <c r="CA27" s="250"/>
      <c r="CB27" s="250"/>
      <c r="CC27" s="250"/>
      <c r="CD27" s="250"/>
      <c r="CE27" s="250"/>
      <c r="CF27" s="250"/>
      <c r="CG27" s="250"/>
      <c r="CH27" s="250"/>
    </row>
    <row r="28" spans="1:94" ht="19.5" customHeight="1">
      <c r="A28" s="197"/>
      <c r="B28" s="352" t="s">
        <v>782</v>
      </c>
      <c r="C28" s="352"/>
      <c r="D28" s="353"/>
      <c r="E28" s="353"/>
      <c r="F28" s="354"/>
      <c r="G28" s="353"/>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247"/>
      <c r="AW28" s="247"/>
      <c r="AX28" s="247"/>
      <c r="AY28" s="247"/>
      <c r="AZ28" s="247"/>
      <c r="BA28" s="247"/>
      <c r="BB28" s="247"/>
      <c r="BC28" s="247"/>
      <c r="BD28" s="247"/>
      <c r="BE28" s="251"/>
      <c r="BF28" s="251"/>
      <c r="BG28" s="251"/>
      <c r="BH28" s="251"/>
      <c r="BI28" s="251"/>
      <c r="BJ28" s="251"/>
      <c r="BK28" s="251"/>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row>
    <row r="29" spans="1:94" ht="10.5" customHeight="1">
      <c r="A29" s="197"/>
      <c r="B29" s="209"/>
      <c r="C29" s="247"/>
      <c r="D29" s="247"/>
      <c r="E29" s="247"/>
      <c r="F29" s="197"/>
      <c r="G29" s="247"/>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1"/>
      <c r="AY29" s="251"/>
      <c r="AZ29" s="251"/>
      <c r="BA29" s="251"/>
      <c r="BB29" s="251"/>
      <c r="BC29" s="251"/>
      <c r="BD29" s="251"/>
      <c r="BE29" s="249"/>
      <c r="BF29" s="249"/>
      <c r="BG29" s="249"/>
      <c r="BH29" s="249"/>
      <c r="BI29" s="249"/>
      <c r="BJ29" s="249"/>
      <c r="BK29" s="249"/>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row>
    <row r="30" spans="1:94" ht="22.5" customHeight="1">
      <c r="A30" s="197"/>
      <c r="C30" s="608" t="s">
        <v>632</v>
      </c>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08"/>
      <c r="AL30" s="608"/>
      <c r="AM30" s="608"/>
      <c r="AN30" s="608"/>
      <c r="AO30" s="608"/>
      <c r="AP30" s="608"/>
      <c r="AQ30" s="608"/>
      <c r="AR30" s="608"/>
      <c r="AS30" s="608"/>
      <c r="AT30" s="608"/>
      <c r="AU30" s="608"/>
      <c r="AV30" s="608"/>
      <c r="AW30" s="608"/>
      <c r="AX30" s="248"/>
      <c r="AY30" s="248"/>
      <c r="AZ30" s="662"/>
      <c r="BA30" s="662"/>
      <c r="BB30" s="662"/>
      <c r="BC30" s="662"/>
      <c r="BD30" s="662"/>
      <c r="BE30" s="662"/>
      <c r="BF30" s="662"/>
      <c r="BG30" s="662"/>
      <c r="BH30" s="662"/>
      <c r="BI30" s="662"/>
      <c r="BJ30" s="662"/>
      <c r="BK30" s="662"/>
      <c r="BL30" s="662"/>
      <c r="BM30" s="662"/>
      <c r="BN30" s="253"/>
      <c r="BO30" s="248"/>
      <c r="BP30" s="662"/>
      <c r="BQ30" s="662"/>
      <c r="BR30" s="662"/>
      <c r="BS30" s="662"/>
      <c r="BT30" s="662"/>
      <c r="BU30" s="662"/>
      <c r="BV30" s="662"/>
      <c r="BW30" s="662"/>
      <c r="BY30" s="244"/>
      <c r="BZ30" s="244"/>
      <c r="CA30" s="244"/>
      <c r="CB30" s="244"/>
      <c r="CC30" s="244"/>
      <c r="CD30" s="244"/>
      <c r="CE30" s="244"/>
      <c r="CF30" s="244"/>
      <c r="CG30" s="244"/>
      <c r="CH30" s="245"/>
    </row>
    <row r="31" spans="1:94" ht="42.75" customHeight="1">
      <c r="A31" s="197"/>
      <c r="C31" s="609" t="s">
        <v>370</v>
      </c>
      <c r="D31" s="609"/>
      <c r="E31" s="609"/>
      <c r="F31" s="609"/>
      <c r="G31" s="609"/>
      <c r="H31" s="609"/>
      <c r="I31" s="609"/>
      <c r="J31" s="608" t="s">
        <v>660</v>
      </c>
      <c r="K31" s="608"/>
      <c r="L31" s="608"/>
      <c r="M31" s="608"/>
      <c r="N31" s="608"/>
      <c r="O31" s="608"/>
      <c r="P31" s="608"/>
      <c r="Q31" s="608"/>
      <c r="R31" s="608" t="s">
        <v>756</v>
      </c>
      <c r="S31" s="608"/>
      <c r="T31" s="608"/>
      <c r="U31" s="608"/>
      <c r="V31" s="608"/>
      <c r="W31" s="608"/>
      <c r="X31" s="608"/>
      <c r="Y31" s="608"/>
      <c r="Z31" s="608" t="s">
        <v>661</v>
      </c>
      <c r="AA31" s="608"/>
      <c r="AB31" s="608"/>
      <c r="AC31" s="608"/>
      <c r="AD31" s="608"/>
      <c r="AE31" s="608"/>
      <c r="AF31" s="608"/>
      <c r="AG31" s="608"/>
      <c r="AH31" s="608" t="s">
        <v>662</v>
      </c>
      <c r="AI31" s="608"/>
      <c r="AJ31" s="608"/>
      <c r="AK31" s="608"/>
      <c r="AL31" s="608"/>
      <c r="AM31" s="608"/>
      <c r="AN31" s="608"/>
      <c r="AO31" s="608"/>
      <c r="AP31" s="608" t="s">
        <v>659</v>
      </c>
      <c r="AQ31" s="608"/>
      <c r="AR31" s="608"/>
      <c r="AS31" s="608"/>
      <c r="AT31" s="608"/>
      <c r="AU31" s="608"/>
      <c r="AV31" s="608"/>
      <c r="AW31" s="608"/>
      <c r="AX31" s="248"/>
      <c r="AY31" s="248"/>
      <c r="AZ31" s="662"/>
      <c r="BA31" s="662"/>
      <c r="BB31" s="662"/>
      <c r="BC31" s="662"/>
      <c r="BD31" s="662"/>
      <c r="BE31" s="662"/>
      <c r="BF31" s="662"/>
      <c r="BG31" s="662"/>
      <c r="BH31" s="662"/>
      <c r="BI31" s="662"/>
      <c r="BJ31" s="662"/>
      <c r="BK31" s="662"/>
      <c r="BL31" s="662"/>
      <c r="BM31" s="662"/>
      <c r="BN31" s="253"/>
      <c r="BO31" s="248"/>
      <c r="BP31" s="662"/>
      <c r="BQ31" s="662"/>
      <c r="BR31" s="662"/>
      <c r="BS31" s="662"/>
      <c r="BT31" s="662"/>
      <c r="BU31" s="662"/>
      <c r="BV31" s="662"/>
      <c r="BW31" s="662"/>
      <c r="BY31" s="244"/>
      <c r="BZ31" s="244"/>
      <c r="CA31" s="244"/>
      <c r="CB31" s="244"/>
      <c r="CC31" s="244"/>
      <c r="CD31" s="244"/>
      <c r="CE31" s="244"/>
      <c r="CF31" s="244"/>
      <c r="CG31" s="244"/>
      <c r="CH31" s="245"/>
    </row>
    <row r="32" spans="1:94" ht="30" customHeight="1">
      <c r="A32" s="197"/>
      <c r="B32" s="197"/>
      <c r="C32" s="566" t="s">
        <v>657</v>
      </c>
      <c r="D32" s="566"/>
      <c r="E32" s="566"/>
      <c r="F32" s="566"/>
      <c r="G32" s="566"/>
      <c r="H32" s="566"/>
      <c r="I32" s="566"/>
      <c r="J32" s="606">
        <f>COUNTIF($BX$55:$CE$74,CQ55)+COUNTIF($BX$79:$CE$138,CQ55)</f>
        <v>0</v>
      </c>
      <c r="K32" s="606"/>
      <c r="L32" s="606"/>
      <c r="M32" s="606"/>
      <c r="N32" s="606"/>
      <c r="O32" s="607"/>
      <c r="P32" s="562" t="s">
        <v>369</v>
      </c>
      <c r="Q32" s="563"/>
      <c r="R32" s="606">
        <f>COUNTIF($BX$55:$CE$74,CQ56)+COUNTIF($BX$79:$CE$138,CQ56)</f>
        <v>0</v>
      </c>
      <c r="S32" s="606"/>
      <c r="T32" s="606"/>
      <c r="U32" s="606"/>
      <c r="V32" s="606"/>
      <c r="W32" s="607"/>
      <c r="X32" s="562" t="s">
        <v>369</v>
      </c>
      <c r="Y32" s="563"/>
      <c r="Z32" s="606">
        <f>COUNTIF($BX$55:$CE$74,CQ57)+COUNTIF($BX$79:$CE$138,CQ57)</f>
        <v>0</v>
      </c>
      <c r="AA32" s="606"/>
      <c r="AB32" s="606"/>
      <c r="AC32" s="606"/>
      <c r="AD32" s="606"/>
      <c r="AE32" s="607"/>
      <c r="AF32" s="562" t="s">
        <v>369</v>
      </c>
      <c r="AG32" s="563"/>
      <c r="AH32" s="606">
        <f>COUNTIF($BX$55:$CE$74,CQ58)+COUNTIF($BX$79:$CE$138,CQ58)</f>
        <v>0</v>
      </c>
      <c r="AI32" s="606"/>
      <c r="AJ32" s="606"/>
      <c r="AK32" s="606"/>
      <c r="AL32" s="606"/>
      <c r="AM32" s="607"/>
      <c r="AN32" s="562" t="s">
        <v>369</v>
      </c>
      <c r="AO32" s="563"/>
      <c r="AP32" s="606">
        <f>J32+R32+Z32+AH32</f>
        <v>0</v>
      </c>
      <c r="AQ32" s="606"/>
      <c r="AR32" s="606"/>
      <c r="AS32" s="606"/>
      <c r="AT32" s="606"/>
      <c r="AU32" s="607"/>
      <c r="AV32" s="562" t="s">
        <v>369</v>
      </c>
      <c r="AW32" s="563"/>
      <c r="AX32" s="250"/>
      <c r="AY32" s="248"/>
      <c r="AZ32" s="651"/>
      <c r="BA32" s="651"/>
      <c r="BB32" s="651"/>
      <c r="BC32" s="651"/>
      <c r="BD32" s="651"/>
      <c r="BE32" s="651"/>
      <c r="BF32" s="254"/>
      <c r="BG32" s="254"/>
      <c r="BH32" s="254"/>
      <c r="BI32" s="254"/>
      <c r="BJ32" s="254"/>
      <c r="BK32" s="254"/>
      <c r="BL32" s="650"/>
      <c r="BM32" s="650"/>
      <c r="BN32" s="250"/>
      <c r="BO32" s="248"/>
      <c r="BP32" s="651"/>
      <c r="BQ32" s="651"/>
      <c r="BR32" s="651"/>
      <c r="BS32" s="651"/>
      <c r="BT32" s="651"/>
      <c r="BU32" s="651"/>
      <c r="BV32" s="650"/>
      <c r="BW32" s="650"/>
      <c r="BY32" s="247"/>
      <c r="BZ32" s="247"/>
      <c r="CA32" s="247"/>
      <c r="CB32" s="247"/>
      <c r="CC32" s="247"/>
      <c r="CD32" s="247"/>
      <c r="CE32" s="247"/>
      <c r="CF32" s="247"/>
      <c r="CG32" s="247"/>
      <c r="CH32" s="247"/>
    </row>
    <row r="33" spans="1:88" ht="30" customHeight="1">
      <c r="A33" s="197"/>
      <c r="B33" s="197"/>
      <c r="C33" s="566"/>
      <c r="D33" s="566"/>
      <c r="E33" s="566"/>
      <c r="F33" s="566"/>
      <c r="G33" s="566"/>
      <c r="H33" s="566"/>
      <c r="I33" s="566"/>
      <c r="J33" s="606"/>
      <c r="K33" s="606"/>
      <c r="L33" s="606"/>
      <c r="M33" s="606"/>
      <c r="N33" s="606"/>
      <c r="O33" s="607"/>
      <c r="P33" s="562"/>
      <c r="Q33" s="563"/>
      <c r="R33" s="606"/>
      <c r="S33" s="606"/>
      <c r="T33" s="606"/>
      <c r="U33" s="606"/>
      <c r="V33" s="606"/>
      <c r="W33" s="607"/>
      <c r="X33" s="562"/>
      <c r="Y33" s="563"/>
      <c r="Z33" s="606"/>
      <c r="AA33" s="606"/>
      <c r="AB33" s="606"/>
      <c r="AC33" s="606"/>
      <c r="AD33" s="606"/>
      <c r="AE33" s="607"/>
      <c r="AF33" s="562"/>
      <c r="AG33" s="563"/>
      <c r="AH33" s="606"/>
      <c r="AI33" s="606"/>
      <c r="AJ33" s="606"/>
      <c r="AK33" s="606"/>
      <c r="AL33" s="606"/>
      <c r="AM33" s="607"/>
      <c r="AN33" s="562"/>
      <c r="AO33" s="563"/>
      <c r="AP33" s="606"/>
      <c r="AQ33" s="606"/>
      <c r="AR33" s="606"/>
      <c r="AS33" s="606"/>
      <c r="AT33" s="606"/>
      <c r="AU33" s="607"/>
      <c r="AV33" s="562"/>
      <c r="AW33" s="563"/>
      <c r="AX33" s="250"/>
      <c r="AY33" s="248"/>
      <c r="AZ33" s="651"/>
      <c r="BA33" s="651"/>
      <c r="BB33" s="651"/>
      <c r="BC33" s="651"/>
      <c r="BD33" s="651"/>
      <c r="BE33" s="651"/>
      <c r="BF33" s="254"/>
      <c r="BG33" s="254"/>
      <c r="BH33" s="254"/>
      <c r="BI33" s="254"/>
      <c r="BJ33" s="254"/>
      <c r="BK33" s="254"/>
      <c r="BL33" s="650"/>
      <c r="BM33" s="650"/>
      <c r="BN33" s="250"/>
      <c r="BO33" s="248"/>
      <c r="BP33" s="651"/>
      <c r="BQ33" s="651"/>
      <c r="BR33" s="651"/>
      <c r="BS33" s="651"/>
      <c r="BT33" s="651"/>
      <c r="BU33" s="651"/>
      <c r="BV33" s="650"/>
      <c r="BW33" s="650"/>
      <c r="BY33" s="247"/>
      <c r="BZ33" s="247"/>
      <c r="CA33" s="247"/>
      <c r="CB33" s="247"/>
      <c r="CC33" s="247"/>
      <c r="CD33" s="247"/>
      <c r="CE33" s="247"/>
      <c r="CF33" s="247"/>
      <c r="CG33" s="247"/>
      <c r="CH33" s="247"/>
    </row>
    <row r="34" spans="1:88" ht="30" customHeight="1">
      <c r="A34" s="197"/>
      <c r="B34" s="197"/>
      <c r="C34" s="649" t="s">
        <v>741</v>
      </c>
      <c r="D34" s="566"/>
      <c r="E34" s="566"/>
      <c r="F34" s="566"/>
      <c r="G34" s="566"/>
      <c r="H34" s="566"/>
      <c r="I34" s="566"/>
      <c r="J34" s="606">
        <f>COUNTIFS(BX55:BX74,CQ55,BF55:BF74,"&gt;0")+COUNTIFS(BX79:BX138,CQ55,BF79:BF138,"&gt;0")</f>
        <v>0</v>
      </c>
      <c r="K34" s="606"/>
      <c r="L34" s="606"/>
      <c r="M34" s="606"/>
      <c r="N34" s="606"/>
      <c r="O34" s="607"/>
      <c r="P34" s="562" t="s">
        <v>369</v>
      </c>
      <c r="Q34" s="563"/>
      <c r="R34" s="606">
        <f>COUNTIFS(BX55:BX74,CQ56,BF55:BF74,"&gt;0")+COUNTIFS(BX79:BX138,CQ56,BF79:BF138,"&gt;0")</f>
        <v>0</v>
      </c>
      <c r="S34" s="606"/>
      <c r="T34" s="606"/>
      <c r="U34" s="606"/>
      <c r="V34" s="606"/>
      <c r="W34" s="607"/>
      <c r="X34" s="562" t="s">
        <v>369</v>
      </c>
      <c r="Y34" s="563"/>
      <c r="Z34" s="606">
        <f>COUNTIFS(BX55:BX74,CQ57,BF55:BF74,"&gt;0")+COUNTIFS(BX79:BX138,CQ57,BF79:BF138,"&gt;0")</f>
        <v>0</v>
      </c>
      <c r="AA34" s="606"/>
      <c r="AB34" s="606"/>
      <c r="AC34" s="606"/>
      <c r="AD34" s="606"/>
      <c r="AE34" s="607"/>
      <c r="AF34" s="562" t="s">
        <v>369</v>
      </c>
      <c r="AG34" s="563"/>
      <c r="AH34" s="606">
        <f>COUNTIFS(BX55:BX74,CQ58,BF55:BF74,"&gt;0")+COUNTIFS(BX79:BX138,CQ58,BF79:BF138,"&gt;0")</f>
        <v>0</v>
      </c>
      <c r="AI34" s="606"/>
      <c r="AJ34" s="606"/>
      <c r="AK34" s="606"/>
      <c r="AL34" s="606"/>
      <c r="AM34" s="607"/>
      <c r="AN34" s="562" t="s">
        <v>369</v>
      </c>
      <c r="AO34" s="563"/>
      <c r="AP34" s="606">
        <f>J34+R34+Z34+AH34</f>
        <v>0</v>
      </c>
      <c r="AQ34" s="606"/>
      <c r="AR34" s="606"/>
      <c r="AS34" s="606"/>
      <c r="AT34" s="606"/>
      <c r="AU34" s="607"/>
      <c r="AV34" s="562" t="s">
        <v>369</v>
      </c>
      <c r="AW34" s="563"/>
      <c r="AX34" s="250"/>
      <c r="AY34" s="248"/>
      <c r="AZ34" s="254"/>
      <c r="BA34" s="254"/>
      <c r="BB34" s="254"/>
      <c r="BC34" s="254"/>
      <c r="BD34" s="254"/>
      <c r="BE34" s="254"/>
      <c r="BF34" s="254"/>
      <c r="BG34" s="254"/>
      <c r="BH34" s="254"/>
      <c r="BI34" s="254"/>
      <c r="BJ34" s="254"/>
      <c r="BK34" s="254"/>
      <c r="BL34" s="255"/>
      <c r="BM34" s="255"/>
      <c r="BN34" s="250"/>
      <c r="BO34" s="248"/>
      <c r="BP34" s="254"/>
      <c r="BQ34" s="254"/>
      <c r="BR34" s="254"/>
      <c r="BS34" s="254"/>
      <c r="BT34" s="254"/>
      <c r="BU34" s="254"/>
      <c r="BV34" s="255"/>
      <c r="BW34" s="255"/>
      <c r="BY34" s="247"/>
      <c r="BZ34" s="247"/>
      <c r="CA34" s="247"/>
      <c r="CB34" s="247"/>
      <c r="CC34" s="247"/>
      <c r="CD34" s="247"/>
      <c r="CE34" s="247"/>
      <c r="CF34" s="247"/>
      <c r="CG34" s="247"/>
      <c r="CH34" s="247"/>
    </row>
    <row r="35" spans="1:88" ht="30" customHeight="1">
      <c r="A35" s="197"/>
      <c r="B35" s="197"/>
      <c r="C35" s="566"/>
      <c r="D35" s="566"/>
      <c r="E35" s="566"/>
      <c r="F35" s="566"/>
      <c r="G35" s="566"/>
      <c r="H35" s="566"/>
      <c r="I35" s="566"/>
      <c r="J35" s="606"/>
      <c r="K35" s="606"/>
      <c r="L35" s="606"/>
      <c r="M35" s="606"/>
      <c r="N35" s="606"/>
      <c r="O35" s="607"/>
      <c r="P35" s="562"/>
      <c r="Q35" s="563"/>
      <c r="R35" s="606"/>
      <c r="S35" s="606"/>
      <c r="T35" s="606"/>
      <c r="U35" s="606"/>
      <c r="V35" s="606"/>
      <c r="W35" s="607"/>
      <c r="X35" s="562"/>
      <c r="Y35" s="563"/>
      <c r="Z35" s="606"/>
      <c r="AA35" s="606"/>
      <c r="AB35" s="606"/>
      <c r="AC35" s="606"/>
      <c r="AD35" s="606"/>
      <c r="AE35" s="607"/>
      <c r="AF35" s="562"/>
      <c r="AG35" s="563"/>
      <c r="AH35" s="606"/>
      <c r="AI35" s="606"/>
      <c r="AJ35" s="606"/>
      <c r="AK35" s="606"/>
      <c r="AL35" s="606"/>
      <c r="AM35" s="607"/>
      <c r="AN35" s="562"/>
      <c r="AO35" s="563"/>
      <c r="AP35" s="606"/>
      <c r="AQ35" s="606"/>
      <c r="AR35" s="606"/>
      <c r="AS35" s="606"/>
      <c r="AT35" s="606"/>
      <c r="AU35" s="607"/>
      <c r="AV35" s="562"/>
      <c r="AW35" s="563"/>
      <c r="AX35" s="250"/>
      <c r="AY35" s="248"/>
      <c r="AZ35" s="254"/>
      <c r="BA35" s="254"/>
      <c r="BB35" s="254"/>
      <c r="BC35" s="254"/>
      <c r="BD35" s="254"/>
      <c r="BE35" s="254"/>
      <c r="BF35" s="254"/>
      <c r="BG35" s="254"/>
      <c r="BH35" s="254"/>
      <c r="BI35" s="254"/>
      <c r="BJ35" s="254"/>
      <c r="BK35" s="254"/>
      <c r="BL35" s="255"/>
      <c r="BM35" s="255"/>
      <c r="BN35" s="250"/>
      <c r="BO35" s="248"/>
      <c r="BP35" s="254"/>
      <c r="BQ35" s="254"/>
      <c r="BR35" s="254"/>
      <c r="BS35" s="254"/>
      <c r="BT35" s="254"/>
      <c r="BU35" s="254"/>
      <c r="BV35" s="255"/>
      <c r="BW35" s="255"/>
      <c r="BY35" s="247"/>
      <c r="BZ35" s="247"/>
      <c r="CA35" s="247"/>
      <c r="CB35" s="247"/>
      <c r="CC35" s="247"/>
      <c r="CD35" s="247"/>
      <c r="CE35" s="247"/>
      <c r="CF35" s="247"/>
      <c r="CG35" s="247"/>
      <c r="CH35" s="247"/>
    </row>
    <row r="36" spans="1:88" ht="30" customHeight="1">
      <c r="A36" s="197"/>
      <c r="B36" s="197"/>
      <c r="C36" s="566" t="s">
        <v>658</v>
      </c>
      <c r="D36" s="566"/>
      <c r="E36" s="566"/>
      <c r="F36" s="566"/>
      <c r="G36" s="566"/>
      <c r="H36" s="566"/>
      <c r="I36" s="566"/>
      <c r="J36" s="606">
        <f ca="1">SUMIF($BX$55:$CE$74,J31,$AX$55:$BA$74)+SUMIF($BX$79:$CE$138,J31,$AX$79:$BA$138)</f>
        <v>0</v>
      </c>
      <c r="K36" s="606"/>
      <c r="L36" s="606"/>
      <c r="M36" s="606"/>
      <c r="N36" s="606"/>
      <c r="O36" s="607"/>
      <c r="P36" s="567" t="s">
        <v>663</v>
      </c>
      <c r="Q36" s="568"/>
      <c r="R36" s="606">
        <f ca="1">SUMIF($BX$55:$CE$74,"Nearly ＺＥＨ－Ｍ",$AX$55:$BA$74)+SUMIF($BX$79:$CE$138,"Nearly ＺＥＨ－Ｍ",$AX$79:$BA$138)</f>
        <v>0</v>
      </c>
      <c r="S36" s="606"/>
      <c r="T36" s="606"/>
      <c r="U36" s="606"/>
      <c r="V36" s="606"/>
      <c r="W36" s="607"/>
      <c r="X36" s="567" t="s">
        <v>663</v>
      </c>
      <c r="Y36" s="568"/>
      <c r="Z36" s="606">
        <f ca="1">SUMIF($BX$55:$CE$74,Z31,$AX$55:$BA$74)+SUMIF($BX$79:$CE$138,Z31,$AX$79:$BA$138)</f>
        <v>0</v>
      </c>
      <c r="AA36" s="606"/>
      <c r="AB36" s="606"/>
      <c r="AC36" s="606"/>
      <c r="AD36" s="606"/>
      <c r="AE36" s="607"/>
      <c r="AF36" s="567" t="s">
        <v>663</v>
      </c>
      <c r="AG36" s="568"/>
      <c r="AH36" s="606">
        <f ca="1">SUMIF($BX$55:$CE$74,AH31,$AX$55:$BA$74)+SUMIF($BX$79:$CE$138,AH31,$AX$79:$BA$138)</f>
        <v>0</v>
      </c>
      <c r="AI36" s="606"/>
      <c r="AJ36" s="606"/>
      <c r="AK36" s="606"/>
      <c r="AL36" s="606"/>
      <c r="AM36" s="607"/>
      <c r="AN36" s="567" t="s">
        <v>663</v>
      </c>
      <c r="AO36" s="568"/>
      <c r="AP36" s="620">
        <f ca="1">J36+R36+Z36+AH36</f>
        <v>0</v>
      </c>
      <c r="AQ36" s="621"/>
      <c r="AR36" s="621"/>
      <c r="AS36" s="621"/>
      <c r="AT36" s="621"/>
      <c r="AU36" s="621"/>
      <c r="AV36" s="567" t="s">
        <v>663</v>
      </c>
      <c r="AW36" s="568"/>
      <c r="AX36" s="250"/>
      <c r="AY36" s="248"/>
      <c r="AZ36" s="651"/>
      <c r="BA36" s="651"/>
      <c r="BB36" s="651"/>
      <c r="BC36" s="651"/>
      <c r="BD36" s="651"/>
      <c r="BE36" s="651"/>
      <c r="BF36" s="254"/>
      <c r="BG36" s="254"/>
      <c r="BH36" s="254"/>
      <c r="BI36" s="254"/>
      <c r="BJ36" s="254"/>
      <c r="BK36" s="254"/>
      <c r="BL36" s="650"/>
      <c r="BM36" s="650"/>
      <c r="BN36" s="250"/>
      <c r="BO36" s="248"/>
      <c r="BP36" s="651"/>
      <c r="BQ36" s="651"/>
      <c r="BR36" s="651"/>
      <c r="BS36" s="651"/>
      <c r="BT36" s="651"/>
      <c r="BU36" s="651"/>
      <c r="BV36" s="650"/>
      <c r="BW36" s="650"/>
      <c r="BY36" s="247"/>
      <c r="BZ36" s="247"/>
      <c r="CA36" s="247"/>
      <c r="CB36" s="247"/>
      <c r="CC36" s="247"/>
      <c r="CD36" s="247"/>
      <c r="CE36" s="247"/>
      <c r="CF36" s="247"/>
      <c r="CG36" s="247"/>
      <c r="CH36" s="247"/>
    </row>
    <row r="37" spans="1:88" ht="30" customHeight="1">
      <c r="A37" s="197"/>
      <c r="B37" s="197"/>
      <c r="C37" s="566"/>
      <c r="D37" s="566"/>
      <c r="E37" s="566"/>
      <c r="F37" s="566"/>
      <c r="G37" s="566"/>
      <c r="H37" s="566"/>
      <c r="I37" s="566"/>
      <c r="J37" s="606"/>
      <c r="K37" s="606"/>
      <c r="L37" s="606"/>
      <c r="M37" s="606"/>
      <c r="N37" s="606"/>
      <c r="O37" s="607"/>
      <c r="P37" s="569"/>
      <c r="Q37" s="570"/>
      <c r="R37" s="606"/>
      <c r="S37" s="606"/>
      <c r="T37" s="606"/>
      <c r="U37" s="606"/>
      <c r="V37" s="606"/>
      <c r="W37" s="607"/>
      <c r="X37" s="569"/>
      <c r="Y37" s="570"/>
      <c r="Z37" s="606"/>
      <c r="AA37" s="606"/>
      <c r="AB37" s="606"/>
      <c r="AC37" s="606"/>
      <c r="AD37" s="606"/>
      <c r="AE37" s="607"/>
      <c r="AF37" s="569"/>
      <c r="AG37" s="570"/>
      <c r="AH37" s="606"/>
      <c r="AI37" s="606"/>
      <c r="AJ37" s="606"/>
      <c r="AK37" s="606"/>
      <c r="AL37" s="606"/>
      <c r="AM37" s="607"/>
      <c r="AN37" s="569"/>
      <c r="AO37" s="570"/>
      <c r="AP37" s="622"/>
      <c r="AQ37" s="623"/>
      <c r="AR37" s="623"/>
      <c r="AS37" s="623"/>
      <c r="AT37" s="623"/>
      <c r="AU37" s="623"/>
      <c r="AV37" s="569"/>
      <c r="AW37" s="570"/>
      <c r="AX37" s="250"/>
      <c r="AY37" s="248"/>
      <c r="AZ37" s="651"/>
      <c r="BA37" s="651"/>
      <c r="BB37" s="651"/>
      <c r="BC37" s="651"/>
      <c r="BD37" s="651"/>
      <c r="BE37" s="651"/>
      <c r="BF37" s="254"/>
      <c r="BG37" s="254"/>
      <c r="BH37" s="254"/>
      <c r="BI37" s="254"/>
      <c r="BJ37" s="254"/>
      <c r="BK37" s="254"/>
      <c r="BL37" s="650"/>
      <c r="BM37" s="650"/>
      <c r="BN37" s="250"/>
      <c r="BO37" s="248"/>
      <c r="BP37" s="651"/>
      <c r="BQ37" s="651"/>
      <c r="BR37" s="651"/>
      <c r="BS37" s="651"/>
      <c r="BT37" s="651"/>
      <c r="BU37" s="651"/>
      <c r="BV37" s="650"/>
      <c r="BW37" s="650"/>
      <c r="BY37" s="247"/>
      <c r="BZ37" s="247"/>
      <c r="CA37" s="247"/>
      <c r="CB37" s="247"/>
      <c r="CC37" s="247"/>
      <c r="CD37" s="247"/>
      <c r="CE37" s="247"/>
      <c r="CF37" s="247"/>
      <c r="CG37" s="247"/>
      <c r="CH37" s="247"/>
    </row>
    <row r="38" spans="1:88" ht="12" customHeight="1">
      <c r="A38" s="197"/>
      <c r="B38" s="256"/>
      <c r="C38" s="256"/>
      <c r="D38" s="256"/>
      <c r="E38" s="256"/>
      <c r="F38" s="256"/>
      <c r="G38" s="256"/>
      <c r="H38" s="257"/>
      <c r="I38" s="257"/>
      <c r="J38" s="256"/>
      <c r="K38" s="256"/>
      <c r="L38" s="256"/>
      <c r="M38" s="256"/>
      <c r="N38" s="256"/>
      <c r="O38" s="256"/>
      <c r="P38" s="257"/>
      <c r="Q38" s="257"/>
      <c r="R38" s="256"/>
      <c r="S38" s="256"/>
      <c r="T38" s="256"/>
      <c r="U38" s="256"/>
      <c r="V38" s="256"/>
      <c r="W38" s="256"/>
      <c r="X38" s="257"/>
      <c r="Y38" s="257"/>
      <c r="Z38" s="256"/>
      <c r="AA38" s="256"/>
      <c r="AB38" s="256"/>
      <c r="AC38" s="256"/>
      <c r="AD38" s="256"/>
      <c r="AE38" s="256"/>
      <c r="AF38" s="257"/>
      <c r="AG38" s="257"/>
      <c r="AH38" s="256"/>
      <c r="AI38" s="256"/>
      <c r="AJ38" s="256"/>
      <c r="AK38" s="256"/>
      <c r="AL38" s="256"/>
      <c r="AM38" s="256"/>
      <c r="AN38" s="257"/>
      <c r="AO38" s="257"/>
      <c r="AP38" s="250"/>
      <c r="AQ38" s="248"/>
      <c r="AR38" s="256"/>
      <c r="AS38" s="256"/>
      <c r="AT38" s="256"/>
      <c r="AU38" s="256"/>
      <c r="AV38" s="256"/>
      <c r="AW38" s="256"/>
      <c r="AX38" s="257"/>
      <c r="AY38" s="257"/>
      <c r="AZ38" s="250"/>
      <c r="BA38" s="248"/>
      <c r="BB38" s="256"/>
      <c r="BC38" s="256"/>
      <c r="BD38" s="256"/>
      <c r="BE38" s="256"/>
      <c r="BF38" s="256"/>
      <c r="BG38" s="256"/>
      <c r="BH38" s="256"/>
      <c r="BI38" s="256"/>
      <c r="BJ38" s="256"/>
      <c r="BK38" s="256"/>
      <c r="BL38" s="256"/>
      <c r="BM38" s="256"/>
      <c r="BN38" s="257"/>
      <c r="BO38" s="257"/>
      <c r="BP38" s="244"/>
      <c r="BQ38" s="244"/>
      <c r="BR38" s="244"/>
      <c r="BS38" s="244"/>
      <c r="BT38" s="244"/>
      <c r="BU38" s="244"/>
      <c r="BV38" s="244"/>
      <c r="BW38" s="244"/>
      <c r="BY38" s="247"/>
      <c r="BZ38" s="247"/>
      <c r="CA38" s="247"/>
      <c r="CB38" s="247"/>
      <c r="CC38" s="247"/>
      <c r="CD38" s="247"/>
      <c r="CE38" s="247"/>
      <c r="CF38" s="247"/>
      <c r="CG38" s="247"/>
      <c r="CH38" s="247"/>
    </row>
    <row r="39" spans="1:88" ht="18.75" customHeight="1">
      <c r="A39" s="197"/>
      <c r="B39" s="256"/>
      <c r="C39" s="608" t="s">
        <v>679</v>
      </c>
      <c r="D39" s="608"/>
      <c r="E39" s="608"/>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608"/>
      <c r="AG39" s="608"/>
      <c r="AH39" s="608"/>
      <c r="AI39" s="608"/>
      <c r="AJ39" s="608"/>
      <c r="AK39" s="608"/>
      <c r="AL39" s="608"/>
      <c r="AM39" s="608"/>
      <c r="AN39" s="608"/>
      <c r="AO39" s="608"/>
      <c r="AP39" s="608"/>
      <c r="AQ39" s="608"/>
      <c r="AR39" s="608"/>
      <c r="AS39" s="608"/>
      <c r="AT39" s="608"/>
      <c r="AU39" s="608"/>
      <c r="AV39" s="608"/>
      <c r="AW39" s="608"/>
      <c r="AX39" s="608"/>
      <c r="AY39" s="608"/>
      <c r="AZ39" s="608"/>
      <c r="BA39" s="608"/>
      <c r="BB39" s="608"/>
      <c r="BC39" s="608"/>
      <c r="BD39" s="608"/>
      <c r="BE39" s="608"/>
      <c r="BF39" s="258"/>
      <c r="BG39" s="258"/>
      <c r="BH39" s="258"/>
      <c r="BI39" s="258"/>
      <c r="BJ39" s="258"/>
      <c r="BK39" s="258"/>
      <c r="BL39" s="256"/>
      <c r="BM39" s="256"/>
      <c r="BN39" s="257"/>
      <c r="BO39" s="614" t="s">
        <v>633</v>
      </c>
      <c r="BP39" s="615"/>
      <c r="BQ39" s="615"/>
      <c r="BR39" s="615"/>
      <c r="BS39" s="615"/>
      <c r="BT39" s="615"/>
      <c r="BU39" s="615"/>
      <c r="BV39" s="616"/>
      <c r="BW39" s="244"/>
      <c r="BY39" s="247"/>
      <c r="BZ39" s="247"/>
      <c r="CA39" s="247"/>
      <c r="CB39" s="247"/>
      <c r="CC39" s="247"/>
      <c r="CD39" s="247"/>
      <c r="CE39" s="247"/>
      <c r="CF39" s="247"/>
      <c r="CG39" s="247"/>
      <c r="CH39" s="247"/>
    </row>
    <row r="40" spans="1:88" ht="43" customHeight="1">
      <c r="A40" s="197"/>
      <c r="B40" s="256"/>
      <c r="C40" s="609" t="s">
        <v>680</v>
      </c>
      <c r="D40" s="609"/>
      <c r="E40" s="609"/>
      <c r="F40" s="609"/>
      <c r="G40" s="609"/>
      <c r="H40" s="609"/>
      <c r="I40" s="609"/>
      <c r="J40" s="613" t="s">
        <v>681</v>
      </c>
      <c r="K40" s="613"/>
      <c r="L40" s="613"/>
      <c r="M40" s="613"/>
      <c r="N40" s="613"/>
      <c r="O40" s="613"/>
      <c r="P40" s="613"/>
      <c r="Q40" s="613"/>
      <c r="R40" s="613" t="s">
        <v>682</v>
      </c>
      <c r="S40" s="613"/>
      <c r="T40" s="613"/>
      <c r="U40" s="613"/>
      <c r="V40" s="613"/>
      <c r="W40" s="613"/>
      <c r="X40" s="613"/>
      <c r="Y40" s="613"/>
      <c r="Z40" s="613" t="s">
        <v>683</v>
      </c>
      <c r="AA40" s="613"/>
      <c r="AB40" s="613"/>
      <c r="AC40" s="613"/>
      <c r="AD40" s="613"/>
      <c r="AE40" s="613"/>
      <c r="AF40" s="613"/>
      <c r="AG40" s="613"/>
      <c r="AH40" s="613" t="s">
        <v>684</v>
      </c>
      <c r="AI40" s="613"/>
      <c r="AJ40" s="613"/>
      <c r="AK40" s="613"/>
      <c r="AL40" s="613"/>
      <c r="AM40" s="613"/>
      <c r="AN40" s="613"/>
      <c r="AO40" s="613"/>
      <c r="AP40" s="613" t="s">
        <v>685</v>
      </c>
      <c r="AQ40" s="613"/>
      <c r="AR40" s="613"/>
      <c r="AS40" s="613"/>
      <c r="AT40" s="613"/>
      <c r="AU40" s="613"/>
      <c r="AV40" s="613"/>
      <c r="AW40" s="613"/>
      <c r="AX40" s="613" t="s">
        <v>659</v>
      </c>
      <c r="AY40" s="613"/>
      <c r="AZ40" s="613"/>
      <c r="BA40" s="613"/>
      <c r="BB40" s="613"/>
      <c r="BC40" s="613"/>
      <c r="BD40" s="613"/>
      <c r="BE40" s="613"/>
      <c r="BF40" s="259"/>
      <c r="BG40" s="259"/>
      <c r="BH40" s="259"/>
      <c r="BI40" s="259"/>
      <c r="BJ40" s="259"/>
      <c r="BK40" s="259"/>
      <c r="BL40" s="256"/>
      <c r="BM40" s="256"/>
      <c r="BN40" s="257"/>
      <c r="BO40" s="617"/>
      <c r="BP40" s="618"/>
      <c r="BQ40" s="618"/>
      <c r="BR40" s="618"/>
      <c r="BS40" s="618"/>
      <c r="BT40" s="618"/>
      <c r="BU40" s="618"/>
      <c r="BV40" s="619"/>
      <c r="BW40" s="244"/>
      <c r="BY40" s="247"/>
      <c r="BZ40" s="247"/>
      <c r="CA40" s="247"/>
      <c r="CB40" s="247"/>
      <c r="CC40" s="247"/>
      <c r="CD40" s="247"/>
      <c r="CE40" s="247"/>
      <c r="CF40" s="247"/>
      <c r="CG40" s="247"/>
      <c r="CH40" s="247"/>
    </row>
    <row r="41" spans="1:88" ht="30" customHeight="1">
      <c r="A41" s="197"/>
      <c r="B41" s="256"/>
      <c r="C41" s="566" t="s">
        <v>657</v>
      </c>
      <c r="D41" s="566"/>
      <c r="E41" s="566"/>
      <c r="F41" s="566"/>
      <c r="G41" s="566"/>
      <c r="H41" s="566"/>
      <c r="I41" s="566"/>
      <c r="J41" s="624"/>
      <c r="K41" s="625"/>
      <c r="L41" s="625"/>
      <c r="M41" s="625"/>
      <c r="N41" s="625"/>
      <c r="O41" s="625"/>
      <c r="P41" s="562" t="s">
        <v>369</v>
      </c>
      <c r="Q41" s="563"/>
      <c r="R41" s="564"/>
      <c r="S41" s="564"/>
      <c r="T41" s="564"/>
      <c r="U41" s="564"/>
      <c r="V41" s="564"/>
      <c r="W41" s="565"/>
      <c r="X41" s="562" t="s">
        <v>369</v>
      </c>
      <c r="Y41" s="563"/>
      <c r="Z41" s="564"/>
      <c r="AA41" s="564"/>
      <c r="AB41" s="564"/>
      <c r="AC41" s="564"/>
      <c r="AD41" s="564"/>
      <c r="AE41" s="565"/>
      <c r="AF41" s="562" t="s">
        <v>369</v>
      </c>
      <c r="AG41" s="563"/>
      <c r="AH41" s="564"/>
      <c r="AI41" s="564"/>
      <c r="AJ41" s="564"/>
      <c r="AK41" s="564"/>
      <c r="AL41" s="564"/>
      <c r="AM41" s="565"/>
      <c r="AN41" s="562" t="s">
        <v>369</v>
      </c>
      <c r="AO41" s="563"/>
      <c r="AP41" s="564"/>
      <c r="AQ41" s="564"/>
      <c r="AR41" s="564"/>
      <c r="AS41" s="564"/>
      <c r="AT41" s="564"/>
      <c r="AU41" s="565"/>
      <c r="AV41" s="562" t="s">
        <v>369</v>
      </c>
      <c r="AW41" s="563"/>
      <c r="AX41" s="606">
        <f>J41+R41+Z41+AH41+AP41</f>
        <v>0</v>
      </c>
      <c r="AY41" s="606"/>
      <c r="AZ41" s="606"/>
      <c r="BA41" s="606"/>
      <c r="BB41" s="606"/>
      <c r="BC41" s="607"/>
      <c r="BD41" s="562" t="s">
        <v>369</v>
      </c>
      <c r="BE41" s="563"/>
      <c r="BF41" s="257"/>
      <c r="BG41" s="257"/>
      <c r="BH41" s="257"/>
      <c r="BI41" s="257"/>
      <c r="BJ41" s="257"/>
      <c r="BK41" s="257"/>
      <c r="BL41" s="256"/>
      <c r="BM41" s="256"/>
      <c r="BN41" s="257"/>
      <c r="BO41" s="620">
        <f>AP32+AX41</f>
        <v>0</v>
      </c>
      <c r="BP41" s="621"/>
      <c r="BQ41" s="621"/>
      <c r="BR41" s="621"/>
      <c r="BS41" s="621"/>
      <c r="BT41" s="621"/>
      <c r="BU41" s="567" t="s">
        <v>369</v>
      </c>
      <c r="BV41" s="568"/>
      <c r="BW41" s="244"/>
      <c r="BY41" s="247"/>
      <c r="BZ41" s="247"/>
      <c r="CA41" s="247"/>
      <c r="CB41" s="247"/>
      <c r="CC41" s="247"/>
      <c r="CD41" s="247"/>
      <c r="CE41" s="247"/>
      <c r="CF41" s="247"/>
      <c r="CG41" s="247"/>
      <c r="CH41" s="247"/>
    </row>
    <row r="42" spans="1:88" ht="30" customHeight="1">
      <c r="A42" s="197"/>
      <c r="B42" s="256"/>
      <c r="C42" s="566"/>
      <c r="D42" s="566"/>
      <c r="E42" s="566"/>
      <c r="F42" s="566"/>
      <c r="G42" s="566"/>
      <c r="H42" s="566"/>
      <c r="I42" s="566"/>
      <c r="J42" s="626"/>
      <c r="K42" s="627"/>
      <c r="L42" s="627"/>
      <c r="M42" s="627"/>
      <c r="N42" s="627"/>
      <c r="O42" s="627"/>
      <c r="P42" s="562"/>
      <c r="Q42" s="563"/>
      <c r="R42" s="564"/>
      <c r="S42" s="564"/>
      <c r="T42" s="564"/>
      <c r="U42" s="564"/>
      <c r="V42" s="564"/>
      <c r="W42" s="565"/>
      <c r="X42" s="562"/>
      <c r="Y42" s="563"/>
      <c r="Z42" s="564"/>
      <c r="AA42" s="564"/>
      <c r="AB42" s="564"/>
      <c r="AC42" s="564"/>
      <c r="AD42" s="564"/>
      <c r="AE42" s="565"/>
      <c r="AF42" s="562"/>
      <c r="AG42" s="563"/>
      <c r="AH42" s="564"/>
      <c r="AI42" s="564"/>
      <c r="AJ42" s="564"/>
      <c r="AK42" s="564"/>
      <c r="AL42" s="564"/>
      <c r="AM42" s="565"/>
      <c r="AN42" s="562"/>
      <c r="AO42" s="563"/>
      <c r="AP42" s="564"/>
      <c r="AQ42" s="564"/>
      <c r="AR42" s="564"/>
      <c r="AS42" s="564"/>
      <c r="AT42" s="564"/>
      <c r="AU42" s="565"/>
      <c r="AV42" s="562"/>
      <c r="AW42" s="563"/>
      <c r="AX42" s="606"/>
      <c r="AY42" s="606"/>
      <c r="AZ42" s="606"/>
      <c r="BA42" s="606"/>
      <c r="BB42" s="606"/>
      <c r="BC42" s="607"/>
      <c r="BD42" s="562"/>
      <c r="BE42" s="563"/>
      <c r="BF42" s="257"/>
      <c r="BG42" s="257"/>
      <c r="BH42" s="257"/>
      <c r="BI42" s="257"/>
      <c r="BJ42" s="257"/>
      <c r="BK42" s="257"/>
      <c r="BL42" s="256"/>
      <c r="BM42" s="256"/>
      <c r="BN42" s="257"/>
      <c r="BO42" s="622"/>
      <c r="BP42" s="623"/>
      <c r="BQ42" s="623"/>
      <c r="BR42" s="623"/>
      <c r="BS42" s="623"/>
      <c r="BT42" s="623"/>
      <c r="BU42" s="569"/>
      <c r="BV42" s="570"/>
      <c r="BW42" s="244"/>
      <c r="BY42" s="247"/>
      <c r="BZ42" s="247"/>
      <c r="CA42" s="247"/>
      <c r="CB42" s="247"/>
      <c r="CC42" s="247"/>
      <c r="CD42" s="247"/>
      <c r="CE42" s="247"/>
      <c r="CF42" s="247"/>
      <c r="CG42" s="247"/>
      <c r="CH42" s="247"/>
    </row>
    <row r="43" spans="1:88" ht="30" customHeight="1">
      <c r="A43" s="197"/>
      <c r="B43" s="256"/>
      <c r="C43" s="980" t="s">
        <v>740</v>
      </c>
      <c r="D43" s="981"/>
      <c r="E43" s="981"/>
      <c r="F43" s="981"/>
      <c r="G43" s="981"/>
      <c r="H43" s="981"/>
      <c r="I43" s="982"/>
      <c r="J43" s="564"/>
      <c r="K43" s="564"/>
      <c r="L43" s="564"/>
      <c r="M43" s="564"/>
      <c r="N43" s="564"/>
      <c r="O43" s="565"/>
      <c r="P43" s="567" t="s">
        <v>722</v>
      </c>
      <c r="Q43" s="568"/>
      <c r="R43" s="564"/>
      <c r="S43" s="564"/>
      <c r="T43" s="564"/>
      <c r="U43" s="564"/>
      <c r="V43" s="564"/>
      <c r="W43" s="565"/>
      <c r="X43" s="567" t="s">
        <v>722</v>
      </c>
      <c r="Y43" s="568"/>
      <c r="Z43" s="564"/>
      <c r="AA43" s="564"/>
      <c r="AB43" s="564"/>
      <c r="AC43" s="564"/>
      <c r="AD43" s="564"/>
      <c r="AE43" s="565"/>
      <c r="AF43" s="567" t="s">
        <v>722</v>
      </c>
      <c r="AG43" s="568"/>
      <c r="AH43" s="564"/>
      <c r="AI43" s="564"/>
      <c r="AJ43" s="564"/>
      <c r="AK43" s="564"/>
      <c r="AL43" s="564"/>
      <c r="AM43" s="565"/>
      <c r="AN43" s="567" t="s">
        <v>722</v>
      </c>
      <c r="AO43" s="568"/>
      <c r="AP43" s="564"/>
      <c r="AQ43" s="564"/>
      <c r="AR43" s="564"/>
      <c r="AS43" s="564"/>
      <c r="AT43" s="564"/>
      <c r="AU43" s="565"/>
      <c r="AV43" s="567" t="s">
        <v>722</v>
      </c>
      <c r="AW43" s="568"/>
      <c r="AX43" s="606">
        <f>J43+R43+Z43+AH43+AP43</f>
        <v>0</v>
      </c>
      <c r="AY43" s="606"/>
      <c r="AZ43" s="606"/>
      <c r="BA43" s="606"/>
      <c r="BB43" s="606"/>
      <c r="BC43" s="607"/>
      <c r="BD43" s="567" t="s">
        <v>369</v>
      </c>
      <c r="BE43" s="568"/>
      <c r="BF43" s="257"/>
      <c r="BG43" s="257"/>
      <c r="BH43" s="257"/>
      <c r="BI43" s="257"/>
      <c r="BJ43" s="257"/>
      <c r="BK43" s="257"/>
      <c r="BL43" s="256"/>
      <c r="BM43" s="256"/>
      <c r="BN43" s="257"/>
      <c r="BO43" s="620">
        <f>AX43+AP34</f>
        <v>0</v>
      </c>
      <c r="BP43" s="621"/>
      <c r="BQ43" s="621"/>
      <c r="BR43" s="621"/>
      <c r="BS43" s="621"/>
      <c r="BT43" s="621"/>
      <c r="BU43" s="567" t="s">
        <v>721</v>
      </c>
      <c r="BV43" s="568"/>
      <c r="BW43" s="244"/>
      <c r="BY43" s="247"/>
      <c r="BZ43" s="247"/>
      <c r="CA43" s="247"/>
      <c r="CB43" s="247"/>
      <c r="CC43" s="247"/>
      <c r="CD43" s="247"/>
      <c r="CE43" s="247"/>
      <c r="CF43" s="247"/>
      <c r="CG43" s="247"/>
      <c r="CH43" s="247"/>
    </row>
    <row r="44" spans="1:88" ht="30" customHeight="1">
      <c r="A44" s="197"/>
      <c r="B44" s="256"/>
      <c r="C44" s="983"/>
      <c r="D44" s="984"/>
      <c r="E44" s="984"/>
      <c r="F44" s="984"/>
      <c r="G44" s="984"/>
      <c r="H44" s="984"/>
      <c r="I44" s="985"/>
      <c r="J44" s="564"/>
      <c r="K44" s="564"/>
      <c r="L44" s="564"/>
      <c r="M44" s="564"/>
      <c r="N44" s="564"/>
      <c r="O44" s="565"/>
      <c r="P44" s="569"/>
      <c r="Q44" s="570"/>
      <c r="R44" s="564"/>
      <c r="S44" s="564"/>
      <c r="T44" s="564"/>
      <c r="U44" s="564"/>
      <c r="V44" s="564"/>
      <c r="W44" s="565"/>
      <c r="X44" s="569"/>
      <c r="Y44" s="570"/>
      <c r="Z44" s="564"/>
      <c r="AA44" s="564"/>
      <c r="AB44" s="564"/>
      <c r="AC44" s="564"/>
      <c r="AD44" s="564"/>
      <c r="AE44" s="565"/>
      <c r="AF44" s="569"/>
      <c r="AG44" s="570"/>
      <c r="AH44" s="564"/>
      <c r="AI44" s="564"/>
      <c r="AJ44" s="564"/>
      <c r="AK44" s="564"/>
      <c r="AL44" s="564"/>
      <c r="AM44" s="565"/>
      <c r="AN44" s="569"/>
      <c r="AO44" s="570"/>
      <c r="AP44" s="564"/>
      <c r="AQ44" s="564"/>
      <c r="AR44" s="564"/>
      <c r="AS44" s="564"/>
      <c r="AT44" s="564"/>
      <c r="AU44" s="565"/>
      <c r="AV44" s="569"/>
      <c r="AW44" s="570"/>
      <c r="AX44" s="606"/>
      <c r="AY44" s="606"/>
      <c r="AZ44" s="606"/>
      <c r="BA44" s="606"/>
      <c r="BB44" s="606"/>
      <c r="BC44" s="607"/>
      <c r="BD44" s="569"/>
      <c r="BE44" s="570"/>
      <c r="BF44" s="257"/>
      <c r="BG44" s="257"/>
      <c r="BH44" s="257"/>
      <c r="BI44" s="257"/>
      <c r="BJ44" s="257"/>
      <c r="BK44" s="257"/>
      <c r="BL44" s="256"/>
      <c r="BM44" s="256"/>
      <c r="BN44" s="257"/>
      <c r="BO44" s="622"/>
      <c r="BP44" s="623"/>
      <c r="BQ44" s="623"/>
      <c r="BR44" s="623"/>
      <c r="BS44" s="623"/>
      <c r="BT44" s="623"/>
      <c r="BU44" s="569"/>
      <c r="BV44" s="570"/>
      <c r="BW44" s="244"/>
      <c r="BY44" s="247"/>
      <c r="BZ44" s="247"/>
      <c r="CA44" s="247"/>
      <c r="CB44" s="247"/>
      <c r="CC44" s="247"/>
      <c r="CD44" s="247"/>
      <c r="CE44" s="247"/>
      <c r="CF44" s="247"/>
      <c r="CG44" s="247"/>
      <c r="CH44" s="247"/>
    </row>
    <row r="45" spans="1:88" ht="30" customHeight="1">
      <c r="A45" s="197"/>
      <c r="B45" s="256"/>
      <c r="C45" s="566" t="s">
        <v>658</v>
      </c>
      <c r="D45" s="566"/>
      <c r="E45" s="566"/>
      <c r="F45" s="566"/>
      <c r="G45" s="566"/>
      <c r="H45" s="566"/>
      <c r="I45" s="566"/>
      <c r="J45" s="564"/>
      <c r="K45" s="564"/>
      <c r="L45" s="564"/>
      <c r="M45" s="564"/>
      <c r="N45" s="564"/>
      <c r="O45" s="565"/>
      <c r="P45" s="567" t="s">
        <v>663</v>
      </c>
      <c r="Q45" s="568"/>
      <c r="R45" s="564"/>
      <c r="S45" s="564"/>
      <c r="T45" s="564"/>
      <c r="U45" s="564"/>
      <c r="V45" s="564"/>
      <c r="W45" s="565"/>
      <c r="X45" s="567" t="s">
        <v>663</v>
      </c>
      <c r="Y45" s="568"/>
      <c r="Z45" s="564"/>
      <c r="AA45" s="564"/>
      <c r="AB45" s="564"/>
      <c r="AC45" s="564"/>
      <c r="AD45" s="564"/>
      <c r="AE45" s="565"/>
      <c r="AF45" s="567" t="s">
        <v>663</v>
      </c>
      <c r="AG45" s="568"/>
      <c r="AH45" s="564"/>
      <c r="AI45" s="564"/>
      <c r="AJ45" s="564"/>
      <c r="AK45" s="564"/>
      <c r="AL45" s="564"/>
      <c r="AM45" s="565"/>
      <c r="AN45" s="567" t="s">
        <v>663</v>
      </c>
      <c r="AO45" s="568"/>
      <c r="AP45" s="564"/>
      <c r="AQ45" s="564"/>
      <c r="AR45" s="564"/>
      <c r="AS45" s="564"/>
      <c r="AT45" s="564"/>
      <c r="AU45" s="565"/>
      <c r="AV45" s="567" t="s">
        <v>663</v>
      </c>
      <c r="AW45" s="568"/>
      <c r="AX45" s="606">
        <f>J45+R45+Z45+AH45+AP45</f>
        <v>0</v>
      </c>
      <c r="AY45" s="606"/>
      <c r="AZ45" s="606"/>
      <c r="BA45" s="606"/>
      <c r="BB45" s="606"/>
      <c r="BC45" s="607"/>
      <c r="BD45" s="567" t="s">
        <v>663</v>
      </c>
      <c r="BE45" s="568"/>
      <c r="BF45" s="257"/>
      <c r="BG45" s="257"/>
      <c r="BH45" s="257"/>
      <c r="BI45" s="257"/>
      <c r="BJ45" s="257"/>
      <c r="BK45" s="257"/>
      <c r="BL45" s="256"/>
      <c r="BM45" s="256"/>
      <c r="BN45" s="257"/>
      <c r="BO45" s="620">
        <f ca="1">AP36+AX45</f>
        <v>0</v>
      </c>
      <c r="BP45" s="621"/>
      <c r="BQ45" s="621"/>
      <c r="BR45" s="621"/>
      <c r="BS45" s="621"/>
      <c r="BT45" s="621"/>
      <c r="BU45" s="567" t="s">
        <v>663</v>
      </c>
      <c r="BV45" s="568"/>
      <c r="BW45" s="244"/>
      <c r="BY45" s="247"/>
      <c r="BZ45" s="247"/>
      <c r="CA45" s="247"/>
      <c r="CB45" s="247"/>
      <c r="CC45" s="247"/>
      <c r="CD45" s="247"/>
      <c r="CE45" s="247"/>
      <c r="CF45" s="247"/>
      <c r="CG45" s="247"/>
      <c r="CH45" s="247"/>
    </row>
    <row r="46" spans="1:88" ht="30" customHeight="1">
      <c r="A46" s="197"/>
      <c r="B46" s="256"/>
      <c r="C46" s="566"/>
      <c r="D46" s="566"/>
      <c r="E46" s="566"/>
      <c r="F46" s="566"/>
      <c r="G46" s="566"/>
      <c r="H46" s="566"/>
      <c r="I46" s="566"/>
      <c r="J46" s="564"/>
      <c r="K46" s="564"/>
      <c r="L46" s="564"/>
      <c r="M46" s="564"/>
      <c r="N46" s="564"/>
      <c r="O46" s="565"/>
      <c r="P46" s="569"/>
      <c r="Q46" s="570"/>
      <c r="R46" s="564"/>
      <c r="S46" s="564"/>
      <c r="T46" s="564"/>
      <c r="U46" s="564"/>
      <c r="V46" s="564"/>
      <c r="W46" s="565"/>
      <c r="X46" s="569"/>
      <c r="Y46" s="570"/>
      <c r="Z46" s="564"/>
      <c r="AA46" s="564"/>
      <c r="AB46" s="564"/>
      <c r="AC46" s="564"/>
      <c r="AD46" s="564"/>
      <c r="AE46" s="565"/>
      <c r="AF46" s="569"/>
      <c r="AG46" s="570"/>
      <c r="AH46" s="564"/>
      <c r="AI46" s="564"/>
      <c r="AJ46" s="564"/>
      <c r="AK46" s="564"/>
      <c r="AL46" s="564"/>
      <c r="AM46" s="565"/>
      <c r="AN46" s="569"/>
      <c r="AO46" s="570"/>
      <c r="AP46" s="564"/>
      <c r="AQ46" s="564"/>
      <c r="AR46" s="564"/>
      <c r="AS46" s="564"/>
      <c r="AT46" s="564"/>
      <c r="AU46" s="565"/>
      <c r="AV46" s="569"/>
      <c r="AW46" s="570"/>
      <c r="AX46" s="606"/>
      <c r="AY46" s="606"/>
      <c r="AZ46" s="606"/>
      <c r="BA46" s="606"/>
      <c r="BB46" s="606"/>
      <c r="BC46" s="607"/>
      <c r="BD46" s="569"/>
      <c r="BE46" s="570"/>
      <c r="BF46" s="257"/>
      <c r="BG46" s="257"/>
      <c r="BH46" s="257"/>
      <c r="BI46" s="257"/>
      <c r="BJ46" s="257"/>
      <c r="BK46" s="257"/>
      <c r="BL46" s="256"/>
      <c r="BM46" s="256"/>
      <c r="BN46" s="257"/>
      <c r="BO46" s="622"/>
      <c r="BP46" s="623"/>
      <c r="BQ46" s="623"/>
      <c r="BR46" s="623"/>
      <c r="BS46" s="623"/>
      <c r="BT46" s="623"/>
      <c r="BU46" s="569"/>
      <c r="BV46" s="570"/>
      <c r="BW46" s="244"/>
      <c r="BY46" s="247"/>
      <c r="BZ46" s="247"/>
      <c r="CA46" s="247"/>
      <c r="CB46" s="247"/>
      <c r="CC46" s="247"/>
      <c r="CD46" s="247"/>
      <c r="CE46" s="247"/>
      <c r="CF46" s="247"/>
      <c r="CG46" s="247"/>
      <c r="CH46" s="247"/>
    </row>
    <row r="47" spans="1:88" ht="11.25" customHeight="1">
      <c r="A47" s="197"/>
      <c r="B47" s="256"/>
      <c r="C47" s="256"/>
      <c r="D47" s="256"/>
      <c r="E47" s="256"/>
      <c r="F47" s="256"/>
      <c r="G47" s="256"/>
      <c r="H47" s="257"/>
      <c r="I47" s="257"/>
      <c r="J47" s="256"/>
      <c r="K47" s="256"/>
      <c r="L47" s="256"/>
      <c r="M47" s="256"/>
      <c r="N47" s="256"/>
      <c r="O47" s="256"/>
      <c r="P47" s="257"/>
      <c r="Q47" s="257"/>
      <c r="R47" s="256"/>
      <c r="S47" s="256"/>
      <c r="T47" s="256"/>
      <c r="U47" s="256"/>
      <c r="V47" s="256"/>
      <c r="W47" s="256"/>
      <c r="X47" s="257"/>
      <c r="Y47" s="257"/>
      <c r="Z47" s="256"/>
      <c r="AA47" s="256"/>
      <c r="AB47" s="256"/>
      <c r="AC47" s="256"/>
      <c r="AD47" s="256"/>
      <c r="AE47" s="256"/>
      <c r="AF47" s="257"/>
      <c r="AG47" s="257"/>
      <c r="AH47" s="256"/>
      <c r="AI47" s="256"/>
      <c r="AJ47" s="256"/>
      <c r="AK47" s="256"/>
      <c r="AL47" s="256"/>
      <c r="AM47" s="256"/>
      <c r="AN47" s="257"/>
      <c r="AO47" s="257"/>
      <c r="AP47" s="250"/>
      <c r="AQ47" s="248"/>
      <c r="AR47" s="256"/>
      <c r="AS47" s="256"/>
      <c r="AT47" s="256"/>
      <c r="AU47" s="256"/>
      <c r="AV47" s="256"/>
      <c r="AW47" s="256"/>
      <c r="AX47" s="257"/>
      <c r="AY47" s="257"/>
      <c r="AZ47" s="250"/>
      <c r="BA47" s="248"/>
      <c r="BB47" s="256"/>
      <c r="BC47" s="256"/>
      <c r="BD47" s="256"/>
      <c r="BE47" s="256"/>
      <c r="BF47" s="256"/>
      <c r="BG47" s="256"/>
      <c r="BH47" s="256"/>
      <c r="BI47" s="256"/>
      <c r="BJ47" s="256"/>
      <c r="BK47" s="256"/>
      <c r="BL47" s="256"/>
      <c r="BM47" s="256"/>
      <c r="BN47" s="257"/>
      <c r="BO47" s="257"/>
      <c r="BP47" s="244"/>
      <c r="BQ47" s="244"/>
      <c r="BR47" s="244"/>
      <c r="BS47" s="244"/>
      <c r="BT47" s="244"/>
      <c r="BU47" s="244"/>
      <c r="BV47" s="244"/>
      <c r="BW47" s="244"/>
      <c r="BY47" s="247"/>
      <c r="BZ47" s="247"/>
      <c r="CA47" s="247"/>
      <c r="CB47" s="247"/>
      <c r="CC47" s="247"/>
      <c r="CD47" s="247"/>
      <c r="CE47" s="247"/>
      <c r="CF47" s="247"/>
      <c r="CG47" s="247"/>
      <c r="CH47" s="247"/>
    </row>
    <row r="48" spans="1:88" ht="30" customHeight="1">
      <c r="A48" s="186" t="s">
        <v>642</v>
      </c>
      <c r="B48" s="197"/>
      <c r="C48" s="256"/>
      <c r="D48" s="256"/>
      <c r="E48" s="256"/>
      <c r="F48" s="256"/>
      <c r="G48" s="256"/>
      <c r="H48" s="257"/>
      <c r="I48" s="257"/>
      <c r="J48" s="256"/>
      <c r="K48" s="256"/>
      <c r="L48" s="256"/>
      <c r="M48" s="256"/>
      <c r="N48" s="256"/>
      <c r="O48" s="256"/>
      <c r="P48" s="257"/>
      <c r="Q48" s="257"/>
      <c r="R48" s="256"/>
      <c r="S48" s="256"/>
      <c r="T48" s="256"/>
      <c r="U48" s="256"/>
      <c r="V48" s="256"/>
      <c r="W48" s="256"/>
      <c r="X48" s="257"/>
      <c r="Y48" s="257"/>
      <c r="Z48" s="256"/>
      <c r="AA48" s="256"/>
      <c r="AB48" s="256"/>
      <c r="AC48" s="256"/>
      <c r="AD48" s="256"/>
      <c r="AE48" s="256"/>
      <c r="AF48" s="257"/>
      <c r="AG48" s="257"/>
      <c r="AH48" s="256"/>
      <c r="AI48" s="256"/>
      <c r="AJ48" s="256"/>
      <c r="AK48" s="256"/>
      <c r="AL48" s="256"/>
      <c r="AM48" s="256"/>
      <c r="AN48" s="257"/>
      <c r="AO48" s="257"/>
      <c r="AP48" s="250"/>
      <c r="AQ48" s="248"/>
      <c r="AR48" s="256"/>
      <c r="AS48" s="256"/>
      <c r="AT48" s="256"/>
      <c r="AU48" s="256"/>
      <c r="AV48" s="256"/>
      <c r="AW48" s="256"/>
      <c r="AX48" s="257"/>
      <c r="AY48" s="257"/>
      <c r="AZ48" s="250"/>
      <c r="BA48" s="248"/>
      <c r="BB48" s="256"/>
      <c r="BC48" s="256"/>
      <c r="BD48" s="256"/>
      <c r="BE48" s="256"/>
      <c r="BF48" s="256"/>
      <c r="BG48" s="256"/>
      <c r="BH48" s="256"/>
      <c r="BI48" s="256"/>
      <c r="BJ48" s="256"/>
      <c r="BK48" s="256"/>
      <c r="BL48" s="663" t="s">
        <v>638</v>
      </c>
      <c r="BM48" s="663"/>
      <c r="BN48" s="663"/>
      <c r="BO48" s="663"/>
      <c r="BP48" s="663"/>
      <c r="BQ48" s="663"/>
      <c r="BR48" s="663"/>
      <c r="BS48" s="663"/>
      <c r="BT48" s="663"/>
      <c r="BU48" s="663"/>
      <c r="BV48" s="663"/>
      <c r="BW48" s="663"/>
      <c r="BX48" s="663"/>
      <c r="BY48" s="663"/>
      <c r="BZ48" s="663"/>
      <c r="CA48" s="663"/>
      <c r="CB48" s="663"/>
      <c r="CC48" s="663"/>
      <c r="CD48" s="663"/>
      <c r="CE48" s="663"/>
      <c r="CF48" s="710">
        <f>COUNTIF(CP65:CP138,17)+COUNTIF(CP65:CP138,18)</f>
        <v>0</v>
      </c>
      <c r="CG48" s="710"/>
      <c r="CH48" s="710"/>
      <c r="CI48" s="710"/>
      <c r="CJ48" s="710"/>
    </row>
    <row r="49" spans="1:95" ht="19.5" customHeight="1">
      <c r="A49" s="260"/>
      <c r="B49" s="261" t="s">
        <v>776</v>
      </c>
      <c r="C49" s="256"/>
      <c r="D49" s="256"/>
      <c r="E49" s="256"/>
      <c r="F49" s="256"/>
      <c r="G49" s="256"/>
      <c r="H49" s="257"/>
      <c r="I49" s="257"/>
      <c r="J49" s="256"/>
      <c r="K49" s="256"/>
      <c r="L49" s="256"/>
      <c r="M49" s="256"/>
      <c r="N49" s="256"/>
      <c r="O49" s="256"/>
      <c r="P49" s="257"/>
      <c r="Q49" s="257"/>
      <c r="R49" s="256"/>
      <c r="S49" s="256"/>
      <c r="T49" s="256"/>
      <c r="U49" s="256"/>
      <c r="V49" s="256"/>
      <c r="W49" s="256"/>
      <c r="X49" s="257"/>
      <c r="Y49" s="257"/>
      <c r="Z49" s="256"/>
      <c r="AA49" s="256"/>
      <c r="AB49" s="256"/>
      <c r="AC49" s="256"/>
      <c r="AD49" s="256"/>
      <c r="AE49" s="256"/>
      <c r="AF49" s="257"/>
      <c r="AG49" s="257"/>
      <c r="AH49" s="256"/>
      <c r="AI49" s="256"/>
      <c r="AJ49" s="256"/>
      <c r="AK49" s="256"/>
      <c r="AL49" s="256"/>
      <c r="AM49" s="256"/>
      <c r="AN49" s="257"/>
      <c r="AO49" s="257"/>
      <c r="AP49" s="250"/>
      <c r="AQ49" s="248"/>
      <c r="AR49" s="256"/>
      <c r="AS49" s="256"/>
      <c r="AT49" s="256"/>
      <c r="AU49" s="256"/>
      <c r="AV49" s="256"/>
      <c r="AW49" s="256"/>
      <c r="AX49" s="257"/>
      <c r="AY49" s="257"/>
      <c r="AZ49" s="250"/>
      <c r="BA49" s="248"/>
      <c r="BB49" s="256"/>
      <c r="BC49" s="256"/>
      <c r="BD49" s="256"/>
      <c r="BE49" s="256"/>
      <c r="BF49" s="256"/>
      <c r="BG49" s="256"/>
      <c r="BH49" s="256"/>
      <c r="BI49" s="256"/>
      <c r="BJ49" s="256"/>
      <c r="BK49" s="256"/>
      <c r="BL49" s="663"/>
      <c r="BM49" s="663"/>
      <c r="BN49" s="663"/>
      <c r="BO49" s="663"/>
      <c r="BP49" s="663"/>
      <c r="BQ49" s="663"/>
      <c r="BR49" s="663"/>
      <c r="BS49" s="663"/>
      <c r="BT49" s="663"/>
      <c r="BU49" s="663"/>
      <c r="BV49" s="663"/>
      <c r="BW49" s="663"/>
      <c r="BX49" s="663"/>
      <c r="BY49" s="663"/>
      <c r="BZ49" s="663"/>
      <c r="CA49" s="663"/>
      <c r="CB49" s="663"/>
      <c r="CC49" s="663"/>
      <c r="CD49" s="663"/>
      <c r="CE49" s="663"/>
      <c r="CF49" s="710"/>
      <c r="CG49" s="710"/>
      <c r="CH49" s="710"/>
      <c r="CI49" s="710"/>
      <c r="CJ49" s="710"/>
    </row>
    <row r="50" spans="1:95" ht="19.5" customHeight="1">
      <c r="A50" s="262"/>
      <c r="B50" s="249" t="s">
        <v>716</v>
      </c>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63"/>
      <c r="BM50" s="263"/>
      <c r="BN50" s="263"/>
      <c r="BO50" s="263"/>
      <c r="BP50" s="263"/>
      <c r="BQ50" s="263"/>
      <c r="BR50" s="263"/>
      <c r="BS50" s="263"/>
      <c r="BT50" s="263"/>
      <c r="BU50" s="263"/>
      <c r="BV50" s="263"/>
      <c r="BW50" s="263"/>
      <c r="BX50" s="263"/>
      <c r="BY50" s="263"/>
      <c r="BZ50" s="263"/>
      <c r="CA50" s="263"/>
      <c r="CB50" s="263"/>
      <c r="CC50" s="263"/>
      <c r="CD50" s="263"/>
      <c r="CE50" s="263"/>
      <c r="CF50" s="264"/>
      <c r="CG50" s="264"/>
      <c r="CH50" s="264"/>
      <c r="CI50" s="264"/>
      <c r="CJ50" s="264"/>
    </row>
    <row r="51" spans="1:95" ht="19.5" customHeight="1">
      <c r="A51" s="262"/>
      <c r="B51" s="249" t="s">
        <v>771</v>
      </c>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63"/>
      <c r="BM51" s="263"/>
      <c r="BN51" s="263"/>
      <c r="BO51" s="263"/>
      <c r="BP51" s="263"/>
      <c r="BQ51" s="263"/>
      <c r="BR51" s="263"/>
      <c r="BS51" s="263"/>
      <c r="BT51" s="263"/>
      <c r="BU51" s="263"/>
      <c r="BV51" s="263"/>
      <c r="BW51" s="263"/>
      <c r="BX51" s="263"/>
      <c r="BY51" s="263"/>
      <c r="BZ51" s="263"/>
      <c r="CA51" s="263"/>
      <c r="CB51" s="263"/>
      <c r="CC51" s="263"/>
      <c r="CD51" s="263"/>
      <c r="CE51" s="263"/>
      <c r="CF51" s="264"/>
      <c r="CG51" s="264"/>
      <c r="CH51" s="264"/>
      <c r="CI51" s="264"/>
      <c r="CJ51" s="264"/>
    </row>
    <row r="52" spans="1:95" ht="19.5" customHeight="1">
      <c r="A52" s="262"/>
      <c r="B52" s="249" t="s">
        <v>772</v>
      </c>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c r="BD52" s="249"/>
      <c r="BE52" s="249"/>
      <c r="BF52" s="249"/>
      <c r="BG52" s="249"/>
      <c r="BH52" s="249"/>
      <c r="BI52" s="249"/>
      <c r="BJ52" s="249"/>
      <c r="BK52" s="249"/>
      <c r="BL52" s="351"/>
      <c r="BM52" s="351"/>
      <c r="BN52" s="351"/>
      <c r="BO52" s="351"/>
      <c r="BP52" s="351"/>
      <c r="BQ52" s="351"/>
      <c r="BR52" s="351"/>
      <c r="BS52" s="351"/>
      <c r="BT52" s="351"/>
      <c r="BU52" s="351"/>
      <c r="BV52" s="351"/>
      <c r="BW52" s="351"/>
      <c r="BX52" s="351"/>
      <c r="BY52" s="351"/>
      <c r="BZ52" s="351"/>
      <c r="CA52" s="351"/>
      <c r="CB52" s="351"/>
      <c r="CC52" s="351"/>
      <c r="CD52" s="351"/>
      <c r="CE52" s="351"/>
      <c r="CF52" s="264"/>
      <c r="CG52" s="264"/>
      <c r="CH52" s="264"/>
      <c r="CI52" s="264"/>
      <c r="CJ52" s="264"/>
    </row>
    <row r="53" spans="1:95" s="281" customFormat="1" ht="20.25" customHeight="1">
      <c r="A53" s="847" t="s">
        <v>128</v>
      </c>
      <c r="B53" s="847"/>
      <c r="C53" s="848" t="s">
        <v>20</v>
      </c>
      <c r="D53" s="849"/>
      <c r="E53" s="849"/>
      <c r="F53" s="849"/>
      <c r="G53" s="849"/>
      <c r="H53" s="849"/>
      <c r="I53" s="849"/>
      <c r="J53" s="849"/>
      <c r="K53" s="849"/>
      <c r="L53" s="849"/>
      <c r="M53" s="849"/>
      <c r="N53" s="849"/>
      <c r="O53" s="849"/>
      <c r="P53" s="849"/>
      <c r="Q53" s="849"/>
      <c r="R53" s="849"/>
      <c r="S53" s="849"/>
      <c r="T53" s="849"/>
      <c r="U53" s="849"/>
      <c r="V53" s="849"/>
      <c r="W53" s="849"/>
      <c r="X53" s="849"/>
      <c r="Y53" s="849"/>
      <c r="Z53" s="849"/>
      <c r="AA53" s="849"/>
      <c r="AB53" s="849"/>
      <c r="AC53" s="849"/>
      <c r="AD53" s="847" t="s">
        <v>606</v>
      </c>
      <c r="AE53" s="847"/>
      <c r="AF53" s="847"/>
      <c r="AG53" s="847"/>
      <c r="AH53" s="847"/>
      <c r="AI53" s="847" t="s">
        <v>32</v>
      </c>
      <c r="AJ53" s="847"/>
      <c r="AK53" s="847"/>
      <c r="AL53" s="847"/>
      <c r="AM53" s="847"/>
      <c r="AN53" s="847" t="s">
        <v>21</v>
      </c>
      <c r="AO53" s="847"/>
      <c r="AP53" s="847"/>
      <c r="AQ53" s="847"/>
      <c r="AR53" s="847"/>
      <c r="AS53" s="847"/>
      <c r="AT53" s="847" t="s">
        <v>22</v>
      </c>
      <c r="AU53" s="847"/>
      <c r="AV53" s="847"/>
      <c r="AW53" s="847"/>
      <c r="AX53" s="848" t="s">
        <v>339</v>
      </c>
      <c r="AY53" s="849"/>
      <c r="AZ53" s="849"/>
      <c r="BA53" s="852"/>
      <c r="BB53" s="854" t="s">
        <v>713</v>
      </c>
      <c r="BC53" s="854"/>
      <c r="BD53" s="854"/>
      <c r="BE53" s="854"/>
      <c r="BF53" s="553" t="s">
        <v>738</v>
      </c>
      <c r="BG53" s="554"/>
      <c r="BH53" s="554"/>
      <c r="BI53" s="554"/>
      <c r="BJ53" s="554"/>
      <c r="BK53" s="555"/>
      <c r="BL53" s="610" t="s">
        <v>23</v>
      </c>
      <c r="BM53" s="611"/>
      <c r="BN53" s="611"/>
      <c r="BO53" s="611"/>
      <c r="BP53" s="611"/>
      <c r="BQ53" s="611"/>
      <c r="BR53" s="611"/>
      <c r="BS53" s="611"/>
      <c r="BT53" s="611"/>
      <c r="BU53" s="611"/>
      <c r="BV53" s="611"/>
      <c r="BW53" s="612"/>
      <c r="BX53" s="847" t="s">
        <v>623</v>
      </c>
      <c r="BY53" s="847"/>
      <c r="BZ53" s="847"/>
      <c r="CA53" s="847"/>
      <c r="CB53" s="847"/>
      <c r="CC53" s="847"/>
      <c r="CD53" s="847"/>
      <c r="CE53" s="847"/>
      <c r="CF53" s="690" t="s">
        <v>711</v>
      </c>
      <c r="CG53" s="691"/>
      <c r="CH53" s="691"/>
      <c r="CI53" s="691"/>
      <c r="CJ53" s="692"/>
      <c r="CK53" s="265"/>
      <c r="CL53" s="265"/>
      <c r="CP53" s="306"/>
    </row>
    <row r="54" spans="1:95" s="281" customFormat="1" ht="20.25" customHeight="1">
      <c r="A54" s="847"/>
      <c r="B54" s="847"/>
      <c r="C54" s="850"/>
      <c r="D54" s="851"/>
      <c r="E54" s="851"/>
      <c r="F54" s="851"/>
      <c r="G54" s="851"/>
      <c r="H54" s="851"/>
      <c r="I54" s="851"/>
      <c r="J54" s="851"/>
      <c r="K54" s="851"/>
      <c r="L54" s="851"/>
      <c r="M54" s="851"/>
      <c r="N54" s="851"/>
      <c r="O54" s="851"/>
      <c r="P54" s="851"/>
      <c r="Q54" s="851"/>
      <c r="R54" s="851"/>
      <c r="S54" s="851"/>
      <c r="T54" s="851"/>
      <c r="U54" s="851"/>
      <c r="V54" s="851"/>
      <c r="W54" s="851"/>
      <c r="X54" s="851"/>
      <c r="Y54" s="851"/>
      <c r="Z54" s="851"/>
      <c r="AA54" s="851"/>
      <c r="AB54" s="851"/>
      <c r="AC54" s="851"/>
      <c r="AD54" s="847"/>
      <c r="AE54" s="847"/>
      <c r="AF54" s="847"/>
      <c r="AG54" s="847"/>
      <c r="AH54" s="847"/>
      <c r="AI54" s="847"/>
      <c r="AJ54" s="847"/>
      <c r="AK54" s="847"/>
      <c r="AL54" s="847"/>
      <c r="AM54" s="847"/>
      <c r="AN54" s="847"/>
      <c r="AO54" s="847"/>
      <c r="AP54" s="847"/>
      <c r="AQ54" s="847"/>
      <c r="AR54" s="847"/>
      <c r="AS54" s="847"/>
      <c r="AT54" s="847"/>
      <c r="AU54" s="847"/>
      <c r="AV54" s="847"/>
      <c r="AW54" s="847"/>
      <c r="AX54" s="850"/>
      <c r="AY54" s="851"/>
      <c r="AZ54" s="851"/>
      <c r="BA54" s="853"/>
      <c r="BB54" s="854"/>
      <c r="BC54" s="854"/>
      <c r="BD54" s="854"/>
      <c r="BE54" s="854"/>
      <c r="BF54" s="556"/>
      <c r="BG54" s="557"/>
      <c r="BH54" s="557"/>
      <c r="BI54" s="557"/>
      <c r="BJ54" s="557"/>
      <c r="BK54" s="558"/>
      <c r="BL54" s="663" t="s">
        <v>24</v>
      </c>
      <c r="BM54" s="663"/>
      <c r="BN54" s="663"/>
      <c r="BO54" s="663"/>
      <c r="BP54" s="663"/>
      <c r="BQ54" s="663"/>
      <c r="BR54" s="663" t="s">
        <v>25</v>
      </c>
      <c r="BS54" s="663"/>
      <c r="BT54" s="663"/>
      <c r="BU54" s="663"/>
      <c r="BV54" s="663"/>
      <c r="BW54" s="663"/>
      <c r="BX54" s="847"/>
      <c r="BY54" s="847"/>
      <c r="BZ54" s="847"/>
      <c r="CA54" s="847"/>
      <c r="CB54" s="847"/>
      <c r="CC54" s="847"/>
      <c r="CD54" s="847"/>
      <c r="CE54" s="847"/>
      <c r="CF54" s="693"/>
      <c r="CG54" s="694"/>
      <c r="CH54" s="694"/>
      <c r="CI54" s="694"/>
      <c r="CJ54" s="695"/>
      <c r="CK54" s="265"/>
      <c r="CL54" s="265"/>
      <c r="CP54" s="306"/>
    </row>
    <row r="55" spans="1:95" s="281" customFormat="1" ht="31.5" customHeight="1">
      <c r="A55" s="925">
        <v>1</v>
      </c>
      <c r="B55" s="926"/>
      <c r="C55" s="632" t="s">
        <v>628</v>
      </c>
      <c r="D55" s="633"/>
      <c r="E55" s="633"/>
      <c r="F55" s="633"/>
      <c r="G55" s="633"/>
      <c r="H55" s="634"/>
      <c r="I55" s="635"/>
      <c r="J55" s="635"/>
      <c r="K55" s="635"/>
      <c r="L55" s="635"/>
      <c r="M55" s="635"/>
      <c r="N55" s="635"/>
      <c r="O55" s="635"/>
      <c r="P55" s="635"/>
      <c r="Q55" s="635"/>
      <c r="R55" s="635"/>
      <c r="S55" s="635"/>
      <c r="T55" s="635"/>
      <c r="U55" s="635"/>
      <c r="V55" s="635"/>
      <c r="W55" s="635"/>
      <c r="X55" s="635"/>
      <c r="Y55" s="635"/>
      <c r="Z55" s="635"/>
      <c r="AA55" s="635"/>
      <c r="AB55" s="635"/>
      <c r="AC55" s="636"/>
      <c r="AD55" s="637" t="s">
        <v>277</v>
      </c>
      <c r="AE55" s="638"/>
      <c r="AF55" s="638"/>
      <c r="AG55" s="638"/>
      <c r="AH55" s="639"/>
      <c r="AI55" s="643" t="s">
        <v>277</v>
      </c>
      <c r="AJ55" s="644"/>
      <c r="AK55" s="644"/>
      <c r="AL55" s="644"/>
      <c r="AM55" s="645"/>
      <c r="AN55" s="628"/>
      <c r="AO55" s="629"/>
      <c r="AP55" s="629"/>
      <c r="AQ55" s="629"/>
      <c r="AR55" s="586" t="s">
        <v>186</v>
      </c>
      <c r="AS55" s="587"/>
      <c r="AT55" s="590"/>
      <c r="AU55" s="591"/>
      <c r="AV55" s="586" t="s">
        <v>185</v>
      </c>
      <c r="AW55" s="587"/>
      <c r="AX55" s="594"/>
      <c r="AY55" s="595"/>
      <c r="AZ55" s="595"/>
      <c r="BA55" s="596"/>
      <c r="BB55" s="600"/>
      <c r="BC55" s="601"/>
      <c r="BD55" s="601"/>
      <c r="BE55" s="602"/>
      <c r="BF55" s="571"/>
      <c r="BG55" s="572"/>
      <c r="BH55" s="572"/>
      <c r="BI55" s="572"/>
      <c r="BJ55" s="549" t="s">
        <v>720</v>
      </c>
      <c r="BK55" s="550"/>
      <c r="BL55" s="655"/>
      <c r="BM55" s="656"/>
      <c r="BN55" s="656"/>
      <c r="BO55" s="656"/>
      <c r="BP55" s="549" t="s">
        <v>184</v>
      </c>
      <c r="BQ55" s="550"/>
      <c r="BR55" s="655"/>
      <c r="BS55" s="656"/>
      <c r="BT55" s="656"/>
      <c r="BU55" s="656"/>
      <c r="BV55" s="549" t="s">
        <v>184</v>
      </c>
      <c r="BW55" s="550"/>
      <c r="BX55" s="666" t="str">
        <f>IF(AND(BL55&gt;=20,BR55&gt;=100),"『ＺＥＨ－Ｍ』",IF(AND(BL55&gt;=20,BR55&gt;=75),"Nearly ＺＥＨ－Ｍ",IF(AND(BL55&gt;=20,BR55&gt;=50),"ＺＥＨ－Ｍ Ready",IF(BL55&gt;=20,"ＺＥＨ－Ｍ Oriented",""))))</f>
        <v/>
      </c>
      <c r="BY55" s="667"/>
      <c r="BZ55" s="667"/>
      <c r="CA55" s="667"/>
      <c r="CB55" s="667"/>
      <c r="CC55" s="667"/>
      <c r="CD55" s="667"/>
      <c r="CE55" s="668"/>
      <c r="CF55" s="696" t="s">
        <v>277</v>
      </c>
      <c r="CG55" s="697"/>
      <c r="CH55" s="697"/>
      <c r="CI55" s="697"/>
      <c r="CJ55" s="698"/>
      <c r="CK55" s="265"/>
      <c r="CL55" s="265"/>
      <c r="CQ55" s="306" t="s">
        <v>754</v>
      </c>
    </row>
    <row r="56" spans="1:95" s="281" customFormat="1" ht="31.5" customHeight="1">
      <c r="A56" s="927"/>
      <c r="B56" s="928"/>
      <c r="C56" s="652" t="s">
        <v>629</v>
      </c>
      <c r="D56" s="653"/>
      <c r="E56" s="653"/>
      <c r="F56" s="653"/>
      <c r="G56" s="654"/>
      <c r="H56" s="583"/>
      <c r="I56" s="584"/>
      <c r="J56" s="584"/>
      <c r="K56" s="584"/>
      <c r="L56" s="584"/>
      <c r="M56" s="584"/>
      <c r="N56" s="584"/>
      <c r="O56" s="584"/>
      <c r="P56" s="584"/>
      <c r="Q56" s="584"/>
      <c r="R56" s="584"/>
      <c r="S56" s="584"/>
      <c r="T56" s="584"/>
      <c r="U56" s="584"/>
      <c r="V56" s="584"/>
      <c r="W56" s="584"/>
      <c r="X56" s="584"/>
      <c r="Y56" s="584"/>
      <c r="Z56" s="584"/>
      <c r="AA56" s="584"/>
      <c r="AB56" s="584"/>
      <c r="AC56" s="585"/>
      <c r="AD56" s="640"/>
      <c r="AE56" s="641"/>
      <c r="AF56" s="641"/>
      <c r="AG56" s="641"/>
      <c r="AH56" s="642"/>
      <c r="AI56" s="646"/>
      <c r="AJ56" s="647"/>
      <c r="AK56" s="647"/>
      <c r="AL56" s="647"/>
      <c r="AM56" s="648"/>
      <c r="AN56" s="630"/>
      <c r="AO56" s="631"/>
      <c r="AP56" s="631"/>
      <c r="AQ56" s="631"/>
      <c r="AR56" s="588"/>
      <c r="AS56" s="589"/>
      <c r="AT56" s="592"/>
      <c r="AU56" s="593"/>
      <c r="AV56" s="588"/>
      <c r="AW56" s="589"/>
      <c r="AX56" s="597"/>
      <c r="AY56" s="598"/>
      <c r="AZ56" s="598"/>
      <c r="BA56" s="599"/>
      <c r="BB56" s="603"/>
      <c r="BC56" s="604"/>
      <c r="BD56" s="604"/>
      <c r="BE56" s="605"/>
      <c r="BF56" s="573"/>
      <c r="BG56" s="574"/>
      <c r="BH56" s="574"/>
      <c r="BI56" s="574"/>
      <c r="BJ56" s="551"/>
      <c r="BK56" s="552"/>
      <c r="BL56" s="664"/>
      <c r="BM56" s="665"/>
      <c r="BN56" s="665"/>
      <c r="BO56" s="665"/>
      <c r="BP56" s="551"/>
      <c r="BQ56" s="552"/>
      <c r="BR56" s="664"/>
      <c r="BS56" s="665"/>
      <c r="BT56" s="665"/>
      <c r="BU56" s="665"/>
      <c r="BV56" s="551"/>
      <c r="BW56" s="552"/>
      <c r="BX56" s="669"/>
      <c r="BY56" s="670"/>
      <c r="BZ56" s="670"/>
      <c r="CA56" s="670"/>
      <c r="CB56" s="670"/>
      <c r="CC56" s="670"/>
      <c r="CD56" s="670"/>
      <c r="CE56" s="671"/>
      <c r="CF56" s="699"/>
      <c r="CG56" s="700"/>
      <c r="CH56" s="700"/>
      <c r="CI56" s="700"/>
      <c r="CJ56" s="701"/>
      <c r="CK56" s="265"/>
      <c r="CL56" s="265"/>
      <c r="CP56" s="350">
        <f>COUNTA(H55:CJ56)-COUNTIF(H55:CJ56,"--選択--")</f>
        <v>6</v>
      </c>
      <c r="CQ56" s="306" t="s">
        <v>639</v>
      </c>
    </row>
    <row r="57" spans="1:95" s="281" customFormat="1" ht="31.5" customHeight="1">
      <c r="A57" s="925">
        <v>2</v>
      </c>
      <c r="B57" s="926"/>
      <c r="C57" s="632" t="s">
        <v>628</v>
      </c>
      <c r="D57" s="633"/>
      <c r="E57" s="633"/>
      <c r="F57" s="633"/>
      <c r="G57" s="633"/>
      <c r="H57" s="634"/>
      <c r="I57" s="635"/>
      <c r="J57" s="635"/>
      <c r="K57" s="635"/>
      <c r="L57" s="635"/>
      <c r="M57" s="635"/>
      <c r="N57" s="635"/>
      <c r="O57" s="635"/>
      <c r="P57" s="635"/>
      <c r="Q57" s="635"/>
      <c r="R57" s="635"/>
      <c r="S57" s="635"/>
      <c r="T57" s="635"/>
      <c r="U57" s="635"/>
      <c r="V57" s="635"/>
      <c r="W57" s="635"/>
      <c r="X57" s="635"/>
      <c r="Y57" s="635"/>
      <c r="Z57" s="635"/>
      <c r="AA57" s="635"/>
      <c r="AB57" s="635"/>
      <c r="AC57" s="636"/>
      <c r="AD57" s="637" t="s">
        <v>277</v>
      </c>
      <c r="AE57" s="638"/>
      <c r="AF57" s="638"/>
      <c r="AG57" s="638"/>
      <c r="AH57" s="639"/>
      <c r="AI57" s="643" t="s">
        <v>277</v>
      </c>
      <c r="AJ57" s="644"/>
      <c r="AK57" s="644"/>
      <c r="AL57" s="644"/>
      <c r="AM57" s="645"/>
      <c r="AN57" s="628"/>
      <c r="AO57" s="629"/>
      <c r="AP57" s="629"/>
      <c r="AQ57" s="629"/>
      <c r="AR57" s="586" t="s">
        <v>186</v>
      </c>
      <c r="AS57" s="587"/>
      <c r="AT57" s="590"/>
      <c r="AU57" s="591"/>
      <c r="AV57" s="586" t="s">
        <v>185</v>
      </c>
      <c r="AW57" s="587"/>
      <c r="AX57" s="594"/>
      <c r="AY57" s="595"/>
      <c r="AZ57" s="595"/>
      <c r="BA57" s="596"/>
      <c r="BB57" s="600"/>
      <c r="BC57" s="601"/>
      <c r="BD57" s="601"/>
      <c r="BE57" s="602"/>
      <c r="BF57" s="577"/>
      <c r="BG57" s="578"/>
      <c r="BH57" s="578"/>
      <c r="BI57" s="578"/>
      <c r="BJ57" s="549" t="s">
        <v>720</v>
      </c>
      <c r="BK57" s="550"/>
      <c r="BL57" s="655"/>
      <c r="BM57" s="656"/>
      <c r="BN57" s="656"/>
      <c r="BO57" s="656"/>
      <c r="BP57" s="549" t="s">
        <v>184</v>
      </c>
      <c r="BQ57" s="550"/>
      <c r="BR57" s="655"/>
      <c r="BS57" s="656"/>
      <c r="BT57" s="656"/>
      <c r="BU57" s="656"/>
      <c r="BV57" s="549" t="s">
        <v>184</v>
      </c>
      <c r="BW57" s="550"/>
      <c r="BX57" s="666" t="str">
        <f>IF(AND(BL57&gt;=20,BR57&gt;=100),"『ＺＥＨ－Ｍ』",IF(AND(BL57&gt;=20,BR57&gt;=75),"Nearly ＺＥＨ－Ｍ",IF(AND(BL57&gt;=20,BR57&gt;=50),"ＺＥＨ－Ｍ Ready",IF(BL57&gt;=20,"ＺＥＨ－Ｍ Oriented",""))))</f>
        <v/>
      </c>
      <c r="BY57" s="667"/>
      <c r="BZ57" s="667"/>
      <c r="CA57" s="667"/>
      <c r="CB57" s="667"/>
      <c r="CC57" s="667"/>
      <c r="CD57" s="667"/>
      <c r="CE57" s="668"/>
      <c r="CF57" s="696" t="s">
        <v>277</v>
      </c>
      <c r="CG57" s="697"/>
      <c r="CH57" s="697"/>
      <c r="CI57" s="697"/>
      <c r="CJ57" s="698"/>
      <c r="CK57" s="265"/>
      <c r="CL57" s="265"/>
      <c r="CQ57" s="306" t="s">
        <v>640</v>
      </c>
    </row>
    <row r="58" spans="1:95" s="281" customFormat="1" ht="31.5" customHeight="1">
      <c r="A58" s="927"/>
      <c r="B58" s="928"/>
      <c r="C58" s="652" t="s">
        <v>629</v>
      </c>
      <c r="D58" s="653"/>
      <c r="E58" s="653"/>
      <c r="F58" s="653"/>
      <c r="G58" s="654"/>
      <c r="H58" s="583"/>
      <c r="I58" s="584"/>
      <c r="J58" s="584"/>
      <c r="K58" s="584"/>
      <c r="L58" s="584"/>
      <c r="M58" s="584"/>
      <c r="N58" s="584"/>
      <c r="O58" s="584"/>
      <c r="P58" s="584"/>
      <c r="Q58" s="584"/>
      <c r="R58" s="584"/>
      <c r="S58" s="584"/>
      <c r="T58" s="584"/>
      <c r="U58" s="584"/>
      <c r="V58" s="584"/>
      <c r="W58" s="584"/>
      <c r="X58" s="584"/>
      <c r="Y58" s="584"/>
      <c r="Z58" s="584"/>
      <c r="AA58" s="584"/>
      <c r="AB58" s="584"/>
      <c r="AC58" s="585"/>
      <c r="AD58" s="640"/>
      <c r="AE58" s="641"/>
      <c r="AF58" s="641"/>
      <c r="AG58" s="641"/>
      <c r="AH58" s="642"/>
      <c r="AI58" s="646"/>
      <c r="AJ58" s="647"/>
      <c r="AK58" s="647"/>
      <c r="AL58" s="647"/>
      <c r="AM58" s="648"/>
      <c r="AN58" s="630"/>
      <c r="AO58" s="631"/>
      <c r="AP58" s="631"/>
      <c r="AQ58" s="631"/>
      <c r="AR58" s="588"/>
      <c r="AS58" s="589"/>
      <c r="AT58" s="592"/>
      <c r="AU58" s="593"/>
      <c r="AV58" s="588"/>
      <c r="AW58" s="589"/>
      <c r="AX58" s="597"/>
      <c r="AY58" s="598"/>
      <c r="AZ58" s="598"/>
      <c r="BA58" s="599"/>
      <c r="BB58" s="603"/>
      <c r="BC58" s="604"/>
      <c r="BD58" s="604"/>
      <c r="BE58" s="605"/>
      <c r="BF58" s="579"/>
      <c r="BG58" s="580"/>
      <c r="BH58" s="580"/>
      <c r="BI58" s="580"/>
      <c r="BJ58" s="551"/>
      <c r="BK58" s="552"/>
      <c r="BL58" s="664"/>
      <c r="BM58" s="665"/>
      <c r="BN58" s="665"/>
      <c r="BO58" s="665"/>
      <c r="BP58" s="551"/>
      <c r="BQ58" s="552"/>
      <c r="BR58" s="664"/>
      <c r="BS58" s="665"/>
      <c r="BT58" s="665"/>
      <c r="BU58" s="665"/>
      <c r="BV58" s="551"/>
      <c r="BW58" s="552"/>
      <c r="BX58" s="669"/>
      <c r="BY58" s="670"/>
      <c r="BZ58" s="670"/>
      <c r="CA58" s="670"/>
      <c r="CB58" s="670"/>
      <c r="CC58" s="670"/>
      <c r="CD58" s="670"/>
      <c r="CE58" s="671"/>
      <c r="CF58" s="699"/>
      <c r="CG58" s="700"/>
      <c r="CH58" s="700"/>
      <c r="CI58" s="700"/>
      <c r="CJ58" s="701"/>
      <c r="CK58" s="265"/>
      <c r="CL58" s="265"/>
      <c r="CP58" s="306">
        <f>COUNTA(H57:CJ58)-COUNTIF(H57:CJ58,"--選択--")</f>
        <v>6</v>
      </c>
      <c r="CQ58" s="306" t="s">
        <v>641</v>
      </c>
    </row>
    <row r="59" spans="1:95" s="281" customFormat="1" ht="31.5" customHeight="1">
      <c r="A59" s="925">
        <v>3</v>
      </c>
      <c r="B59" s="926"/>
      <c r="C59" s="632" t="s">
        <v>628</v>
      </c>
      <c r="D59" s="633"/>
      <c r="E59" s="633"/>
      <c r="F59" s="633"/>
      <c r="G59" s="633"/>
      <c r="H59" s="634"/>
      <c r="I59" s="635"/>
      <c r="J59" s="635"/>
      <c r="K59" s="635"/>
      <c r="L59" s="635"/>
      <c r="M59" s="635"/>
      <c r="N59" s="635"/>
      <c r="O59" s="635"/>
      <c r="P59" s="635"/>
      <c r="Q59" s="635"/>
      <c r="R59" s="635"/>
      <c r="S59" s="635"/>
      <c r="T59" s="635"/>
      <c r="U59" s="635"/>
      <c r="V59" s="635"/>
      <c r="W59" s="635"/>
      <c r="X59" s="635"/>
      <c r="Y59" s="635"/>
      <c r="Z59" s="635"/>
      <c r="AA59" s="635"/>
      <c r="AB59" s="635"/>
      <c r="AC59" s="636"/>
      <c r="AD59" s="637" t="s">
        <v>277</v>
      </c>
      <c r="AE59" s="638"/>
      <c r="AF59" s="638"/>
      <c r="AG59" s="638"/>
      <c r="AH59" s="639"/>
      <c r="AI59" s="643" t="s">
        <v>277</v>
      </c>
      <c r="AJ59" s="644"/>
      <c r="AK59" s="644"/>
      <c r="AL59" s="644"/>
      <c r="AM59" s="645"/>
      <c r="AN59" s="628"/>
      <c r="AO59" s="629"/>
      <c r="AP59" s="629"/>
      <c r="AQ59" s="629"/>
      <c r="AR59" s="586" t="s">
        <v>186</v>
      </c>
      <c r="AS59" s="587"/>
      <c r="AT59" s="590"/>
      <c r="AU59" s="591"/>
      <c r="AV59" s="586" t="s">
        <v>185</v>
      </c>
      <c r="AW59" s="587"/>
      <c r="AX59" s="594"/>
      <c r="AY59" s="595"/>
      <c r="AZ59" s="595"/>
      <c r="BA59" s="596"/>
      <c r="BB59" s="600"/>
      <c r="BC59" s="601"/>
      <c r="BD59" s="601"/>
      <c r="BE59" s="602"/>
      <c r="BF59" s="577"/>
      <c r="BG59" s="578"/>
      <c r="BH59" s="578"/>
      <c r="BI59" s="578"/>
      <c r="BJ59" s="549" t="s">
        <v>720</v>
      </c>
      <c r="BK59" s="550"/>
      <c r="BL59" s="655"/>
      <c r="BM59" s="656"/>
      <c r="BN59" s="656"/>
      <c r="BO59" s="656"/>
      <c r="BP59" s="549" t="s">
        <v>184</v>
      </c>
      <c r="BQ59" s="550"/>
      <c r="BR59" s="655"/>
      <c r="BS59" s="656"/>
      <c r="BT59" s="656"/>
      <c r="BU59" s="656"/>
      <c r="BV59" s="549" t="s">
        <v>184</v>
      </c>
      <c r="BW59" s="550"/>
      <c r="BX59" s="666" t="str">
        <f>IF(AND(BL59&gt;=20,BR59&gt;=100),"『ＺＥＨ－Ｍ』",IF(AND(BL59&gt;=20,BR59&gt;=75),"Nearly ＺＥＨ－Ｍ",IF(AND(BL59&gt;=20,BR59&gt;=50),"ＺＥＨ－Ｍ Ready",IF(BL59&gt;=20,"ＺＥＨ－Ｍ Oriented",""))))</f>
        <v/>
      </c>
      <c r="BY59" s="667"/>
      <c r="BZ59" s="667"/>
      <c r="CA59" s="667"/>
      <c r="CB59" s="667"/>
      <c r="CC59" s="667"/>
      <c r="CD59" s="667"/>
      <c r="CE59" s="668"/>
      <c r="CF59" s="696" t="s">
        <v>277</v>
      </c>
      <c r="CG59" s="697"/>
      <c r="CH59" s="697"/>
      <c r="CI59" s="697"/>
      <c r="CJ59" s="698"/>
      <c r="CK59" s="265"/>
      <c r="CL59" s="265"/>
      <c r="CP59" s="306"/>
    </row>
    <row r="60" spans="1:95" ht="31.5" customHeight="1">
      <c r="A60" s="927"/>
      <c r="B60" s="928"/>
      <c r="C60" s="652" t="s">
        <v>629</v>
      </c>
      <c r="D60" s="653"/>
      <c r="E60" s="653"/>
      <c r="F60" s="653"/>
      <c r="G60" s="654"/>
      <c r="H60" s="583"/>
      <c r="I60" s="584"/>
      <c r="J60" s="584"/>
      <c r="K60" s="584"/>
      <c r="L60" s="584"/>
      <c r="M60" s="584"/>
      <c r="N60" s="584"/>
      <c r="O60" s="584"/>
      <c r="P60" s="584"/>
      <c r="Q60" s="584"/>
      <c r="R60" s="584"/>
      <c r="S60" s="584"/>
      <c r="T60" s="584"/>
      <c r="U60" s="584"/>
      <c r="V60" s="584"/>
      <c r="W60" s="584"/>
      <c r="X60" s="584"/>
      <c r="Y60" s="584"/>
      <c r="Z60" s="584"/>
      <c r="AA60" s="584"/>
      <c r="AB60" s="584"/>
      <c r="AC60" s="585"/>
      <c r="AD60" s="640"/>
      <c r="AE60" s="641"/>
      <c r="AF60" s="641"/>
      <c r="AG60" s="641"/>
      <c r="AH60" s="642"/>
      <c r="AI60" s="646"/>
      <c r="AJ60" s="647"/>
      <c r="AK60" s="647"/>
      <c r="AL60" s="647"/>
      <c r="AM60" s="648"/>
      <c r="AN60" s="630"/>
      <c r="AO60" s="631"/>
      <c r="AP60" s="631"/>
      <c r="AQ60" s="631"/>
      <c r="AR60" s="588"/>
      <c r="AS60" s="589"/>
      <c r="AT60" s="592"/>
      <c r="AU60" s="593"/>
      <c r="AV60" s="588"/>
      <c r="AW60" s="589"/>
      <c r="AX60" s="597"/>
      <c r="AY60" s="598"/>
      <c r="AZ60" s="598"/>
      <c r="BA60" s="599"/>
      <c r="BB60" s="603"/>
      <c r="BC60" s="604"/>
      <c r="BD60" s="604"/>
      <c r="BE60" s="605"/>
      <c r="BF60" s="579"/>
      <c r="BG60" s="580"/>
      <c r="BH60" s="580"/>
      <c r="BI60" s="580"/>
      <c r="BJ60" s="551"/>
      <c r="BK60" s="552"/>
      <c r="BL60" s="664"/>
      <c r="BM60" s="665"/>
      <c r="BN60" s="665"/>
      <c r="BO60" s="665"/>
      <c r="BP60" s="551"/>
      <c r="BQ60" s="552"/>
      <c r="BR60" s="664"/>
      <c r="BS60" s="665"/>
      <c r="BT60" s="665"/>
      <c r="BU60" s="665"/>
      <c r="BV60" s="551"/>
      <c r="BW60" s="552"/>
      <c r="BX60" s="669"/>
      <c r="BY60" s="670"/>
      <c r="BZ60" s="670"/>
      <c r="CA60" s="670"/>
      <c r="CB60" s="670"/>
      <c r="CC60" s="670"/>
      <c r="CD60" s="670"/>
      <c r="CE60" s="671"/>
      <c r="CF60" s="699"/>
      <c r="CG60" s="700"/>
      <c r="CH60" s="700"/>
      <c r="CI60" s="700"/>
      <c r="CJ60" s="701"/>
      <c r="CP60" s="306">
        <f>COUNTA(H59:CJ60)-COUNTIF(H59:CJ60,"--選択--")</f>
        <v>6</v>
      </c>
    </row>
    <row r="61" spans="1:95" ht="31.5" customHeight="1">
      <c r="A61" s="925">
        <v>4</v>
      </c>
      <c r="B61" s="926"/>
      <c r="C61" s="632" t="s">
        <v>628</v>
      </c>
      <c r="D61" s="633"/>
      <c r="E61" s="633"/>
      <c r="F61" s="633"/>
      <c r="G61" s="633"/>
      <c r="H61" s="634"/>
      <c r="I61" s="635"/>
      <c r="J61" s="635"/>
      <c r="K61" s="635"/>
      <c r="L61" s="635"/>
      <c r="M61" s="635"/>
      <c r="N61" s="635"/>
      <c r="O61" s="635"/>
      <c r="P61" s="635"/>
      <c r="Q61" s="635"/>
      <c r="R61" s="635"/>
      <c r="S61" s="635"/>
      <c r="T61" s="635"/>
      <c r="U61" s="635"/>
      <c r="V61" s="635"/>
      <c r="W61" s="635"/>
      <c r="X61" s="635"/>
      <c r="Y61" s="635"/>
      <c r="Z61" s="635"/>
      <c r="AA61" s="635"/>
      <c r="AB61" s="635"/>
      <c r="AC61" s="636"/>
      <c r="AD61" s="637" t="s">
        <v>277</v>
      </c>
      <c r="AE61" s="638"/>
      <c r="AF61" s="638"/>
      <c r="AG61" s="638"/>
      <c r="AH61" s="639"/>
      <c r="AI61" s="643" t="s">
        <v>277</v>
      </c>
      <c r="AJ61" s="644"/>
      <c r="AK61" s="644"/>
      <c r="AL61" s="644"/>
      <c r="AM61" s="645"/>
      <c r="AN61" s="628"/>
      <c r="AO61" s="629"/>
      <c r="AP61" s="629"/>
      <c r="AQ61" s="629"/>
      <c r="AR61" s="586" t="s">
        <v>186</v>
      </c>
      <c r="AS61" s="587"/>
      <c r="AT61" s="590"/>
      <c r="AU61" s="591"/>
      <c r="AV61" s="586" t="s">
        <v>185</v>
      </c>
      <c r="AW61" s="587"/>
      <c r="AX61" s="594"/>
      <c r="AY61" s="595"/>
      <c r="AZ61" s="595"/>
      <c r="BA61" s="596"/>
      <c r="BB61" s="600"/>
      <c r="BC61" s="601"/>
      <c r="BD61" s="601"/>
      <c r="BE61" s="602"/>
      <c r="BF61" s="577"/>
      <c r="BG61" s="578"/>
      <c r="BH61" s="578"/>
      <c r="BI61" s="578"/>
      <c r="BJ61" s="549" t="s">
        <v>720</v>
      </c>
      <c r="BK61" s="550"/>
      <c r="BL61" s="655"/>
      <c r="BM61" s="656"/>
      <c r="BN61" s="656"/>
      <c r="BO61" s="656"/>
      <c r="BP61" s="549" t="s">
        <v>184</v>
      </c>
      <c r="BQ61" s="550"/>
      <c r="BR61" s="655"/>
      <c r="BS61" s="656"/>
      <c r="BT61" s="656"/>
      <c r="BU61" s="656"/>
      <c r="BV61" s="549" t="s">
        <v>184</v>
      </c>
      <c r="BW61" s="550"/>
      <c r="BX61" s="666" t="str">
        <f>IF(AND(BL61&gt;=20,BR61&gt;=100),"『ＺＥＨ－Ｍ』",IF(AND(BL61&gt;=20,BR61&gt;=75),"Nearly ＺＥＨ－Ｍ",IF(AND(BL61&gt;=20,BR61&gt;=50),"ＺＥＨ－Ｍ Ready",IF(BL61&gt;=20,"ＺＥＨ－Ｍ Oriented",""))))</f>
        <v/>
      </c>
      <c r="BY61" s="667"/>
      <c r="BZ61" s="667"/>
      <c r="CA61" s="667"/>
      <c r="CB61" s="667"/>
      <c r="CC61" s="667"/>
      <c r="CD61" s="667"/>
      <c r="CE61" s="668"/>
      <c r="CF61" s="696" t="s">
        <v>277</v>
      </c>
      <c r="CG61" s="697"/>
      <c r="CH61" s="697"/>
      <c r="CI61" s="697"/>
      <c r="CJ61" s="698"/>
      <c r="CP61" s="306"/>
    </row>
    <row r="62" spans="1:95" ht="31.5" customHeight="1">
      <c r="A62" s="927"/>
      <c r="B62" s="928"/>
      <c r="C62" s="652" t="s">
        <v>629</v>
      </c>
      <c r="D62" s="653"/>
      <c r="E62" s="653"/>
      <c r="F62" s="653"/>
      <c r="G62" s="654"/>
      <c r="H62" s="583"/>
      <c r="I62" s="584"/>
      <c r="J62" s="584"/>
      <c r="K62" s="584"/>
      <c r="L62" s="584"/>
      <c r="M62" s="584"/>
      <c r="N62" s="584"/>
      <c r="O62" s="584"/>
      <c r="P62" s="584"/>
      <c r="Q62" s="584"/>
      <c r="R62" s="584"/>
      <c r="S62" s="584"/>
      <c r="T62" s="584"/>
      <c r="U62" s="584"/>
      <c r="V62" s="584"/>
      <c r="W62" s="584"/>
      <c r="X62" s="584"/>
      <c r="Y62" s="584"/>
      <c r="Z62" s="584"/>
      <c r="AA62" s="584"/>
      <c r="AB62" s="584"/>
      <c r="AC62" s="585"/>
      <c r="AD62" s="640"/>
      <c r="AE62" s="641"/>
      <c r="AF62" s="641"/>
      <c r="AG62" s="641"/>
      <c r="AH62" s="642"/>
      <c r="AI62" s="646"/>
      <c r="AJ62" s="647"/>
      <c r="AK62" s="647"/>
      <c r="AL62" s="647"/>
      <c r="AM62" s="648"/>
      <c r="AN62" s="630"/>
      <c r="AO62" s="631"/>
      <c r="AP62" s="631"/>
      <c r="AQ62" s="631"/>
      <c r="AR62" s="588"/>
      <c r="AS62" s="589"/>
      <c r="AT62" s="592"/>
      <c r="AU62" s="593"/>
      <c r="AV62" s="588"/>
      <c r="AW62" s="589"/>
      <c r="AX62" s="597"/>
      <c r="AY62" s="598"/>
      <c r="AZ62" s="598"/>
      <c r="BA62" s="599"/>
      <c r="BB62" s="603"/>
      <c r="BC62" s="604"/>
      <c r="BD62" s="604"/>
      <c r="BE62" s="605"/>
      <c r="BF62" s="579"/>
      <c r="BG62" s="580"/>
      <c r="BH62" s="580"/>
      <c r="BI62" s="580"/>
      <c r="BJ62" s="551"/>
      <c r="BK62" s="552"/>
      <c r="BL62" s="664"/>
      <c r="BM62" s="665"/>
      <c r="BN62" s="665"/>
      <c r="BO62" s="665"/>
      <c r="BP62" s="551"/>
      <c r="BQ62" s="552"/>
      <c r="BR62" s="664"/>
      <c r="BS62" s="665"/>
      <c r="BT62" s="665"/>
      <c r="BU62" s="665"/>
      <c r="BV62" s="551"/>
      <c r="BW62" s="552"/>
      <c r="BX62" s="669"/>
      <c r="BY62" s="670"/>
      <c r="BZ62" s="670"/>
      <c r="CA62" s="670"/>
      <c r="CB62" s="670"/>
      <c r="CC62" s="670"/>
      <c r="CD62" s="670"/>
      <c r="CE62" s="671"/>
      <c r="CF62" s="699"/>
      <c r="CG62" s="700"/>
      <c r="CH62" s="700"/>
      <c r="CI62" s="700"/>
      <c r="CJ62" s="701"/>
      <c r="CP62" s="306">
        <f>COUNTA(H61:CJ62)-COUNTIF(H61:CJ62,"--選択--")</f>
        <v>6</v>
      </c>
    </row>
    <row r="63" spans="1:95" ht="31.5" customHeight="1">
      <c r="A63" s="925">
        <v>5</v>
      </c>
      <c r="B63" s="926"/>
      <c r="C63" s="632" t="s">
        <v>628</v>
      </c>
      <c r="D63" s="633"/>
      <c r="E63" s="633"/>
      <c r="F63" s="633"/>
      <c r="G63" s="633"/>
      <c r="H63" s="634"/>
      <c r="I63" s="635"/>
      <c r="J63" s="635"/>
      <c r="K63" s="635"/>
      <c r="L63" s="635"/>
      <c r="M63" s="635"/>
      <c r="N63" s="635"/>
      <c r="O63" s="635"/>
      <c r="P63" s="635"/>
      <c r="Q63" s="635"/>
      <c r="R63" s="635"/>
      <c r="S63" s="635"/>
      <c r="T63" s="635"/>
      <c r="U63" s="635"/>
      <c r="V63" s="635"/>
      <c r="W63" s="635"/>
      <c r="X63" s="635"/>
      <c r="Y63" s="635"/>
      <c r="Z63" s="635"/>
      <c r="AA63" s="635"/>
      <c r="AB63" s="635"/>
      <c r="AC63" s="636"/>
      <c r="AD63" s="637" t="s">
        <v>277</v>
      </c>
      <c r="AE63" s="638"/>
      <c r="AF63" s="638"/>
      <c r="AG63" s="638"/>
      <c r="AH63" s="639"/>
      <c r="AI63" s="643" t="s">
        <v>277</v>
      </c>
      <c r="AJ63" s="644"/>
      <c r="AK63" s="644"/>
      <c r="AL63" s="644"/>
      <c r="AM63" s="645"/>
      <c r="AN63" s="628"/>
      <c r="AO63" s="629"/>
      <c r="AP63" s="629"/>
      <c r="AQ63" s="629"/>
      <c r="AR63" s="586" t="s">
        <v>186</v>
      </c>
      <c r="AS63" s="587"/>
      <c r="AT63" s="590"/>
      <c r="AU63" s="591"/>
      <c r="AV63" s="586" t="s">
        <v>185</v>
      </c>
      <c r="AW63" s="587"/>
      <c r="AX63" s="594"/>
      <c r="AY63" s="595"/>
      <c r="AZ63" s="595"/>
      <c r="BA63" s="596"/>
      <c r="BB63" s="600"/>
      <c r="BC63" s="601"/>
      <c r="BD63" s="601"/>
      <c r="BE63" s="602"/>
      <c r="BF63" s="577"/>
      <c r="BG63" s="578"/>
      <c r="BH63" s="578"/>
      <c r="BI63" s="578"/>
      <c r="BJ63" s="549" t="s">
        <v>720</v>
      </c>
      <c r="BK63" s="550"/>
      <c r="BL63" s="655"/>
      <c r="BM63" s="656"/>
      <c r="BN63" s="656"/>
      <c r="BO63" s="656"/>
      <c r="BP63" s="549" t="s">
        <v>184</v>
      </c>
      <c r="BQ63" s="550"/>
      <c r="BR63" s="655"/>
      <c r="BS63" s="656"/>
      <c r="BT63" s="656"/>
      <c r="BU63" s="656"/>
      <c r="BV63" s="549" t="s">
        <v>184</v>
      </c>
      <c r="BW63" s="550"/>
      <c r="BX63" s="666" t="str">
        <f>IF(AND(BL63&gt;=20,BR63&gt;=100),"『ＺＥＨ－Ｍ』",IF(AND(BL63&gt;=20,BR63&gt;=75),"Nearly ＺＥＨ－Ｍ",IF(AND(BL63&gt;=20,BR63&gt;=50),"ＺＥＨ－Ｍ Ready",IF(BL63&gt;=20,"ＺＥＨ－Ｍ Oriented",""))))</f>
        <v/>
      </c>
      <c r="BY63" s="667"/>
      <c r="BZ63" s="667"/>
      <c r="CA63" s="667"/>
      <c r="CB63" s="667"/>
      <c r="CC63" s="667"/>
      <c r="CD63" s="667"/>
      <c r="CE63" s="668"/>
      <c r="CF63" s="696" t="s">
        <v>277</v>
      </c>
      <c r="CG63" s="697"/>
      <c r="CH63" s="697"/>
      <c r="CI63" s="697"/>
      <c r="CJ63" s="698"/>
      <c r="CP63" s="306"/>
    </row>
    <row r="64" spans="1:95" ht="31.5" customHeight="1" thickBot="1">
      <c r="A64" s="929"/>
      <c r="B64" s="930"/>
      <c r="C64" s="887" t="s">
        <v>629</v>
      </c>
      <c r="D64" s="888"/>
      <c r="E64" s="888"/>
      <c r="F64" s="888"/>
      <c r="G64" s="889"/>
      <c r="H64" s="922"/>
      <c r="I64" s="923"/>
      <c r="J64" s="923"/>
      <c r="K64" s="923"/>
      <c r="L64" s="923"/>
      <c r="M64" s="923"/>
      <c r="N64" s="923"/>
      <c r="O64" s="923"/>
      <c r="P64" s="923"/>
      <c r="Q64" s="923"/>
      <c r="R64" s="923"/>
      <c r="S64" s="923"/>
      <c r="T64" s="923"/>
      <c r="U64" s="923"/>
      <c r="V64" s="923"/>
      <c r="W64" s="923"/>
      <c r="X64" s="923"/>
      <c r="Y64" s="923"/>
      <c r="Z64" s="923"/>
      <c r="AA64" s="923"/>
      <c r="AB64" s="923"/>
      <c r="AC64" s="924"/>
      <c r="AD64" s="931"/>
      <c r="AE64" s="932"/>
      <c r="AF64" s="932"/>
      <c r="AG64" s="932"/>
      <c r="AH64" s="933"/>
      <c r="AI64" s="934"/>
      <c r="AJ64" s="935"/>
      <c r="AK64" s="935"/>
      <c r="AL64" s="935"/>
      <c r="AM64" s="936"/>
      <c r="AN64" s="919"/>
      <c r="AO64" s="920"/>
      <c r="AP64" s="920"/>
      <c r="AQ64" s="920"/>
      <c r="AR64" s="672"/>
      <c r="AS64" s="673"/>
      <c r="AT64" s="674"/>
      <c r="AU64" s="675"/>
      <c r="AV64" s="672"/>
      <c r="AW64" s="673"/>
      <c r="AX64" s="597"/>
      <c r="AY64" s="598"/>
      <c r="AZ64" s="598"/>
      <c r="BA64" s="599"/>
      <c r="BB64" s="676"/>
      <c r="BC64" s="677"/>
      <c r="BD64" s="677"/>
      <c r="BE64" s="678"/>
      <c r="BF64" s="581"/>
      <c r="BG64" s="582"/>
      <c r="BH64" s="582"/>
      <c r="BI64" s="582"/>
      <c r="BJ64" s="575"/>
      <c r="BK64" s="576"/>
      <c r="BL64" s="657"/>
      <c r="BM64" s="658"/>
      <c r="BN64" s="658"/>
      <c r="BO64" s="658"/>
      <c r="BP64" s="575"/>
      <c r="BQ64" s="576"/>
      <c r="BR64" s="657"/>
      <c r="BS64" s="658"/>
      <c r="BT64" s="658"/>
      <c r="BU64" s="658"/>
      <c r="BV64" s="575"/>
      <c r="BW64" s="576"/>
      <c r="BX64" s="714"/>
      <c r="BY64" s="715"/>
      <c r="BZ64" s="715"/>
      <c r="CA64" s="715"/>
      <c r="CB64" s="715"/>
      <c r="CC64" s="715"/>
      <c r="CD64" s="715"/>
      <c r="CE64" s="716"/>
      <c r="CF64" s="884"/>
      <c r="CG64" s="885"/>
      <c r="CH64" s="885"/>
      <c r="CI64" s="885"/>
      <c r="CJ64" s="886"/>
      <c r="CP64" s="306">
        <f>COUNTA(H63:CJ64)-COUNTIF(H63:CJ64,"--選択--")</f>
        <v>6</v>
      </c>
    </row>
    <row r="65" spans="1:94" ht="31.5" customHeight="1" thickTop="1">
      <c r="A65" s="921">
        <v>6</v>
      </c>
      <c r="B65" s="902"/>
      <c r="C65" s="632" t="s">
        <v>628</v>
      </c>
      <c r="D65" s="633"/>
      <c r="E65" s="633"/>
      <c r="F65" s="633"/>
      <c r="G65" s="633"/>
      <c r="H65" s="890"/>
      <c r="I65" s="891"/>
      <c r="J65" s="891"/>
      <c r="K65" s="891"/>
      <c r="L65" s="891"/>
      <c r="M65" s="891"/>
      <c r="N65" s="891"/>
      <c r="O65" s="891"/>
      <c r="P65" s="891"/>
      <c r="Q65" s="891"/>
      <c r="R65" s="891"/>
      <c r="S65" s="891"/>
      <c r="T65" s="891"/>
      <c r="U65" s="891"/>
      <c r="V65" s="891"/>
      <c r="W65" s="891"/>
      <c r="X65" s="891"/>
      <c r="Y65" s="891"/>
      <c r="Z65" s="891"/>
      <c r="AA65" s="891"/>
      <c r="AB65" s="891"/>
      <c r="AC65" s="892"/>
      <c r="AD65" s="893" t="s">
        <v>277</v>
      </c>
      <c r="AE65" s="894"/>
      <c r="AF65" s="894"/>
      <c r="AG65" s="894"/>
      <c r="AH65" s="895"/>
      <c r="AI65" s="896" t="s">
        <v>277</v>
      </c>
      <c r="AJ65" s="897"/>
      <c r="AK65" s="897"/>
      <c r="AL65" s="897"/>
      <c r="AM65" s="898"/>
      <c r="AN65" s="899"/>
      <c r="AO65" s="900"/>
      <c r="AP65" s="900"/>
      <c r="AQ65" s="900"/>
      <c r="AR65" s="901" t="s">
        <v>186</v>
      </c>
      <c r="AS65" s="902"/>
      <c r="AT65" s="903"/>
      <c r="AU65" s="904"/>
      <c r="AV65" s="901" t="s">
        <v>185</v>
      </c>
      <c r="AW65" s="902"/>
      <c r="AX65" s="905"/>
      <c r="AY65" s="906"/>
      <c r="AZ65" s="906"/>
      <c r="BA65" s="907"/>
      <c r="BB65" s="908"/>
      <c r="BC65" s="909"/>
      <c r="BD65" s="909"/>
      <c r="BE65" s="910"/>
      <c r="BF65" s="686"/>
      <c r="BG65" s="687"/>
      <c r="BH65" s="687"/>
      <c r="BI65" s="687"/>
      <c r="BJ65" s="682" t="s">
        <v>720</v>
      </c>
      <c r="BK65" s="683"/>
      <c r="BL65" s="911"/>
      <c r="BM65" s="912"/>
      <c r="BN65" s="912"/>
      <c r="BO65" s="912"/>
      <c r="BP65" s="682" t="s">
        <v>184</v>
      </c>
      <c r="BQ65" s="683"/>
      <c r="BR65" s="911"/>
      <c r="BS65" s="912"/>
      <c r="BT65" s="912"/>
      <c r="BU65" s="912"/>
      <c r="BV65" s="682" t="s">
        <v>184</v>
      </c>
      <c r="BW65" s="683"/>
      <c r="BX65" s="913" t="str">
        <f>IF(AND(BL65&gt;=20,BR65&gt;=100),"『ＺＥＨ－Ｍ』",IF(AND(BL65&gt;=20,BR65&gt;=75),"Nearly ＺＥＨ－Ｍ",IF(AND(BL65&gt;=20,BR65&gt;=50),"ＺＥＨ－Ｍ Ready",IF(BL65&gt;=20,"ＺＥＨ－Ｍ Oriented",""))))</f>
        <v/>
      </c>
      <c r="BY65" s="914"/>
      <c r="BZ65" s="914"/>
      <c r="CA65" s="914"/>
      <c r="CB65" s="914"/>
      <c r="CC65" s="914"/>
      <c r="CD65" s="914"/>
      <c r="CE65" s="915"/>
      <c r="CF65" s="916" t="s">
        <v>277</v>
      </c>
      <c r="CG65" s="917"/>
      <c r="CH65" s="917"/>
      <c r="CI65" s="917"/>
      <c r="CJ65" s="918"/>
      <c r="CP65" s="306"/>
    </row>
    <row r="66" spans="1:94" ht="31.5" customHeight="1">
      <c r="A66" s="857"/>
      <c r="B66" s="589"/>
      <c r="C66" s="652" t="s">
        <v>629</v>
      </c>
      <c r="D66" s="653"/>
      <c r="E66" s="653"/>
      <c r="F66" s="653"/>
      <c r="G66" s="654"/>
      <c r="H66" s="583"/>
      <c r="I66" s="584"/>
      <c r="J66" s="584"/>
      <c r="K66" s="584"/>
      <c r="L66" s="584"/>
      <c r="M66" s="584"/>
      <c r="N66" s="584"/>
      <c r="O66" s="584"/>
      <c r="P66" s="584"/>
      <c r="Q66" s="584"/>
      <c r="R66" s="584"/>
      <c r="S66" s="584"/>
      <c r="T66" s="584"/>
      <c r="U66" s="584"/>
      <c r="V66" s="584"/>
      <c r="W66" s="584"/>
      <c r="X66" s="584"/>
      <c r="Y66" s="584"/>
      <c r="Z66" s="584"/>
      <c r="AA66" s="584"/>
      <c r="AB66" s="584"/>
      <c r="AC66" s="585"/>
      <c r="AD66" s="640"/>
      <c r="AE66" s="641"/>
      <c r="AF66" s="641"/>
      <c r="AG66" s="641"/>
      <c r="AH66" s="642"/>
      <c r="AI66" s="646"/>
      <c r="AJ66" s="647"/>
      <c r="AK66" s="647"/>
      <c r="AL66" s="647"/>
      <c r="AM66" s="648"/>
      <c r="AN66" s="630"/>
      <c r="AO66" s="631"/>
      <c r="AP66" s="631"/>
      <c r="AQ66" s="631"/>
      <c r="AR66" s="588"/>
      <c r="AS66" s="589"/>
      <c r="AT66" s="592"/>
      <c r="AU66" s="593"/>
      <c r="AV66" s="588"/>
      <c r="AW66" s="589"/>
      <c r="AX66" s="597"/>
      <c r="AY66" s="598"/>
      <c r="AZ66" s="598"/>
      <c r="BA66" s="599"/>
      <c r="BB66" s="603"/>
      <c r="BC66" s="604"/>
      <c r="BD66" s="604"/>
      <c r="BE66" s="605"/>
      <c r="BF66" s="579"/>
      <c r="BG66" s="580"/>
      <c r="BH66" s="580"/>
      <c r="BI66" s="580"/>
      <c r="BJ66" s="551"/>
      <c r="BK66" s="552"/>
      <c r="BL66" s="664"/>
      <c r="BM66" s="665"/>
      <c r="BN66" s="665"/>
      <c r="BO66" s="665"/>
      <c r="BP66" s="551"/>
      <c r="BQ66" s="552"/>
      <c r="BR66" s="664"/>
      <c r="BS66" s="665"/>
      <c r="BT66" s="665"/>
      <c r="BU66" s="665"/>
      <c r="BV66" s="551"/>
      <c r="BW66" s="552"/>
      <c r="BX66" s="669"/>
      <c r="BY66" s="670"/>
      <c r="BZ66" s="670"/>
      <c r="CA66" s="670"/>
      <c r="CB66" s="670"/>
      <c r="CC66" s="670"/>
      <c r="CD66" s="670"/>
      <c r="CE66" s="671"/>
      <c r="CF66" s="699"/>
      <c r="CG66" s="700"/>
      <c r="CH66" s="700"/>
      <c r="CI66" s="700"/>
      <c r="CJ66" s="701"/>
      <c r="CP66" s="307">
        <f>COUNTA(H65:CJ66)-COUNTIF(H65:CJ66,"--選択--")</f>
        <v>6</v>
      </c>
    </row>
    <row r="67" spans="1:94" ht="31.5" customHeight="1">
      <c r="A67" s="883">
        <v>7</v>
      </c>
      <c r="B67" s="587"/>
      <c r="C67" s="632" t="s">
        <v>628</v>
      </c>
      <c r="D67" s="633"/>
      <c r="E67" s="633"/>
      <c r="F67" s="633"/>
      <c r="G67" s="633"/>
      <c r="H67" s="634"/>
      <c r="I67" s="635"/>
      <c r="J67" s="635"/>
      <c r="K67" s="635"/>
      <c r="L67" s="635"/>
      <c r="M67" s="635"/>
      <c r="N67" s="635"/>
      <c r="O67" s="635"/>
      <c r="P67" s="635"/>
      <c r="Q67" s="635"/>
      <c r="R67" s="635"/>
      <c r="S67" s="635"/>
      <c r="T67" s="635"/>
      <c r="U67" s="635"/>
      <c r="V67" s="635"/>
      <c r="W67" s="635"/>
      <c r="X67" s="635"/>
      <c r="Y67" s="635"/>
      <c r="Z67" s="635"/>
      <c r="AA67" s="635"/>
      <c r="AB67" s="635"/>
      <c r="AC67" s="636"/>
      <c r="AD67" s="637" t="s">
        <v>277</v>
      </c>
      <c r="AE67" s="638"/>
      <c r="AF67" s="638"/>
      <c r="AG67" s="638"/>
      <c r="AH67" s="639"/>
      <c r="AI67" s="643" t="s">
        <v>277</v>
      </c>
      <c r="AJ67" s="644"/>
      <c r="AK67" s="644"/>
      <c r="AL67" s="644"/>
      <c r="AM67" s="645"/>
      <c r="AN67" s="628"/>
      <c r="AO67" s="629"/>
      <c r="AP67" s="629"/>
      <c r="AQ67" s="629"/>
      <c r="AR67" s="586" t="s">
        <v>186</v>
      </c>
      <c r="AS67" s="587"/>
      <c r="AT67" s="590"/>
      <c r="AU67" s="591"/>
      <c r="AV67" s="586" t="s">
        <v>185</v>
      </c>
      <c r="AW67" s="587"/>
      <c r="AX67" s="594"/>
      <c r="AY67" s="595"/>
      <c r="AZ67" s="595"/>
      <c r="BA67" s="596"/>
      <c r="BB67" s="600"/>
      <c r="BC67" s="601"/>
      <c r="BD67" s="601"/>
      <c r="BE67" s="602"/>
      <c r="BF67" s="577"/>
      <c r="BG67" s="578"/>
      <c r="BH67" s="578"/>
      <c r="BI67" s="578"/>
      <c r="BJ67" s="549" t="s">
        <v>720</v>
      </c>
      <c r="BK67" s="550"/>
      <c r="BL67" s="655"/>
      <c r="BM67" s="656"/>
      <c r="BN67" s="656"/>
      <c r="BO67" s="656"/>
      <c r="BP67" s="549" t="s">
        <v>184</v>
      </c>
      <c r="BQ67" s="550"/>
      <c r="BR67" s="655"/>
      <c r="BS67" s="656"/>
      <c r="BT67" s="656"/>
      <c r="BU67" s="656"/>
      <c r="BV67" s="549" t="s">
        <v>184</v>
      </c>
      <c r="BW67" s="550"/>
      <c r="BX67" s="666" t="str">
        <f>IF(AND(BL67&gt;=20,BR67&gt;=100),"『ＺＥＨ－Ｍ』",IF(AND(BL67&gt;=20,BR67&gt;=75),"Nearly ＺＥＨ－Ｍ",IF(AND(BL67&gt;=20,BR67&gt;=50),"ＺＥＨ－Ｍ Ready",IF(BL67&gt;=20,"ＺＥＨ－Ｍ Oriented",""))))</f>
        <v/>
      </c>
      <c r="BY67" s="667"/>
      <c r="BZ67" s="667"/>
      <c r="CA67" s="667"/>
      <c r="CB67" s="667"/>
      <c r="CC67" s="667"/>
      <c r="CD67" s="667"/>
      <c r="CE67" s="668"/>
      <c r="CF67" s="696" t="s">
        <v>277</v>
      </c>
      <c r="CG67" s="697"/>
      <c r="CH67" s="697"/>
      <c r="CI67" s="697"/>
      <c r="CJ67" s="698"/>
      <c r="CP67" s="306"/>
    </row>
    <row r="68" spans="1:94" ht="31.5" customHeight="1">
      <c r="A68" s="857"/>
      <c r="B68" s="589"/>
      <c r="C68" s="652" t="s">
        <v>629</v>
      </c>
      <c r="D68" s="653"/>
      <c r="E68" s="653"/>
      <c r="F68" s="653"/>
      <c r="G68" s="654"/>
      <c r="H68" s="583"/>
      <c r="I68" s="584"/>
      <c r="J68" s="584"/>
      <c r="K68" s="584"/>
      <c r="L68" s="584"/>
      <c r="M68" s="584"/>
      <c r="N68" s="584"/>
      <c r="O68" s="584"/>
      <c r="P68" s="584"/>
      <c r="Q68" s="584"/>
      <c r="R68" s="584"/>
      <c r="S68" s="584"/>
      <c r="T68" s="584"/>
      <c r="U68" s="584"/>
      <c r="V68" s="584"/>
      <c r="W68" s="584"/>
      <c r="X68" s="584"/>
      <c r="Y68" s="584"/>
      <c r="Z68" s="584"/>
      <c r="AA68" s="584"/>
      <c r="AB68" s="584"/>
      <c r="AC68" s="585"/>
      <c r="AD68" s="640"/>
      <c r="AE68" s="641"/>
      <c r="AF68" s="641"/>
      <c r="AG68" s="641"/>
      <c r="AH68" s="642"/>
      <c r="AI68" s="646"/>
      <c r="AJ68" s="647"/>
      <c r="AK68" s="647"/>
      <c r="AL68" s="647"/>
      <c r="AM68" s="648"/>
      <c r="AN68" s="630"/>
      <c r="AO68" s="631"/>
      <c r="AP68" s="631"/>
      <c r="AQ68" s="631"/>
      <c r="AR68" s="588"/>
      <c r="AS68" s="589"/>
      <c r="AT68" s="592"/>
      <c r="AU68" s="593"/>
      <c r="AV68" s="588"/>
      <c r="AW68" s="589"/>
      <c r="AX68" s="597"/>
      <c r="AY68" s="598"/>
      <c r="AZ68" s="598"/>
      <c r="BA68" s="599"/>
      <c r="BB68" s="603"/>
      <c r="BC68" s="604"/>
      <c r="BD68" s="604"/>
      <c r="BE68" s="605"/>
      <c r="BF68" s="579"/>
      <c r="BG68" s="580"/>
      <c r="BH68" s="580"/>
      <c r="BI68" s="580"/>
      <c r="BJ68" s="551"/>
      <c r="BK68" s="552"/>
      <c r="BL68" s="664"/>
      <c r="BM68" s="665"/>
      <c r="BN68" s="665"/>
      <c r="BO68" s="665"/>
      <c r="BP68" s="551"/>
      <c r="BQ68" s="552"/>
      <c r="BR68" s="664"/>
      <c r="BS68" s="665"/>
      <c r="BT68" s="665"/>
      <c r="BU68" s="665"/>
      <c r="BV68" s="551"/>
      <c r="BW68" s="552"/>
      <c r="BX68" s="669"/>
      <c r="BY68" s="670"/>
      <c r="BZ68" s="670"/>
      <c r="CA68" s="670"/>
      <c r="CB68" s="670"/>
      <c r="CC68" s="670"/>
      <c r="CD68" s="670"/>
      <c r="CE68" s="671"/>
      <c r="CF68" s="699"/>
      <c r="CG68" s="700"/>
      <c r="CH68" s="700"/>
      <c r="CI68" s="700"/>
      <c r="CJ68" s="701"/>
      <c r="CP68" s="307">
        <f>COUNTA(H67:CJ68)-COUNTIF(H67:CJ68,"--選択--")</f>
        <v>6</v>
      </c>
    </row>
    <row r="69" spans="1:94" ht="31.5" customHeight="1">
      <c r="A69" s="855">
        <v>8</v>
      </c>
      <c r="B69" s="856"/>
      <c r="C69" s="862" t="s">
        <v>628</v>
      </c>
      <c r="D69" s="863"/>
      <c r="E69" s="863"/>
      <c r="F69" s="863"/>
      <c r="G69" s="863"/>
      <c r="H69" s="864"/>
      <c r="I69" s="865"/>
      <c r="J69" s="865"/>
      <c r="K69" s="865"/>
      <c r="L69" s="865"/>
      <c r="M69" s="865"/>
      <c r="N69" s="865"/>
      <c r="O69" s="865"/>
      <c r="P69" s="865"/>
      <c r="Q69" s="865"/>
      <c r="R69" s="865"/>
      <c r="S69" s="865"/>
      <c r="T69" s="865"/>
      <c r="U69" s="865"/>
      <c r="V69" s="865"/>
      <c r="W69" s="865"/>
      <c r="X69" s="865"/>
      <c r="Y69" s="865"/>
      <c r="Z69" s="865"/>
      <c r="AA69" s="865"/>
      <c r="AB69" s="865"/>
      <c r="AC69" s="866"/>
      <c r="AD69" s="867" t="s">
        <v>277</v>
      </c>
      <c r="AE69" s="868"/>
      <c r="AF69" s="868"/>
      <c r="AG69" s="868"/>
      <c r="AH69" s="869"/>
      <c r="AI69" s="870" t="s">
        <v>277</v>
      </c>
      <c r="AJ69" s="871"/>
      <c r="AK69" s="871"/>
      <c r="AL69" s="871"/>
      <c r="AM69" s="872"/>
      <c r="AN69" s="873"/>
      <c r="AO69" s="874"/>
      <c r="AP69" s="874"/>
      <c r="AQ69" s="874"/>
      <c r="AR69" s="875" t="s">
        <v>186</v>
      </c>
      <c r="AS69" s="856"/>
      <c r="AT69" s="876"/>
      <c r="AU69" s="877"/>
      <c r="AV69" s="875" t="s">
        <v>185</v>
      </c>
      <c r="AW69" s="856"/>
      <c r="AX69" s="878"/>
      <c r="AY69" s="879"/>
      <c r="AZ69" s="879"/>
      <c r="BA69" s="880"/>
      <c r="BB69" s="600"/>
      <c r="BC69" s="601"/>
      <c r="BD69" s="601"/>
      <c r="BE69" s="602"/>
      <c r="BF69" s="688"/>
      <c r="BG69" s="689"/>
      <c r="BH69" s="689"/>
      <c r="BI69" s="689"/>
      <c r="BJ69" s="684" t="s">
        <v>720</v>
      </c>
      <c r="BK69" s="685"/>
      <c r="BL69" s="881"/>
      <c r="BM69" s="882"/>
      <c r="BN69" s="882"/>
      <c r="BO69" s="882"/>
      <c r="BP69" s="684" t="s">
        <v>184</v>
      </c>
      <c r="BQ69" s="685"/>
      <c r="BR69" s="881"/>
      <c r="BS69" s="882"/>
      <c r="BT69" s="882"/>
      <c r="BU69" s="882"/>
      <c r="BV69" s="684" t="s">
        <v>184</v>
      </c>
      <c r="BW69" s="685"/>
      <c r="BX69" s="711" t="str">
        <f>IF(AND(BL69&gt;=20,BR69&gt;=100),"『ＺＥＨ－Ｍ』",IF(AND(BL69&gt;=20,BR69&gt;=75),"Nearly ＺＥＨ－Ｍ",IF(AND(BL69&gt;=20,BR69&gt;=50),"ＺＥＨ－Ｍ Ready",IF(BL69&gt;=20,"ＺＥＨ－Ｍ Oriented",""))))</f>
        <v/>
      </c>
      <c r="BY69" s="712"/>
      <c r="BZ69" s="712"/>
      <c r="CA69" s="712"/>
      <c r="CB69" s="712"/>
      <c r="CC69" s="712"/>
      <c r="CD69" s="712"/>
      <c r="CE69" s="713"/>
      <c r="CF69" s="702" t="s">
        <v>277</v>
      </c>
      <c r="CG69" s="703"/>
      <c r="CH69" s="703"/>
      <c r="CI69" s="703"/>
      <c r="CJ69" s="704"/>
      <c r="CP69" s="306"/>
    </row>
    <row r="70" spans="1:94" ht="31.5" customHeight="1">
      <c r="A70" s="857"/>
      <c r="B70" s="589"/>
      <c r="C70" s="652" t="s">
        <v>629</v>
      </c>
      <c r="D70" s="653"/>
      <c r="E70" s="653"/>
      <c r="F70" s="653"/>
      <c r="G70" s="654"/>
      <c r="H70" s="659"/>
      <c r="I70" s="660"/>
      <c r="J70" s="660"/>
      <c r="K70" s="660"/>
      <c r="L70" s="660"/>
      <c r="M70" s="660"/>
      <c r="N70" s="660"/>
      <c r="O70" s="660"/>
      <c r="P70" s="660"/>
      <c r="Q70" s="660"/>
      <c r="R70" s="660"/>
      <c r="S70" s="660"/>
      <c r="T70" s="660"/>
      <c r="U70" s="660"/>
      <c r="V70" s="660"/>
      <c r="W70" s="660"/>
      <c r="X70" s="660"/>
      <c r="Y70" s="660"/>
      <c r="Z70" s="660"/>
      <c r="AA70" s="660"/>
      <c r="AB70" s="660"/>
      <c r="AC70" s="661"/>
      <c r="AD70" s="640"/>
      <c r="AE70" s="641"/>
      <c r="AF70" s="641"/>
      <c r="AG70" s="641"/>
      <c r="AH70" s="642"/>
      <c r="AI70" s="646"/>
      <c r="AJ70" s="647"/>
      <c r="AK70" s="647"/>
      <c r="AL70" s="647"/>
      <c r="AM70" s="648"/>
      <c r="AN70" s="630"/>
      <c r="AO70" s="631"/>
      <c r="AP70" s="631"/>
      <c r="AQ70" s="631"/>
      <c r="AR70" s="588"/>
      <c r="AS70" s="589"/>
      <c r="AT70" s="592"/>
      <c r="AU70" s="593"/>
      <c r="AV70" s="588"/>
      <c r="AW70" s="589"/>
      <c r="AX70" s="597"/>
      <c r="AY70" s="598"/>
      <c r="AZ70" s="598"/>
      <c r="BA70" s="599"/>
      <c r="BB70" s="603"/>
      <c r="BC70" s="604"/>
      <c r="BD70" s="604"/>
      <c r="BE70" s="605"/>
      <c r="BF70" s="579"/>
      <c r="BG70" s="580"/>
      <c r="BH70" s="580"/>
      <c r="BI70" s="580"/>
      <c r="BJ70" s="551"/>
      <c r="BK70" s="552"/>
      <c r="BL70" s="664"/>
      <c r="BM70" s="665"/>
      <c r="BN70" s="665"/>
      <c r="BO70" s="665"/>
      <c r="BP70" s="551"/>
      <c r="BQ70" s="552"/>
      <c r="BR70" s="664"/>
      <c r="BS70" s="665"/>
      <c r="BT70" s="665"/>
      <c r="BU70" s="665"/>
      <c r="BV70" s="551"/>
      <c r="BW70" s="552"/>
      <c r="BX70" s="669"/>
      <c r="BY70" s="670"/>
      <c r="BZ70" s="670"/>
      <c r="CA70" s="670"/>
      <c r="CB70" s="670"/>
      <c r="CC70" s="670"/>
      <c r="CD70" s="670"/>
      <c r="CE70" s="671"/>
      <c r="CF70" s="699"/>
      <c r="CG70" s="700"/>
      <c r="CH70" s="700"/>
      <c r="CI70" s="700"/>
      <c r="CJ70" s="701"/>
      <c r="CP70" s="306">
        <f>COUNTA(H69:CJ70)-COUNTIF(H69:CJ70,"--選択--")</f>
        <v>6</v>
      </c>
    </row>
    <row r="71" spans="1:94" ht="31.5" customHeight="1">
      <c r="A71" s="855">
        <v>9</v>
      </c>
      <c r="B71" s="856"/>
      <c r="C71" s="632" t="s">
        <v>628</v>
      </c>
      <c r="D71" s="633"/>
      <c r="E71" s="633"/>
      <c r="F71" s="633"/>
      <c r="G71" s="633"/>
      <c r="H71" s="634"/>
      <c r="I71" s="635"/>
      <c r="J71" s="635"/>
      <c r="K71" s="635"/>
      <c r="L71" s="635"/>
      <c r="M71" s="635"/>
      <c r="N71" s="635"/>
      <c r="O71" s="635"/>
      <c r="P71" s="635"/>
      <c r="Q71" s="635"/>
      <c r="R71" s="635"/>
      <c r="S71" s="635"/>
      <c r="T71" s="635"/>
      <c r="U71" s="635"/>
      <c r="V71" s="635"/>
      <c r="W71" s="635"/>
      <c r="X71" s="635"/>
      <c r="Y71" s="635"/>
      <c r="Z71" s="635"/>
      <c r="AA71" s="635"/>
      <c r="AB71" s="635"/>
      <c r="AC71" s="636"/>
      <c r="AD71" s="637" t="s">
        <v>277</v>
      </c>
      <c r="AE71" s="638"/>
      <c r="AF71" s="638"/>
      <c r="AG71" s="638"/>
      <c r="AH71" s="639"/>
      <c r="AI71" s="643" t="s">
        <v>277</v>
      </c>
      <c r="AJ71" s="644"/>
      <c r="AK71" s="644"/>
      <c r="AL71" s="644"/>
      <c r="AM71" s="645"/>
      <c r="AN71" s="628"/>
      <c r="AO71" s="629"/>
      <c r="AP71" s="629"/>
      <c r="AQ71" s="629"/>
      <c r="AR71" s="586" t="s">
        <v>186</v>
      </c>
      <c r="AS71" s="587"/>
      <c r="AT71" s="590"/>
      <c r="AU71" s="591"/>
      <c r="AV71" s="586" t="s">
        <v>185</v>
      </c>
      <c r="AW71" s="587"/>
      <c r="AX71" s="594"/>
      <c r="AY71" s="595"/>
      <c r="AZ71" s="595"/>
      <c r="BA71" s="596"/>
      <c r="BB71" s="600"/>
      <c r="BC71" s="601"/>
      <c r="BD71" s="601"/>
      <c r="BE71" s="602"/>
      <c r="BF71" s="577"/>
      <c r="BG71" s="578"/>
      <c r="BH71" s="578"/>
      <c r="BI71" s="578"/>
      <c r="BJ71" s="549" t="s">
        <v>720</v>
      </c>
      <c r="BK71" s="550"/>
      <c r="BL71" s="655"/>
      <c r="BM71" s="656"/>
      <c r="BN71" s="656"/>
      <c r="BO71" s="656"/>
      <c r="BP71" s="549" t="s">
        <v>184</v>
      </c>
      <c r="BQ71" s="550"/>
      <c r="BR71" s="655"/>
      <c r="BS71" s="656"/>
      <c r="BT71" s="656"/>
      <c r="BU71" s="656"/>
      <c r="BV71" s="549" t="s">
        <v>184</v>
      </c>
      <c r="BW71" s="550"/>
      <c r="BX71" s="666" t="str">
        <f>IF(AND(BL71&gt;=20,BR71&gt;=100),"『ＺＥＨ－Ｍ』",IF(AND(BL71&gt;=20,BR71&gt;=75),"Nearly ＺＥＨ－Ｍ",IF(AND(BL71&gt;=20,BR71&gt;=50),"ＺＥＨ－Ｍ Ready",IF(BL71&gt;=20,"ＺＥＨ－Ｍ Oriented",""))))</f>
        <v/>
      </c>
      <c r="BY71" s="667"/>
      <c r="BZ71" s="667"/>
      <c r="CA71" s="667"/>
      <c r="CB71" s="667"/>
      <c r="CC71" s="667"/>
      <c r="CD71" s="667"/>
      <c r="CE71" s="668"/>
      <c r="CF71" s="696" t="s">
        <v>277</v>
      </c>
      <c r="CG71" s="697"/>
      <c r="CH71" s="697"/>
      <c r="CI71" s="697"/>
      <c r="CJ71" s="698"/>
      <c r="CP71" s="306"/>
    </row>
    <row r="72" spans="1:94" ht="31.5" customHeight="1">
      <c r="A72" s="857"/>
      <c r="B72" s="589"/>
      <c r="C72" s="652" t="s">
        <v>629</v>
      </c>
      <c r="D72" s="653"/>
      <c r="E72" s="653"/>
      <c r="F72" s="653"/>
      <c r="G72" s="654"/>
      <c r="H72" s="659"/>
      <c r="I72" s="660"/>
      <c r="J72" s="660"/>
      <c r="K72" s="660"/>
      <c r="L72" s="660"/>
      <c r="M72" s="660"/>
      <c r="N72" s="660"/>
      <c r="O72" s="660"/>
      <c r="P72" s="660"/>
      <c r="Q72" s="660"/>
      <c r="R72" s="660"/>
      <c r="S72" s="660"/>
      <c r="T72" s="660"/>
      <c r="U72" s="660"/>
      <c r="V72" s="660"/>
      <c r="W72" s="660"/>
      <c r="X72" s="660"/>
      <c r="Y72" s="660"/>
      <c r="Z72" s="660"/>
      <c r="AA72" s="660"/>
      <c r="AB72" s="660"/>
      <c r="AC72" s="661"/>
      <c r="AD72" s="640"/>
      <c r="AE72" s="641"/>
      <c r="AF72" s="641"/>
      <c r="AG72" s="641"/>
      <c r="AH72" s="642"/>
      <c r="AI72" s="646"/>
      <c r="AJ72" s="647"/>
      <c r="AK72" s="647"/>
      <c r="AL72" s="647"/>
      <c r="AM72" s="648"/>
      <c r="AN72" s="630"/>
      <c r="AO72" s="631"/>
      <c r="AP72" s="631"/>
      <c r="AQ72" s="631"/>
      <c r="AR72" s="588"/>
      <c r="AS72" s="589"/>
      <c r="AT72" s="592"/>
      <c r="AU72" s="593"/>
      <c r="AV72" s="588"/>
      <c r="AW72" s="589"/>
      <c r="AX72" s="597"/>
      <c r="AY72" s="598"/>
      <c r="AZ72" s="598"/>
      <c r="BA72" s="599"/>
      <c r="BB72" s="603"/>
      <c r="BC72" s="604"/>
      <c r="BD72" s="604"/>
      <c r="BE72" s="605"/>
      <c r="BF72" s="579"/>
      <c r="BG72" s="580"/>
      <c r="BH72" s="580"/>
      <c r="BI72" s="580"/>
      <c r="BJ72" s="551"/>
      <c r="BK72" s="552"/>
      <c r="BL72" s="664"/>
      <c r="BM72" s="665"/>
      <c r="BN72" s="665"/>
      <c r="BO72" s="665"/>
      <c r="BP72" s="551"/>
      <c r="BQ72" s="552"/>
      <c r="BR72" s="664"/>
      <c r="BS72" s="665"/>
      <c r="BT72" s="665"/>
      <c r="BU72" s="665"/>
      <c r="BV72" s="551"/>
      <c r="BW72" s="552"/>
      <c r="BX72" s="669"/>
      <c r="BY72" s="670"/>
      <c r="BZ72" s="670"/>
      <c r="CA72" s="670"/>
      <c r="CB72" s="670"/>
      <c r="CC72" s="670"/>
      <c r="CD72" s="670"/>
      <c r="CE72" s="671"/>
      <c r="CF72" s="699"/>
      <c r="CG72" s="700"/>
      <c r="CH72" s="700"/>
      <c r="CI72" s="700"/>
      <c r="CJ72" s="701"/>
      <c r="CP72" s="307">
        <f>COUNTA(H71:CJ72)-COUNTIF(H71:CJ72,"--選択--")</f>
        <v>6</v>
      </c>
    </row>
    <row r="73" spans="1:94" ht="31.5" customHeight="1">
      <c r="A73" s="855">
        <v>10</v>
      </c>
      <c r="B73" s="856"/>
      <c r="C73" s="632" t="s">
        <v>628</v>
      </c>
      <c r="D73" s="633"/>
      <c r="E73" s="633"/>
      <c r="F73" s="633"/>
      <c r="G73" s="633"/>
      <c r="H73" s="634"/>
      <c r="I73" s="635"/>
      <c r="J73" s="635"/>
      <c r="K73" s="635"/>
      <c r="L73" s="635"/>
      <c r="M73" s="635"/>
      <c r="N73" s="635"/>
      <c r="O73" s="635"/>
      <c r="P73" s="635"/>
      <c r="Q73" s="635"/>
      <c r="R73" s="635"/>
      <c r="S73" s="635"/>
      <c r="T73" s="635"/>
      <c r="U73" s="635"/>
      <c r="V73" s="635"/>
      <c r="W73" s="635"/>
      <c r="X73" s="635"/>
      <c r="Y73" s="635"/>
      <c r="Z73" s="635"/>
      <c r="AA73" s="635"/>
      <c r="AB73" s="635"/>
      <c r="AC73" s="636"/>
      <c r="AD73" s="637" t="s">
        <v>277</v>
      </c>
      <c r="AE73" s="638"/>
      <c r="AF73" s="638"/>
      <c r="AG73" s="638"/>
      <c r="AH73" s="639"/>
      <c r="AI73" s="643" t="s">
        <v>277</v>
      </c>
      <c r="AJ73" s="644"/>
      <c r="AK73" s="644"/>
      <c r="AL73" s="644"/>
      <c r="AM73" s="645"/>
      <c r="AN73" s="628"/>
      <c r="AO73" s="629"/>
      <c r="AP73" s="629"/>
      <c r="AQ73" s="629"/>
      <c r="AR73" s="586" t="s">
        <v>186</v>
      </c>
      <c r="AS73" s="587"/>
      <c r="AT73" s="590"/>
      <c r="AU73" s="591"/>
      <c r="AV73" s="586" t="s">
        <v>185</v>
      </c>
      <c r="AW73" s="587"/>
      <c r="AX73" s="594"/>
      <c r="AY73" s="595"/>
      <c r="AZ73" s="595"/>
      <c r="BA73" s="596"/>
      <c r="BB73" s="600"/>
      <c r="BC73" s="601"/>
      <c r="BD73" s="601"/>
      <c r="BE73" s="602"/>
      <c r="BF73" s="577"/>
      <c r="BG73" s="578"/>
      <c r="BH73" s="578"/>
      <c r="BI73" s="578"/>
      <c r="BJ73" s="549" t="s">
        <v>720</v>
      </c>
      <c r="BK73" s="550"/>
      <c r="BL73" s="655"/>
      <c r="BM73" s="656"/>
      <c r="BN73" s="656"/>
      <c r="BO73" s="656"/>
      <c r="BP73" s="549" t="s">
        <v>184</v>
      </c>
      <c r="BQ73" s="550"/>
      <c r="BR73" s="655"/>
      <c r="BS73" s="656"/>
      <c r="BT73" s="656"/>
      <c r="BU73" s="656"/>
      <c r="BV73" s="549" t="s">
        <v>184</v>
      </c>
      <c r="BW73" s="550"/>
      <c r="BX73" s="666" t="str">
        <f>IF(AND(BL73&gt;=20,BR73&gt;=100),"『ＺＥＨ－Ｍ』",IF(AND(BL73&gt;=20,BR73&gt;=75),"Nearly ＺＥＨ－Ｍ",IF(AND(BL73&gt;=20,BR73&gt;=50),"ＺＥＨ－Ｍ Ready",IF(BL73&gt;=20,"ＺＥＨ－Ｍ Oriented",""))))</f>
        <v/>
      </c>
      <c r="BY73" s="667"/>
      <c r="BZ73" s="667"/>
      <c r="CA73" s="667"/>
      <c r="CB73" s="667"/>
      <c r="CC73" s="667"/>
      <c r="CD73" s="667"/>
      <c r="CE73" s="668"/>
      <c r="CF73" s="696" t="s">
        <v>277</v>
      </c>
      <c r="CG73" s="697"/>
      <c r="CH73" s="697"/>
      <c r="CI73" s="697"/>
      <c r="CJ73" s="698"/>
      <c r="CP73" s="306"/>
    </row>
    <row r="74" spans="1:94" ht="31.5" customHeight="1">
      <c r="A74" s="857"/>
      <c r="B74" s="589"/>
      <c r="C74" s="652" t="s">
        <v>629</v>
      </c>
      <c r="D74" s="653"/>
      <c r="E74" s="653"/>
      <c r="F74" s="653"/>
      <c r="G74" s="654"/>
      <c r="H74" s="659"/>
      <c r="I74" s="660"/>
      <c r="J74" s="660"/>
      <c r="K74" s="660"/>
      <c r="L74" s="660"/>
      <c r="M74" s="660"/>
      <c r="N74" s="660"/>
      <c r="O74" s="660"/>
      <c r="P74" s="660"/>
      <c r="Q74" s="660"/>
      <c r="R74" s="660"/>
      <c r="S74" s="660"/>
      <c r="T74" s="660"/>
      <c r="U74" s="660"/>
      <c r="V74" s="660"/>
      <c r="W74" s="660"/>
      <c r="X74" s="660"/>
      <c r="Y74" s="660"/>
      <c r="Z74" s="660"/>
      <c r="AA74" s="660"/>
      <c r="AB74" s="660"/>
      <c r="AC74" s="661"/>
      <c r="AD74" s="640"/>
      <c r="AE74" s="641"/>
      <c r="AF74" s="641"/>
      <c r="AG74" s="641"/>
      <c r="AH74" s="642"/>
      <c r="AI74" s="646"/>
      <c r="AJ74" s="647"/>
      <c r="AK74" s="647"/>
      <c r="AL74" s="647"/>
      <c r="AM74" s="648"/>
      <c r="AN74" s="630"/>
      <c r="AO74" s="631"/>
      <c r="AP74" s="631"/>
      <c r="AQ74" s="631"/>
      <c r="AR74" s="588"/>
      <c r="AS74" s="589"/>
      <c r="AT74" s="592"/>
      <c r="AU74" s="593"/>
      <c r="AV74" s="588"/>
      <c r="AW74" s="589"/>
      <c r="AX74" s="597"/>
      <c r="AY74" s="598"/>
      <c r="AZ74" s="598"/>
      <c r="BA74" s="599"/>
      <c r="BB74" s="603"/>
      <c r="BC74" s="604"/>
      <c r="BD74" s="604"/>
      <c r="BE74" s="605"/>
      <c r="BF74" s="579"/>
      <c r="BG74" s="580"/>
      <c r="BH74" s="580"/>
      <c r="BI74" s="580"/>
      <c r="BJ74" s="551"/>
      <c r="BK74" s="552"/>
      <c r="BL74" s="664"/>
      <c r="BM74" s="665"/>
      <c r="BN74" s="665"/>
      <c r="BO74" s="665"/>
      <c r="BP74" s="551"/>
      <c r="BQ74" s="552"/>
      <c r="BR74" s="664"/>
      <c r="BS74" s="665"/>
      <c r="BT74" s="665"/>
      <c r="BU74" s="665"/>
      <c r="BV74" s="551"/>
      <c r="BW74" s="552"/>
      <c r="BX74" s="669"/>
      <c r="BY74" s="670"/>
      <c r="BZ74" s="670"/>
      <c r="CA74" s="670"/>
      <c r="CB74" s="670"/>
      <c r="CC74" s="670"/>
      <c r="CD74" s="670"/>
      <c r="CE74" s="671"/>
      <c r="CF74" s="699"/>
      <c r="CG74" s="700"/>
      <c r="CH74" s="700"/>
      <c r="CI74" s="700"/>
      <c r="CJ74" s="701"/>
      <c r="CP74" s="307">
        <f>COUNTA(H73:CJ74)-COUNTIF(H73:CJ74,"--選択--")</f>
        <v>6</v>
      </c>
    </row>
    <row r="75" spans="1:94" ht="28.5" customHeight="1">
      <c r="A75" s="209" t="s">
        <v>753</v>
      </c>
      <c r="B75" s="210"/>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66" t="s">
        <v>340</v>
      </c>
      <c r="CF75" s="759" t="s">
        <v>630</v>
      </c>
      <c r="CG75" s="759"/>
      <c r="CH75" s="268" t="s">
        <v>342</v>
      </c>
      <c r="CI75" s="759" t="s">
        <v>347</v>
      </c>
      <c r="CJ75" s="759"/>
      <c r="CK75" s="266" t="s">
        <v>343</v>
      </c>
      <c r="CL75" s="266" t="s">
        <v>344</v>
      </c>
    </row>
    <row r="76" spans="1:94" ht="28.5" customHeight="1">
      <c r="A76" s="269"/>
      <c r="B76" s="210"/>
      <c r="C76" s="210"/>
      <c r="D76" s="210"/>
      <c r="E76" s="210"/>
      <c r="F76" s="210"/>
      <c r="G76" s="210"/>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c r="BZ76" s="210"/>
      <c r="CA76" s="210"/>
      <c r="CB76" s="210"/>
      <c r="CC76" s="210"/>
      <c r="CD76" s="210"/>
      <c r="CE76" s="266"/>
      <c r="CF76" s="267"/>
      <c r="CG76" s="267"/>
      <c r="CH76" s="268"/>
      <c r="CI76" s="267"/>
      <c r="CJ76" s="267"/>
      <c r="CK76" s="266"/>
      <c r="CL76" s="266"/>
    </row>
    <row r="77" spans="1:94" s="281" customFormat="1" ht="20.25" customHeight="1">
      <c r="A77" s="847" t="s">
        <v>128</v>
      </c>
      <c r="B77" s="847"/>
      <c r="C77" s="848" t="s">
        <v>20</v>
      </c>
      <c r="D77" s="849"/>
      <c r="E77" s="849"/>
      <c r="F77" s="849"/>
      <c r="G77" s="849"/>
      <c r="H77" s="849"/>
      <c r="I77" s="849"/>
      <c r="J77" s="849"/>
      <c r="K77" s="849"/>
      <c r="L77" s="849"/>
      <c r="M77" s="849"/>
      <c r="N77" s="849"/>
      <c r="O77" s="849"/>
      <c r="P77" s="849"/>
      <c r="Q77" s="849"/>
      <c r="R77" s="849"/>
      <c r="S77" s="849"/>
      <c r="T77" s="849"/>
      <c r="U77" s="849"/>
      <c r="V77" s="849"/>
      <c r="W77" s="849"/>
      <c r="X77" s="849"/>
      <c r="Y77" s="849"/>
      <c r="Z77" s="849"/>
      <c r="AA77" s="849"/>
      <c r="AB77" s="849"/>
      <c r="AC77" s="849"/>
      <c r="AD77" s="847" t="s">
        <v>606</v>
      </c>
      <c r="AE77" s="847"/>
      <c r="AF77" s="847"/>
      <c r="AG77" s="847"/>
      <c r="AH77" s="847"/>
      <c r="AI77" s="847" t="s">
        <v>32</v>
      </c>
      <c r="AJ77" s="847"/>
      <c r="AK77" s="847"/>
      <c r="AL77" s="847"/>
      <c r="AM77" s="847"/>
      <c r="AN77" s="847" t="s">
        <v>21</v>
      </c>
      <c r="AO77" s="847"/>
      <c r="AP77" s="847"/>
      <c r="AQ77" s="847"/>
      <c r="AR77" s="847"/>
      <c r="AS77" s="847"/>
      <c r="AT77" s="847" t="s">
        <v>22</v>
      </c>
      <c r="AU77" s="847"/>
      <c r="AV77" s="847"/>
      <c r="AW77" s="847"/>
      <c r="AX77" s="848" t="s">
        <v>339</v>
      </c>
      <c r="AY77" s="849"/>
      <c r="AZ77" s="849"/>
      <c r="BA77" s="852"/>
      <c r="BB77" s="949" t="s">
        <v>712</v>
      </c>
      <c r="BC77" s="949"/>
      <c r="BD77" s="949"/>
      <c r="BE77" s="949"/>
      <c r="BF77" s="553" t="s">
        <v>738</v>
      </c>
      <c r="BG77" s="554"/>
      <c r="BH77" s="554"/>
      <c r="BI77" s="554"/>
      <c r="BJ77" s="554"/>
      <c r="BK77" s="555"/>
      <c r="BL77" s="663" t="s">
        <v>23</v>
      </c>
      <c r="BM77" s="663"/>
      <c r="BN77" s="663"/>
      <c r="BO77" s="663"/>
      <c r="BP77" s="663"/>
      <c r="BQ77" s="663"/>
      <c r="BR77" s="663"/>
      <c r="BS77" s="663"/>
      <c r="BT77" s="663"/>
      <c r="BU77" s="663"/>
      <c r="BV77" s="663"/>
      <c r="BW77" s="663"/>
      <c r="BX77" s="847" t="s">
        <v>623</v>
      </c>
      <c r="BY77" s="847"/>
      <c r="BZ77" s="847"/>
      <c r="CA77" s="847"/>
      <c r="CB77" s="847"/>
      <c r="CC77" s="847"/>
      <c r="CD77" s="847"/>
      <c r="CE77" s="847"/>
      <c r="CF77" s="690" t="s">
        <v>711</v>
      </c>
      <c r="CG77" s="691"/>
      <c r="CH77" s="691"/>
      <c r="CI77" s="691"/>
      <c r="CJ77" s="692"/>
      <c r="CK77" s="265"/>
      <c r="CL77" s="265"/>
      <c r="CP77" s="306"/>
    </row>
    <row r="78" spans="1:94" s="281" customFormat="1" ht="20.25" customHeight="1">
      <c r="A78" s="847"/>
      <c r="B78" s="847"/>
      <c r="C78" s="850"/>
      <c r="D78" s="851"/>
      <c r="E78" s="851"/>
      <c r="F78" s="851"/>
      <c r="G78" s="851"/>
      <c r="H78" s="851"/>
      <c r="I78" s="851"/>
      <c r="J78" s="851"/>
      <c r="K78" s="851"/>
      <c r="L78" s="851"/>
      <c r="M78" s="851"/>
      <c r="N78" s="851"/>
      <c r="O78" s="851"/>
      <c r="P78" s="851"/>
      <c r="Q78" s="851"/>
      <c r="R78" s="851"/>
      <c r="S78" s="851"/>
      <c r="T78" s="851"/>
      <c r="U78" s="851"/>
      <c r="V78" s="851"/>
      <c r="W78" s="851"/>
      <c r="X78" s="851"/>
      <c r="Y78" s="851"/>
      <c r="Z78" s="851"/>
      <c r="AA78" s="851"/>
      <c r="AB78" s="851"/>
      <c r="AC78" s="851"/>
      <c r="AD78" s="847"/>
      <c r="AE78" s="847"/>
      <c r="AF78" s="847"/>
      <c r="AG78" s="847"/>
      <c r="AH78" s="847"/>
      <c r="AI78" s="847"/>
      <c r="AJ78" s="847"/>
      <c r="AK78" s="847"/>
      <c r="AL78" s="847"/>
      <c r="AM78" s="847"/>
      <c r="AN78" s="847"/>
      <c r="AO78" s="847"/>
      <c r="AP78" s="847"/>
      <c r="AQ78" s="847"/>
      <c r="AR78" s="847"/>
      <c r="AS78" s="847"/>
      <c r="AT78" s="847"/>
      <c r="AU78" s="847"/>
      <c r="AV78" s="847"/>
      <c r="AW78" s="847"/>
      <c r="AX78" s="850"/>
      <c r="AY78" s="851"/>
      <c r="AZ78" s="851"/>
      <c r="BA78" s="853"/>
      <c r="BB78" s="949"/>
      <c r="BC78" s="949"/>
      <c r="BD78" s="949"/>
      <c r="BE78" s="949"/>
      <c r="BF78" s="556"/>
      <c r="BG78" s="557"/>
      <c r="BH78" s="557"/>
      <c r="BI78" s="557"/>
      <c r="BJ78" s="557"/>
      <c r="BK78" s="558"/>
      <c r="BL78" s="663" t="s">
        <v>24</v>
      </c>
      <c r="BM78" s="663"/>
      <c r="BN78" s="663"/>
      <c r="BO78" s="663"/>
      <c r="BP78" s="663"/>
      <c r="BQ78" s="663"/>
      <c r="BR78" s="663" t="s">
        <v>25</v>
      </c>
      <c r="BS78" s="663"/>
      <c r="BT78" s="663"/>
      <c r="BU78" s="663"/>
      <c r="BV78" s="663"/>
      <c r="BW78" s="663"/>
      <c r="BX78" s="847"/>
      <c r="BY78" s="847"/>
      <c r="BZ78" s="847"/>
      <c r="CA78" s="847"/>
      <c r="CB78" s="847"/>
      <c r="CC78" s="847"/>
      <c r="CD78" s="847"/>
      <c r="CE78" s="847"/>
      <c r="CF78" s="693"/>
      <c r="CG78" s="694"/>
      <c r="CH78" s="694"/>
      <c r="CI78" s="694"/>
      <c r="CJ78" s="695"/>
      <c r="CK78" s="265"/>
      <c r="CL78" s="265"/>
      <c r="CP78" s="306"/>
    </row>
    <row r="79" spans="1:94" ht="31.5" customHeight="1">
      <c r="A79" s="855">
        <v>11</v>
      </c>
      <c r="B79" s="856"/>
      <c r="C79" s="632" t="s">
        <v>628</v>
      </c>
      <c r="D79" s="633"/>
      <c r="E79" s="633"/>
      <c r="F79" s="633"/>
      <c r="G79" s="633"/>
      <c r="H79" s="634"/>
      <c r="I79" s="635"/>
      <c r="J79" s="635"/>
      <c r="K79" s="635"/>
      <c r="L79" s="635"/>
      <c r="M79" s="635"/>
      <c r="N79" s="635"/>
      <c r="O79" s="635"/>
      <c r="P79" s="635"/>
      <c r="Q79" s="635"/>
      <c r="R79" s="635"/>
      <c r="S79" s="635"/>
      <c r="T79" s="635"/>
      <c r="U79" s="635"/>
      <c r="V79" s="635"/>
      <c r="W79" s="635"/>
      <c r="X79" s="635"/>
      <c r="Y79" s="635"/>
      <c r="Z79" s="635"/>
      <c r="AA79" s="635"/>
      <c r="AB79" s="635"/>
      <c r="AC79" s="636"/>
      <c r="AD79" s="637" t="s">
        <v>277</v>
      </c>
      <c r="AE79" s="638"/>
      <c r="AF79" s="638"/>
      <c r="AG79" s="638"/>
      <c r="AH79" s="639"/>
      <c r="AI79" s="643" t="s">
        <v>277</v>
      </c>
      <c r="AJ79" s="644"/>
      <c r="AK79" s="644"/>
      <c r="AL79" s="644"/>
      <c r="AM79" s="645"/>
      <c r="AN79" s="628"/>
      <c r="AO79" s="629"/>
      <c r="AP79" s="629"/>
      <c r="AQ79" s="629"/>
      <c r="AR79" s="586" t="s">
        <v>186</v>
      </c>
      <c r="AS79" s="587"/>
      <c r="AT79" s="858"/>
      <c r="AU79" s="859"/>
      <c r="AV79" s="586" t="s">
        <v>185</v>
      </c>
      <c r="AW79" s="587"/>
      <c r="AX79" s="594"/>
      <c r="AY79" s="595"/>
      <c r="AZ79" s="595"/>
      <c r="BA79" s="596"/>
      <c r="BB79" s="600"/>
      <c r="BC79" s="601"/>
      <c r="BD79" s="601"/>
      <c r="BE79" s="602"/>
      <c r="BF79" s="545"/>
      <c r="BG79" s="546"/>
      <c r="BH79" s="546"/>
      <c r="BI79" s="546"/>
      <c r="BJ79" s="549" t="s">
        <v>720</v>
      </c>
      <c r="BK79" s="550"/>
      <c r="BL79" s="655"/>
      <c r="BM79" s="656"/>
      <c r="BN79" s="656"/>
      <c r="BO79" s="656"/>
      <c r="BP79" s="549" t="s">
        <v>184</v>
      </c>
      <c r="BQ79" s="550"/>
      <c r="BR79" s="655"/>
      <c r="BS79" s="656"/>
      <c r="BT79" s="656"/>
      <c r="BU79" s="656"/>
      <c r="BV79" s="549" t="s">
        <v>184</v>
      </c>
      <c r="BW79" s="550"/>
      <c r="BX79" s="666" t="str">
        <f>IF(AND(BL79&gt;=20,BR79&gt;=100),"『ＺＥＨ－Ｍ』",IF(AND(BL79&gt;=20,BR79&gt;=75),"Nearly ＺＥＨ－Ｍ",IF(AND(BL79&gt;=20,BR79&gt;=50),"ＺＥＨ－Ｍ Ready",IF(BL79&gt;=20,"ＺＥＨ－Ｍ Oriented",""))))</f>
        <v/>
      </c>
      <c r="BY79" s="667"/>
      <c r="BZ79" s="667"/>
      <c r="CA79" s="667"/>
      <c r="CB79" s="667"/>
      <c r="CC79" s="667"/>
      <c r="CD79" s="667"/>
      <c r="CE79" s="668"/>
      <c r="CF79" s="696" t="s">
        <v>277</v>
      </c>
      <c r="CG79" s="697"/>
      <c r="CH79" s="697"/>
      <c r="CI79" s="697"/>
      <c r="CJ79" s="698"/>
      <c r="CP79" s="306"/>
    </row>
    <row r="80" spans="1:94" ht="31.5" customHeight="1">
      <c r="A80" s="857"/>
      <c r="B80" s="589"/>
      <c r="C80" s="652" t="s">
        <v>629</v>
      </c>
      <c r="D80" s="653"/>
      <c r="E80" s="653"/>
      <c r="F80" s="653"/>
      <c r="G80" s="654"/>
      <c r="H80" s="659"/>
      <c r="I80" s="660"/>
      <c r="J80" s="660"/>
      <c r="K80" s="660"/>
      <c r="L80" s="660"/>
      <c r="M80" s="660"/>
      <c r="N80" s="660"/>
      <c r="O80" s="660"/>
      <c r="P80" s="660"/>
      <c r="Q80" s="660"/>
      <c r="R80" s="660"/>
      <c r="S80" s="660"/>
      <c r="T80" s="660"/>
      <c r="U80" s="660"/>
      <c r="V80" s="660"/>
      <c r="W80" s="660"/>
      <c r="X80" s="660"/>
      <c r="Y80" s="660"/>
      <c r="Z80" s="660"/>
      <c r="AA80" s="660"/>
      <c r="AB80" s="660"/>
      <c r="AC80" s="661"/>
      <c r="AD80" s="640"/>
      <c r="AE80" s="641"/>
      <c r="AF80" s="641"/>
      <c r="AG80" s="641"/>
      <c r="AH80" s="642"/>
      <c r="AI80" s="646"/>
      <c r="AJ80" s="647"/>
      <c r="AK80" s="647"/>
      <c r="AL80" s="647"/>
      <c r="AM80" s="648"/>
      <c r="AN80" s="630"/>
      <c r="AO80" s="631"/>
      <c r="AP80" s="631"/>
      <c r="AQ80" s="631"/>
      <c r="AR80" s="588"/>
      <c r="AS80" s="589"/>
      <c r="AT80" s="860"/>
      <c r="AU80" s="861"/>
      <c r="AV80" s="588"/>
      <c r="AW80" s="589"/>
      <c r="AX80" s="597"/>
      <c r="AY80" s="598"/>
      <c r="AZ80" s="598"/>
      <c r="BA80" s="599"/>
      <c r="BB80" s="603"/>
      <c r="BC80" s="604"/>
      <c r="BD80" s="604"/>
      <c r="BE80" s="605"/>
      <c r="BF80" s="547"/>
      <c r="BG80" s="548"/>
      <c r="BH80" s="548"/>
      <c r="BI80" s="548"/>
      <c r="BJ80" s="551"/>
      <c r="BK80" s="552"/>
      <c r="BL80" s="664"/>
      <c r="BM80" s="665"/>
      <c r="BN80" s="665"/>
      <c r="BO80" s="665"/>
      <c r="BP80" s="551"/>
      <c r="BQ80" s="552"/>
      <c r="BR80" s="664"/>
      <c r="BS80" s="665"/>
      <c r="BT80" s="665"/>
      <c r="BU80" s="665"/>
      <c r="BV80" s="551"/>
      <c r="BW80" s="552"/>
      <c r="BX80" s="669"/>
      <c r="BY80" s="670"/>
      <c r="BZ80" s="670"/>
      <c r="CA80" s="670"/>
      <c r="CB80" s="670"/>
      <c r="CC80" s="670"/>
      <c r="CD80" s="670"/>
      <c r="CE80" s="671"/>
      <c r="CF80" s="699"/>
      <c r="CG80" s="700"/>
      <c r="CH80" s="700"/>
      <c r="CI80" s="700"/>
      <c r="CJ80" s="701"/>
      <c r="CP80" s="307">
        <f>COUNTA(H79:CJ80)-COUNTIF(H79:CJ80,"--選択--")</f>
        <v>6</v>
      </c>
    </row>
    <row r="81" spans="1:94" ht="31.5" customHeight="1">
      <c r="A81" s="855">
        <v>12</v>
      </c>
      <c r="B81" s="856"/>
      <c r="C81" s="632" t="s">
        <v>628</v>
      </c>
      <c r="D81" s="633"/>
      <c r="E81" s="633"/>
      <c r="F81" s="633"/>
      <c r="G81" s="633"/>
      <c r="H81" s="634"/>
      <c r="I81" s="635"/>
      <c r="J81" s="635"/>
      <c r="K81" s="635"/>
      <c r="L81" s="635"/>
      <c r="M81" s="635"/>
      <c r="N81" s="635"/>
      <c r="O81" s="635"/>
      <c r="P81" s="635"/>
      <c r="Q81" s="635"/>
      <c r="R81" s="635"/>
      <c r="S81" s="635"/>
      <c r="T81" s="635"/>
      <c r="U81" s="635"/>
      <c r="V81" s="635"/>
      <c r="W81" s="635"/>
      <c r="X81" s="635"/>
      <c r="Y81" s="635"/>
      <c r="Z81" s="635"/>
      <c r="AA81" s="635"/>
      <c r="AB81" s="635"/>
      <c r="AC81" s="636"/>
      <c r="AD81" s="637" t="s">
        <v>277</v>
      </c>
      <c r="AE81" s="638"/>
      <c r="AF81" s="638"/>
      <c r="AG81" s="638"/>
      <c r="AH81" s="639"/>
      <c r="AI81" s="643" t="s">
        <v>277</v>
      </c>
      <c r="AJ81" s="644"/>
      <c r="AK81" s="644"/>
      <c r="AL81" s="644"/>
      <c r="AM81" s="645"/>
      <c r="AN81" s="628"/>
      <c r="AO81" s="629"/>
      <c r="AP81" s="629"/>
      <c r="AQ81" s="629"/>
      <c r="AR81" s="586" t="s">
        <v>186</v>
      </c>
      <c r="AS81" s="587"/>
      <c r="AT81" s="858"/>
      <c r="AU81" s="859"/>
      <c r="AV81" s="586" t="s">
        <v>185</v>
      </c>
      <c r="AW81" s="587"/>
      <c r="AX81" s="594"/>
      <c r="AY81" s="595"/>
      <c r="AZ81" s="595"/>
      <c r="BA81" s="596"/>
      <c r="BB81" s="600"/>
      <c r="BC81" s="601"/>
      <c r="BD81" s="601"/>
      <c r="BE81" s="602"/>
      <c r="BF81" s="545"/>
      <c r="BG81" s="546"/>
      <c r="BH81" s="546"/>
      <c r="BI81" s="546"/>
      <c r="BJ81" s="549" t="s">
        <v>720</v>
      </c>
      <c r="BK81" s="550"/>
      <c r="BL81" s="655"/>
      <c r="BM81" s="656"/>
      <c r="BN81" s="656"/>
      <c r="BO81" s="656"/>
      <c r="BP81" s="549" t="s">
        <v>184</v>
      </c>
      <c r="BQ81" s="550"/>
      <c r="BR81" s="655"/>
      <c r="BS81" s="656"/>
      <c r="BT81" s="656"/>
      <c r="BU81" s="656"/>
      <c r="BV81" s="549" t="s">
        <v>184</v>
      </c>
      <c r="BW81" s="550"/>
      <c r="BX81" s="666" t="str">
        <f>IF(AND(BL81&gt;=20,BR81&gt;=100),"『ＺＥＨ－Ｍ』",IF(AND(BL81&gt;=20,BR81&gt;=75),"Nearly ＺＥＨ－Ｍ",IF(AND(BL81&gt;=20,BR81&gt;=50),"ＺＥＨ－Ｍ Ready",IF(BL81&gt;=20,"ＺＥＨ－Ｍ Oriented",""))))</f>
        <v/>
      </c>
      <c r="BY81" s="667"/>
      <c r="BZ81" s="667"/>
      <c r="CA81" s="667"/>
      <c r="CB81" s="667"/>
      <c r="CC81" s="667"/>
      <c r="CD81" s="667"/>
      <c r="CE81" s="668"/>
      <c r="CF81" s="696" t="s">
        <v>277</v>
      </c>
      <c r="CG81" s="697"/>
      <c r="CH81" s="697"/>
      <c r="CI81" s="697"/>
      <c r="CJ81" s="698"/>
      <c r="CP81" s="306"/>
    </row>
    <row r="82" spans="1:94" ht="31.5" customHeight="1">
      <c r="A82" s="857"/>
      <c r="B82" s="589"/>
      <c r="C82" s="652" t="s">
        <v>629</v>
      </c>
      <c r="D82" s="653"/>
      <c r="E82" s="653"/>
      <c r="F82" s="653"/>
      <c r="G82" s="654"/>
      <c r="H82" s="659"/>
      <c r="I82" s="660"/>
      <c r="J82" s="660"/>
      <c r="K82" s="660"/>
      <c r="L82" s="660"/>
      <c r="M82" s="660"/>
      <c r="N82" s="660"/>
      <c r="O82" s="660"/>
      <c r="P82" s="660"/>
      <c r="Q82" s="660"/>
      <c r="R82" s="660"/>
      <c r="S82" s="660"/>
      <c r="T82" s="660"/>
      <c r="U82" s="660"/>
      <c r="V82" s="660"/>
      <c r="W82" s="660"/>
      <c r="X82" s="660"/>
      <c r="Y82" s="660"/>
      <c r="Z82" s="660"/>
      <c r="AA82" s="660"/>
      <c r="AB82" s="660"/>
      <c r="AC82" s="661"/>
      <c r="AD82" s="640"/>
      <c r="AE82" s="641"/>
      <c r="AF82" s="641"/>
      <c r="AG82" s="641"/>
      <c r="AH82" s="642"/>
      <c r="AI82" s="646"/>
      <c r="AJ82" s="647"/>
      <c r="AK82" s="647"/>
      <c r="AL82" s="647"/>
      <c r="AM82" s="648"/>
      <c r="AN82" s="630"/>
      <c r="AO82" s="631"/>
      <c r="AP82" s="631"/>
      <c r="AQ82" s="631"/>
      <c r="AR82" s="588"/>
      <c r="AS82" s="589"/>
      <c r="AT82" s="860"/>
      <c r="AU82" s="861"/>
      <c r="AV82" s="588"/>
      <c r="AW82" s="589"/>
      <c r="AX82" s="597"/>
      <c r="AY82" s="598"/>
      <c r="AZ82" s="598"/>
      <c r="BA82" s="599"/>
      <c r="BB82" s="603"/>
      <c r="BC82" s="604"/>
      <c r="BD82" s="604"/>
      <c r="BE82" s="605"/>
      <c r="BF82" s="547"/>
      <c r="BG82" s="548"/>
      <c r="BH82" s="548"/>
      <c r="BI82" s="548"/>
      <c r="BJ82" s="551"/>
      <c r="BK82" s="552"/>
      <c r="BL82" s="664"/>
      <c r="BM82" s="665"/>
      <c r="BN82" s="665"/>
      <c r="BO82" s="665"/>
      <c r="BP82" s="551"/>
      <c r="BQ82" s="552"/>
      <c r="BR82" s="664"/>
      <c r="BS82" s="665"/>
      <c r="BT82" s="665"/>
      <c r="BU82" s="665"/>
      <c r="BV82" s="551"/>
      <c r="BW82" s="552"/>
      <c r="BX82" s="669"/>
      <c r="BY82" s="670"/>
      <c r="BZ82" s="670"/>
      <c r="CA82" s="670"/>
      <c r="CB82" s="670"/>
      <c r="CC82" s="670"/>
      <c r="CD82" s="670"/>
      <c r="CE82" s="671"/>
      <c r="CF82" s="699"/>
      <c r="CG82" s="700"/>
      <c r="CH82" s="700"/>
      <c r="CI82" s="700"/>
      <c r="CJ82" s="701"/>
      <c r="CP82" s="307">
        <f>COUNTA(H81:CJ82)-COUNTIF(H81:CJ82,"--選択--")</f>
        <v>6</v>
      </c>
    </row>
    <row r="83" spans="1:94" ht="31.5" customHeight="1">
      <c r="A83" s="855">
        <v>13</v>
      </c>
      <c r="B83" s="856"/>
      <c r="C83" s="632" t="s">
        <v>628</v>
      </c>
      <c r="D83" s="633"/>
      <c r="E83" s="633"/>
      <c r="F83" s="633"/>
      <c r="G83" s="633"/>
      <c r="H83" s="634"/>
      <c r="I83" s="635"/>
      <c r="J83" s="635"/>
      <c r="K83" s="635"/>
      <c r="L83" s="635"/>
      <c r="M83" s="635"/>
      <c r="N83" s="635"/>
      <c r="O83" s="635"/>
      <c r="P83" s="635"/>
      <c r="Q83" s="635"/>
      <c r="R83" s="635"/>
      <c r="S83" s="635"/>
      <c r="T83" s="635"/>
      <c r="U83" s="635"/>
      <c r="V83" s="635"/>
      <c r="W83" s="635"/>
      <c r="X83" s="635"/>
      <c r="Y83" s="635"/>
      <c r="Z83" s="635"/>
      <c r="AA83" s="635"/>
      <c r="AB83" s="635"/>
      <c r="AC83" s="636"/>
      <c r="AD83" s="637" t="s">
        <v>277</v>
      </c>
      <c r="AE83" s="638"/>
      <c r="AF83" s="638"/>
      <c r="AG83" s="638"/>
      <c r="AH83" s="639"/>
      <c r="AI83" s="643" t="s">
        <v>277</v>
      </c>
      <c r="AJ83" s="644"/>
      <c r="AK83" s="644"/>
      <c r="AL83" s="644"/>
      <c r="AM83" s="645"/>
      <c r="AN83" s="628"/>
      <c r="AO83" s="629"/>
      <c r="AP83" s="629"/>
      <c r="AQ83" s="629"/>
      <c r="AR83" s="586" t="s">
        <v>186</v>
      </c>
      <c r="AS83" s="587"/>
      <c r="AT83" s="858"/>
      <c r="AU83" s="859"/>
      <c r="AV83" s="586" t="s">
        <v>185</v>
      </c>
      <c r="AW83" s="587"/>
      <c r="AX83" s="594"/>
      <c r="AY83" s="595"/>
      <c r="AZ83" s="595"/>
      <c r="BA83" s="596"/>
      <c r="BB83" s="600"/>
      <c r="BC83" s="601"/>
      <c r="BD83" s="601"/>
      <c r="BE83" s="602"/>
      <c r="BF83" s="545"/>
      <c r="BG83" s="546"/>
      <c r="BH83" s="546"/>
      <c r="BI83" s="546"/>
      <c r="BJ83" s="549" t="s">
        <v>720</v>
      </c>
      <c r="BK83" s="550"/>
      <c r="BL83" s="655"/>
      <c r="BM83" s="656"/>
      <c r="BN83" s="656"/>
      <c r="BO83" s="656"/>
      <c r="BP83" s="549" t="s">
        <v>184</v>
      </c>
      <c r="BQ83" s="550"/>
      <c r="BR83" s="655"/>
      <c r="BS83" s="656"/>
      <c r="BT83" s="656"/>
      <c r="BU83" s="656"/>
      <c r="BV83" s="549" t="s">
        <v>184</v>
      </c>
      <c r="BW83" s="550"/>
      <c r="BX83" s="666" t="str">
        <f>IF(AND(BL83&gt;=20,BR83&gt;=100),"『ＺＥＨ－Ｍ』",IF(AND(BL83&gt;=20,BR83&gt;=75),"Nearly ＺＥＨ－Ｍ",IF(AND(BL83&gt;=20,BR83&gt;=50),"ＺＥＨ－Ｍ Ready",IF(BL83&gt;=20,"ＺＥＨ－Ｍ Oriented",""))))</f>
        <v/>
      </c>
      <c r="BY83" s="667"/>
      <c r="BZ83" s="667"/>
      <c r="CA83" s="667"/>
      <c r="CB83" s="667"/>
      <c r="CC83" s="667"/>
      <c r="CD83" s="667"/>
      <c r="CE83" s="668"/>
      <c r="CF83" s="696" t="s">
        <v>277</v>
      </c>
      <c r="CG83" s="697"/>
      <c r="CH83" s="697"/>
      <c r="CI83" s="697"/>
      <c r="CJ83" s="698"/>
      <c r="CP83" s="306"/>
    </row>
    <row r="84" spans="1:94" ht="31.5" customHeight="1">
      <c r="A84" s="857"/>
      <c r="B84" s="589"/>
      <c r="C84" s="652" t="s">
        <v>629</v>
      </c>
      <c r="D84" s="653"/>
      <c r="E84" s="653"/>
      <c r="F84" s="653"/>
      <c r="G84" s="654"/>
      <c r="H84" s="659"/>
      <c r="I84" s="660"/>
      <c r="J84" s="660"/>
      <c r="K84" s="660"/>
      <c r="L84" s="660"/>
      <c r="M84" s="660"/>
      <c r="N84" s="660"/>
      <c r="O84" s="660"/>
      <c r="P84" s="660"/>
      <c r="Q84" s="660"/>
      <c r="R84" s="660"/>
      <c r="S84" s="660"/>
      <c r="T84" s="660"/>
      <c r="U84" s="660"/>
      <c r="V84" s="660"/>
      <c r="W84" s="660"/>
      <c r="X84" s="660"/>
      <c r="Y84" s="660"/>
      <c r="Z84" s="660"/>
      <c r="AA84" s="660"/>
      <c r="AB84" s="660"/>
      <c r="AC84" s="661"/>
      <c r="AD84" s="640"/>
      <c r="AE84" s="641"/>
      <c r="AF84" s="641"/>
      <c r="AG84" s="641"/>
      <c r="AH84" s="642"/>
      <c r="AI84" s="646"/>
      <c r="AJ84" s="647"/>
      <c r="AK84" s="647"/>
      <c r="AL84" s="647"/>
      <c r="AM84" s="648"/>
      <c r="AN84" s="630"/>
      <c r="AO84" s="631"/>
      <c r="AP84" s="631"/>
      <c r="AQ84" s="631"/>
      <c r="AR84" s="588"/>
      <c r="AS84" s="589"/>
      <c r="AT84" s="860"/>
      <c r="AU84" s="861"/>
      <c r="AV84" s="588"/>
      <c r="AW84" s="589"/>
      <c r="AX84" s="597"/>
      <c r="AY84" s="598"/>
      <c r="AZ84" s="598"/>
      <c r="BA84" s="599"/>
      <c r="BB84" s="603"/>
      <c r="BC84" s="604"/>
      <c r="BD84" s="604"/>
      <c r="BE84" s="605"/>
      <c r="BF84" s="547"/>
      <c r="BG84" s="548"/>
      <c r="BH84" s="548"/>
      <c r="BI84" s="548"/>
      <c r="BJ84" s="551"/>
      <c r="BK84" s="552"/>
      <c r="BL84" s="664"/>
      <c r="BM84" s="665"/>
      <c r="BN84" s="665"/>
      <c r="BO84" s="665"/>
      <c r="BP84" s="551"/>
      <c r="BQ84" s="552"/>
      <c r="BR84" s="664"/>
      <c r="BS84" s="665"/>
      <c r="BT84" s="665"/>
      <c r="BU84" s="665"/>
      <c r="BV84" s="551"/>
      <c r="BW84" s="552"/>
      <c r="BX84" s="669"/>
      <c r="BY84" s="670"/>
      <c r="BZ84" s="670"/>
      <c r="CA84" s="670"/>
      <c r="CB84" s="670"/>
      <c r="CC84" s="670"/>
      <c r="CD84" s="670"/>
      <c r="CE84" s="671"/>
      <c r="CF84" s="699"/>
      <c r="CG84" s="700"/>
      <c r="CH84" s="700"/>
      <c r="CI84" s="700"/>
      <c r="CJ84" s="701"/>
      <c r="CP84" s="307">
        <f>COUNTA(H83:CJ84)-COUNTIF(H83:CJ84,"--選択--")</f>
        <v>6</v>
      </c>
    </row>
    <row r="85" spans="1:94" ht="31.5" customHeight="1">
      <c r="A85" s="855">
        <v>14</v>
      </c>
      <c r="B85" s="856"/>
      <c r="C85" s="632" t="s">
        <v>628</v>
      </c>
      <c r="D85" s="633"/>
      <c r="E85" s="633"/>
      <c r="F85" s="633"/>
      <c r="G85" s="633"/>
      <c r="H85" s="634"/>
      <c r="I85" s="635"/>
      <c r="J85" s="635"/>
      <c r="K85" s="635"/>
      <c r="L85" s="635"/>
      <c r="M85" s="635"/>
      <c r="N85" s="635"/>
      <c r="O85" s="635"/>
      <c r="P85" s="635"/>
      <c r="Q85" s="635"/>
      <c r="R85" s="635"/>
      <c r="S85" s="635"/>
      <c r="T85" s="635"/>
      <c r="U85" s="635"/>
      <c r="V85" s="635"/>
      <c r="W85" s="635"/>
      <c r="X85" s="635"/>
      <c r="Y85" s="635"/>
      <c r="Z85" s="635"/>
      <c r="AA85" s="635"/>
      <c r="AB85" s="635"/>
      <c r="AC85" s="636"/>
      <c r="AD85" s="637" t="s">
        <v>277</v>
      </c>
      <c r="AE85" s="638"/>
      <c r="AF85" s="638"/>
      <c r="AG85" s="638"/>
      <c r="AH85" s="639"/>
      <c r="AI85" s="643" t="s">
        <v>277</v>
      </c>
      <c r="AJ85" s="644"/>
      <c r="AK85" s="644"/>
      <c r="AL85" s="644"/>
      <c r="AM85" s="645"/>
      <c r="AN85" s="628"/>
      <c r="AO85" s="629"/>
      <c r="AP85" s="629"/>
      <c r="AQ85" s="629"/>
      <c r="AR85" s="586" t="s">
        <v>186</v>
      </c>
      <c r="AS85" s="587"/>
      <c r="AT85" s="858"/>
      <c r="AU85" s="859"/>
      <c r="AV85" s="586" t="s">
        <v>185</v>
      </c>
      <c r="AW85" s="587"/>
      <c r="AX85" s="594"/>
      <c r="AY85" s="595"/>
      <c r="AZ85" s="595"/>
      <c r="BA85" s="596"/>
      <c r="BB85" s="600"/>
      <c r="BC85" s="601"/>
      <c r="BD85" s="601"/>
      <c r="BE85" s="602"/>
      <c r="BF85" s="545"/>
      <c r="BG85" s="546"/>
      <c r="BH85" s="546"/>
      <c r="BI85" s="546"/>
      <c r="BJ85" s="549" t="s">
        <v>720</v>
      </c>
      <c r="BK85" s="550"/>
      <c r="BL85" s="655"/>
      <c r="BM85" s="656"/>
      <c r="BN85" s="656"/>
      <c r="BO85" s="656"/>
      <c r="BP85" s="549" t="s">
        <v>184</v>
      </c>
      <c r="BQ85" s="550"/>
      <c r="BR85" s="655"/>
      <c r="BS85" s="656"/>
      <c r="BT85" s="656"/>
      <c r="BU85" s="656"/>
      <c r="BV85" s="549" t="s">
        <v>184</v>
      </c>
      <c r="BW85" s="550"/>
      <c r="BX85" s="666" t="str">
        <f>IF(AND(BL85&gt;=20,BR85&gt;=100),"『ＺＥＨ－Ｍ』",IF(AND(BL85&gt;=20,BR85&gt;=75),"Nearly ＺＥＨ－Ｍ",IF(AND(BL85&gt;=20,BR85&gt;=50),"ＺＥＨ－Ｍ Ready",IF(BL85&gt;=20,"ＺＥＨ－Ｍ Oriented",""))))</f>
        <v/>
      </c>
      <c r="BY85" s="667"/>
      <c r="BZ85" s="667"/>
      <c r="CA85" s="667"/>
      <c r="CB85" s="667"/>
      <c r="CC85" s="667"/>
      <c r="CD85" s="667"/>
      <c r="CE85" s="668"/>
      <c r="CF85" s="696" t="s">
        <v>277</v>
      </c>
      <c r="CG85" s="697"/>
      <c r="CH85" s="697"/>
      <c r="CI85" s="697"/>
      <c r="CJ85" s="698"/>
      <c r="CP85" s="306"/>
    </row>
    <row r="86" spans="1:94" ht="31.5" customHeight="1">
      <c r="A86" s="857"/>
      <c r="B86" s="589"/>
      <c r="C86" s="652" t="s">
        <v>629</v>
      </c>
      <c r="D86" s="653"/>
      <c r="E86" s="653"/>
      <c r="F86" s="653"/>
      <c r="G86" s="654"/>
      <c r="H86" s="659"/>
      <c r="I86" s="660"/>
      <c r="J86" s="660"/>
      <c r="K86" s="660"/>
      <c r="L86" s="660"/>
      <c r="M86" s="660"/>
      <c r="N86" s="660"/>
      <c r="O86" s="660"/>
      <c r="P86" s="660"/>
      <c r="Q86" s="660"/>
      <c r="R86" s="660"/>
      <c r="S86" s="660"/>
      <c r="T86" s="660"/>
      <c r="U86" s="660"/>
      <c r="V86" s="660"/>
      <c r="W86" s="660"/>
      <c r="X86" s="660"/>
      <c r="Y86" s="660"/>
      <c r="Z86" s="660"/>
      <c r="AA86" s="660"/>
      <c r="AB86" s="660"/>
      <c r="AC86" s="661"/>
      <c r="AD86" s="640"/>
      <c r="AE86" s="641"/>
      <c r="AF86" s="641"/>
      <c r="AG86" s="641"/>
      <c r="AH86" s="642"/>
      <c r="AI86" s="646"/>
      <c r="AJ86" s="647"/>
      <c r="AK86" s="647"/>
      <c r="AL86" s="647"/>
      <c r="AM86" s="648"/>
      <c r="AN86" s="630"/>
      <c r="AO86" s="631"/>
      <c r="AP86" s="631"/>
      <c r="AQ86" s="631"/>
      <c r="AR86" s="588"/>
      <c r="AS86" s="589"/>
      <c r="AT86" s="860"/>
      <c r="AU86" s="861"/>
      <c r="AV86" s="588"/>
      <c r="AW86" s="589"/>
      <c r="AX86" s="597"/>
      <c r="AY86" s="598"/>
      <c r="AZ86" s="598"/>
      <c r="BA86" s="599"/>
      <c r="BB86" s="603"/>
      <c r="BC86" s="604"/>
      <c r="BD86" s="604"/>
      <c r="BE86" s="605"/>
      <c r="BF86" s="547"/>
      <c r="BG86" s="548"/>
      <c r="BH86" s="548"/>
      <c r="BI86" s="548"/>
      <c r="BJ86" s="551"/>
      <c r="BK86" s="552"/>
      <c r="BL86" s="664"/>
      <c r="BM86" s="665"/>
      <c r="BN86" s="665"/>
      <c r="BO86" s="665"/>
      <c r="BP86" s="551"/>
      <c r="BQ86" s="552"/>
      <c r="BR86" s="664"/>
      <c r="BS86" s="665"/>
      <c r="BT86" s="665"/>
      <c r="BU86" s="665"/>
      <c r="BV86" s="551"/>
      <c r="BW86" s="552"/>
      <c r="BX86" s="669"/>
      <c r="BY86" s="670"/>
      <c r="BZ86" s="670"/>
      <c r="CA86" s="670"/>
      <c r="CB86" s="670"/>
      <c r="CC86" s="670"/>
      <c r="CD86" s="670"/>
      <c r="CE86" s="671"/>
      <c r="CF86" s="699"/>
      <c r="CG86" s="700"/>
      <c r="CH86" s="700"/>
      <c r="CI86" s="700"/>
      <c r="CJ86" s="701"/>
      <c r="CP86" s="307">
        <f>COUNTA(H85:CJ86)-COUNTIF(H85:CJ86,"--選択--")</f>
        <v>6</v>
      </c>
    </row>
    <row r="87" spans="1:94" ht="31.5" customHeight="1">
      <c r="A87" s="855">
        <v>15</v>
      </c>
      <c r="B87" s="856"/>
      <c r="C87" s="632" t="s">
        <v>628</v>
      </c>
      <c r="D87" s="633"/>
      <c r="E87" s="633"/>
      <c r="F87" s="633"/>
      <c r="G87" s="633"/>
      <c r="H87" s="634"/>
      <c r="I87" s="635"/>
      <c r="J87" s="635"/>
      <c r="K87" s="635"/>
      <c r="L87" s="635"/>
      <c r="M87" s="635"/>
      <c r="N87" s="635"/>
      <c r="O87" s="635"/>
      <c r="P87" s="635"/>
      <c r="Q87" s="635"/>
      <c r="R87" s="635"/>
      <c r="S87" s="635"/>
      <c r="T87" s="635"/>
      <c r="U87" s="635"/>
      <c r="V87" s="635"/>
      <c r="W87" s="635"/>
      <c r="X87" s="635"/>
      <c r="Y87" s="635"/>
      <c r="Z87" s="635"/>
      <c r="AA87" s="635"/>
      <c r="AB87" s="635"/>
      <c r="AC87" s="636"/>
      <c r="AD87" s="637" t="s">
        <v>277</v>
      </c>
      <c r="AE87" s="638"/>
      <c r="AF87" s="638"/>
      <c r="AG87" s="638"/>
      <c r="AH87" s="639"/>
      <c r="AI87" s="643" t="s">
        <v>277</v>
      </c>
      <c r="AJ87" s="644"/>
      <c r="AK87" s="644"/>
      <c r="AL87" s="644"/>
      <c r="AM87" s="645"/>
      <c r="AN87" s="628"/>
      <c r="AO87" s="629"/>
      <c r="AP87" s="629"/>
      <c r="AQ87" s="629"/>
      <c r="AR87" s="586" t="s">
        <v>186</v>
      </c>
      <c r="AS87" s="587"/>
      <c r="AT87" s="858"/>
      <c r="AU87" s="859"/>
      <c r="AV87" s="586" t="s">
        <v>185</v>
      </c>
      <c r="AW87" s="587"/>
      <c r="AX87" s="594"/>
      <c r="AY87" s="595"/>
      <c r="AZ87" s="595"/>
      <c r="BA87" s="596"/>
      <c r="BB87" s="600"/>
      <c r="BC87" s="601"/>
      <c r="BD87" s="601"/>
      <c r="BE87" s="602"/>
      <c r="BF87" s="545"/>
      <c r="BG87" s="546"/>
      <c r="BH87" s="546"/>
      <c r="BI87" s="546"/>
      <c r="BJ87" s="549" t="s">
        <v>720</v>
      </c>
      <c r="BK87" s="550"/>
      <c r="BL87" s="655"/>
      <c r="BM87" s="656"/>
      <c r="BN87" s="656"/>
      <c r="BO87" s="656"/>
      <c r="BP87" s="549" t="s">
        <v>184</v>
      </c>
      <c r="BQ87" s="550"/>
      <c r="BR87" s="655"/>
      <c r="BS87" s="656"/>
      <c r="BT87" s="656"/>
      <c r="BU87" s="656"/>
      <c r="BV87" s="549" t="s">
        <v>184</v>
      </c>
      <c r="BW87" s="550"/>
      <c r="BX87" s="666" t="str">
        <f>IF(AND(BL87&gt;=20,BR87&gt;=100),"『ＺＥＨ－Ｍ』",IF(AND(BL87&gt;=20,BR87&gt;=75),"Nearly ＺＥＨ－Ｍ",IF(AND(BL87&gt;=20,BR87&gt;=50),"ＺＥＨ－Ｍ Ready",IF(BL87&gt;=20,"ＺＥＨ－Ｍ Oriented",""))))</f>
        <v/>
      </c>
      <c r="BY87" s="667"/>
      <c r="BZ87" s="667"/>
      <c r="CA87" s="667"/>
      <c r="CB87" s="667"/>
      <c r="CC87" s="667"/>
      <c r="CD87" s="667"/>
      <c r="CE87" s="668"/>
      <c r="CF87" s="696" t="s">
        <v>277</v>
      </c>
      <c r="CG87" s="697"/>
      <c r="CH87" s="697"/>
      <c r="CI87" s="697"/>
      <c r="CJ87" s="698"/>
      <c r="CP87" s="306"/>
    </row>
    <row r="88" spans="1:94" ht="31.5" customHeight="1">
      <c r="A88" s="857"/>
      <c r="B88" s="589"/>
      <c r="C88" s="652" t="s">
        <v>629</v>
      </c>
      <c r="D88" s="653"/>
      <c r="E88" s="653"/>
      <c r="F88" s="653"/>
      <c r="G88" s="654"/>
      <c r="H88" s="659"/>
      <c r="I88" s="660"/>
      <c r="J88" s="660"/>
      <c r="K88" s="660"/>
      <c r="L88" s="660"/>
      <c r="M88" s="660"/>
      <c r="N88" s="660"/>
      <c r="O88" s="660"/>
      <c r="P88" s="660"/>
      <c r="Q88" s="660"/>
      <c r="R88" s="660"/>
      <c r="S88" s="660"/>
      <c r="T88" s="660"/>
      <c r="U88" s="660"/>
      <c r="V88" s="660"/>
      <c r="W88" s="660"/>
      <c r="X88" s="660"/>
      <c r="Y88" s="660"/>
      <c r="Z88" s="660"/>
      <c r="AA88" s="660"/>
      <c r="AB88" s="660"/>
      <c r="AC88" s="661"/>
      <c r="AD88" s="640"/>
      <c r="AE88" s="641"/>
      <c r="AF88" s="641"/>
      <c r="AG88" s="641"/>
      <c r="AH88" s="642"/>
      <c r="AI88" s="646"/>
      <c r="AJ88" s="647"/>
      <c r="AK88" s="647"/>
      <c r="AL88" s="647"/>
      <c r="AM88" s="648"/>
      <c r="AN88" s="630"/>
      <c r="AO88" s="631"/>
      <c r="AP88" s="631"/>
      <c r="AQ88" s="631"/>
      <c r="AR88" s="588"/>
      <c r="AS88" s="589"/>
      <c r="AT88" s="860"/>
      <c r="AU88" s="861"/>
      <c r="AV88" s="588"/>
      <c r="AW88" s="589"/>
      <c r="AX88" s="597"/>
      <c r="AY88" s="598"/>
      <c r="AZ88" s="598"/>
      <c r="BA88" s="599"/>
      <c r="BB88" s="603"/>
      <c r="BC88" s="604"/>
      <c r="BD88" s="604"/>
      <c r="BE88" s="605"/>
      <c r="BF88" s="547"/>
      <c r="BG88" s="548"/>
      <c r="BH88" s="548"/>
      <c r="BI88" s="548"/>
      <c r="BJ88" s="551"/>
      <c r="BK88" s="552"/>
      <c r="BL88" s="664"/>
      <c r="BM88" s="665"/>
      <c r="BN88" s="665"/>
      <c r="BO88" s="665"/>
      <c r="BP88" s="551"/>
      <c r="BQ88" s="552"/>
      <c r="BR88" s="664"/>
      <c r="BS88" s="665"/>
      <c r="BT88" s="665"/>
      <c r="BU88" s="665"/>
      <c r="BV88" s="551"/>
      <c r="BW88" s="552"/>
      <c r="BX88" s="669"/>
      <c r="BY88" s="670"/>
      <c r="BZ88" s="670"/>
      <c r="CA88" s="670"/>
      <c r="CB88" s="670"/>
      <c r="CC88" s="670"/>
      <c r="CD88" s="670"/>
      <c r="CE88" s="671"/>
      <c r="CF88" s="699"/>
      <c r="CG88" s="700"/>
      <c r="CH88" s="700"/>
      <c r="CI88" s="700"/>
      <c r="CJ88" s="701"/>
      <c r="CP88" s="307">
        <f>COUNTA(H87:CJ88)-COUNTIF(H87:CJ88,"--選択--")</f>
        <v>6</v>
      </c>
    </row>
    <row r="89" spans="1:94" ht="31.5" customHeight="1">
      <c r="A89" s="855">
        <v>16</v>
      </c>
      <c r="B89" s="856"/>
      <c r="C89" s="632" t="s">
        <v>628</v>
      </c>
      <c r="D89" s="633"/>
      <c r="E89" s="633"/>
      <c r="F89" s="633"/>
      <c r="G89" s="633"/>
      <c r="H89" s="634"/>
      <c r="I89" s="635"/>
      <c r="J89" s="635"/>
      <c r="K89" s="635"/>
      <c r="L89" s="635"/>
      <c r="M89" s="635"/>
      <c r="N89" s="635"/>
      <c r="O89" s="635"/>
      <c r="P89" s="635"/>
      <c r="Q89" s="635"/>
      <c r="R89" s="635"/>
      <c r="S89" s="635"/>
      <c r="T89" s="635"/>
      <c r="U89" s="635"/>
      <c r="V89" s="635"/>
      <c r="W89" s="635"/>
      <c r="X89" s="635"/>
      <c r="Y89" s="635"/>
      <c r="Z89" s="635"/>
      <c r="AA89" s="635"/>
      <c r="AB89" s="635"/>
      <c r="AC89" s="636"/>
      <c r="AD89" s="637" t="s">
        <v>277</v>
      </c>
      <c r="AE89" s="638"/>
      <c r="AF89" s="638"/>
      <c r="AG89" s="638"/>
      <c r="AH89" s="639"/>
      <c r="AI89" s="643" t="s">
        <v>277</v>
      </c>
      <c r="AJ89" s="644"/>
      <c r="AK89" s="644"/>
      <c r="AL89" s="644"/>
      <c r="AM89" s="645"/>
      <c r="AN89" s="628"/>
      <c r="AO89" s="629"/>
      <c r="AP89" s="629"/>
      <c r="AQ89" s="629"/>
      <c r="AR89" s="586" t="s">
        <v>186</v>
      </c>
      <c r="AS89" s="587"/>
      <c r="AT89" s="858"/>
      <c r="AU89" s="859"/>
      <c r="AV89" s="586" t="s">
        <v>185</v>
      </c>
      <c r="AW89" s="587"/>
      <c r="AX89" s="594"/>
      <c r="AY89" s="595"/>
      <c r="AZ89" s="595"/>
      <c r="BA89" s="596"/>
      <c r="BB89" s="600"/>
      <c r="BC89" s="601"/>
      <c r="BD89" s="601"/>
      <c r="BE89" s="602"/>
      <c r="BF89" s="545"/>
      <c r="BG89" s="546"/>
      <c r="BH89" s="546"/>
      <c r="BI89" s="546"/>
      <c r="BJ89" s="549" t="s">
        <v>720</v>
      </c>
      <c r="BK89" s="550"/>
      <c r="BL89" s="655"/>
      <c r="BM89" s="656"/>
      <c r="BN89" s="656"/>
      <c r="BO89" s="656"/>
      <c r="BP89" s="549" t="s">
        <v>184</v>
      </c>
      <c r="BQ89" s="550"/>
      <c r="BR89" s="655"/>
      <c r="BS89" s="656"/>
      <c r="BT89" s="656"/>
      <c r="BU89" s="656"/>
      <c r="BV89" s="549" t="s">
        <v>184</v>
      </c>
      <c r="BW89" s="550"/>
      <c r="BX89" s="666" t="str">
        <f>IF(AND(BL89&gt;=20,BR89&gt;=100),"『ＺＥＨ－Ｍ』",IF(AND(BL89&gt;=20,BR89&gt;=75),"Nearly ＺＥＨ－Ｍ",IF(AND(BL89&gt;=20,BR89&gt;=50),"ＺＥＨ－Ｍ Ready",IF(BL89&gt;=20,"ＺＥＨ－Ｍ Oriented",""))))</f>
        <v/>
      </c>
      <c r="BY89" s="667"/>
      <c r="BZ89" s="667"/>
      <c r="CA89" s="667"/>
      <c r="CB89" s="667"/>
      <c r="CC89" s="667"/>
      <c r="CD89" s="667"/>
      <c r="CE89" s="668"/>
      <c r="CF89" s="696" t="s">
        <v>277</v>
      </c>
      <c r="CG89" s="697"/>
      <c r="CH89" s="697"/>
      <c r="CI89" s="697"/>
      <c r="CJ89" s="698"/>
      <c r="CP89" s="306"/>
    </row>
    <row r="90" spans="1:94" ht="31.5" customHeight="1">
      <c r="A90" s="857"/>
      <c r="B90" s="589"/>
      <c r="C90" s="652" t="s">
        <v>629</v>
      </c>
      <c r="D90" s="653"/>
      <c r="E90" s="653"/>
      <c r="F90" s="653"/>
      <c r="G90" s="654"/>
      <c r="H90" s="659"/>
      <c r="I90" s="660"/>
      <c r="J90" s="660"/>
      <c r="K90" s="660"/>
      <c r="L90" s="660"/>
      <c r="M90" s="660"/>
      <c r="N90" s="660"/>
      <c r="O90" s="660"/>
      <c r="P90" s="660"/>
      <c r="Q90" s="660"/>
      <c r="R90" s="660"/>
      <c r="S90" s="660"/>
      <c r="T90" s="660"/>
      <c r="U90" s="660"/>
      <c r="V90" s="660"/>
      <c r="W90" s="660"/>
      <c r="X90" s="660"/>
      <c r="Y90" s="660"/>
      <c r="Z90" s="660"/>
      <c r="AA90" s="660"/>
      <c r="AB90" s="660"/>
      <c r="AC90" s="661"/>
      <c r="AD90" s="640"/>
      <c r="AE90" s="641"/>
      <c r="AF90" s="641"/>
      <c r="AG90" s="641"/>
      <c r="AH90" s="642"/>
      <c r="AI90" s="646"/>
      <c r="AJ90" s="647"/>
      <c r="AK90" s="647"/>
      <c r="AL90" s="647"/>
      <c r="AM90" s="648"/>
      <c r="AN90" s="630"/>
      <c r="AO90" s="631"/>
      <c r="AP90" s="631"/>
      <c r="AQ90" s="631"/>
      <c r="AR90" s="588"/>
      <c r="AS90" s="589"/>
      <c r="AT90" s="860"/>
      <c r="AU90" s="861"/>
      <c r="AV90" s="588"/>
      <c r="AW90" s="589"/>
      <c r="AX90" s="597"/>
      <c r="AY90" s="598"/>
      <c r="AZ90" s="598"/>
      <c r="BA90" s="599"/>
      <c r="BB90" s="603"/>
      <c r="BC90" s="604"/>
      <c r="BD90" s="604"/>
      <c r="BE90" s="605"/>
      <c r="BF90" s="547"/>
      <c r="BG90" s="548"/>
      <c r="BH90" s="548"/>
      <c r="BI90" s="548"/>
      <c r="BJ90" s="551"/>
      <c r="BK90" s="552"/>
      <c r="BL90" s="664"/>
      <c r="BM90" s="665"/>
      <c r="BN90" s="665"/>
      <c r="BO90" s="665"/>
      <c r="BP90" s="551"/>
      <c r="BQ90" s="552"/>
      <c r="BR90" s="664"/>
      <c r="BS90" s="665"/>
      <c r="BT90" s="665"/>
      <c r="BU90" s="665"/>
      <c r="BV90" s="551"/>
      <c r="BW90" s="552"/>
      <c r="BX90" s="669"/>
      <c r="BY90" s="670"/>
      <c r="BZ90" s="670"/>
      <c r="CA90" s="670"/>
      <c r="CB90" s="670"/>
      <c r="CC90" s="670"/>
      <c r="CD90" s="670"/>
      <c r="CE90" s="671"/>
      <c r="CF90" s="699"/>
      <c r="CG90" s="700"/>
      <c r="CH90" s="700"/>
      <c r="CI90" s="700"/>
      <c r="CJ90" s="701"/>
      <c r="CP90" s="307">
        <f>COUNTA(H89:CJ90)-COUNTIF(H89:CJ90,"--選択--")</f>
        <v>6</v>
      </c>
    </row>
    <row r="91" spans="1:94" ht="31.5" customHeight="1">
      <c r="A91" s="855">
        <v>17</v>
      </c>
      <c r="B91" s="856"/>
      <c r="C91" s="632" t="s">
        <v>628</v>
      </c>
      <c r="D91" s="633"/>
      <c r="E91" s="633"/>
      <c r="F91" s="633"/>
      <c r="G91" s="633"/>
      <c r="H91" s="634"/>
      <c r="I91" s="635"/>
      <c r="J91" s="635"/>
      <c r="K91" s="635"/>
      <c r="L91" s="635"/>
      <c r="M91" s="635"/>
      <c r="N91" s="635"/>
      <c r="O91" s="635"/>
      <c r="P91" s="635"/>
      <c r="Q91" s="635"/>
      <c r="R91" s="635"/>
      <c r="S91" s="635"/>
      <c r="T91" s="635"/>
      <c r="U91" s="635"/>
      <c r="V91" s="635"/>
      <c r="W91" s="635"/>
      <c r="X91" s="635"/>
      <c r="Y91" s="635"/>
      <c r="Z91" s="635"/>
      <c r="AA91" s="635"/>
      <c r="AB91" s="635"/>
      <c r="AC91" s="636"/>
      <c r="AD91" s="637" t="s">
        <v>277</v>
      </c>
      <c r="AE91" s="638"/>
      <c r="AF91" s="638"/>
      <c r="AG91" s="638"/>
      <c r="AH91" s="639"/>
      <c r="AI91" s="643" t="s">
        <v>277</v>
      </c>
      <c r="AJ91" s="644"/>
      <c r="AK91" s="644"/>
      <c r="AL91" s="644"/>
      <c r="AM91" s="645"/>
      <c r="AN91" s="628"/>
      <c r="AO91" s="629"/>
      <c r="AP91" s="629"/>
      <c r="AQ91" s="629"/>
      <c r="AR91" s="586" t="s">
        <v>186</v>
      </c>
      <c r="AS91" s="587"/>
      <c r="AT91" s="858"/>
      <c r="AU91" s="859"/>
      <c r="AV91" s="586" t="s">
        <v>185</v>
      </c>
      <c r="AW91" s="587"/>
      <c r="AX91" s="594"/>
      <c r="AY91" s="595"/>
      <c r="AZ91" s="595"/>
      <c r="BA91" s="596"/>
      <c r="BB91" s="600"/>
      <c r="BC91" s="601"/>
      <c r="BD91" s="601"/>
      <c r="BE91" s="602"/>
      <c r="BF91" s="545"/>
      <c r="BG91" s="546"/>
      <c r="BH91" s="546"/>
      <c r="BI91" s="546"/>
      <c r="BJ91" s="549" t="s">
        <v>720</v>
      </c>
      <c r="BK91" s="550"/>
      <c r="BL91" s="655"/>
      <c r="BM91" s="656"/>
      <c r="BN91" s="656"/>
      <c r="BO91" s="656"/>
      <c r="BP91" s="549" t="s">
        <v>184</v>
      </c>
      <c r="BQ91" s="550"/>
      <c r="BR91" s="655"/>
      <c r="BS91" s="656"/>
      <c r="BT91" s="656"/>
      <c r="BU91" s="656"/>
      <c r="BV91" s="549" t="s">
        <v>184</v>
      </c>
      <c r="BW91" s="550"/>
      <c r="BX91" s="666" t="str">
        <f>IF(AND(BL91&gt;=20,BR91&gt;=100),"『ＺＥＨ－Ｍ』",IF(AND(BL91&gt;=20,BR91&gt;=75),"Nearly ＺＥＨ－Ｍ",IF(AND(BL91&gt;=20,BR91&gt;=50),"ＺＥＨ－Ｍ Ready",IF(BL91&gt;=20,"ＺＥＨ－Ｍ Oriented",""))))</f>
        <v/>
      </c>
      <c r="BY91" s="667"/>
      <c r="BZ91" s="667"/>
      <c r="CA91" s="667"/>
      <c r="CB91" s="667"/>
      <c r="CC91" s="667"/>
      <c r="CD91" s="667"/>
      <c r="CE91" s="668"/>
      <c r="CF91" s="696" t="s">
        <v>277</v>
      </c>
      <c r="CG91" s="697"/>
      <c r="CH91" s="697"/>
      <c r="CI91" s="697"/>
      <c r="CJ91" s="698"/>
      <c r="CP91" s="306"/>
    </row>
    <row r="92" spans="1:94" ht="31.5" customHeight="1">
      <c r="A92" s="857"/>
      <c r="B92" s="589"/>
      <c r="C92" s="652" t="s">
        <v>629</v>
      </c>
      <c r="D92" s="653"/>
      <c r="E92" s="653"/>
      <c r="F92" s="653"/>
      <c r="G92" s="654"/>
      <c r="H92" s="659"/>
      <c r="I92" s="660"/>
      <c r="J92" s="660"/>
      <c r="K92" s="660"/>
      <c r="L92" s="660"/>
      <c r="M92" s="660"/>
      <c r="N92" s="660"/>
      <c r="O92" s="660"/>
      <c r="P92" s="660"/>
      <c r="Q92" s="660"/>
      <c r="R92" s="660"/>
      <c r="S92" s="660"/>
      <c r="T92" s="660"/>
      <c r="U92" s="660"/>
      <c r="V92" s="660"/>
      <c r="W92" s="660"/>
      <c r="X92" s="660"/>
      <c r="Y92" s="660"/>
      <c r="Z92" s="660"/>
      <c r="AA92" s="660"/>
      <c r="AB92" s="660"/>
      <c r="AC92" s="661"/>
      <c r="AD92" s="640"/>
      <c r="AE92" s="641"/>
      <c r="AF92" s="641"/>
      <c r="AG92" s="641"/>
      <c r="AH92" s="642"/>
      <c r="AI92" s="646"/>
      <c r="AJ92" s="647"/>
      <c r="AK92" s="647"/>
      <c r="AL92" s="647"/>
      <c r="AM92" s="648"/>
      <c r="AN92" s="630"/>
      <c r="AO92" s="631"/>
      <c r="AP92" s="631"/>
      <c r="AQ92" s="631"/>
      <c r="AR92" s="588"/>
      <c r="AS92" s="589"/>
      <c r="AT92" s="860"/>
      <c r="AU92" s="861"/>
      <c r="AV92" s="588"/>
      <c r="AW92" s="589"/>
      <c r="AX92" s="597"/>
      <c r="AY92" s="598"/>
      <c r="AZ92" s="598"/>
      <c r="BA92" s="599"/>
      <c r="BB92" s="603"/>
      <c r="BC92" s="604"/>
      <c r="BD92" s="604"/>
      <c r="BE92" s="605"/>
      <c r="BF92" s="547"/>
      <c r="BG92" s="548"/>
      <c r="BH92" s="548"/>
      <c r="BI92" s="548"/>
      <c r="BJ92" s="551"/>
      <c r="BK92" s="552"/>
      <c r="BL92" s="664"/>
      <c r="BM92" s="665"/>
      <c r="BN92" s="665"/>
      <c r="BO92" s="665"/>
      <c r="BP92" s="551"/>
      <c r="BQ92" s="552"/>
      <c r="BR92" s="664"/>
      <c r="BS92" s="665"/>
      <c r="BT92" s="665"/>
      <c r="BU92" s="665"/>
      <c r="BV92" s="551"/>
      <c r="BW92" s="552"/>
      <c r="BX92" s="669"/>
      <c r="BY92" s="670"/>
      <c r="BZ92" s="670"/>
      <c r="CA92" s="670"/>
      <c r="CB92" s="670"/>
      <c r="CC92" s="670"/>
      <c r="CD92" s="670"/>
      <c r="CE92" s="671"/>
      <c r="CF92" s="699"/>
      <c r="CG92" s="700"/>
      <c r="CH92" s="700"/>
      <c r="CI92" s="700"/>
      <c r="CJ92" s="701"/>
      <c r="CP92" s="307">
        <f>COUNTA(H91:CJ92)-COUNTIF(H91:CJ92,"--選択--")</f>
        <v>6</v>
      </c>
    </row>
    <row r="93" spans="1:94" ht="31.5" customHeight="1">
      <c r="A93" s="855">
        <v>18</v>
      </c>
      <c r="B93" s="856"/>
      <c r="C93" s="632" t="s">
        <v>628</v>
      </c>
      <c r="D93" s="633"/>
      <c r="E93" s="633"/>
      <c r="F93" s="633"/>
      <c r="G93" s="633"/>
      <c r="H93" s="634"/>
      <c r="I93" s="635"/>
      <c r="J93" s="635"/>
      <c r="K93" s="635"/>
      <c r="L93" s="635"/>
      <c r="M93" s="635"/>
      <c r="N93" s="635"/>
      <c r="O93" s="635"/>
      <c r="P93" s="635"/>
      <c r="Q93" s="635"/>
      <c r="R93" s="635"/>
      <c r="S93" s="635"/>
      <c r="T93" s="635"/>
      <c r="U93" s="635"/>
      <c r="V93" s="635"/>
      <c r="W93" s="635"/>
      <c r="X93" s="635"/>
      <c r="Y93" s="635"/>
      <c r="Z93" s="635"/>
      <c r="AA93" s="635"/>
      <c r="AB93" s="635"/>
      <c r="AC93" s="636"/>
      <c r="AD93" s="637" t="s">
        <v>277</v>
      </c>
      <c r="AE93" s="638"/>
      <c r="AF93" s="638"/>
      <c r="AG93" s="638"/>
      <c r="AH93" s="639"/>
      <c r="AI93" s="643" t="s">
        <v>277</v>
      </c>
      <c r="AJ93" s="644"/>
      <c r="AK93" s="644"/>
      <c r="AL93" s="644"/>
      <c r="AM93" s="645"/>
      <c r="AN93" s="628"/>
      <c r="AO93" s="629"/>
      <c r="AP93" s="629"/>
      <c r="AQ93" s="629"/>
      <c r="AR93" s="586" t="s">
        <v>186</v>
      </c>
      <c r="AS93" s="587"/>
      <c r="AT93" s="858"/>
      <c r="AU93" s="859"/>
      <c r="AV93" s="586" t="s">
        <v>185</v>
      </c>
      <c r="AW93" s="587"/>
      <c r="AX93" s="594"/>
      <c r="AY93" s="595"/>
      <c r="AZ93" s="595"/>
      <c r="BA93" s="596"/>
      <c r="BB93" s="600"/>
      <c r="BC93" s="601"/>
      <c r="BD93" s="601"/>
      <c r="BE93" s="602"/>
      <c r="BF93" s="545"/>
      <c r="BG93" s="546"/>
      <c r="BH93" s="546"/>
      <c r="BI93" s="546"/>
      <c r="BJ93" s="549" t="s">
        <v>720</v>
      </c>
      <c r="BK93" s="550"/>
      <c r="BL93" s="655"/>
      <c r="BM93" s="656"/>
      <c r="BN93" s="656"/>
      <c r="BO93" s="656"/>
      <c r="BP93" s="549" t="s">
        <v>184</v>
      </c>
      <c r="BQ93" s="550"/>
      <c r="BR93" s="655"/>
      <c r="BS93" s="656"/>
      <c r="BT93" s="656"/>
      <c r="BU93" s="656"/>
      <c r="BV93" s="549" t="s">
        <v>184</v>
      </c>
      <c r="BW93" s="550"/>
      <c r="BX93" s="666" t="str">
        <f>IF(AND(BL93&gt;=20,BR93&gt;=100),"『ＺＥＨ－Ｍ』",IF(AND(BL93&gt;=20,BR93&gt;=75),"Nearly ＺＥＨ－Ｍ",IF(AND(BL93&gt;=20,BR93&gt;=50),"ＺＥＨ－Ｍ Ready",IF(BL93&gt;=20,"ＺＥＨ－Ｍ Oriented",""))))</f>
        <v/>
      </c>
      <c r="BY93" s="667"/>
      <c r="BZ93" s="667"/>
      <c r="CA93" s="667"/>
      <c r="CB93" s="667"/>
      <c r="CC93" s="667"/>
      <c r="CD93" s="667"/>
      <c r="CE93" s="668"/>
      <c r="CF93" s="696" t="s">
        <v>277</v>
      </c>
      <c r="CG93" s="697"/>
      <c r="CH93" s="697"/>
      <c r="CI93" s="697"/>
      <c r="CJ93" s="698"/>
      <c r="CP93" s="306"/>
    </row>
    <row r="94" spans="1:94" ht="31.5" customHeight="1">
      <c r="A94" s="857"/>
      <c r="B94" s="589"/>
      <c r="C94" s="652" t="s">
        <v>629</v>
      </c>
      <c r="D94" s="653"/>
      <c r="E94" s="653"/>
      <c r="F94" s="653"/>
      <c r="G94" s="654"/>
      <c r="H94" s="659"/>
      <c r="I94" s="660"/>
      <c r="J94" s="660"/>
      <c r="K94" s="660"/>
      <c r="L94" s="660"/>
      <c r="M94" s="660"/>
      <c r="N94" s="660"/>
      <c r="O94" s="660"/>
      <c r="P94" s="660"/>
      <c r="Q94" s="660"/>
      <c r="R94" s="660"/>
      <c r="S94" s="660"/>
      <c r="T94" s="660"/>
      <c r="U94" s="660"/>
      <c r="V94" s="660"/>
      <c r="W94" s="660"/>
      <c r="X94" s="660"/>
      <c r="Y94" s="660"/>
      <c r="Z94" s="660"/>
      <c r="AA94" s="660"/>
      <c r="AB94" s="660"/>
      <c r="AC94" s="661"/>
      <c r="AD94" s="640"/>
      <c r="AE94" s="641"/>
      <c r="AF94" s="641"/>
      <c r="AG94" s="641"/>
      <c r="AH94" s="642"/>
      <c r="AI94" s="646"/>
      <c r="AJ94" s="647"/>
      <c r="AK94" s="647"/>
      <c r="AL94" s="647"/>
      <c r="AM94" s="648"/>
      <c r="AN94" s="630"/>
      <c r="AO94" s="631"/>
      <c r="AP94" s="631"/>
      <c r="AQ94" s="631"/>
      <c r="AR94" s="588"/>
      <c r="AS94" s="589"/>
      <c r="AT94" s="860"/>
      <c r="AU94" s="861"/>
      <c r="AV94" s="588"/>
      <c r="AW94" s="589"/>
      <c r="AX94" s="597"/>
      <c r="AY94" s="598"/>
      <c r="AZ94" s="598"/>
      <c r="BA94" s="599"/>
      <c r="BB94" s="603"/>
      <c r="BC94" s="604"/>
      <c r="BD94" s="604"/>
      <c r="BE94" s="605"/>
      <c r="BF94" s="547"/>
      <c r="BG94" s="548"/>
      <c r="BH94" s="548"/>
      <c r="BI94" s="548"/>
      <c r="BJ94" s="551"/>
      <c r="BK94" s="552"/>
      <c r="BL94" s="664"/>
      <c r="BM94" s="665"/>
      <c r="BN94" s="665"/>
      <c r="BO94" s="665"/>
      <c r="BP94" s="551"/>
      <c r="BQ94" s="552"/>
      <c r="BR94" s="664"/>
      <c r="BS94" s="665"/>
      <c r="BT94" s="665"/>
      <c r="BU94" s="665"/>
      <c r="BV94" s="551"/>
      <c r="BW94" s="552"/>
      <c r="BX94" s="669"/>
      <c r="BY94" s="670"/>
      <c r="BZ94" s="670"/>
      <c r="CA94" s="670"/>
      <c r="CB94" s="670"/>
      <c r="CC94" s="670"/>
      <c r="CD94" s="670"/>
      <c r="CE94" s="671"/>
      <c r="CF94" s="699"/>
      <c r="CG94" s="700"/>
      <c r="CH94" s="700"/>
      <c r="CI94" s="700"/>
      <c r="CJ94" s="701"/>
      <c r="CP94" s="307">
        <f>COUNTA(H93:CJ94)-COUNTIF(H93:CJ94,"--選択--")</f>
        <v>6</v>
      </c>
    </row>
    <row r="95" spans="1:94" ht="31.5" customHeight="1">
      <c r="A95" s="855">
        <v>19</v>
      </c>
      <c r="B95" s="856"/>
      <c r="C95" s="632" t="s">
        <v>628</v>
      </c>
      <c r="D95" s="633"/>
      <c r="E95" s="633"/>
      <c r="F95" s="633"/>
      <c r="G95" s="633"/>
      <c r="H95" s="634"/>
      <c r="I95" s="635"/>
      <c r="J95" s="635"/>
      <c r="K95" s="635"/>
      <c r="L95" s="635"/>
      <c r="M95" s="635"/>
      <c r="N95" s="635"/>
      <c r="O95" s="635"/>
      <c r="P95" s="635"/>
      <c r="Q95" s="635"/>
      <c r="R95" s="635"/>
      <c r="S95" s="635"/>
      <c r="T95" s="635"/>
      <c r="U95" s="635"/>
      <c r="V95" s="635"/>
      <c r="W95" s="635"/>
      <c r="X95" s="635"/>
      <c r="Y95" s="635"/>
      <c r="Z95" s="635"/>
      <c r="AA95" s="635"/>
      <c r="AB95" s="635"/>
      <c r="AC95" s="636"/>
      <c r="AD95" s="637" t="s">
        <v>277</v>
      </c>
      <c r="AE95" s="638"/>
      <c r="AF95" s="638"/>
      <c r="AG95" s="638"/>
      <c r="AH95" s="639"/>
      <c r="AI95" s="643" t="s">
        <v>277</v>
      </c>
      <c r="AJ95" s="644"/>
      <c r="AK95" s="644"/>
      <c r="AL95" s="644"/>
      <c r="AM95" s="645"/>
      <c r="AN95" s="628"/>
      <c r="AO95" s="629"/>
      <c r="AP95" s="629"/>
      <c r="AQ95" s="629"/>
      <c r="AR95" s="586" t="s">
        <v>186</v>
      </c>
      <c r="AS95" s="587"/>
      <c r="AT95" s="858"/>
      <c r="AU95" s="859"/>
      <c r="AV95" s="586" t="s">
        <v>185</v>
      </c>
      <c r="AW95" s="587"/>
      <c r="AX95" s="594"/>
      <c r="AY95" s="595"/>
      <c r="AZ95" s="595"/>
      <c r="BA95" s="596"/>
      <c r="BB95" s="600"/>
      <c r="BC95" s="601"/>
      <c r="BD95" s="601"/>
      <c r="BE95" s="602"/>
      <c r="BF95" s="545"/>
      <c r="BG95" s="546"/>
      <c r="BH95" s="546"/>
      <c r="BI95" s="546"/>
      <c r="BJ95" s="549" t="s">
        <v>720</v>
      </c>
      <c r="BK95" s="550"/>
      <c r="BL95" s="655"/>
      <c r="BM95" s="656"/>
      <c r="BN95" s="656"/>
      <c r="BO95" s="656"/>
      <c r="BP95" s="549" t="s">
        <v>184</v>
      </c>
      <c r="BQ95" s="550"/>
      <c r="BR95" s="655"/>
      <c r="BS95" s="656"/>
      <c r="BT95" s="656"/>
      <c r="BU95" s="656"/>
      <c r="BV95" s="549" t="s">
        <v>184</v>
      </c>
      <c r="BW95" s="550"/>
      <c r="BX95" s="666" t="str">
        <f>IF(AND(BL95&gt;=20,BR95&gt;=100),"『ＺＥＨ－Ｍ』",IF(AND(BL95&gt;=20,BR95&gt;=75),"Nearly ＺＥＨ－Ｍ",IF(AND(BL95&gt;=20,BR95&gt;=50),"ＺＥＨ－Ｍ Ready",IF(BL95&gt;=20,"ＺＥＨ－Ｍ Oriented",""))))</f>
        <v/>
      </c>
      <c r="BY95" s="667"/>
      <c r="BZ95" s="667"/>
      <c r="CA95" s="667"/>
      <c r="CB95" s="667"/>
      <c r="CC95" s="667"/>
      <c r="CD95" s="667"/>
      <c r="CE95" s="668"/>
      <c r="CF95" s="696" t="s">
        <v>277</v>
      </c>
      <c r="CG95" s="697"/>
      <c r="CH95" s="697"/>
      <c r="CI95" s="697"/>
      <c r="CJ95" s="698"/>
      <c r="CP95" s="306"/>
    </row>
    <row r="96" spans="1:94" ht="31.5" customHeight="1">
      <c r="A96" s="857"/>
      <c r="B96" s="589"/>
      <c r="C96" s="652" t="s">
        <v>629</v>
      </c>
      <c r="D96" s="653"/>
      <c r="E96" s="653"/>
      <c r="F96" s="653"/>
      <c r="G96" s="654"/>
      <c r="H96" s="659"/>
      <c r="I96" s="660"/>
      <c r="J96" s="660"/>
      <c r="K96" s="660"/>
      <c r="L96" s="660"/>
      <c r="M96" s="660"/>
      <c r="N96" s="660"/>
      <c r="O96" s="660"/>
      <c r="P96" s="660"/>
      <c r="Q96" s="660"/>
      <c r="R96" s="660"/>
      <c r="S96" s="660"/>
      <c r="T96" s="660"/>
      <c r="U96" s="660"/>
      <c r="V96" s="660"/>
      <c r="W96" s="660"/>
      <c r="X96" s="660"/>
      <c r="Y96" s="660"/>
      <c r="Z96" s="660"/>
      <c r="AA96" s="660"/>
      <c r="AB96" s="660"/>
      <c r="AC96" s="661"/>
      <c r="AD96" s="640"/>
      <c r="AE96" s="641"/>
      <c r="AF96" s="641"/>
      <c r="AG96" s="641"/>
      <c r="AH96" s="642"/>
      <c r="AI96" s="646"/>
      <c r="AJ96" s="647"/>
      <c r="AK96" s="647"/>
      <c r="AL96" s="647"/>
      <c r="AM96" s="648"/>
      <c r="AN96" s="630"/>
      <c r="AO96" s="631"/>
      <c r="AP96" s="631"/>
      <c r="AQ96" s="631"/>
      <c r="AR96" s="588"/>
      <c r="AS96" s="589"/>
      <c r="AT96" s="860"/>
      <c r="AU96" s="861"/>
      <c r="AV96" s="588"/>
      <c r="AW96" s="589"/>
      <c r="AX96" s="597"/>
      <c r="AY96" s="598"/>
      <c r="AZ96" s="598"/>
      <c r="BA96" s="599"/>
      <c r="BB96" s="603"/>
      <c r="BC96" s="604"/>
      <c r="BD96" s="604"/>
      <c r="BE96" s="605"/>
      <c r="BF96" s="547"/>
      <c r="BG96" s="548"/>
      <c r="BH96" s="548"/>
      <c r="BI96" s="548"/>
      <c r="BJ96" s="551"/>
      <c r="BK96" s="552"/>
      <c r="BL96" s="664"/>
      <c r="BM96" s="665"/>
      <c r="BN96" s="665"/>
      <c r="BO96" s="665"/>
      <c r="BP96" s="551"/>
      <c r="BQ96" s="552"/>
      <c r="BR96" s="664"/>
      <c r="BS96" s="665"/>
      <c r="BT96" s="665"/>
      <c r="BU96" s="665"/>
      <c r="BV96" s="551"/>
      <c r="BW96" s="552"/>
      <c r="BX96" s="669"/>
      <c r="BY96" s="670"/>
      <c r="BZ96" s="670"/>
      <c r="CA96" s="670"/>
      <c r="CB96" s="670"/>
      <c r="CC96" s="670"/>
      <c r="CD96" s="670"/>
      <c r="CE96" s="671"/>
      <c r="CF96" s="699"/>
      <c r="CG96" s="700"/>
      <c r="CH96" s="700"/>
      <c r="CI96" s="700"/>
      <c r="CJ96" s="701"/>
      <c r="CP96" s="307">
        <f>COUNTA(H95:CJ96)-COUNTIF(H95:CJ96,"--選択--")</f>
        <v>6</v>
      </c>
    </row>
    <row r="97" spans="1:94" ht="31.5" customHeight="1">
      <c r="A97" s="855">
        <v>20</v>
      </c>
      <c r="B97" s="856"/>
      <c r="C97" s="632" t="s">
        <v>628</v>
      </c>
      <c r="D97" s="633"/>
      <c r="E97" s="633"/>
      <c r="F97" s="633"/>
      <c r="G97" s="633"/>
      <c r="H97" s="634"/>
      <c r="I97" s="635"/>
      <c r="J97" s="635"/>
      <c r="K97" s="635"/>
      <c r="L97" s="635"/>
      <c r="M97" s="635"/>
      <c r="N97" s="635"/>
      <c r="O97" s="635"/>
      <c r="P97" s="635"/>
      <c r="Q97" s="635"/>
      <c r="R97" s="635"/>
      <c r="S97" s="635"/>
      <c r="T97" s="635"/>
      <c r="U97" s="635"/>
      <c r="V97" s="635"/>
      <c r="W97" s="635"/>
      <c r="X97" s="635"/>
      <c r="Y97" s="635"/>
      <c r="Z97" s="635"/>
      <c r="AA97" s="635"/>
      <c r="AB97" s="635"/>
      <c r="AC97" s="636"/>
      <c r="AD97" s="637" t="s">
        <v>277</v>
      </c>
      <c r="AE97" s="638"/>
      <c r="AF97" s="638"/>
      <c r="AG97" s="638"/>
      <c r="AH97" s="639"/>
      <c r="AI97" s="643" t="s">
        <v>277</v>
      </c>
      <c r="AJ97" s="644"/>
      <c r="AK97" s="644"/>
      <c r="AL97" s="644"/>
      <c r="AM97" s="645"/>
      <c r="AN97" s="628"/>
      <c r="AO97" s="629"/>
      <c r="AP97" s="629"/>
      <c r="AQ97" s="629"/>
      <c r="AR97" s="586" t="s">
        <v>186</v>
      </c>
      <c r="AS97" s="587"/>
      <c r="AT97" s="858"/>
      <c r="AU97" s="859"/>
      <c r="AV97" s="586" t="s">
        <v>185</v>
      </c>
      <c r="AW97" s="587"/>
      <c r="AX97" s="594"/>
      <c r="AY97" s="595"/>
      <c r="AZ97" s="595"/>
      <c r="BA97" s="596"/>
      <c r="BB97" s="600"/>
      <c r="BC97" s="601"/>
      <c r="BD97" s="601"/>
      <c r="BE97" s="602"/>
      <c r="BF97" s="545"/>
      <c r="BG97" s="546"/>
      <c r="BH97" s="546"/>
      <c r="BI97" s="546"/>
      <c r="BJ97" s="549" t="s">
        <v>720</v>
      </c>
      <c r="BK97" s="550"/>
      <c r="BL97" s="655"/>
      <c r="BM97" s="656"/>
      <c r="BN97" s="656"/>
      <c r="BO97" s="656"/>
      <c r="BP97" s="549" t="s">
        <v>184</v>
      </c>
      <c r="BQ97" s="550"/>
      <c r="BR97" s="655"/>
      <c r="BS97" s="656"/>
      <c r="BT97" s="656"/>
      <c r="BU97" s="656"/>
      <c r="BV97" s="549" t="s">
        <v>184</v>
      </c>
      <c r="BW97" s="550"/>
      <c r="BX97" s="666" t="str">
        <f>IF(AND(BL97&gt;=20,BR97&gt;=100),"『ＺＥＨ－Ｍ』",IF(AND(BL97&gt;=20,BR97&gt;=75),"Nearly ＺＥＨ－Ｍ",IF(AND(BL97&gt;=20,BR97&gt;=50),"ＺＥＨ－Ｍ Ready",IF(BL97&gt;=20,"ＺＥＨ－Ｍ Oriented",""))))</f>
        <v/>
      </c>
      <c r="BY97" s="667"/>
      <c r="BZ97" s="667"/>
      <c r="CA97" s="667"/>
      <c r="CB97" s="667"/>
      <c r="CC97" s="667"/>
      <c r="CD97" s="667"/>
      <c r="CE97" s="668"/>
      <c r="CF97" s="696" t="s">
        <v>277</v>
      </c>
      <c r="CG97" s="697"/>
      <c r="CH97" s="697"/>
      <c r="CI97" s="697"/>
      <c r="CJ97" s="698"/>
      <c r="CP97" s="306"/>
    </row>
    <row r="98" spans="1:94" ht="31.5" customHeight="1">
      <c r="A98" s="857"/>
      <c r="B98" s="589"/>
      <c r="C98" s="652" t="s">
        <v>629</v>
      </c>
      <c r="D98" s="653"/>
      <c r="E98" s="653"/>
      <c r="F98" s="653"/>
      <c r="G98" s="654"/>
      <c r="H98" s="659"/>
      <c r="I98" s="660"/>
      <c r="J98" s="660"/>
      <c r="K98" s="660"/>
      <c r="L98" s="660"/>
      <c r="M98" s="660"/>
      <c r="N98" s="660"/>
      <c r="O98" s="660"/>
      <c r="P98" s="660"/>
      <c r="Q98" s="660"/>
      <c r="R98" s="660"/>
      <c r="S98" s="660"/>
      <c r="T98" s="660"/>
      <c r="U98" s="660"/>
      <c r="V98" s="660"/>
      <c r="W98" s="660"/>
      <c r="X98" s="660"/>
      <c r="Y98" s="660"/>
      <c r="Z98" s="660"/>
      <c r="AA98" s="660"/>
      <c r="AB98" s="660"/>
      <c r="AC98" s="661"/>
      <c r="AD98" s="640"/>
      <c r="AE98" s="641"/>
      <c r="AF98" s="641"/>
      <c r="AG98" s="641"/>
      <c r="AH98" s="642"/>
      <c r="AI98" s="646"/>
      <c r="AJ98" s="647"/>
      <c r="AK98" s="647"/>
      <c r="AL98" s="647"/>
      <c r="AM98" s="648"/>
      <c r="AN98" s="630"/>
      <c r="AO98" s="631"/>
      <c r="AP98" s="631"/>
      <c r="AQ98" s="631"/>
      <c r="AR98" s="588"/>
      <c r="AS98" s="589"/>
      <c r="AT98" s="860"/>
      <c r="AU98" s="861"/>
      <c r="AV98" s="588"/>
      <c r="AW98" s="589"/>
      <c r="AX98" s="597"/>
      <c r="AY98" s="598"/>
      <c r="AZ98" s="598"/>
      <c r="BA98" s="599"/>
      <c r="BB98" s="603"/>
      <c r="BC98" s="604"/>
      <c r="BD98" s="604"/>
      <c r="BE98" s="605"/>
      <c r="BF98" s="547"/>
      <c r="BG98" s="548"/>
      <c r="BH98" s="548"/>
      <c r="BI98" s="548"/>
      <c r="BJ98" s="551"/>
      <c r="BK98" s="552"/>
      <c r="BL98" s="664"/>
      <c r="BM98" s="665"/>
      <c r="BN98" s="665"/>
      <c r="BO98" s="665"/>
      <c r="BP98" s="551"/>
      <c r="BQ98" s="552"/>
      <c r="BR98" s="664"/>
      <c r="BS98" s="665"/>
      <c r="BT98" s="665"/>
      <c r="BU98" s="665"/>
      <c r="BV98" s="551"/>
      <c r="BW98" s="552"/>
      <c r="BX98" s="669"/>
      <c r="BY98" s="670"/>
      <c r="BZ98" s="670"/>
      <c r="CA98" s="670"/>
      <c r="CB98" s="670"/>
      <c r="CC98" s="670"/>
      <c r="CD98" s="670"/>
      <c r="CE98" s="671"/>
      <c r="CF98" s="699"/>
      <c r="CG98" s="700"/>
      <c r="CH98" s="700"/>
      <c r="CI98" s="700"/>
      <c r="CJ98" s="701"/>
      <c r="CP98" s="307">
        <f>COUNTA(H97:CJ98)-COUNTIF(H97:CJ98,"--選択--")</f>
        <v>6</v>
      </c>
    </row>
    <row r="99" spans="1:94" ht="31.5" customHeight="1">
      <c r="A99" s="855">
        <v>21</v>
      </c>
      <c r="B99" s="856"/>
      <c r="C99" s="632" t="s">
        <v>628</v>
      </c>
      <c r="D99" s="633"/>
      <c r="E99" s="633"/>
      <c r="F99" s="633"/>
      <c r="G99" s="633"/>
      <c r="H99" s="634"/>
      <c r="I99" s="635"/>
      <c r="J99" s="635"/>
      <c r="K99" s="635"/>
      <c r="L99" s="635"/>
      <c r="M99" s="635"/>
      <c r="N99" s="635"/>
      <c r="O99" s="635"/>
      <c r="P99" s="635"/>
      <c r="Q99" s="635"/>
      <c r="R99" s="635"/>
      <c r="S99" s="635"/>
      <c r="T99" s="635"/>
      <c r="U99" s="635"/>
      <c r="V99" s="635"/>
      <c r="W99" s="635"/>
      <c r="X99" s="635"/>
      <c r="Y99" s="635"/>
      <c r="Z99" s="635"/>
      <c r="AA99" s="635"/>
      <c r="AB99" s="635"/>
      <c r="AC99" s="636"/>
      <c r="AD99" s="637" t="s">
        <v>277</v>
      </c>
      <c r="AE99" s="638"/>
      <c r="AF99" s="638"/>
      <c r="AG99" s="638"/>
      <c r="AH99" s="639"/>
      <c r="AI99" s="643" t="s">
        <v>277</v>
      </c>
      <c r="AJ99" s="644"/>
      <c r="AK99" s="644"/>
      <c r="AL99" s="644"/>
      <c r="AM99" s="645"/>
      <c r="AN99" s="628"/>
      <c r="AO99" s="629"/>
      <c r="AP99" s="629"/>
      <c r="AQ99" s="629"/>
      <c r="AR99" s="586" t="s">
        <v>186</v>
      </c>
      <c r="AS99" s="587"/>
      <c r="AT99" s="858"/>
      <c r="AU99" s="859"/>
      <c r="AV99" s="586" t="s">
        <v>185</v>
      </c>
      <c r="AW99" s="587"/>
      <c r="AX99" s="594"/>
      <c r="AY99" s="595"/>
      <c r="AZ99" s="595"/>
      <c r="BA99" s="596"/>
      <c r="BB99" s="600"/>
      <c r="BC99" s="601"/>
      <c r="BD99" s="601"/>
      <c r="BE99" s="602"/>
      <c r="BF99" s="545"/>
      <c r="BG99" s="546"/>
      <c r="BH99" s="546"/>
      <c r="BI99" s="546"/>
      <c r="BJ99" s="549" t="s">
        <v>720</v>
      </c>
      <c r="BK99" s="550"/>
      <c r="BL99" s="655"/>
      <c r="BM99" s="656"/>
      <c r="BN99" s="656"/>
      <c r="BO99" s="656"/>
      <c r="BP99" s="549" t="s">
        <v>184</v>
      </c>
      <c r="BQ99" s="550"/>
      <c r="BR99" s="655"/>
      <c r="BS99" s="656"/>
      <c r="BT99" s="656"/>
      <c r="BU99" s="656"/>
      <c r="BV99" s="549" t="s">
        <v>184</v>
      </c>
      <c r="BW99" s="550"/>
      <c r="BX99" s="666" t="str">
        <f>IF(AND(BL99&gt;=20,BR99&gt;=100),"『ＺＥＨ－Ｍ』",IF(AND(BL99&gt;=20,BR99&gt;=75),"Nearly ＺＥＨ－Ｍ",IF(AND(BL99&gt;=20,BR99&gt;=50),"ＺＥＨ－Ｍ Ready",IF(BL99&gt;=20,"ＺＥＨ－Ｍ Oriented",""))))</f>
        <v/>
      </c>
      <c r="BY99" s="667"/>
      <c r="BZ99" s="667"/>
      <c r="CA99" s="667"/>
      <c r="CB99" s="667"/>
      <c r="CC99" s="667"/>
      <c r="CD99" s="667"/>
      <c r="CE99" s="668"/>
      <c r="CF99" s="696" t="s">
        <v>277</v>
      </c>
      <c r="CG99" s="697"/>
      <c r="CH99" s="697"/>
      <c r="CI99" s="697"/>
      <c r="CJ99" s="698"/>
      <c r="CP99" s="306"/>
    </row>
    <row r="100" spans="1:94" ht="31.5" customHeight="1">
      <c r="A100" s="857"/>
      <c r="B100" s="589"/>
      <c r="C100" s="652" t="s">
        <v>629</v>
      </c>
      <c r="D100" s="653"/>
      <c r="E100" s="653"/>
      <c r="F100" s="653"/>
      <c r="G100" s="654"/>
      <c r="H100" s="659"/>
      <c r="I100" s="660"/>
      <c r="J100" s="660"/>
      <c r="K100" s="660"/>
      <c r="L100" s="660"/>
      <c r="M100" s="660"/>
      <c r="N100" s="660"/>
      <c r="O100" s="660"/>
      <c r="P100" s="660"/>
      <c r="Q100" s="660"/>
      <c r="R100" s="660"/>
      <c r="S100" s="660"/>
      <c r="T100" s="660"/>
      <c r="U100" s="660"/>
      <c r="V100" s="660"/>
      <c r="W100" s="660"/>
      <c r="X100" s="660"/>
      <c r="Y100" s="660"/>
      <c r="Z100" s="660"/>
      <c r="AA100" s="660"/>
      <c r="AB100" s="660"/>
      <c r="AC100" s="661"/>
      <c r="AD100" s="640"/>
      <c r="AE100" s="641"/>
      <c r="AF100" s="641"/>
      <c r="AG100" s="641"/>
      <c r="AH100" s="642"/>
      <c r="AI100" s="646"/>
      <c r="AJ100" s="647"/>
      <c r="AK100" s="647"/>
      <c r="AL100" s="647"/>
      <c r="AM100" s="648"/>
      <c r="AN100" s="630"/>
      <c r="AO100" s="631"/>
      <c r="AP100" s="631"/>
      <c r="AQ100" s="631"/>
      <c r="AR100" s="588"/>
      <c r="AS100" s="589"/>
      <c r="AT100" s="860"/>
      <c r="AU100" s="861"/>
      <c r="AV100" s="588"/>
      <c r="AW100" s="589"/>
      <c r="AX100" s="597"/>
      <c r="AY100" s="598"/>
      <c r="AZ100" s="598"/>
      <c r="BA100" s="599"/>
      <c r="BB100" s="603"/>
      <c r="BC100" s="604"/>
      <c r="BD100" s="604"/>
      <c r="BE100" s="605"/>
      <c r="BF100" s="547"/>
      <c r="BG100" s="548"/>
      <c r="BH100" s="548"/>
      <c r="BI100" s="548"/>
      <c r="BJ100" s="551"/>
      <c r="BK100" s="552"/>
      <c r="BL100" s="664"/>
      <c r="BM100" s="665"/>
      <c r="BN100" s="665"/>
      <c r="BO100" s="665"/>
      <c r="BP100" s="551"/>
      <c r="BQ100" s="552"/>
      <c r="BR100" s="664"/>
      <c r="BS100" s="665"/>
      <c r="BT100" s="665"/>
      <c r="BU100" s="665"/>
      <c r="BV100" s="551"/>
      <c r="BW100" s="552"/>
      <c r="BX100" s="669"/>
      <c r="BY100" s="670"/>
      <c r="BZ100" s="670"/>
      <c r="CA100" s="670"/>
      <c r="CB100" s="670"/>
      <c r="CC100" s="670"/>
      <c r="CD100" s="670"/>
      <c r="CE100" s="671"/>
      <c r="CF100" s="699"/>
      <c r="CG100" s="700"/>
      <c r="CH100" s="700"/>
      <c r="CI100" s="700"/>
      <c r="CJ100" s="701"/>
      <c r="CP100" s="307">
        <f>COUNTA(H99:CJ100)-COUNTIF(H99:CJ100,"--選択--")</f>
        <v>6</v>
      </c>
    </row>
    <row r="101" spans="1:94" ht="31.5" customHeight="1">
      <c r="A101" s="855">
        <v>22</v>
      </c>
      <c r="B101" s="856"/>
      <c r="C101" s="632" t="s">
        <v>628</v>
      </c>
      <c r="D101" s="633"/>
      <c r="E101" s="633"/>
      <c r="F101" s="633"/>
      <c r="G101" s="633"/>
      <c r="H101" s="634"/>
      <c r="I101" s="635"/>
      <c r="J101" s="635"/>
      <c r="K101" s="635"/>
      <c r="L101" s="635"/>
      <c r="M101" s="635"/>
      <c r="N101" s="635"/>
      <c r="O101" s="635"/>
      <c r="P101" s="635"/>
      <c r="Q101" s="635"/>
      <c r="R101" s="635"/>
      <c r="S101" s="635"/>
      <c r="T101" s="635"/>
      <c r="U101" s="635"/>
      <c r="V101" s="635"/>
      <c r="W101" s="635"/>
      <c r="X101" s="635"/>
      <c r="Y101" s="635"/>
      <c r="Z101" s="635"/>
      <c r="AA101" s="635"/>
      <c r="AB101" s="635"/>
      <c r="AC101" s="636"/>
      <c r="AD101" s="637" t="s">
        <v>277</v>
      </c>
      <c r="AE101" s="638"/>
      <c r="AF101" s="638"/>
      <c r="AG101" s="638"/>
      <c r="AH101" s="639"/>
      <c r="AI101" s="643" t="s">
        <v>277</v>
      </c>
      <c r="AJ101" s="644"/>
      <c r="AK101" s="644"/>
      <c r="AL101" s="644"/>
      <c r="AM101" s="645"/>
      <c r="AN101" s="628"/>
      <c r="AO101" s="629"/>
      <c r="AP101" s="629"/>
      <c r="AQ101" s="629"/>
      <c r="AR101" s="586" t="s">
        <v>186</v>
      </c>
      <c r="AS101" s="587"/>
      <c r="AT101" s="858"/>
      <c r="AU101" s="859"/>
      <c r="AV101" s="586" t="s">
        <v>185</v>
      </c>
      <c r="AW101" s="587"/>
      <c r="AX101" s="594"/>
      <c r="AY101" s="595"/>
      <c r="AZ101" s="595"/>
      <c r="BA101" s="596"/>
      <c r="BB101" s="600"/>
      <c r="BC101" s="601"/>
      <c r="BD101" s="601"/>
      <c r="BE101" s="602"/>
      <c r="BF101" s="545"/>
      <c r="BG101" s="546"/>
      <c r="BH101" s="546"/>
      <c r="BI101" s="546"/>
      <c r="BJ101" s="549" t="s">
        <v>720</v>
      </c>
      <c r="BK101" s="550"/>
      <c r="BL101" s="655"/>
      <c r="BM101" s="656"/>
      <c r="BN101" s="656"/>
      <c r="BO101" s="656"/>
      <c r="BP101" s="549" t="s">
        <v>184</v>
      </c>
      <c r="BQ101" s="550"/>
      <c r="BR101" s="655"/>
      <c r="BS101" s="656"/>
      <c r="BT101" s="656"/>
      <c r="BU101" s="656"/>
      <c r="BV101" s="549" t="s">
        <v>184</v>
      </c>
      <c r="BW101" s="550"/>
      <c r="BX101" s="666" t="str">
        <f>IF(AND(BL101&gt;=20,BR101&gt;=100),"『ＺＥＨ－Ｍ』",IF(AND(BL101&gt;=20,BR101&gt;=75),"Nearly ＺＥＨ－Ｍ",IF(AND(BL101&gt;=20,BR101&gt;=50),"ＺＥＨ－Ｍ Ready",IF(BL101&gt;=20,"ＺＥＨ－Ｍ Oriented",""))))</f>
        <v/>
      </c>
      <c r="BY101" s="667"/>
      <c r="BZ101" s="667"/>
      <c r="CA101" s="667"/>
      <c r="CB101" s="667"/>
      <c r="CC101" s="667"/>
      <c r="CD101" s="667"/>
      <c r="CE101" s="668"/>
      <c r="CF101" s="696" t="s">
        <v>277</v>
      </c>
      <c r="CG101" s="697"/>
      <c r="CH101" s="697"/>
      <c r="CI101" s="697"/>
      <c r="CJ101" s="698"/>
      <c r="CP101" s="306"/>
    </row>
    <row r="102" spans="1:94" ht="31.5" customHeight="1">
      <c r="A102" s="857"/>
      <c r="B102" s="589"/>
      <c r="C102" s="652" t="s">
        <v>629</v>
      </c>
      <c r="D102" s="653"/>
      <c r="E102" s="653"/>
      <c r="F102" s="653"/>
      <c r="G102" s="654"/>
      <c r="H102" s="659"/>
      <c r="I102" s="660"/>
      <c r="J102" s="660"/>
      <c r="K102" s="660"/>
      <c r="L102" s="660"/>
      <c r="M102" s="660"/>
      <c r="N102" s="660"/>
      <c r="O102" s="660"/>
      <c r="P102" s="660"/>
      <c r="Q102" s="660"/>
      <c r="R102" s="660"/>
      <c r="S102" s="660"/>
      <c r="T102" s="660"/>
      <c r="U102" s="660"/>
      <c r="V102" s="660"/>
      <c r="W102" s="660"/>
      <c r="X102" s="660"/>
      <c r="Y102" s="660"/>
      <c r="Z102" s="660"/>
      <c r="AA102" s="660"/>
      <c r="AB102" s="660"/>
      <c r="AC102" s="661"/>
      <c r="AD102" s="640"/>
      <c r="AE102" s="641"/>
      <c r="AF102" s="641"/>
      <c r="AG102" s="641"/>
      <c r="AH102" s="642"/>
      <c r="AI102" s="646"/>
      <c r="AJ102" s="647"/>
      <c r="AK102" s="647"/>
      <c r="AL102" s="647"/>
      <c r="AM102" s="648"/>
      <c r="AN102" s="630"/>
      <c r="AO102" s="631"/>
      <c r="AP102" s="631"/>
      <c r="AQ102" s="631"/>
      <c r="AR102" s="588"/>
      <c r="AS102" s="589"/>
      <c r="AT102" s="860"/>
      <c r="AU102" s="861"/>
      <c r="AV102" s="588"/>
      <c r="AW102" s="589"/>
      <c r="AX102" s="597"/>
      <c r="AY102" s="598"/>
      <c r="AZ102" s="598"/>
      <c r="BA102" s="599"/>
      <c r="BB102" s="603"/>
      <c r="BC102" s="604"/>
      <c r="BD102" s="604"/>
      <c r="BE102" s="605"/>
      <c r="BF102" s="547"/>
      <c r="BG102" s="548"/>
      <c r="BH102" s="548"/>
      <c r="BI102" s="548"/>
      <c r="BJ102" s="551"/>
      <c r="BK102" s="552"/>
      <c r="BL102" s="664"/>
      <c r="BM102" s="665"/>
      <c r="BN102" s="665"/>
      <c r="BO102" s="665"/>
      <c r="BP102" s="551"/>
      <c r="BQ102" s="552"/>
      <c r="BR102" s="664"/>
      <c r="BS102" s="665"/>
      <c r="BT102" s="665"/>
      <c r="BU102" s="665"/>
      <c r="BV102" s="551"/>
      <c r="BW102" s="552"/>
      <c r="BX102" s="669"/>
      <c r="BY102" s="670"/>
      <c r="BZ102" s="670"/>
      <c r="CA102" s="670"/>
      <c r="CB102" s="670"/>
      <c r="CC102" s="670"/>
      <c r="CD102" s="670"/>
      <c r="CE102" s="671"/>
      <c r="CF102" s="699"/>
      <c r="CG102" s="700"/>
      <c r="CH102" s="700"/>
      <c r="CI102" s="700"/>
      <c r="CJ102" s="701"/>
      <c r="CP102" s="307">
        <f>COUNTA(H101:CJ102)-COUNTIF(H101:CJ102,"--選択--")</f>
        <v>6</v>
      </c>
    </row>
    <row r="103" spans="1:94" ht="31.5" customHeight="1">
      <c r="A103" s="855">
        <v>23</v>
      </c>
      <c r="B103" s="856"/>
      <c r="C103" s="632" t="s">
        <v>628</v>
      </c>
      <c r="D103" s="633"/>
      <c r="E103" s="633"/>
      <c r="F103" s="633"/>
      <c r="G103" s="633"/>
      <c r="H103" s="634"/>
      <c r="I103" s="635"/>
      <c r="J103" s="635"/>
      <c r="K103" s="635"/>
      <c r="L103" s="635"/>
      <c r="M103" s="635"/>
      <c r="N103" s="635"/>
      <c r="O103" s="635"/>
      <c r="P103" s="635"/>
      <c r="Q103" s="635"/>
      <c r="R103" s="635"/>
      <c r="S103" s="635"/>
      <c r="T103" s="635"/>
      <c r="U103" s="635"/>
      <c r="V103" s="635"/>
      <c r="W103" s="635"/>
      <c r="X103" s="635"/>
      <c r="Y103" s="635"/>
      <c r="Z103" s="635"/>
      <c r="AA103" s="635"/>
      <c r="AB103" s="635"/>
      <c r="AC103" s="636"/>
      <c r="AD103" s="637" t="s">
        <v>277</v>
      </c>
      <c r="AE103" s="638"/>
      <c r="AF103" s="638"/>
      <c r="AG103" s="638"/>
      <c r="AH103" s="639"/>
      <c r="AI103" s="643" t="s">
        <v>277</v>
      </c>
      <c r="AJ103" s="644"/>
      <c r="AK103" s="644"/>
      <c r="AL103" s="644"/>
      <c r="AM103" s="645"/>
      <c r="AN103" s="628"/>
      <c r="AO103" s="629"/>
      <c r="AP103" s="629"/>
      <c r="AQ103" s="629"/>
      <c r="AR103" s="586" t="s">
        <v>186</v>
      </c>
      <c r="AS103" s="587"/>
      <c r="AT103" s="858"/>
      <c r="AU103" s="859"/>
      <c r="AV103" s="586" t="s">
        <v>185</v>
      </c>
      <c r="AW103" s="587"/>
      <c r="AX103" s="594"/>
      <c r="AY103" s="595"/>
      <c r="AZ103" s="595"/>
      <c r="BA103" s="596"/>
      <c r="BB103" s="600"/>
      <c r="BC103" s="601"/>
      <c r="BD103" s="601"/>
      <c r="BE103" s="602"/>
      <c r="BF103" s="545"/>
      <c r="BG103" s="546"/>
      <c r="BH103" s="546"/>
      <c r="BI103" s="546"/>
      <c r="BJ103" s="549" t="s">
        <v>720</v>
      </c>
      <c r="BK103" s="550"/>
      <c r="BL103" s="655"/>
      <c r="BM103" s="656"/>
      <c r="BN103" s="656"/>
      <c r="BO103" s="656"/>
      <c r="BP103" s="549" t="s">
        <v>184</v>
      </c>
      <c r="BQ103" s="550"/>
      <c r="BR103" s="655"/>
      <c r="BS103" s="656"/>
      <c r="BT103" s="656"/>
      <c r="BU103" s="656"/>
      <c r="BV103" s="549" t="s">
        <v>184</v>
      </c>
      <c r="BW103" s="550"/>
      <c r="BX103" s="666" t="str">
        <f>IF(AND(BL103&gt;=20,BR103&gt;=100),"『ＺＥＨ－Ｍ』",IF(AND(BL103&gt;=20,BR103&gt;=75),"Nearly ＺＥＨ－Ｍ",IF(AND(BL103&gt;=20,BR103&gt;=50),"ＺＥＨ－Ｍ Ready",IF(BL103&gt;=20,"ＺＥＨ－Ｍ Oriented",""))))</f>
        <v/>
      </c>
      <c r="BY103" s="667"/>
      <c r="BZ103" s="667"/>
      <c r="CA103" s="667"/>
      <c r="CB103" s="667"/>
      <c r="CC103" s="667"/>
      <c r="CD103" s="667"/>
      <c r="CE103" s="668"/>
      <c r="CF103" s="696" t="s">
        <v>277</v>
      </c>
      <c r="CG103" s="697"/>
      <c r="CH103" s="697"/>
      <c r="CI103" s="697"/>
      <c r="CJ103" s="698"/>
      <c r="CP103" s="306"/>
    </row>
    <row r="104" spans="1:94" ht="31.5" customHeight="1">
      <c r="A104" s="857"/>
      <c r="B104" s="589"/>
      <c r="C104" s="652" t="s">
        <v>629</v>
      </c>
      <c r="D104" s="653"/>
      <c r="E104" s="653"/>
      <c r="F104" s="653"/>
      <c r="G104" s="654"/>
      <c r="H104" s="659"/>
      <c r="I104" s="660"/>
      <c r="J104" s="660"/>
      <c r="K104" s="660"/>
      <c r="L104" s="660"/>
      <c r="M104" s="660"/>
      <c r="N104" s="660"/>
      <c r="O104" s="660"/>
      <c r="P104" s="660"/>
      <c r="Q104" s="660"/>
      <c r="R104" s="660"/>
      <c r="S104" s="660"/>
      <c r="T104" s="660"/>
      <c r="U104" s="660"/>
      <c r="V104" s="660"/>
      <c r="W104" s="660"/>
      <c r="X104" s="660"/>
      <c r="Y104" s="660"/>
      <c r="Z104" s="660"/>
      <c r="AA104" s="660"/>
      <c r="AB104" s="660"/>
      <c r="AC104" s="661"/>
      <c r="AD104" s="640"/>
      <c r="AE104" s="641"/>
      <c r="AF104" s="641"/>
      <c r="AG104" s="641"/>
      <c r="AH104" s="642"/>
      <c r="AI104" s="646"/>
      <c r="AJ104" s="647"/>
      <c r="AK104" s="647"/>
      <c r="AL104" s="647"/>
      <c r="AM104" s="648"/>
      <c r="AN104" s="630"/>
      <c r="AO104" s="631"/>
      <c r="AP104" s="631"/>
      <c r="AQ104" s="631"/>
      <c r="AR104" s="588"/>
      <c r="AS104" s="589"/>
      <c r="AT104" s="860"/>
      <c r="AU104" s="861"/>
      <c r="AV104" s="588"/>
      <c r="AW104" s="589"/>
      <c r="AX104" s="597"/>
      <c r="AY104" s="598"/>
      <c r="AZ104" s="598"/>
      <c r="BA104" s="599"/>
      <c r="BB104" s="603"/>
      <c r="BC104" s="604"/>
      <c r="BD104" s="604"/>
      <c r="BE104" s="605"/>
      <c r="BF104" s="547"/>
      <c r="BG104" s="548"/>
      <c r="BH104" s="548"/>
      <c r="BI104" s="548"/>
      <c r="BJ104" s="551"/>
      <c r="BK104" s="552"/>
      <c r="BL104" s="664"/>
      <c r="BM104" s="665"/>
      <c r="BN104" s="665"/>
      <c r="BO104" s="665"/>
      <c r="BP104" s="551"/>
      <c r="BQ104" s="552"/>
      <c r="BR104" s="664"/>
      <c r="BS104" s="665"/>
      <c r="BT104" s="665"/>
      <c r="BU104" s="665"/>
      <c r="BV104" s="551"/>
      <c r="BW104" s="552"/>
      <c r="BX104" s="669"/>
      <c r="BY104" s="670"/>
      <c r="BZ104" s="670"/>
      <c r="CA104" s="670"/>
      <c r="CB104" s="670"/>
      <c r="CC104" s="670"/>
      <c r="CD104" s="670"/>
      <c r="CE104" s="671"/>
      <c r="CF104" s="699"/>
      <c r="CG104" s="700"/>
      <c r="CH104" s="700"/>
      <c r="CI104" s="700"/>
      <c r="CJ104" s="701"/>
      <c r="CP104" s="307">
        <f>COUNTA(H103:CJ104)-COUNTIF(H103:CJ104,"--選択--")</f>
        <v>6</v>
      </c>
    </row>
    <row r="105" spans="1:94" ht="31.5" customHeight="1">
      <c r="A105" s="855">
        <v>24</v>
      </c>
      <c r="B105" s="856"/>
      <c r="C105" s="632" t="s">
        <v>628</v>
      </c>
      <c r="D105" s="633"/>
      <c r="E105" s="633"/>
      <c r="F105" s="633"/>
      <c r="G105" s="633"/>
      <c r="H105" s="634"/>
      <c r="I105" s="635"/>
      <c r="J105" s="635"/>
      <c r="K105" s="635"/>
      <c r="L105" s="635"/>
      <c r="M105" s="635"/>
      <c r="N105" s="635"/>
      <c r="O105" s="635"/>
      <c r="P105" s="635"/>
      <c r="Q105" s="635"/>
      <c r="R105" s="635"/>
      <c r="S105" s="635"/>
      <c r="T105" s="635"/>
      <c r="U105" s="635"/>
      <c r="V105" s="635"/>
      <c r="W105" s="635"/>
      <c r="X105" s="635"/>
      <c r="Y105" s="635"/>
      <c r="Z105" s="635"/>
      <c r="AA105" s="635"/>
      <c r="AB105" s="635"/>
      <c r="AC105" s="636"/>
      <c r="AD105" s="637" t="s">
        <v>277</v>
      </c>
      <c r="AE105" s="638"/>
      <c r="AF105" s="638"/>
      <c r="AG105" s="638"/>
      <c r="AH105" s="639"/>
      <c r="AI105" s="643" t="s">
        <v>277</v>
      </c>
      <c r="AJ105" s="644"/>
      <c r="AK105" s="644"/>
      <c r="AL105" s="644"/>
      <c r="AM105" s="645"/>
      <c r="AN105" s="628"/>
      <c r="AO105" s="629"/>
      <c r="AP105" s="629"/>
      <c r="AQ105" s="629"/>
      <c r="AR105" s="586" t="s">
        <v>186</v>
      </c>
      <c r="AS105" s="587"/>
      <c r="AT105" s="858"/>
      <c r="AU105" s="859"/>
      <c r="AV105" s="586" t="s">
        <v>185</v>
      </c>
      <c r="AW105" s="587"/>
      <c r="AX105" s="594"/>
      <c r="AY105" s="595"/>
      <c r="AZ105" s="595"/>
      <c r="BA105" s="596"/>
      <c r="BB105" s="600"/>
      <c r="BC105" s="601"/>
      <c r="BD105" s="601"/>
      <c r="BE105" s="602"/>
      <c r="BF105" s="545"/>
      <c r="BG105" s="546"/>
      <c r="BH105" s="546"/>
      <c r="BI105" s="546"/>
      <c r="BJ105" s="549" t="s">
        <v>720</v>
      </c>
      <c r="BK105" s="550"/>
      <c r="BL105" s="655"/>
      <c r="BM105" s="656"/>
      <c r="BN105" s="656"/>
      <c r="BO105" s="656"/>
      <c r="BP105" s="549" t="s">
        <v>184</v>
      </c>
      <c r="BQ105" s="550"/>
      <c r="BR105" s="655"/>
      <c r="BS105" s="656"/>
      <c r="BT105" s="656"/>
      <c r="BU105" s="656"/>
      <c r="BV105" s="549" t="s">
        <v>184</v>
      </c>
      <c r="BW105" s="550"/>
      <c r="BX105" s="666" t="str">
        <f>IF(AND(BL105&gt;=20,BR105&gt;=100),"『ＺＥＨ－Ｍ』",IF(AND(BL105&gt;=20,BR105&gt;=75),"Nearly ＺＥＨ－Ｍ",IF(AND(BL105&gt;=20,BR105&gt;=50),"ＺＥＨ－Ｍ Ready",IF(BL105&gt;=20,"ＺＥＨ－Ｍ Oriented",""))))</f>
        <v/>
      </c>
      <c r="BY105" s="667"/>
      <c r="BZ105" s="667"/>
      <c r="CA105" s="667"/>
      <c r="CB105" s="667"/>
      <c r="CC105" s="667"/>
      <c r="CD105" s="667"/>
      <c r="CE105" s="668"/>
      <c r="CF105" s="696" t="s">
        <v>277</v>
      </c>
      <c r="CG105" s="697"/>
      <c r="CH105" s="697"/>
      <c r="CI105" s="697"/>
      <c r="CJ105" s="698"/>
      <c r="CP105" s="306"/>
    </row>
    <row r="106" spans="1:94" ht="31.5" customHeight="1">
      <c r="A106" s="857"/>
      <c r="B106" s="589"/>
      <c r="C106" s="652" t="s">
        <v>629</v>
      </c>
      <c r="D106" s="653"/>
      <c r="E106" s="653"/>
      <c r="F106" s="653"/>
      <c r="G106" s="654"/>
      <c r="H106" s="659"/>
      <c r="I106" s="660"/>
      <c r="J106" s="660"/>
      <c r="K106" s="660"/>
      <c r="L106" s="660"/>
      <c r="M106" s="660"/>
      <c r="N106" s="660"/>
      <c r="O106" s="660"/>
      <c r="P106" s="660"/>
      <c r="Q106" s="660"/>
      <c r="R106" s="660"/>
      <c r="S106" s="660"/>
      <c r="T106" s="660"/>
      <c r="U106" s="660"/>
      <c r="V106" s="660"/>
      <c r="W106" s="660"/>
      <c r="X106" s="660"/>
      <c r="Y106" s="660"/>
      <c r="Z106" s="660"/>
      <c r="AA106" s="660"/>
      <c r="AB106" s="660"/>
      <c r="AC106" s="661"/>
      <c r="AD106" s="640"/>
      <c r="AE106" s="641"/>
      <c r="AF106" s="641"/>
      <c r="AG106" s="641"/>
      <c r="AH106" s="642"/>
      <c r="AI106" s="646"/>
      <c r="AJ106" s="647"/>
      <c r="AK106" s="647"/>
      <c r="AL106" s="647"/>
      <c r="AM106" s="648"/>
      <c r="AN106" s="630"/>
      <c r="AO106" s="631"/>
      <c r="AP106" s="631"/>
      <c r="AQ106" s="631"/>
      <c r="AR106" s="588"/>
      <c r="AS106" s="589"/>
      <c r="AT106" s="860"/>
      <c r="AU106" s="861"/>
      <c r="AV106" s="588"/>
      <c r="AW106" s="589"/>
      <c r="AX106" s="597"/>
      <c r="AY106" s="598"/>
      <c r="AZ106" s="598"/>
      <c r="BA106" s="599"/>
      <c r="BB106" s="603"/>
      <c r="BC106" s="604"/>
      <c r="BD106" s="604"/>
      <c r="BE106" s="605"/>
      <c r="BF106" s="547"/>
      <c r="BG106" s="548"/>
      <c r="BH106" s="548"/>
      <c r="BI106" s="548"/>
      <c r="BJ106" s="551"/>
      <c r="BK106" s="552"/>
      <c r="BL106" s="664"/>
      <c r="BM106" s="665"/>
      <c r="BN106" s="665"/>
      <c r="BO106" s="665"/>
      <c r="BP106" s="551"/>
      <c r="BQ106" s="552"/>
      <c r="BR106" s="664"/>
      <c r="BS106" s="665"/>
      <c r="BT106" s="665"/>
      <c r="BU106" s="665"/>
      <c r="BV106" s="551"/>
      <c r="BW106" s="552"/>
      <c r="BX106" s="669"/>
      <c r="BY106" s="670"/>
      <c r="BZ106" s="670"/>
      <c r="CA106" s="670"/>
      <c r="CB106" s="670"/>
      <c r="CC106" s="670"/>
      <c r="CD106" s="670"/>
      <c r="CE106" s="671"/>
      <c r="CF106" s="699"/>
      <c r="CG106" s="700"/>
      <c r="CH106" s="700"/>
      <c r="CI106" s="700"/>
      <c r="CJ106" s="701"/>
      <c r="CP106" s="307">
        <f>COUNTA(H105:CJ106)-COUNTIF(H105:CJ106,"--選択--")</f>
        <v>6</v>
      </c>
    </row>
    <row r="107" spans="1:94" ht="31.5" customHeight="1">
      <c r="A107" s="855">
        <v>25</v>
      </c>
      <c r="B107" s="856"/>
      <c r="C107" s="632" t="s">
        <v>628</v>
      </c>
      <c r="D107" s="633"/>
      <c r="E107" s="633"/>
      <c r="F107" s="633"/>
      <c r="G107" s="633"/>
      <c r="H107" s="634"/>
      <c r="I107" s="635"/>
      <c r="J107" s="635"/>
      <c r="K107" s="635"/>
      <c r="L107" s="635"/>
      <c r="M107" s="635"/>
      <c r="N107" s="635"/>
      <c r="O107" s="635"/>
      <c r="P107" s="635"/>
      <c r="Q107" s="635"/>
      <c r="R107" s="635"/>
      <c r="S107" s="635"/>
      <c r="T107" s="635"/>
      <c r="U107" s="635"/>
      <c r="V107" s="635"/>
      <c r="W107" s="635"/>
      <c r="X107" s="635"/>
      <c r="Y107" s="635"/>
      <c r="Z107" s="635"/>
      <c r="AA107" s="635"/>
      <c r="AB107" s="635"/>
      <c r="AC107" s="636"/>
      <c r="AD107" s="637" t="s">
        <v>277</v>
      </c>
      <c r="AE107" s="638"/>
      <c r="AF107" s="638"/>
      <c r="AG107" s="638"/>
      <c r="AH107" s="639"/>
      <c r="AI107" s="643" t="s">
        <v>277</v>
      </c>
      <c r="AJ107" s="644"/>
      <c r="AK107" s="644"/>
      <c r="AL107" s="644"/>
      <c r="AM107" s="645"/>
      <c r="AN107" s="628"/>
      <c r="AO107" s="629"/>
      <c r="AP107" s="629"/>
      <c r="AQ107" s="629"/>
      <c r="AR107" s="586" t="s">
        <v>186</v>
      </c>
      <c r="AS107" s="587"/>
      <c r="AT107" s="858"/>
      <c r="AU107" s="859"/>
      <c r="AV107" s="586" t="s">
        <v>185</v>
      </c>
      <c r="AW107" s="587"/>
      <c r="AX107" s="594"/>
      <c r="AY107" s="595"/>
      <c r="AZ107" s="595"/>
      <c r="BA107" s="596"/>
      <c r="BB107" s="600"/>
      <c r="BC107" s="601"/>
      <c r="BD107" s="601"/>
      <c r="BE107" s="602"/>
      <c r="BF107" s="545"/>
      <c r="BG107" s="546"/>
      <c r="BH107" s="546"/>
      <c r="BI107" s="546"/>
      <c r="BJ107" s="549" t="s">
        <v>720</v>
      </c>
      <c r="BK107" s="550"/>
      <c r="BL107" s="655"/>
      <c r="BM107" s="656"/>
      <c r="BN107" s="656"/>
      <c r="BO107" s="656"/>
      <c r="BP107" s="549" t="s">
        <v>184</v>
      </c>
      <c r="BQ107" s="550"/>
      <c r="BR107" s="655"/>
      <c r="BS107" s="656"/>
      <c r="BT107" s="656"/>
      <c r="BU107" s="656"/>
      <c r="BV107" s="549" t="s">
        <v>184</v>
      </c>
      <c r="BW107" s="550"/>
      <c r="BX107" s="666" t="str">
        <f>IF(AND(BL107&gt;=20,BR107&gt;=100),"『ＺＥＨ－Ｍ』",IF(AND(BL107&gt;=20,BR107&gt;=75),"Nearly ＺＥＨ－Ｍ",IF(AND(BL107&gt;=20,BR107&gt;=50),"ＺＥＨ－Ｍ Ready",IF(BL107&gt;=20,"ＺＥＨ－Ｍ Oriented",""))))</f>
        <v/>
      </c>
      <c r="BY107" s="667"/>
      <c r="BZ107" s="667"/>
      <c r="CA107" s="667"/>
      <c r="CB107" s="667"/>
      <c r="CC107" s="667"/>
      <c r="CD107" s="667"/>
      <c r="CE107" s="668"/>
      <c r="CF107" s="696" t="s">
        <v>277</v>
      </c>
      <c r="CG107" s="697"/>
      <c r="CH107" s="697"/>
      <c r="CI107" s="697"/>
      <c r="CJ107" s="698"/>
      <c r="CP107" s="306"/>
    </row>
    <row r="108" spans="1:94" ht="31.5" customHeight="1">
      <c r="A108" s="857"/>
      <c r="B108" s="589"/>
      <c r="C108" s="652" t="s">
        <v>629</v>
      </c>
      <c r="D108" s="653"/>
      <c r="E108" s="653"/>
      <c r="F108" s="653"/>
      <c r="G108" s="654"/>
      <c r="H108" s="659"/>
      <c r="I108" s="660"/>
      <c r="J108" s="660"/>
      <c r="K108" s="660"/>
      <c r="L108" s="660"/>
      <c r="M108" s="660"/>
      <c r="N108" s="660"/>
      <c r="O108" s="660"/>
      <c r="P108" s="660"/>
      <c r="Q108" s="660"/>
      <c r="R108" s="660"/>
      <c r="S108" s="660"/>
      <c r="T108" s="660"/>
      <c r="U108" s="660"/>
      <c r="V108" s="660"/>
      <c r="W108" s="660"/>
      <c r="X108" s="660"/>
      <c r="Y108" s="660"/>
      <c r="Z108" s="660"/>
      <c r="AA108" s="660"/>
      <c r="AB108" s="660"/>
      <c r="AC108" s="661"/>
      <c r="AD108" s="640"/>
      <c r="AE108" s="641"/>
      <c r="AF108" s="641"/>
      <c r="AG108" s="641"/>
      <c r="AH108" s="642"/>
      <c r="AI108" s="646"/>
      <c r="AJ108" s="647"/>
      <c r="AK108" s="647"/>
      <c r="AL108" s="647"/>
      <c r="AM108" s="648"/>
      <c r="AN108" s="630"/>
      <c r="AO108" s="631"/>
      <c r="AP108" s="631"/>
      <c r="AQ108" s="631"/>
      <c r="AR108" s="588"/>
      <c r="AS108" s="589"/>
      <c r="AT108" s="860"/>
      <c r="AU108" s="861"/>
      <c r="AV108" s="588"/>
      <c r="AW108" s="589"/>
      <c r="AX108" s="597"/>
      <c r="AY108" s="598"/>
      <c r="AZ108" s="598"/>
      <c r="BA108" s="599"/>
      <c r="BB108" s="603"/>
      <c r="BC108" s="604"/>
      <c r="BD108" s="604"/>
      <c r="BE108" s="605"/>
      <c r="BF108" s="547"/>
      <c r="BG108" s="548"/>
      <c r="BH108" s="548"/>
      <c r="BI108" s="548"/>
      <c r="BJ108" s="551"/>
      <c r="BK108" s="552"/>
      <c r="BL108" s="664"/>
      <c r="BM108" s="665"/>
      <c r="BN108" s="665"/>
      <c r="BO108" s="665"/>
      <c r="BP108" s="551"/>
      <c r="BQ108" s="552"/>
      <c r="BR108" s="664"/>
      <c r="BS108" s="665"/>
      <c r="BT108" s="665"/>
      <c r="BU108" s="665"/>
      <c r="BV108" s="551"/>
      <c r="BW108" s="552"/>
      <c r="BX108" s="669"/>
      <c r="BY108" s="670"/>
      <c r="BZ108" s="670"/>
      <c r="CA108" s="670"/>
      <c r="CB108" s="670"/>
      <c r="CC108" s="670"/>
      <c r="CD108" s="670"/>
      <c r="CE108" s="671"/>
      <c r="CF108" s="699"/>
      <c r="CG108" s="700"/>
      <c r="CH108" s="700"/>
      <c r="CI108" s="700"/>
      <c r="CJ108" s="701"/>
      <c r="CP108" s="307">
        <f>COUNTA(H107:CJ108)-COUNTIF(H107:CJ108,"--選択--")</f>
        <v>6</v>
      </c>
    </row>
    <row r="109" spans="1:94" ht="31.5" customHeight="1">
      <c r="A109" s="855">
        <v>26</v>
      </c>
      <c r="B109" s="856"/>
      <c r="C109" s="632" t="s">
        <v>628</v>
      </c>
      <c r="D109" s="633"/>
      <c r="E109" s="633"/>
      <c r="F109" s="633"/>
      <c r="G109" s="633"/>
      <c r="H109" s="634"/>
      <c r="I109" s="635"/>
      <c r="J109" s="635"/>
      <c r="K109" s="635"/>
      <c r="L109" s="635"/>
      <c r="M109" s="635"/>
      <c r="N109" s="635"/>
      <c r="O109" s="635"/>
      <c r="P109" s="635"/>
      <c r="Q109" s="635"/>
      <c r="R109" s="635"/>
      <c r="S109" s="635"/>
      <c r="T109" s="635"/>
      <c r="U109" s="635"/>
      <c r="V109" s="635"/>
      <c r="W109" s="635"/>
      <c r="X109" s="635"/>
      <c r="Y109" s="635"/>
      <c r="Z109" s="635"/>
      <c r="AA109" s="635"/>
      <c r="AB109" s="635"/>
      <c r="AC109" s="636"/>
      <c r="AD109" s="637" t="s">
        <v>277</v>
      </c>
      <c r="AE109" s="638"/>
      <c r="AF109" s="638"/>
      <c r="AG109" s="638"/>
      <c r="AH109" s="639"/>
      <c r="AI109" s="643" t="s">
        <v>277</v>
      </c>
      <c r="AJ109" s="644"/>
      <c r="AK109" s="644"/>
      <c r="AL109" s="644"/>
      <c r="AM109" s="645"/>
      <c r="AN109" s="628"/>
      <c r="AO109" s="629"/>
      <c r="AP109" s="629"/>
      <c r="AQ109" s="629"/>
      <c r="AR109" s="586" t="s">
        <v>186</v>
      </c>
      <c r="AS109" s="587"/>
      <c r="AT109" s="858"/>
      <c r="AU109" s="859"/>
      <c r="AV109" s="586" t="s">
        <v>185</v>
      </c>
      <c r="AW109" s="587"/>
      <c r="AX109" s="594"/>
      <c r="AY109" s="595"/>
      <c r="AZ109" s="595"/>
      <c r="BA109" s="596"/>
      <c r="BB109" s="600"/>
      <c r="BC109" s="601"/>
      <c r="BD109" s="601"/>
      <c r="BE109" s="602"/>
      <c r="BF109" s="545"/>
      <c r="BG109" s="546"/>
      <c r="BH109" s="546"/>
      <c r="BI109" s="546"/>
      <c r="BJ109" s="549" t="s">
        <v>720</v>
      </c>
      <c r="BK109" s="550"/>
      <c r="BL109" s="655"/>
      <c r="BM109" s="656"/>
      <c r="BN109" s="656"/>
      <c r="BO109" s="656"/>
      <c r="BP109" s="549" t="s">
        <v>184</v>
      </c>
      <c r="BQ109" s="550"/>
      <c r="BR109" s="655"/>
      <c r="BS109" s="656"/>
      <c r="BT109" s="656"/>
      <c r="BU109" s="656"/>
      <c r="BV109" s="549" t="s">
        <v>184</v>
      </c>
      <c r="BW109" s="550"/>
      <c r="BX109" s="666" t="str">
        <f>IF(AND(BL109&gt;=20,BR109&gt;=100),"『ＺＥＨ－Ｍ』",IF(AND(BL109&gt;=20,BR109&gt;=75),"Nearly ＺＥＨ－Ｍ",IF(AND(BL109&gt;=20,BR109&gt;=50),"ＺＥＨ－Ｍ Ready",IF(BL109&gt;=20,"ＺＥＨ－Ｍ Oriented",""))))</f>
        <v/>
      </c>
      <c r="BY109" s="667"/>
      <c r="BZ109" s="667"/>
      <c r="CA109" s="667"/>
      <c r="CB109" s="667"/>
      <c r="CC109" s="667"/>
      <c r="CD109" s="667"/>
      <c r="CE109" s="668"/>
      <c r="CF109" s="696" t="s">
        <v>277</v>
      </c>
      <c r="CG109" s="697"/>
      <c r="CH109" s="697"/>
      <c r="CI109" s="697"/>
      <c r="CJ109" s="698"/>
      <c r="CP109" s="306"/>
    </row>
    <row r="110" spans="1:94" ht="31.5" customHeight="1">
      <c r="A110" s="857"/>
      <c r="B110" s="589"/>
      <c r="C110" s="652" t="s">
        <v>629</v>
      </c>
      <c r="D110" s="653"/>
      <c r="E110" s="653"/>
      <c r="F110" s="653"/>
      <c r="G110" s="654"/>
      <c r="H110" s="659"/>
      <c r="I110" s="660"/>
      <c r="J110" s="660"/>
      <c r="K110" s="660"/>
      <c r="L110" s="660"/>
      <c r="M110" s="660"/>
      <c r="N110" s="660"/>
      <c r="O110" s="660"/>
      <c r="P110" s="660"/>
      <c r="Q110" s="660"/>
      <c r="R110" s="660"/>
      <c r="S110" s="660"/>
      <c r="T110" s="660"/>
      <c r="U110" s="660"/>
      <c r="V110" s="660"/>
      <c r="W110" s="660"/>
      <c r="X110" s="660"/>
      <c r="Y110" s="660"/>
      <c r="Z110" s="660"/>
      <c r="AA110" s="660"/>
      <c r="AB110" s="660"/>
      <c r="AC110" s="661"/>
      <c r="AD110" s="640"/>
      <c r="AE110" s="641"/>
      <c r="AF110" s="641"/>
      <c r="AG110" s="641"/>
      <c r="AH110" s="642"/>
      <c r="AI110" s="646"/>
      <c r="AJ110" s="647"/>
      <c r="AK110" s="647"/>
      <c r="AL110" s="647"/>
      <c r="AM110" s="648"/>
      <c r="AN110" s="630"/>
      <c r="AO110" s="631"/>
      <c r="AP110" s="631"/>
      <c r="AQ110" s="631"/>
      <c r="AR110" s="588"/>
      <c r="AS110" s="589"/>
      <c r="AT110" s="860"/>
      <c r="AU110" s="861"/>
      <c r="AV110" s="588"/>
      <c r="AW110" s="589"/>
      <c r="AX110" s="597"/>
      <c r="AY110" s="598"/>
      <c r="AZ110" s="598"/>
      <c r="BA110" s="599"/>
      <c r="BB110" s="603"/>
      <c r="BC110" s="604"/>
      <c r="BD110" s="604"/>
      <c r="BE110" s="605"/>
      <c r="BF110" s="547"/>
      <c r="BG110" s="548"/>
      <c r="BH110" s="548"/>
      <c r="BI110" s="548"/>
      <c r="BJ110" s="551"/>
      <c r="BK110" s="552"/>
      <c r="BL110" s="664"/>
      <c r="BM110" s="665"/>
      <c r="BN110" s="665"/>
      <c r="BO110" s="665"/>
      <c r="BP110" s="551"/>
      <c r="BQ110" s="552"/>
      <c r="BR110" s="664"/>
      <c r="BS110" s="665"/>
      <c r="BT110" s="665"/>
      <c r="BU110" s="665"/>
      <c r="BV110" s="551"/>
      <c r="BW110" s="552"/>
      <c r="BX110" s="669"/>
      <c r="BY110" s="670"/>
      <c r="BZ110" s="670"/>
      <c r="CA110" s="670"/>
      <c r="CB110" s="670"/>
      <c r="CC110" s="670"/>
      <c r="CD110" s="670"/>
      <c r="CE110" s="671"/>
      <c r="CF110" s="699"/>
      <c r="CG110" s="700"/>
      <c r="CH110" s="700"/>
      <c r="CI110" s="700"/>
      <c r="CJ110" s="701"/>
      <c r="CP110" s="307">
        <f>COUNTA(H109:CJ110)-COUNTIF(H109:CJ110,"--選択--")</f>
        <v>6</v>
      </c>
    </row>
    <row r="111" spans="1:94" ht="31.5" customHeight="1">
      <c r="A111" s="855">
        <v>27</v>
      </c>
      <c r="B111" s="856"/>
      <c r="C111" s="632" t="s">
        <v>628</v>
      </c>
      <c r="D111" s="633"/>
      <c r="E111" s="633"/>
      <c r="F111" s="633"/>
      <c r="G111" s="633"/>
      <c r="H111" s="634"/>
      <c r="I111" s="635"/>
      <c r="J111" s="635"/>
      <c r="K111" s="635"/>
      <c r="L111" s="635"/>
      <c r="M111" s="635"/>
      <c r="N111" s="635"/>
      <c r="O111" s="635"/>
      <c r="P111" s="635"/>
      <c r="Q111" s="635"/>
      <c r="R111" s="635"/>
      <c r="S111" s="635"/>
      <c r="T111" s="635"/>
      <c r="U111" s="635"/>
      <c r="V111" s="635"/>
      <c r="W111" s="635"/>
      <c r="X111" s="635"/>
      <c r="Y111" s="635"/>
      <c r="Z111" s="635"/>
      <c r="AA111" s="635"/>
      <c r="AB111" s="635"/>
      <c r="AC111" s="636"/>
      <c r="AD111" s="637" t="s">
        <v>277</v>
      </c>
      <c r="AE111" s="638"/>
      <c r="AF111" s="638"/>
      <c r="AG111" s="638"/>
      <c r="AH111" s="639"/>
      <c r="AI111" s="643" t="s">
        <v>277</v>
      </c>
      <c r="AJ111" s="644"/>
      <c r="AK111" s="644"/>
      <c r="AL111" s="644"/>
      <c r="AM111" s="645"/>
      <c r="AN111" s="628"/>
      <c r="AO111" s="629"/>
      <c r="AP111" s="629"/>
      <c r="AQ111" s="629"/>
      <c r="AR111" s="586" t="s">
        <v>186</v>
      </c>
      <c r="AS111" s="587"/>
      <c r="AT111" s="858"/>
      <c r="AU111" s="859"/>
      <c r="AV111" s="586" t="s">
        <v>185</v>
      </c>
      <c r="AW111" s="587"/>
      <c r="AX111" s="594"/>
      <c r="AY111" s="595"/>
      <c r="AZ111" s="595"/>
      <c r="BA111" s="596"/>
      <c r="BB111" s="600"/>
      <c r="BC111" s="601"/>
      <c r="BD111" s="601"/>
      <c r="BE111" s="602"/>
      <c r="BF111" s="545"/>
      <c r="BG111" s="546"/>
      <c r="BH111" s="546"/>
      <c r="BI111" s="546"/>
      <c r="BJ111" s="549" t="s">
        <v>720</v>
      </c>
      <c r="BK111" s="550"/>
      <c r="BL111" s="655"/>
      <c r="BM111" s="656"/>
      <c r="BN111" s="656"/>
      <c r="BO111" s="656"/>
      <c r="BP111" s="549" t="s">
        <v>184</v>
      </c>
      <c r="BQ111" s="550"/>
      <c r="BR111" s="655"/>
      <c r="BS111" s="656"/>
      <c r="BT111" s="656"/>
      <c r="BU111" s="656"/>
      <c r="BV111" s="549" t="s">
        <v>184</v>
      </c>
      <c r="BW111" s="550"/>
      <c r="BX111" s="666" t="str">
        <f>IF(AND(BL111&gt;=20,BR111&gt;=100),"『ＺＥＨ－Ｍ』",IF(AND(BL111&gt;=20,BR111&gt;=75),"Nearly ＺＥＨ－Ｍ",IF(AND(BL111&gt;=20,BR111&gt;=50),"ＺＥＨ－Ｍ Ready",IF(BL111&gt;=20,"ＺＥＨ－Ｍ Oriented",""))))</f>
        <v/>
      </c>
      <c r="BY111" s="667"/>
      <c r="BZ111" s="667"/>
      <c r="CA111" s="667"/>
      <c r="CB111" s="667"/>
      <c r="CC111" s="667"/>
      <c r="CD111" s="667"/>
      <c r="CE111" s="668"/>
      <c r="CF111" s="696" t="s">
        <v>277</v>
      </c>
      <c r="CG111" s="697"/>
      <c r="CH111" s="697"/>
      <c r="CI111" s="697"/>
      <c r="CJ111" s="698"/>
      <c r="CP111" s="306"/>
    </row>
    <row r="112" spans="1:94" ht="31.5" customHeight="1">
      <c r="A112" s="857"/>
      <c r="B112" s="589"/>
      <c r="C112" s="652" t="s">
        <v>629</v>
      </c>
      <c r="D112" s="653"/>
      <c r="E112" s="653"/>
      <c r="F112" s="653"/>
      <c r="G112" s="654"/>
      <c r="H112" s="659"/>
      <c r="I112" s="660"/>
      <c r="J112" s="660"/>
      <c r="K112" s="660"/>
      <c r="L112" s="660"/>
      <c r="M112" s="660"/>
      <c r="N112" s="660"/>
      <c r="O112" s="660"/>
      <c r="P112" s="660"/>
      <c r="Q112" s="660"/>
      <c r="R112" s="660"/>
      <c r="S112" s="660"/>
      <c r="T112" s="660"/>
      <c r="U112" s="660"/>
      <c r="V112" s="660"/>
      <c r="W112" s="660"/>
      <c r="X112" s="660"/>
      <c r="Y112" s="660"/>
      <c r="Z112" s="660"/>
      <c r="AA112" s="660"/>
      <c r="AB112" s="660"/>
      <c r="AC112" s="661"/>
      <c r="AD112" s="640"/>
      <c r="AE112" s="641"/>
      <c r="AF112" s="641"/>
      <c r="AG112" s="641"/>
      <c r="AH112" s="642"/>
      <c r="AI112" s="646"/>
      <c r="AJ112" s="647"/>
      <c r="AK112" s="647"/>
      <c r="AL112" s="647"/>
      <c r="AM112" s="648"/>
      <c r="AN112" s="630"/>
      <c r="AO112" s="631"/>
      <c r="AP112" s="631"/>
      <c r="AQ112" s="631"/>
      <c r="AR112" s="588"/>
      <c r="AS112" s="589"/>
      <c r="AT112" s="860"/>
      <c r="AU112" s="861"/>
      <c r="AV112" s="588"/>
      <c r="AW112" s="589"/>
      <c r="AX112" s="597"/>
      <c r="AY112" s="598"/>
      <c r="AZ112" s="598"/>
      <c r="BA112" s="599"/>
      <c r="BB112" s="603"/>
      <c r="BC112" s="604"/>
      <c r="BD112" s="604"/>
      <c r="BE112" s="605"/>
      <c r="BF112" s="547"/>
      <c r="BG112" s="548"/>
      <c r="BH112" s="548"/>
      <c r="BI112" s="548"/>
      <c r="BJ112" s="551"/>
      <c r="BK112" s="552"/>
      <c r="BL112" s="664"/>
      <c r="BM112" s="665"/>
      <c r="BN112" s="665"/>
      <c r="BO112" s="665"/>
      <c r="BP112" s="551"/>
      <c r="BQ112" s="552"/>
      <c r="BR112" s="664"/>
      <c r="BS112" s="665"/>
      <c r="BT112" s="665"/>
      <c r="BU112" s="665"/>
      <c r="BV112" s="551"/>
      <c r="BW112" s="552"/>
      <c r="BX112" s="669"/>
      <c r="BY112" s="670"/>
      <c r="BZ112" s="670"/>
      <c r="CA112" s="670"/>
      <c r="CB112" s="670"/>
      <c r="CC112" s="670"/>
      <c r="CD112" s="670"/>
      <c r="CE112" s="671"/>
      <c r="CF112" s="699"/>
      <c r="CG112" s="700"/>
      <c r="CH112" s="700"/>
      <c r="CI112" s="700"/>
      <c r="CJ112" s="701"/>
      <c r="CP112" s="307">
        <f>COUNTA(H111:CJ112)-COUNTIF(H111:CJ112,"--選択--")</f>
        <v>6</v>
      </c>
    </row>
    <row r="113" spans="1:94" ht="31.5" customHeight="1">
      <c r="A113" s="855">
        <v>28</v>
      </c>
      <c r="B113" s="856"/>
      <c r="C113" s="632" t="s">
        <v>628</v>
      </c>
      <c r="D113" s="633"/>
      <c r="E113" s="633"/>
      <c r="F113" s="633"/>
      <c r="G113" s="633"/>
      <c r="H113" s="634"/>
      <c r="I113" s="635"/>
      <c r="J113" s="635"/>
      <c r="K113" s="635"/>
      <c r="L113" s="635"/>
      <c r="M113" s="635"/>
      <c r="N113" s="635"/>
      <c r="O113" s="635"/>
      <c r="P113" s="635"/>
      <c r="Q113" s="635"/>
      <c r="R113" s="635"/>
      <c r="S113" s="635"/>
      <c r="T113" s="635"/>
      <c r="U113" s="635"/>
      <c r="V113" s="635"/>
      <c r="W113" s="635"/>
      <c r="X113" s="635"/>
      <c r="Y113" s="635"/>
      <c r="Z113" s="635"/>
      <c r="AA113" s="635"/>
      <c r="AB113" s="635"/>
      <c r="AC113" s="636"/>
      <c r="AD113" s="637" t="s">
        <v>277</v>
      </c>
      <c r="AE113" s="638"/>
      <c r="AF113" s="638"/>
      <c r="AG113" s="638"/>
      <c r="AH113" s="639"/>
      <c r="AI113" s="643" t="s">
        <v>277</v>
      </c>
      <c r="AJ113" s="644"/>
      <c r="AK113" s="644"/>
      <c r="AL113" s="644"/>
      <c r="AM113" s="645"/>
      <c r="AN113" s="628"/>
      <c r="AO113" s="629"/>
      <c r="AP113" s="629"/>
      <c r="AQ113" s="629"/>
      <c r="AR113" s="586" t="s">
        <v>186</v>
      </c>
      <c r="AS113" s="587"/>
      <c r="AT113" s="858"/>
      <c r="AU113" s="859"/>
      <c r="AV113" s="586" t="s">
        <v>185</v>
      </c>
      <c r="AW113" s="587"/>
      <c r="AX113" s="594"/>
      <c r="AY113" s="595"/>
      <c r="AZ113" s="595"/>
      <c r="BA113" s="596"/>
      <c r="BB113" s="600"/>
      <c r="BC113" s="601"/>
      <c r="BD113" s="601"/>
      <c r="BE113" s="602"/>
      <c r="BF113" s="545"/>
      <c r="BG113" s="546"/>
      <c r="BH113" s="546"/>
      <c r="BI113" s="546"/>
      <c r="BJ113" s="549" t="s">
        <v>720</v>
      </c>
      <c r="BK113" s="550"/>
      <c r="BL113" s="655"/>
      <c r="BM113" s="656"/>
      <c r="BN113" s="656"/>
      <c r="BO113" s="656"/>
      <c r="BP113" s="549" t="s">
        <v>184</v>
      </c>
      <c r="BQ113" s="550"/>
      <c r="BR113" s="655"/>
      <c r="BS113" s="656"/>
      <c r="BT113" s="656"/>
      <c r="BU113" s="656"/>
      <c r="BV113" s="549" t="s">
        <v>184</v>
      </c>
      <c r="BW113" s="550"/>
      <c r="BX113" s="666" t="str">
        <f>IF(AND(BL113&gt;=20,BR113&gt;=100),"『ＺＥＨ－Ｍ』",IF(AND(BL113&gt;=20,BR113&gt;=75),"Nearly ＺＥＨ－Ｍ",IF(AND(BL113&gt;=20,BR113&gt;=50),"ＺＥＨ－Ｍ Ready",IF(BL113&gt;=20,"ＺＥＨ－Ｍ Oriented",""))))</f>
        <v/>
      </c>
      <c r="BY113" s="667"/>
      <c r="BZ113" s="667"/>
      <c r="CA113" s="667"/>
      <c r="CB113" s="667"/>
      <c r="CC113" s="667"/>
      <c r="CD113" s="667"/>
      <c r="CE113" s="668"/>
      <c r="CF113" s="696" t="s">
        <v>277</v>
      </c>
      <c r="CG113" s="697"/>
      <c r="CH113" s="697"/>
      <c r="CI113" s="697"/>
      <c r="CJ113" s="698"/>
      <c r="CP113" s="306"/>
    </row>
    <row r="114" spans="1:94" ht="31.5" customHeight="1">
      <c r="A114" s="857"/>
      <c r="B114" s="589"/>
      <c r="C114" s="652" t="s">
        <v>629</v>
      </c>
      <c r="D114" s="653"/>
      <c r="E114" s="653"/>
      <c r="F114" s="653"/>
      <c r="G114" s="654"/>
      <c r="H114" s="659"/>
      <c r="I114" s="660"/>
      <c r="J114" s="660"/>
      <c r="K114" s="660"/>
      <c r="L114" s="660"/>
      <c r="M114" s="660"/>
      <c r="N114" s="660"/>
      <c r="O114" s="660"/>
      <c r="P114" s="660"/>
      <c r="Q114" s="660"/>
      <c r="R114" s="660"/>
      <c r="S114" s="660"/>
      <c r="T114" s="660"/>
      <c r="U114" s="660"/>
      <c r="V114" s="660"/>
      <c r="W114" s="660"/>
      <c r="X114" s="660"/>
      <c r="Y114" s="660"/>
      <c r="Z114" s="660"/>
      <c r="AA114" s="660"/>
      <c r="AB114" s="660"/>
      <c r="AC114" s="661"/>
      <c r="AD114" s="640"/>
      <c r="AE114" s="641"/>
      <c r="AF114" s="641"/>
      <c r="AG114" s="641"/>
      <c r="AH114" s="642"/>
      <c r="AI114" s="646"/>
      <c r="AJ114" s="647"/>
      <c r="AK114" s="647"/>
      <c r="AL114" s="647"/>
      <c r="AM114" s="648"/>
      <c r="AN114" s="630"/>
      <c r="AO114" s="631"/>
      <c r="AP114" s="631"/>
      <c r="AQ114" s="631"/>
      <c r="AR114" s="588"/>
      <c r="AS114" s="589"/>
      <c r="AT114" s="860"/>
      <c r="AU114" s="861"/>
      <c r="AV114" s="588"/>
      <c r="AW114" s="589"/>
      <c r="AX114" s="597"/>
      <c r="AY114" s="598"/>
      <c r="AZ114" s="598"/>
      <c r="BA114" s="599"/>
      <c r="BB114" s="603"/>
      <c r="BC114" s="604"/>
      <c r="BD114" s="604"/>
      <c r="BE114" s="605"/>
      <c r="BF114" s="547"/>
      <c r="BG114" s="548"/>
      <c r="BH114" s="548"/>
      <c r="BI114" s="548"/>
      <c r="BJ114" s="551"/>
      <c r="BK114" s="552"/>
      <c r="BL114" s="664"/>
      <c r="BM114" s="665"/>
      <c r="BN114" s="665"/>
      <c r="BO114" s="665"/>
      <c r="BP114" s="551"/>
      <c r="BQ114" s="552"/>
      <c r="BR114" s="664"/>
      <c r="BS114" s="665"/>
      <c r="BT114" s="665"/>
      <c r="BU114" s="665"/>
      <c r="BV114" s="551"/>
      <c r="BW114" s="552"/>
      <c r="BX114" s="669"/>
      <c r="BY114" s="670"/>
      <c r="BZ114" s="670"/>
      <c r="CA114" s="670"/>
      <c r="CB114" s="670"/>
      <c r="CC114" s="670"/>
      <c r="CD114" s="670"/>
      <c r="CE114" s="671"/>
      <c r="CF114" s="699"/>
      <c r="CG114" s="700"/>
      <c r="CH114" s="700"/>
      <c r="CI114" s="700"/>
      <c r="CJ114" s="701"/>
      <c r="CP114" s="307">
        <f>COUNTA(H113:CJ114)-COUNTIF(H113:CJ114,"--選択--")</f>
        <v>6</v>
      </c>
    </row>
    <row r="115" spans="1:94" ht="31.5" customHeight="1">
      <c r="A115" s="855">
        <v>29</v>
      </c>
      <c r="B115" s="856"/>
      <c r="C115" s="632" t="s">
        <v>628</v>
      </c>
      <c r="D115" s="633"/>
      <c r="E115" s="633"/>
      <c r="F115" s="633"/>
      <c r="G115" s="633"/>
      <c r="H115" s="634"/>
      <c r="I115" s="635"/>
      <c r="J115" s="635"/>
      <c r="K115" s="635"/>
      <c r="L115" s="635"/>
      <c r="M115" s="635"/>
      <c r="N115" s="635"/>
      <c r="O115" s="635"/>
      <c r="P115" s="635"/>
      <c r="Q115" s="635"/>
      <c r="R115" s="635"/>
      <c r="S115" s="635"/>
      <c r="T115" s="635"/>
      <c r="U115" s="635"/>
      <c r="V115" s="635"/>
      <c r="W115" s="635"/>
      <c r="X115" s="635"/>
      <c r="Y115" s="635"/>
      <c r="Z115" s="635"/>
      <c r="AA115" s="635"/>
      <c r="AB115" s="635"/>
      <c r="AC115" s="636"/>
      <c r="AD115" s="637" t="s">
        <v>277</v>
      </c>
      <c r="AE115" s="638"/>
      <c r="AF115" s="638"/>
      <c r="AG115" s="638"/>
      <c r="AH115" s="639"/>
      <c r="AI115" s="643" t="s">
        <v>277</v>
      </c>
      <c r="AJ115" s="644"/>
      <c r="AK115" s="644"/>
      <c r="AL115" s="644"/>
      <c r="AM115" s="645"/>
      <c r="AN115" s="628"/>
      <c r="AO115" s="629"/>
      <c r="AP115" s="629"/>
      <c r="AQ115" s="629"/>
      <c r="AR115" s="586" t="s">
        <v>186</v>
      </c>
      <c r="AS115" s="587"/>
      <c r="AT115" s="858"/>
      <c r="AU115" s="859"/>
      <c r="AV115" s="586" t="s">
        <v>185</v>
      </c>
      <c r="AW115" s="587"/>
      <c r="AX115" s="594"/>
      <c r="AY115" s="595"/>
      <c r="AZ115" s="595"/>
      <c r="BA115" s="596"/>
      <c r="BB115" s="600"/>
      <c r="BC115" s="601"/>
      <c r="BD115" s="601"/>
      <c r="BE115" s="602"/>
      <c r="BF115" s="545"/>
      <c r="BG115" s="546"/>
      <c r="BH115" s="546"/>
      <c r="BI115" s="546"/>
      <c r="BJ115" s="549" t="s">
        <v>720</v>
      </c>
      <c r="BK115" s="550"/>
      <c r="BL115" s="655"/>
      <c r="BM115" s="656"/>
      <c r="BN115" s="656"/>
      <c r="BO115" s="656"/>
      <c r="BP115" s="549" t="s">
        <v>184</v>
      </c>
      <c r="BQ115" s="550"/>
      <c r="BR115" s="655"/>
      <c r="BS115" s="656"/>
      <c r="BT115" s="656"/>
      <c r="BU115" s="656"/>
      <c r="BV115" s="549" t="s">
        <v>184</v>
      </c>
      <c r="BW115" s="550"/>
      <c r="BX115" s="666" t="str">
        <f>IF(AND(BL115&gt;=20,BR115&gt;=100),"『ＺＥＨ－Ｍ』",IF(AND(BL115&gt;=20,BR115&gt;=75),"Nearly ＺＥＨ－Ｍ",IF(AND(BL115&gt;=20,BR115&gt;=50),"ＺＥＨ－Ｍ Ready",IF(BL115&gt;=20,"ＺＥＨ－Ｍ Oriented",""))))</f>
        <v/>
      </c>
      <c r="BY115" s="667"/>
      <c r="BZ115" s="667"/>
      <c r="CA115" s="667"/>
      <c r="CB115" s="667"/>
      <c r="CC115" s="667"/>
      <c r="CD115" s="667"/>
      <c r="CE115" s="668"/>
      <c r="CF115" s="696" t="s">
        <v>277</v>
      </c>
      <c r="CG115" s="697"/>
      <c r="CH115" s="697"/>
      <c r="CI115" s="697"/>
      <c r="CJ115" s="698"/>
      <c r="CP115" s="306"/>
    </row>
    <row r="116" spans="1:94" ht="31.5" customHeight="1">
      <c r="A116" s="857"/>
      <c r="B116" s="589"/>
      <c r="C116" s="652" t="s">
        <v>629</v>
      </c>
      <c r="D116" s="653"/>
      <c r="E116" s="653"/>
      <c r="F116" s="653"/>
      <c r="G116" s="654"/>
      <c r="H116" s="659"/>
      <c r="I116" s="660"/>
      <c r="J116" s="660"/>
      <c r="K116" s="660"/>
      <c r="L116" s="660"/>
      <c r="M116" s="660"/>
      <c r="N116" s="660"/>
      <c r="O116" s="660"/>
      <c r="P116" s="660"/>
      <c r="Q116" s="660"/>
      <c r="R116" s="660"/>
      <c r="S116" s="660"/>
      <c r="T116" s="660"/>
      <c r="U116" s="660"/>
      <c r="V116" s="660"/>
      <c r="W116" s="660"/>
      <c r="X116" s="660"/>
      <c r="Y116" s="660"/>
      <c r="Z116" s="660"/>
      <c r="AA116" s="660"/>
      <c r="AB116" s="660"/>
      <c r="AC116" s="661"/>
      <c r="AD116" s="640"/>
      <c r="AE116" s="641"/>
      <c r="AF116" s="641"/>
      <c r="AG116" s="641"/>
      <c r="AH116" s="642"/>
      <c r="AI116" s="646"/>
      <c r="AJ116" s="647"/>
      <c r="AK116" s="647"/>
      <c r="AL116" s="647"/>
      <c r="AM116" s="648"/>
      <c r="AN116" s="630"/>
      <c r="AO116" s="631"/>
      <c r="AP116" s="631"/>
      <c r="AQ116" s="631"/>
      <c r="AR116" s="588"/>
      <c r="AS116" s="589"/>
      <c r="AT116" s="860"/>
      <c r="AU116" s="861"/>
      <c r="AV116" s="588"/>
      <c r="AW116" s="589"/>
      <c r="AX116" s="597"/>
      <c r="AY116" s="598"/>
      <c r="AZ116" s="598"/>
      <c r="BA116" s="599"/>
      <c r="BB116" s="603"/>
      <c r="BC116" s="604"/>
      <c r="BD116" s="604"/>
      <c r="BE116" s="605"/>
      <c r="BF116" s="547"/>
      <c r="BG116" s="548"/>
      <c r="BH116" s="548"/>
      <c r="BI116" s="548"/>
      <c r="BJ116" s="551"/>
      <c r="BK116" s="552"/>
      <c r="BL116" s="664"/>
      <c r="BM116" s="665"/>
      <c r="BN116" s="665"/>
      <c r="BO116" s="665"/>
      <c r="BP116" s="551"/>
      <c r="BQ116" s="552"/>
      <c r="BR116" s="664"/>
      <c r="BS116" s="665"/>
      <c r="BT116" s="665"/>
      <c r="BU116" s="665"/>
      <c r="BV116" s="551"/>
      <c r="BW116" s="552"/>
      <c r="BX116" s="669"/>
      <c r="BY116" s="670"/>
      <c r="BZ116" s="670"/>
      <c r="CA116" s="670"/>
      <c r="CB116" s="670"/>
      <c r="CC116" s="670"/>
      <c r="CD116" s="670"/>
      <c r="CE116" s="671"/>
      <c r="CF116" s="699"/>
      <c r="CG116" s="700"/>
      <c r="CH116" s="700"/>
      <c r="CI116" s="700"/>
      <c r="CJ116" s="701"/>
      <c r="CP116" s="307">
        <f>COUNTA(H115:CJ116)-COUNTIF(H115:CJ116,"--選択--")</f>
        <v>6</v>
      </c>
    </row>
    <row r="117" spans="1:94" ht="31.5" customHeight="1">
      <c r="A117" s="855">
        <v>30</v>
      </c>
      <c r="B117" s="856"/>
      <c r="C117" s="632" t="s">
        <v>628</v>
      </c>
      <c r="D117" s="633"/>
      <c r="E117" s="633"/>
      <c r="F117" s="633"/>
      <c r="G117" s="633"/>
      <c r="H117" s="634"/>
      <c r="I117" s="635"/>
      <c r="J117" s="635"/>
      <c r="K117" s="635"/>
      <c r="L117" s="635"/>
      <c r="M117" s="635"/>
      <c r="N117" s="635"/>
      <c r="O117" s="635"/>
      <c r="P117" s="635"/>
      <c r="Q117" s="635"/>
      <c r="R117" s="635"/>
      <c r="S117" s="635"/>
      <c r="T117" s="635"/>
      <c r="U117" s="635"/>
      <c r="V117" s="635"/>
      <c r="W117" s="635"/>
      <c r="X117" s="635"/>
      <c r="Y117" s="635"/>
      <c r="Z117" s="635"/>
      <c r="AA117" s="635"/>
      <c r="AB117" s="635"/>
      <c r="AC117" s="636"/>
      <c r="AD117" s="637" t="s">
        <v>277</v>
      </c>
      <c r="AE117" s="638"/>
      <c r="AF117" s="638"/>
      <c r="AG117" s="638"/>
      <c r="AH117" s="639"/>
      <c r="AI117" s="643" t="s">
        <v>277</v>
      </c>
      <c r="AJ117" s="644"/>
      <c r="AK117" s="644"/>
      <c r="AL117" s="644"/>
      <c r="AM117" s="645"/>
      <c r="AN117" s="628"/>
      <c r="AO117" s="629"/>
      <c r="AP117" s="629"/>
      <c r="AQ117" s="629"/>
      <c r="AR117" s="586" t="s">
        <v>186</v>
      </c>
      <c r="AS117" s="587"/>
      <c r="AT117" s="858"/>
      <c r="AU117" s="859"/>
      <c r="AV117" s="586" t="s">
        <v>185</v>
      </c>
      <c r="AW117" s="587"/>
      <c r="AX117" s="594"/>
      <c r="AY117" s="595"/>
      <c r="AZ117" s="595"/>
      <c r="BA117" s="596"/>
      <c r="BB117" s="600"/>
      <c r="BC117" s="601"/>
      <c r="BD117" s="601"/>
      <c r="BE117" s="602"/>
      <c r="BF117" s="545"/>
      <c r="BG117" s="546"/>
      <c r="BH117" s="546"/>
      <c r="BI117" s="546"/>
      <c r="BJ117" s="549" t="s">
        <v>720</v>
      </c>
      <c r="BK117" s="550"/>
      <c r="BL117" s="655"/>
      <c r="BM117" s="656"/>
      <c r="BN117" s="656"/>
      <c r="BO117" s="656"/>
      <c r="BP117" s="549" t="s">
        <v>184</v>
      </c>
      <c r="BQ117" s="550"/>
      <c r="BR117" s="655"/>
      <c r="BS117" s="656"/>
      <c r="BT117" s="656"/>
      <c r="BU117" s="656"/>
      <c r="BV117" s="549" t="s">
        <v>184</v>
      </c>
      <c r="BW117" s="550"/>
      <c r="BX117" s="666" t="str">
        <f>IF(AND(BL117&gt;=20,BR117&gt;=100),"『ＺＥＨ－Ｍ』",IF(AND(BL117&gt;=20,BR117&gt;=75),"Nearly ＺＥＨ－Ｍ",IF(AND(BL117&gt;=20,BR117&gt;=50),"ＺＥＨ－Ｍ Ready",IF(BL117&gt;=20,"ＺＥＨ－Ｍ Oriented",""))))</f>
        <v/>
      </c>
      <c r="BY117" s="667"/>
      <c r="BZ117" s="667"/>
      <c r="CA117" s="667"/>
      <c r="CB117" s="667"/>
      <c r="CC117" s="667"/>
      <c r="CD117" s="667"/>
      <c r="CE117" s="668"/>
      <c r="CF117" s="696" t="s">
        <v>277</v>
      </c>
      <c r="CG117" s="697"/>
      <c r="CH117" s="697"/>
      <c r="CI117" s="697"/>
      <c r="CJ117" s="698"/>
      <c r="CP117" s="306"/>
    </row>
    <row r="118" spans="1:94" ht="31.5" customHeight="1">
      <c r="A118" s="857"/>
      <c r="B118" s="589"/>
      <c r="C118" s="652" t="s">
        <v>629</v>
      </c>
      <c r="D118" s="653"/>
      <c r="E118" s="653"/>
      <c r="F118" s="653"/>
      <c r="G118" s="654"/>
      <c r="H118" s="659"/>
      <c r="I118" s="660"/>
      <c r="J118" s="660"/>
      <c r="K118" s="660"/>
      <c r="L118" s="660"/>
      <c r="M118" s="660"/>
      <c r="N118" s="660"/>
      <c r="O118" s="660"/>
      <c r="P118" s="660"/>
      <c r="Q118" s="660"/>
      <c r="R118" s="660"/>
      <c r="S118" s="660"/>
      <c r="T118" s="660"/>
      <c r="U118" s="660"/>
      <c r="V118" s="660"/>
      <c r="W118" s="660"/>
      <c r="X118" s="660"/>
      <c r="Y118" s="660"/>
      <c r="Z118" s="660"/>
      <c r="AA118" s="660"/>
      <c r="AB118" s="660"/>
      <c r="AC118" s="661"/>
      <c r="AD118" s="640"/>
      <c r="AE118" s="641"/>
      <c r="AF118" s="641"/>
      <c r="AG118" s="641"/>
      <c r="AH118" s="642"/>
      <c r="AI118" s="646"/>
      <c r="AJ118" s="647"/>
      <c r="AK118" s="647"/>
      <c r="AL118" s="647"/>
      <c r="AM118" s="648"/>
      <c r="AN118" s="630"/>
      <c r="AO118" s="631"/>
      <c r="AP118" s="631"/>
      <c r="AQ118" s="631"/>
      <c r="AR118" s="588"/>
      <c r="AS118" s="589"/>
      <c r="AT118" s="860"/>
      <c r="AU118" s="861"/>
      <c r="AV118" s="588"/>
      <c r="AW118" s="589"/>
      <c r="AX118" s="597"/>
      <c r="AY118" s="598"/>
      <c r="AZ118" s="598"/>
      <c r="BA118" s="599"/>
      <c r="BB118" s="603"/>
      <c r="BC118" s="604"/>
      <c r="BD118" s="604"/>
      <c r="BE118" s="605"/>
      <c r="BF118" s="547"/>
      <c r="BG118" s="548"/>
      <c r="BH118" s="548"/>
      <c r="BI118" s="548"/>
      <c r="BJ118" s="551"/>
      <c r="BK118" s="552"/>
      <c r="BL118" s="664"/>
      <c r="BM118" s="665"/>
      <c r="BN118" s="665"/>
      <c r="BO118" s="665"/>
      <c r="BP118" s="551"/>
      <c r="BQ118" s="552"/>
      <c r="BR118" s="664"/>
      <c r="BS118" s="665"/>
      <c r="BT118" s="665"/>
      <c r="BU118" s="665"/>
      <c r="BV118" s="551"/>
      <c r="BW118" s="552"/>
      <c r="BX118" s="669"/>
      <c r="BY118" s="670"/>
      <c r="BZ118" s="670"/>
      <c r="CA118" s="670"/>
      <c r="CB118" s="670"/>
      <c r="CC118" s="670"/>
      <c r="CD118" s="670"/>
      <c r="CE118" s="671"/>
      <c r="CF118" s="699"/>
      <c r="CG118" s="700"/>
      <c r="CH118" s="700"/>
      <c r="CI118" s="700"/>
      <c r="CJ118" s="701"/>
      <c r="CP118" s="307">
        <f>COUNTA(H117:CJ118)-COUNTIF(H117:CJ118,"--選択--")</f>
        <v>6</v>
      </c>
    </row>
    <row r="119" spans="1:94" ht="31.5" customHeight="1">
      <c r="A119" s="855">
        <v>31</v>
      </c>
      <c r="B119" s="856"/>
      <c r="C119" s="632" t="s">
        <v>628</v>
      </c>
      <c r="D119" s="633"/>
      <c r="E119" s="633"/>
      <c r="F119" s="633"/>
      <c r="G119" s="633"/>
      <c r="H119" s="634"/>
      <c r="I119" s="635"/>
      <c r="J119" s="635"/>
      <c r="K119" s="635"/>
      <c r="L119" s="635"/>
      <c r="M119" s="635"/>
      <c r="N119" s="635"/>
      <c r="O119" s="635"/>
      <c r="P119" s="635"/>
      <c r="Q119" s="635"/>
      <c r="R119" s="635"/>
      <c r="S119" s="635"/>
      <c r="T119" s="635"/>
      <c r="U119" s="635"/>
      <c r="V119" s="635"/>
      <c r="W119" s="635"/>
      <c r="X119" s="635"/>
      <c r="Y119" s="635"/>
      <c r="Z119" s="635"/>
      <c r="AA119" s="635"/>
      <c r="AB119" s="635"/>
      <c r="AC119" s="636"/>
      <c r="AD119" s="637" t="s">
        <v>277</v>
      </c>
      <c r="AE119" s="638"/>
      <c r="AF119" s="638"/>
      <c r="AG119" s="638"/>
      <c r="AH119" s="639"/>
      <c r="AI119" s="643" t="s">
        <v>277</v>
      </c>
      <c r="AJ119" s="644"/>
      <c r="AK119" s="644"/>
      <c r="AL119" s="644"/>
      <c r="AM119" s="645"/>
      <c r="AN119" s="628"/>
      <c r="AO119" s="629"/>
      <c r="AP119" s="629"/>
      <c r="AQ119" s="629"/>
      <c r="AR119" s="586" t="s">
        <v>186</v>
      </c>
      <c r="AS119" s="587"/>
      <c r="AT119" s="858"/>
      <c r="AU119" s="859"/>
      <c r="AV119" s="586" t="s">
        <v>185</v>
      </c>
      <c r="AW119" s="587"/>
      <c r="AX119" s="594"/>
      <c r="AY119" s="595"/>
      <c r="AZ119" s="595"/>
      <c r="BA119" s="596"/>
      <c r="BB119" s="600"/>
      <c r="BC119" s="601"/>
      <c r="BD119" s="601"/>
      <c r="BE119" s="602"/>
      <c r="BF119" s="545"/>
      <c r="BG119" s="546"/>
      <c r="BH119" s="546"/>
      <c r="BI119" s="546"/>
      <c r="BJ119" s="549" t="s">
        <v>720</v>
      </c>
      <c r="BK119" s="550"/>
      <c r="BL119" s="655"/>
      <c r="BM119" s="656"/>
      <c r="BN119" s="656"/>
      <c r="BO119" s="656"/>
      <c r="BP119" s="549" t="s">
        <v>184</v>
      </c>
      <c r="BQ119" s="550"/>
      <c r="BR119" s="655"/>
      <c r="BS119" s="656"/>
      <c r="BT119" s="656"/>
      <c r="BU119" s="656"/>
      <c r="BV119" s="549" t="s">
        <v>184</v>
      </c>
      <c r="BW119" s="550"/>
      <c r="BX119" s="666" t="str">
        <f>IF(AND(BL119&gt;=20,BR119&gt;=100),"『ＺＥＨ－Ｍ』",IF(AND(BL119&gt;=20,BR119&gt;=75),"Nearly ＺＥＨ－Ｍ",IF(AND(BL119&gt;=20,BR119&gt;=50),"ＺＥＨ－Ｍ Ready",IF(BL119&gt;=20,"ＺＥＨ－Ｍ Oriented",""))))</f>
        <v/>
      </c>
      <c r="BY119" s="667"/>
      <c r="BZ119" s="667"/>
      <c r="CA119" s="667"/>
      <c r="CB119" s="667"/>
      <c r="CC119" s="667"/>
      <c r="CD119" s="667"/>
      <c r="CE119" s="668"/>
      <c r="CF119" s="696" t="s">
        <v>277</v>
      </c>
      <c r="CG119" s="697"/>
      <c r="CH119" s="697"/>
      <c r="CI119" s="697"/>
      <c r="CJ119" s="698"/>
      <c r="CP119" s="306"/>
    </row>
    <row r="120" spans="1:94" ht="31.5" customHeight="1">
      <c r="A120" s="857"/>
      <c r="B120" s="589"/>
      <c r="C120" s="652" t="s">
        <v>629</v>
      </c>
      <c r="D120" s="653"/>
      <c r="E120" s="653"/>
      <c r="F120" s="653"/>
      <c r="G120" s="654"/>
      <c r="H120" s="659"/>
      <c r="I120" s="660"/>
      <c r="J120" s="660"/>
      <c r="K120" s="660"/>
      <c r="L120" s="660"/>
      <c r="M120" s="660"/>
      <c r="N120" s="660"/>
      <c r="O120" s="660"/>
      <c r="P120" s="660"/>
      <c r="Q120" s="660"/>
      <c r="R120" s="660"/>
      <c r="S120" s="660"/>
      <c r="T120" s="660"/>
      <c r="U120" s="660"/>
      <c r="V120" s="660"/>
      <c r="W120" s="660"/>
      <c r="X120" s="660"/>
      <c r="Y120" s="660"/>
      <c r="Z120" s="660"/>
      <c r="AA120" s="660"/>
      <c r="AB120" s="660"/>
      <c r="AC120" s="661"/>
      <c r="AD120" s="640"/>
      <c r="AE120" s="641"/>
      <c r="AF120" s="641"/>
      <c r="AG120" s="641"/>
      <c r="AH120" s="642"/>
      <c r="AI120" s="646"/>
      <c r="AJ120" s="647"/>
      <c r="AK120" s="647"/>
      <c r="AL120" s="647"/>
      <c r="AM120" s="648"/>
      <c r="AN120" s="630"/>
      <c r="AO120" s="631"/>
      <c r="AP120" s="631"/>
      <c r="AQ120" s="631"/>
      <c r="AR120" s="588"/>
      <c r="AS120" s="589"/>
      <c r="AT120" s="860"/>
      <c r="AU120" s="861"/>
      <c r="AV120" s="588"/>
      <c r="AW120" s="589"/>
      <c r="AX120" s="597"/>
      <c r="AY120" s="598"/>
      <c r="AZ120" s="598"/>
      <c r="BA120" s="599"/>
      <c r="BB120" s="603"/>
      <c r="BC120" s="604"/>
      <c r="BD120" s="604"/>
      <c r="BE120" s="605"/>
      <c r="BF120" s="547"/>
      <c r="BG120" s="548"/>
      <c r="BH120" s="548"/>
      <c r="BI120" s="548"/>
      <c r="BJ120" s="551"/>
      <c r="BK120" s="552"/>
      <c r="BL120" s="664"/>
      <c r="BM120" s="665"/>
      <c r="BN120" s="665"/>
      <c r="BO120" s="665"/>
      <c r="BP120" s="551"/>
      <c r="BQ120" s="552"/>
      <c r="BR120" s="664"/>
      <c r="BS120" s="665"/>
      <c r="BT120" s="665"/>
      <c r="BU120" s="665"/>
      <c r="BV120" s="551"/>
      <c r="BW120" s="552"/>
      <c r="BX120" s="669"/>
      <c r="BY120" s="670"/>
      <c r="BZ120" s="670"/>
      <c r="CA120" s="670"/>
      <c r="CB120" s="670"/>
      <c r="CC120" s="670"/>
      <c r="CD120" s="670"/>
      <c r="CE120" s="671"/>
      <c r="CF120" s="699"/>
      <c r="CG120" s="700"/>
      <c r="CH120" s="700"/>
      <c r="CI120" s="700"/>
      <c r="CJ120" s="701"/>
      <c r="CP120" s="307">
        <f>COUNTA(H119:CJ120)-COUNTIF(H119:CJ120,"--選択--")</f>
        <v>6</v>
      </c>
    </row>
    <row r="121" spans="1:94" ht="31.5" customHeight="1">
      <c r="A121" s="855">
        <v>32</v>
      </c>
      <c r="B121" s="856"/>
      <c r="C121" s="632" t="s">
        <v>628</v>
      </c>
      <c r="D121" s="633"/>
      <c r="E121" s="633"/>
      <c r="F121" s="633"/>
      <c r="G121" s="633"/>
      <c r="H121" s="634"/>
      <c r="I121" s="635"/>
      <c r="J121" s="635"/>
      <c r="K121" s="635"/>
      <c r="L121" s="635"/>
      <c r="M121" s="635"/>
      <c r="N121" s="635"/>
      <c r="O121" s="635"/>
      <c r="P121" s="635"/>
      <c r="Q121" s="635"/>
      <c r="R121" s="635"/>
      <c r="S121" s="635"/>
      <c r="T121" s="635"/>
      <c r="U121" s="635"/>
      <c r="V121" s="635"/>
      <c r="W121" s="635"/>
      <c r="X121" s="635"/>
      <c r="Y121" s="635"/>
      <c r="Z121" s="635"/>
      <c r="AA121" s="635"/>
      <c r="AB121" s="635"/>
      <c r="AC121" s="636"/>
      <c r="AD121" s="637" t="s">
        <v>277</v>
      </c>
      <c r="AE121" s="638"/>
      <c r="AF121" s="638"/>
      <c r="AG121" s="638"/>
      <c r="AH121" s="639"/>
      <c r="AI121" s="643" t="s">
        <v>277</v>
      </c>
      <c r="AJ121" s="644"/>
      <c r="AK121" s="644"/>
      <c r="AL121" s="644"/>
      <c r="AM121" s="645"/>
      <c r="AN121" s="628"/>
      <c r="AO121" s="629"/>
      <c r="AP121" s="629"/>
      <c r="AQ121" s="629"/>
      <c r="AR121" s="586" t="s">
        <v>186</v>
      </c>
      <c r="AS121" s="587"/>
      <c r="AT121" s="858"/>
      <c r="AU121" s="859"/>
      <c r="AV121" s="586" t="s">
        <v>185</v>
      </c>
      <c r="AW121" s="587"/>
      <c r="AX121" s="594"/>
      <c r="AY121" s="595"/>
      <c r="AZ121" s="595"/>
      <c r="BA121" s="596"/>
      <c r="BB121" s="600"/>
      <c r="BC121" s="601"/>
      <c r="BD121" s="601"/>
      <c r="BE121" s="602"/>
      <c r="BF121" s="545"/>
      <c r="BG121" s="546"/>
      <c r="BH121" s="546"/>
      <c r="BI121" s="546"/>
      <c r="BJ121" s="549" t="s">
        <v>720</v>
      </c>
      <c r="BK121" s="550"/>
      <c r="BL121" s="655"/>
      <c r="BM121" s="656"/>
      <c r="BN121" s="656"/>
      <c r="BO121" s="656"/>
      <c r="BP121" s="549" t="s">
        <v>184</v>
      </c>
      <c r="BQ121" s="550"/>
      <c r="BR121" s="655"/>
      <c r="BS121" s="656"/>
      <c r="BT121" s="656"/>
      <c r="BU121" s="656"/>
      <c r="BV121" s="549" t="s">
        <v>184</v>
      </c>
      <c r="BW121" s="550"/>
      <c r="BX121" s="666" t="str">
        <f>IF(AND(BL121&gt;=20,BR121&gt;=100),"『ＺＥＨ－Ｍ』",IF(AND(BL121&gt;=20,BR121&gt;=75),"Nearly ＺＥＨ－Ｍ",IF(AND(BL121&gt;=20,BR121&gt;=50),"ＺＥＨ－Ｍ Ready",IF(BL121&gt;=20,"ＺＥＨ－Ｍ Oriented",""))))</f>
        <v/>
      </c>
      <c r="BY121" s="667"/>
      <c r="BZ121" s="667"/>
      <c r="CA121" s="667"/>
      <c r="CB121" s="667"/>
      <c r="CC121" s="667"/>
      <c r="CD121" s="667"/>
      <c r="CE121" s="668"/>
      <c r="CF121" s="696" t="s">
        <v>277</v>
      </c>
      <c r="CG121" s="697"/>
      <c r="CH121" s="697"/>
      <c r="CI121" s="697"/>
      <c r="CJ121" s="698"/>
      <c r="CP121" s="306"/>
    </row>
    <row r="122" spans="1:94" ht="31.5" customHeight="1">
      <c r="A122" s="857"/>
      <c r="B122" s="589"/>
      <c r="C122" s="652" t="s">
        <v>629</v>
      </c>
      <c r="D122" s="653"/>
      <c r="E122" s="653"/>
      <c r="F122" s="653"/>
      <c r="G122" s="654"/>
      <c r="H122" s="659"/>
      <c r="I122" s="660"/>
      <c r="J122" s="660"/>
      <c r="K122" s="660"/>
      <c r="L122" s="660"/>
      <c r="M122" s="660"/>
      <c r="N122" s="660"/>
      <c r="O122" s="660"/>
      <c r="P122" s="660"/>
      <c r="Q122" s="660"/>
      <c r="R122" s="660"/>
      <c r="S122" s="660"/>
      <c r="T122" s="660"/>
      <c r="U122" s="660"/>
      <c r="V122" s="660"/>
      <c r="W122" s="660"/>
      <c r="X122" s="660"/>
      <c r="Y122" s="660"/>
      <c r="Z122" s="660"/>
      <c r="AA122" s="660"/>
      <c r="AB122" s="660"/>
      <c r="AC122" s="661"/>
      <c r="AD122" s="640"/>
      <c r="AE122" s="641"/>
      <c r="AF122" s="641"/>
      <c r="AG122" s="641"/>
      <c r="AH122" s="642"/>
      <c r="AI122" s="646"/>
      <c r="AJ122" s="647"/>
      <c r="AK122" s="647"/>
      <c r="AL122" s="647"/>
      <c r="AM122" s="648"/>
      <c r="AN122" s="630"/>
      <c r="AO122" s="631"/>
      <c r="AP122" s="631"/>
      <c r="AQ122" s="631"/>
      <c r="AR122" s="588"/>
      <c r="AS122" s="589"/>
      <c r="AT122" s="860"/>
      <c r="AU122" s="861"/>
      <c r="AV122" s="588"/>
      <c r="AW122" s="589"/>
      <c r="AX122" s="597"/>
      <c r="AY122" s="598"/>
      <c r="AZ122" s="598"/>
      <c r="BA122" s="599"/>
      <c r="BB122" s="603"/>
      <c r="BC122" s="604"/>
      <c r="BD122" s="604"/>
      <c r="BE122" s="605"/>
      <c r="BF122" s="547"/>
      <c r="BG122" s="548"/>
      <c r="BH122" s="548"/>
      <c r="BI122" s="548"/>
      <c r="BJ122" s="551"/>
      <c r="BK122" s="552"/>
      <c r="BL122" s="664"/>
      <c r="BM122" s="665"/>
      <c r="BN122" s="665"/>
      <c r="BO122" s="665"/>
      <c r="BP122" s="551"/>
      <c r="BQ122" s="552"/>
      <c r="BR122" s="664"/>
      <c r="BS122" s="665"/>
      <c r="BT122" s="665"/>
      <c r="BU122" s="665"/>
      <c r="BV122" s="551"/>
      <c r="BW122" s="552"/>
      <c r="BX122" s="669"/>
      <c r="BY122" s="670"/>
      <c r="BZ122" s="670"/>
      <c r="CA122" s="670"/>
      <c r="CB122" s="670"/>
      <c r="CC122" s="670"/>
      <c r="CD122" s="670"/>
      <c r="CE122" s="671"/>
      <c r="CF122" s="699"/>
      <c r="CG122" s="700"/>
      <c r="CH122" s="700"/>
      <c r="CI122" s="700"/>
      <c r="CJ122" s="701"/>
      <c r="CP122" s="307">
        <f>COUNTA(H121:CJ122)-COUNTIF(H121:CJ122,"--選択--")</f>
        <v>6</v>
      </c>
    </row>
    <row r="123" spans="1:94" ht="31.5" customHeight="1">
      <c r="A123" s="855">
        <v>33</v>
      </c>
      <c r="B123" s="856"/>
      <c r="C123" s="632" t="s">
        <v>628</v>
      </c>
      <c r="D123" s="633"/>
      <c r="E123" s="633"/>
      <c r="F123" s="633"/>
      <c r="G123" s="633"/>
      <c r="H123" s="634"/>
      <c r="I123" s="635"/>
      <c r="J123" s="635"/>
      <c r="K123" s="635"/>
      <c r="L123" s="635"/>
      <c r="M123" s="635"/>
      <c r="N123" s="635"/>
      <c r="O123" s="635"/>
      <c r="P123" s="635"/>
      <c r="Q123" s="635"/>
      <c r="R123" s="635"/>
      <c r="S123" s="635"/>
      <c r="T123" s="635"/>
      <c r="U123" s="635"/>
      <c r="V123" s="635"/>
      <c r="W123" s="635"/>
      <c r="X123" s="635"/>
      <c r="Y123" s="635"/>
      <c r="Z123" s="635"/>
      <c r="AA123" s="635"/>
      <c r="AB123" s="635"/>
      <c r="AC123" s="636"/>
      <c r="AD123" s="637" t="s">
        <v>277</v>
      </c>
      <c r="AE123" s="638"/>
      <c r="AF123" s="638"/>
      <c r="AG123" s="638"/>
      <c r="AH123" s="639"/>
      <c r="AI123" s="643" t="s">
        <v>277</v>
      </c>
      <c r="AJ123" s="644"/>
      <c r="AK123" s="644"/>
      <c r="AL123" s="644"/>
      <c r="AM123" s="645"/>
      <c r="AN123" s="628"/>
      <c r="AO123" s="629"/>
      <c r="AP123" s="629"/>
      <c r="AQ123" s="629"/>
      <c r="AR123" s="586" t="s">
        <v>186</v>
      </c>
      <c r="AS123" s="587"/>
      <c r="AT123" s="858"/>
      <c r="AU123" s="859"/>
      <c r="AV123" s="586" t="s">
        <v>185</v>
      </c>
      <c r="AW123" s="587"/>
      <c r="AX123" s="594"/>
      <c r="AY123" s="595"/>
      <c r="AZ123" s="595"/>
      <c r="BA123" s="596"/>
      <c r="BB123" s="600"/>
      <c r="BC123" s="601"/>
      <c r="BD123" s="601"/>
      <c r="BE123" s="602"/>
      <c r="BF123" s="545"/>
      <c r="BG123" s="546"/>
      <c r="BH123" s="546"/>
      <c r="BI123" s="546"/>
      <c r="BJ123" s="549" t="s">
        <v>720</v>
      </c>
      <c r="BK123" s="550"/>
      <c r="BL123" s="655"/>
      <c r="BM123" s="656"/>
      <c r="BN123" s="656"/>
      <c r="BO123" s="656"/>
      <c r="BP123" s="549" t="s">
        <v>184</v>
      </c>
      <c r="BQ123" s="550"/>
      <c r="BR123" s="655"/>
      <c r="BS123" s="656"/>
      <c r="BT123" s="656"/>
      <c r="BU123" s="656"/>
      <c r="BV123" s="549" t="s">
        <v>184</v>
      </c>
      <c r="BW123" s="550"/>
      <c r="BX123" s="666" t="str">
        <f>IF(AND(BL123&gt;=20,BR123&gt;=100),"『ＺＥＨ－Ｍ』",IF(AND(BL123&gt;=20,BR123&gt;=75),"Nearly ＺＥＨ－Ｍ",IF(AND(BL123&gt;=20,BR123&gt;=50),"ＺＥＨ－Ｍ Ready",IF(BL123&gt;=20,"ＺＥＨ－Ｍ Oriented",""))))</f>
        <v/>
      </c>
      <c r="BY123" s="667"/>
      <c r="BZ123" s="667"/>
      <c r="CA123" s="667"/>
      <c r="CB123" s="667"/>
      <c r="CC123" s="667"/>
      <c r="CD123" s="667"/>
      <c r="CE123" s="668"/>
      <c r="CF123" s="696" t="s">
        <v>277</v>
      </c>
      <c r="CG123" s="697"/>
      <c r="CH123" s="697"/>
      <c r="CI123" s="697"/>
      <c r="CJ123" s="698"/>
      <c r="CP123" s="306"/>
    </row>
    <row r="124" spans="1:94" ht="31.5" customHeight="1">
      <c r="A124" s="857"/>
      <c r="B124" s="589"/>
      <c r="C124" s="652" t="s">
        <v>629</v>
      </c>
      <c r="D124" s="653"/>
      <c r="E124" s="653"/>
      <c r="F124" s="653"/>
      <c r="G124" s="654"/>
      <c r="H124" s="659"/>
      <c r="I124" s="660"/>
      <c r="J124" s="660"/>
      <c r="K124" s="660"/>
      <c r="L124" s="660"/>
      <c r="M124" s="660"/>
      <c r="N124" s="660"/>
      <c r="O124" s="660"/>
      <c r="P124" s="660"/>
      <c r="Q124" s="660"/>
      <c r="R124" s="660"/>
      <c r="S124" s="660"/>
      <c r="T124" s="660"/>
      <c r="U124" s="660"/>
      <c r="V124" s="660"/>
      <c r="W124" s="660"/>
      <c r="X124" s="660"/>
      <c r="Y124" s="660"/>
      <c r="Z124" s="660"/>
      <c r="AA124" s="660"/>
      <c r="AB124" s="660"/>
      <c r="AC124" s="661"/>
      <c r="AD124" s="640"/>
      <c r="AE124" s="641"/>
      <c r="AF124" s="641"/>
      <c r="AG124" s="641"/>
      <c r="AH124" s="642"/>
      <c r="AI124" s="646"/>
      <c r="AJ124" s="647"/>
      <c r="AK124" s="647"/>
      <c r="AL124" s="647"/>
      <c r="AM124" s="648"/>
      <c r="AN124" s="630"/>
      <c r="AO124" s="631"/>
      <c r="AP124" s="631"/>
      <c r="AQ124" s="631"/>
      <c r="AR124" s="588"/>
      <c r="AS124" s="589"/>
      <c r="AT124" s="860"/>
      <c r="AU124" s="861"/>
      <c r="AV124" s="588"/>
      <c r="AW124" s="589"/>
      <c r="AX124" s="597"/>
      <c r="AY124" s="598"/>
      <c r="AZ124" s="598"/>
      <c r="BA124" s="599"/>
      <c r="BB124" s="603"/>
      <c r="BC124" s="604"/>
      <c r="BD124" s="604"/>
      <c r="BE124" s="605"/>
      <c r="BF124" s="547"/>
      <c r="BG124" s="548"/>
      <c r="BH124" s="548"/>
      <c r="BI124" s="548"/>
      <c r="BJ124" s="551"/>
      <c r="BK124" s="552"/>
      <c r="BL124" s="664"/>
      <c r="BM124" s="665"/>
      <c r="BN124" s="665"/>
      <c r="BO124" s="665"/>
      <c r="BP124" s="551"/>
      <c r="BQ124" s="552"/>
      <c r="BR124" s="664"/>
      <c r="BS124" s="665"/>
      <c r="BT124" s="665"/>
      <c r="BU124" s="665"/>
      <c r="BV124" s="551"/>
      <c r="BW124" s="552"/>
      <c r="BX124" s="669"/>
      <c r="BY124" s="670"/>
      <c r="BZ124" s="670"/>
      <c r="CA124" s="670"/>
      <c r="CB124" s="670"/>
      <c r="CC124" s="670"/>
      <c r="CD124" s="670"/>
      <c r="CE124" s="671"/>
      <c r="CF124" s="699"/>
      <c r="CG124" s="700"/>
      <c r="CH124" s="700"/>
      <c r="CI124" s="700"/>
      <c r="CJ124" s="701"/>
      <c r="CP124" s="307">
        <f>COUNTA(H123:CJ124)-COUNTIF(H123:CJ124,"--選択--")</f>
        <v>6</v>
      </c>
    </row>
    <row r="125" spans="1:94" ht="31.5" customHeight="1">
      <c r="A125" s="855">
        <v>34</v>
      </c>
      <c r="B125" s="856"/>
      <c r="C125" s="632" t="s">
        <v>628</v>
      </c>
      <c r="D125" s="633"/>
      <c r="E125" s="633"/>
      <c r="F125" s="633"/>
      <c r="G125" s="633"/>
      <c r="H125" s="634"/>
      <c r="I125" s="635"/>
      <c r="J125" s="635"/>
      <c r="K125" s="635"/>
      <c r="L125" s="635"/>
      <c r="M125" s="635"/>
      <c r="N125" s="635"/>
      <c r="O125" s="635"/>
      <c r="P125" s="635"/>
      <c r="Q125" s="635"/>
      <c r="R125" s="635"/>
      <c r="S125" s="635"/>
      <c r="T125" s="635"/>
      <c r="U125" s="635"/>
      <c r="V125" s="635"/>
      <c r="W125" s="635"/>
      <c r="X125" s="635"/>
      <c r="Y125" s="635"/>
      <c r="Z125" s="635"/>
      <c r="AA125" s="635"/>
      <c r="AB125" s="635"/>
      <c r="AC125" s="636"/>
      <c r="AD125" s="637" t="s">
        <v>277</v>
      </c>
      <c r="AE125" s="638"/>
      <c r="AF125" s="638"/>
      <c r="AG125" s="638"/>
      <c r="AH125" s="639"/>
      <c r="AI125" s="643" t="s">
        <v>277</v>
      </c>
      <c r="AJ125" s="644"/>
      <c r="AK125" s="644"/>
      <c r="AL125" s="644"/>
      <c r="AM125" s="645"/>
      <c r="AN125" s="628"/>
      <c r="AO125" s="629"/>
      <c r="AP125" s="629"/>
      <c r="AQ125" s="629"/>
      <c r="AR125" s="586" t="s">
        <v>186</v>
      </c>
      <c r="AS125" s="587"/>
      <c r="AT125" s="858"/>
      <c r="AU125" s="859"/>
      <c r="AV125" s="586" t="s">
        <v>185</v>
      </c>
      <c r="AW125" s="587"/>
      <c r="AX125" s="594"/>
      <c r="AY125" s="595"/>
      <c r="AZ125" s="595"/>
      <c r="BA125" s="596"/>
      <c r="BB125" s="600"/>
      <c r="BC125" s="601"/>
      <c r="BD125" s="601"/>
      <c r="BE125" s="602"/>
      <c r="BF125" s="545"/>
      <c r="BG125" s="546"/>
      <c r="BH125" s="546"/>
      <c r="BI125" s="546"/>
      <c r="BJ125" s="549" t="s">
        <v>720</v>
      </c>
      <c r="BK125" s="550"/>
      <c r="BL125" s="655"/>
      <c r="BM125" s="656"/>
      <c r="BN125" s="656"/>
      <c r="BO125" s="656"/>
      <c r="BP125" s="549" t="s">
        <v>184</v>
      </c>
      <c r="BQ125" s="550"/>
      <c r="BR125" s="655"/>
      <c r="BS125" s="656"/>
      <c r="BT125" s="656"/>
      <c r="BU125" s="656"/>
      <c r="BV125" s="549" t="s">
        <v>184</v>
      </c>
      <c r="BW125" s="550"/>
      <c r="BX125" s="666" t="str">
        <f>IF(AND(BL125&gt;=20,BR125&gt;=100),"『ＺＥＨ－Ｍ』",IF(AND(BL125&gt;=20,BR125&gt;=75),"Nearly ＺＥＨ－Ｍ",IF(AND(BL125&gt;=20,BR125&gt;=50),"ＺＥＨ－Ｍ Ready",IF(BL125&gt;=20,"ＺＥＨ－Ｍ Oriented",""))))</f>
        <v/>
      </c>
      <c r="BY125" s="667"/>
      <c r="BZ125" s="667"/>
      <c r="CA125" s="667"/>
      <c r="CB125" s="667"/>
      <c r="CC125" s="667"/>
      <c r="CD125" s="667"/>
      <c r="CE125" s="668"/>
      <c r="CF125" s="696" t="s">
        <v>277</v>
      </c>
      <c r="CG125" s="697"/>
      <c r="CH125" s="697"/>
      <c r="CI125" s="697"/>
      <c r="CJ125" s="698"/>
      <c r="CP125" s="306"/>
    </row>
    <row r="126" spans="1:94" ht="31.5" customHeight="1">
      <c r="A126" s="857"/>
      <c r="B126" s="589"/>
      <c r="C126" s="652" t="s">
        <v>629</v>
      </c>
      <c r="D126" s="653"/>
      <c r="E126" s="653"/>
      <c r="F126" s="653"/>
      <c r="G126" s="654"/>
      <c r="H126" s="659"/>
      <c r="I126" s="660"/>
      <c r="J126" s="660"/>
      <c r="K126" s="660"/>
      <c r="L126" s="660"/>
      <c r="M126" s="660"/>
      <c r="N126" s="660"/>
      <c r="O126" s="660"/>
      <c r="P126" s="660"/>
      <c r="Q126" s="660"/>
      <c r="R126" s="660"/>
      <c r="S126" s="660"/>
      <c r="T126" s="660"/>
      <c r="U126" s="660"/>
      <c r="V126" s="660"/>
      <c r="W126" s="660"/>
      <c r="X126" s="660"/>
      <c r="Y126" s="660"/>
      <c r="Z126" s="660"/>
      <c r="AA126" s="660"/>
      <c r="AB126" s="660"/>
      <c r="AC126" s="661"/>
      <c r="AD126" s="640"/>
      <c r="AE126" s="641"/>
      <c r="AF126" s="641"/>
      <c r="AG126" s="641"/>
      <c r="AH126" s="642"/>
      <c r="AI126" s="646"/>
      <c r="AJ126" s="647"/>
      <c r="AK126" s="647"/>
      <c r="AL126" s="647"/>
      <c r="AM126" s="648"/>
      <c r="AN126" s="630"/>
      <c r="AO126" s="631"/>
      <c r="AP126" s="631"/>
      <c r="AQ126" s="631"/>
      <c r="AR126" s="588"/>
      <c r="AS126" s="589"/>
      <c r="AT126" s="860"/>
      <c r="AU126" s="861"/>
      <c r="AV126" s="588"/>
      <c r="AW126" s="589"/>
      <c r="AX126" s="597"/>
      <c r="AY126" s="598"/>
      <c r="AZ126" s="598"/>
      <c r="BA126" s="599"/>
      <c r="BB126" s="603"/>
      <c r="BC126" s="604"/>
      <c r="BD126" s="604"/>
      <c r="BE126" s="605"/>
      <c r="BF126" s="547"/>
      <c r="BG126" s="548"/>
      <c r="BH126" s="548"/>
      <c r="BI126" s="548"/>
      <c r="BJ126" s="551"/>
      <c r="BK126" s="552"/>
      <c r="BL126" s="664"/>
      <c r="BM126" s="665"/>
      <c r="BN126" s="665"/>
      <c r="BO126" s="665"/>
      <c r="BP126" s="551"/>
      <c r="BQ126" s="552"/>
      <c r="BR126" s="664"/>
      <c r="BS126" s="665"/>
      <c r="BT126" s="665"/>
      <c r="BU126" s="665"/>
      <c r="BV126" s="551"/>
      <c r="BW126" s="552"/>
      <c r="BX126" s="669"/>
      <c r="BY126" s="670"/>
      <c r="BZ126" s="670"/>
      <c r="CA126" s="670"/>
      <c r="CB126" s="670"/>
      <c r="CC126" s="670"/>
      <c r="CD126" s="670"/>
      <c r="CE126" s="671"/>
      <c r="CF126" s="699"/>
      <c r="CG126" s="700"/>
      <c r="CH126" s="700"/>
      <c r="CI126" s="700"/>
      <c r="CJ126" s="701"/>
      <c r="CP126" s="307">
        <f>COUNTA(H125:CJ126)-COUNTIF(H125:CJ126,"--選択--")</f>
        <v>6</v>
      </c>
    </row>
    <row r="127" spans="1:94" ht="31.5" customHeight="1">
      <c r="A127" s="855">
        <v>35</v>
      </c>
      <c r="B127" s="856"/>
      <c r="C127" s="632" t="s">
        <v>628</v>
      </c>
      <c r="D127" s="633"/>
      <c r="E127" s="633"/>
      <c r="F127" s="633"/>
      <c r="G127" s="633"/>
      <c r="H127" s="634"/>
      <c r="I127" s="635"/>
      <c r="J127" s="635"/>
      <c r="K127" s="635"/>
      <c r="L127" s="635"/>
      <c r="M127" s="635"/>
      <c r="N127" s="635"/>
      <c r="O127" s="635"/>
      <c r="P127" s="635"/>
      <c r="Q127" s="635"/>
      <c r="R127" s="635"/>
      <c r="S127" s="635"/>
      <c r="T127" s="635"/>
      <c r="U127" s="635"/>
      <c r="V127" s="635"/>
      <c r="W127" s="635"/>
      <c r="X127" s="635"/>
      <c r="Y127" s="635"/>
      <c r="Z127" s="635"/>
      <c r="AA127" s="635"/>
      <c r="AB127" s="635"/>
      <c r="AC127" s="636"/>
      <c r="AD127" s="637" t="s">
        <v>277</v>
      </c>
      <c r="AE127" s="638"/>
      <c r="AF127" s="638"/>
      <c r="AG127" s="638"/>
      <c r="AH127" s="639"/>
      <c r="AI127" s="643" t="s">
        <v>277</v>
      </c>
      <c r="AJ127" s="644"/>
      <c r="AK127" s="644"/>
      <c r="AL127" s="644"/>
      <c r="AM127" s="645"/>
      <c r="AN127" s="628"/>
      <c r="AO127" s="629"/>
      <c r="AP127" s="629"/>
      <c r="AQ127" s="629"/>
      <c r="AR127" s="586" t="s">
        <v>186</v>
      </c>
      <c r="AS127" s="587"/>
      <c r="AT127" s="858"/>
      <c r="AU127" s="859"/>
      <c r="AV127" s="586" t="s">
        <v>185</v>
      </c>
      <c r="AW127" s="587"/>
      <c r="AX127" s="594"/>
      <c r="AY127" s="595"/>
      <c r="AZ127" s="595"/>
      <c r="BA127" s="596"/>
      <c r="BB127" s="600"/>
      <c r="BC127" s="601"/>
      <c r="BD127" s="601"/>
      <c r="BE127" s="602"/>
      <c r="BF127" s="545"/>
      <c r="BG127" s="546"/>
      <c r="BH127" s="546"/>
      <c r="BI127" s="546"/>
      <c r="BJ127" s="549" t="s">
        <v>720</v>
      </c>
      <c r="BK127" s="550"/>
      <c r="BL127" s="655"/>
      <c r="BM127" s="656"/>
      <c r="BN127" s="656"/>
      <c r="BO127" s="656"/>
      <c r="BP127" s="549" t="s">
        <v>184</v>
      </c>
      <c r="BQ127" s="550"/>
      <c r="BR127" s="655"/>
      <c r="BS127" s="656"/>
      <c r="BT127" s="656"/>
      <c r="BU127" s="656"/>
      <c r="BV127" s="549" t="s">
        <v>184</v>
      </c>
      <c r="BW127" s="550"/>
      <c r="BX127" s="666" t="str">
        <f>IF(AND(BL127&gt;=20,BR127&gt;=100),"『ＺＥＨ－Ｍ』",IF(AND(BL127&gt;=20,BR127&gt;=75),"Nearly ＺＥＨ－Ｍ",IF(AND(BL127&gt;=20,BR127&gt;=50),"ＺＥＨ－Ｍ Ready",IF(BL127&gt;=20,"ＺＥＨ－Ｍ Oriented",""))))</f>
        <v/>
      </c>
      <c r="BY127" s="667"/>
      <c r="BZ127" s="667"/>
      <c r="CA127" s="667"/>
      <c r="CB127" s="667"/>
      <c r="CC127" s="667"/>
      <c r="CD127" s="667"/>
      <c r="CE127" s="668"/>
      <c r="CF127" s="696" t="s">
        <v>277</v>
      </c>
      <c r="CG127" s="697"/>
      <c r="CH127" s="697"/>
      <c r="CI127" s="697"/>
      <c r="CJ127" s="698"/>
      <c r="CP127" s="306"/>
    </row>
    <row r="128" spans="1:94" ht="31.5" customHeight="1">
      <c r="A128" s="857"/>
      <c r="B128" s="589"/>
      <c r="C128" s="652" t="s">
        <v>629</v>
      </c>
      <c r="D128" s="653"/>
      <c r="E128" s="653"/>
      <c r="F128" s="653"/>
      <c r="G128" s="654"/>
      <c r="H128" s="659"/>
      <c r="I128" s="660"/>
      <c r="J128" s="660"/>
      <c r="K128" s="660"/>
      <c r="L128" s="660"/>
      <c r="M128" s="660"/>
      <c r="N128" s="660"/>
      <c r="O128" s="660"/>
      <c r="P128" s="660"/>
      <c r="Q128" s="660"/>
      <c r="R128" s="660"/>
      <c r="S128" s="660"/>
      <c r="T128" s="660"/>
      <c r="U128" s="660"/>
      <c r="V128" s="660"/>
      <c r="W128" s="660"/>
      <c r="X128" s="660"/>
      <c r="Y128" s="660"/>
      <c r="Z128" s="660"/>
      <c r="AA128" s="660"/>
      <c r="AB128" s="660"/>
      <c r="AC128" s="661"/>
      <c r="AD128" s="640"/>
      <c r="AE128" s="641"/>
      <c r="AF128" s="641"/>
      <c r="AG128" s="641"/>
      <c r="AH128" s="642"/>
      <c r="AI128" s="646"/>
      <c r="AJ128" s="647"/>
      <c r="AK128" s="647"/>
      <c r="AL128" s="647"/>
      <c r="AM128" s="648"/>
      <c r="AN128" s="630"/>
      <c r="AO128" s="631"/>
      <c r="AP128" s="631"/>
      <c r="AQ128" s="631"/>
      <c r="AR128" s="588"/>
      <c r="AS128" s="589"/>
      <c r="AT128" s="860"/>
      <c r="AU128" s="861"/>
      <c r="AV128" s="588"/>
      <c r="AW128" s="589"/>
      <c r="AX128" s="597"/>
      <c r="AY128" s="598"/>
      <c r="AZ128" s="598"/>
      <c r="BA128" s="599"/>
      <c r="BB128" s="603"/>
      <c r="BC128" s="604"/>
      <c r="BD128" s="604"/>
      <c r="BE128" s="605"/>
      <c r="BF128" s="547"/>
      <c r="BG128" s="548"/>
      <c r="BH128" s="548"/>
      <c r="BI128" s="548"/>
      <c r="BJ128" s="551"/>
      <c r="BK128" s="552"/>
      <c r="BL128" s="664"/>
      <c r="BM128" s="665"/>
      <c r="BN128" s="665"/>
      <c r="BO128" s="665"/>
      <c r="BP128" s="551"/>
      <c r="BQ128" s="552"/>
      <c r="BR128" s="664"/>
      <c r="BS128" s="665"/>
      <c r="BT128" s="665"/>
      <c r="BU128" s="665"/>
      <c r="BV128" s="551"/>
      <c r="BW128" s="552"/>
      <c r="BX128" s="669"/>
      <c r="BY128" s="670"/>
      <c r="BZ128" s="670"/>
      <c r="CA128" s="670"/>
      <c r="CB128" s="670"/>
      <c r="CC128" s="670"/>
      <c r="CD128" s="670"/>
      <c r="CE128" s="671"/>
      <c r="CF128" s="699"/>
      <c r="CG128" s="700"/>
      <c r="CH128" s="700"/>
      <c r="CI128" s="700"/>
      <c r="CJ128" s="701"/>
      <c r="CP128" s="307">
        <f>COUNTA(H127:CJ128)-COUNTIF(H127:CJ128,"--選択--")</f>
        <v>6</v>
      </c>
    </row>
    <row r="129" spans="1:94" ht="31.5" customHeight="1">
      <c r="A129" s="855">
        <v>36</v>
      </c>
      <c r="B129" s="856"/>
      <c r="C129" s="632" t="s">
        <v>628</v>
      </c>
      <c r="D129" s="633"/>
      <c r="E129" s="633"/>
      <c r="F129" s="633"/>
      <c r="G129" s="633"/>
      <c r="H129" s="634"/>
      <c r="I129" s="635"/>
      <c r="J129" s="635"/>
      <c r="K129" s="635"/>
      <c r="L129" s="635"/>
      <c r="M129" s="635"/>
      <c r="N129" s="635"/>
      <c r="O129" s="635"/>
      <c r="P129" s="635"/>
      <c r="Q129" s="635"/>
      <c r="R129" s="635"/>
      <c r="S129" s="635"/>
      <c r="T129" s="635"/>
      <c r="U129" s="635"/>
      <c r="V129" s="635"/>
      <c r="W129" s="635"/>
      <c r="X129" s="635"/>
      <c r="Y129" s="635"/>
      <c r="Z129" s="635"/>
      <c r="AA129" s="635"/>
      <c r="AB129" s="635"/>
      <c r="AC129" s="636"/>
      <c r="AD129" s="637" t="s">
        <v>277</v>
      </c>
      <c r="AE129" s="638"/>
      <c r="AF129" s="638"/>
      <c r="AG129" s="638"/>
      <c r="AH129" s="639"/>
      <c r="AI129" s="643" t="s">
        <v>277</v>
      </c>
      <c r="AJ129" s="644"/>
      <c r="AK129" s="644"/>
      <c r="AL129" s="644"/>
      <c r="AM129" s="645"/>
      <c r="AN129" s="628"/>
      <c r="AO129" s="629"/>
      <c r="AP129" s="629"/>
      <c r="AQ129" s="629"/>
      <c r="AR129" s="586" t="s">
        <v>186</v>
      </c>
      <c r="AS129" s="587"/>
      <c r="AT129" s="858"/>
      <c r="AU129" s="859"/>
      <c r="AV129" s="586" t="s">
        <v>185</v>
      </c>
      <c r="AW129" s="587"/>
      <c r="AX129" s="594"/>
      <c r="AY129" s="595"/>
      <c r="AZ129" s="595"/>
      <c r="BA129" s="596"/>
      <c r="BB129" s="600"/>
      <c r="BC129" s="601"/>
      <c r="BD129" s="601"/>
      <c r="BE129" s="602"/>
      <c r="BF129" s="545"/>
      <c r="BG129" s="546"/>
      <c r="BH129" s="546"/>
      <c r="BI129" s="546"/>
      <c r="BJ129" s="549" t="s">
        <v>720</v>
      </c>
      <c r="BK129" s="550"/>
      <c r="BL129" s="655"/>
      <c r="BM129" s="656"/>
      <c r="BN129" s="656"/>
      <c r="BO129" s="656"/>
      <c r="BP129" s="549" t="s">
        <v>184</v>
      </c>
      <c r="BQ129" s="550"/>
      <c r="BR129" s="655"/>
      <c r="BS129" s="656"/>
      <c r="BT129" s="656"/>
      <c r="BU129" s="656"/>
      <c r="BV129" s="549" t="s">
        <v>184</v>
      </c>
      <c r="BW129" s="550"/>
      <c r="BX129" s="666" t="str">
        <f>IF(AND(BL129&gt;=20,BR129&gt;=100),"『ＺＥＨ－Ｍ』",IF(AND(BL129&gt;=20,BR129&gt;=75),"Nearly ＺＥＨ－Ｍ",IF(AND(BL129&gt;=20,BR129&gt;=50),"ＺＥＨ－Ｍ Ready",IF(BL129&gt;=20,"ＺＥＨ－Ｍ Oriented",""))))</f>
        <v/>
      </c>
      <c r="BY129" s="667"/>
      <c r="BZ129" s="667"/>
      <c r="CA129" s="667"/>
      <c r="CB129" s="667"/>
      <c r="CC129" s="667"/>
      <c r="CD129" s="667"/>
      <c r="CE129" s="668"/>
      <c r="CF129" s="696" t="s">
        <v>277</v>
      </c>
      <c r="CG129" s="697"/>
      <c r="CH129" s="697"/>
      <c r="CI129" s="697"/>
      <c r="CJ129" s="698"/>
      <c r="CP129" s="306"/>
    </row>
    <row r="130" spans="1:94" ht="31.5" customHeight="1">
      <c r="A130" s="857"/>
      <c r="B130" s="589"/>
      <c r="C130" s="652" t="s">
        <v>629</v>
      </c>
      <c r="D130" s="653"/>
      <c r="E130" s="653"/>
      <c r="F130" s="653"/>
      <c r="G130" s="654"/>
      <c r="H130" s="659"/>
      <c r="I130" s="660"/>
      <c r="J130" s="660"/>
      <c r="K130" s="660"/>
      <c r="L130" s="660"/>
      <c r="M130" s="660"/>
      <c r="N130" s="660"/>
      <c r="O130" s="660"/>
      <c r="P130" s="660"/>
      <c r="Q130" s="660"/>
      <c r="R130" s="660"/>
      <c r="S130" s="660"/>
      <c r="T130" s="660"/>
      <c r="U130" s="660"/>
      <c r="V130" s="660"/>
      <c r="W130" s="660"/>
      <c r="X130" s="660"/>
      <c r="Y130" s="660"/>
      <c r="Z130" s="660"/>
      <c r="AA130" s="660"/>
      <c r="AB130" s="660"/>
      <c r="AC130" s="661"/>
      <c r="AD130" s="640"/>
      <c r="AE130" s="641"/>
      <c r="AF130" s="641"/>
      <c r="AG130" s="641"/>
      <c r="AH130" s="642"/>
      <c r="AI130" s="646"/>
      <c r="AJ130" s="647"/>
      <c r="AK130" s="647"/>
      <c r="AL130" s="647"/>
      <c r="AM130" s="648"/>
      <c r="AN130" s="630"/>
      <c r="AO130" s="631"/>
      <c r="AP130" s="631"/>
      <c r="AQ130" s="631"/>
      <c r="AR130" s="588"/>
      <c r="AS130" s="589"/>
      <c r="AT130" s="860"/>
      <c r="AU130" s="861"/>
      <c r="AV130" s="588"/>
      <c r="AW130" s="589"/>
      <c r="AX130" s="597"/>
      <c r="AY130" s="598"/>
      <c r="AZ130" s="598"/>
      <c r="BA130" s="599"/>
      <c r="BB130" s="603"/>
      <c r="BC130" s="604"/>
      <c r="BD130" s="604"/>
      <c r="BE130" s="605"/>
      <c r="BF130" s="547"/>
      <c r="BG130" s="548"/>
      <c r="BH130" s="548"/>
      <c r="BI130" s="548"/>
      <c r="BJ130" s="551"/>
      <c r="BK130" s="552"/>
      <c r="BL130" s="664"/>
      <c r="BM130" s="665"/>
      <c r="BN130" s="665"/>
      <c r="BO130" s="665"/>
      <c r="BP130" s="551"/>
      <c r="BQ130" s="552"/>
      <c r="BR130" s="664"/>
      <c r="BS130" s="665"/>
      <c r="BT130" s="665"/>
      <c r="BU130" s="665"/>
      <c r="BV130" s="551"/>
      <c r="BW130" s="552"/>
      <c r="BX130" s="669"/>
      <c r="BY130" s="670"/>
      <c r="BZ130" s="670"/>
      <c r="CA130" s="670"/>
      <c r="CB130" s="670"/>
      <c r="CC130" s="670"/>
      <c r="CD130" s="670"/>
      <c r="CE130" s="671"/>
      <c r="CF130" s="699"/>
      <c r="CG130" s="700"/>
      <c r="CH130" s="700"/>
      <c r="CI130" s="700"/>
      <c r="CJ130" s="701"/>
      <c r="CP130" s="307">
        <f>COUNTA(H129:CJ130)-COUNTIF(H129:CJ130,"--選択--")</f>
        <v>6</v>
      </c>
    </row>
    <row r="131" spans="1:94" ht="31.5" customHeight="1">
      <c r="A131" s="855">
        <v>37</v>
      </c>
      <c r="B131" s="856"/>
      <c r="C131" s="632" t="s">
        <v>628</v>
      </c>
      <c r="D131" s="633"/>
      <c r="E131" s="633"/>
      <c r="F131" s="633"/>
      <c r="G131" s="633"/>
      <c r="H131" s="634"/>
      <c r="I131" s="635"/>
      <c r="J131" s="635"/>
      <c r="K131" s="635"/>
      <c r="L131" s="635"/>
      <c r="M131" s="635"/>
      <c r="N131" s="635"/>
      <c r="O131" s="635"/>
      <c r="P131" s="635"/>
      <c r="Q131" s="635"/>
      <c r="R131" s="635"/>
      <c r="S131" s="635"/>
      <c r="T131" s="635"/>
      <c r="U131" s="635"/>
      <c r="V131" s="635"/>
      <c r="W131" s="635"/>
      <c r="X131" s="635"/>
      <c r="Y131" s="635"/>
      <c r="Z131" s="635"/>
      <c r="AA131" s="635"/>
      <c r="AB131" s="635"/>
      <c r="AC131" s="636"/>
      <c r="AD131" s="637" t="s">
        <v>277</v>
      </c>
      <c r="AE131" s="638"/>
      <c r="AF131" s="638"/>
      <c r="AG131" s="638"/>
      <c r="AH131" s="639"/>
      <c r="AI131" s="643" t="s">
        <v>277</v>
      </c>
      <c r="AJ131" s="644"/>
      <c r="AK131" s="644"/>
      <c r="AL131" s="644"/>
      <c r="AM131" s="645"/>
      <c r="AN131" s="628"/>
      <c r="AO131" s="629"/>
      <c r="AP131" s="629"/>
      <c r="AQ131" s="629"/>
      <c r="AR131" s="586" t="s">
        <v>186</v>
      </c>
      <c r="AS131" s="587"/>
      <c r="AT131" s="858"/>
      <c r="AU131" s="859"/>
      <c r="AV131" s="586" t="s">
        <v>185</v>
      </c>
      <c r="AW131" s="587"/>
      <c r="AX131" s="594"/>
      <c r="AY131" s="595"/>
      <c r="AZ131" s="595"/>
      <c r="BA131" s="596"/>
      <c r="BB131" s="600"/>
      <c r="BC131" s="601"/>
      <c r="BD131" s="601"/>
      <c r="BE131" s="602"/>
      <c r="BF131" s="545"/>
      <c r="BG131" s="546"/>
      <c r="BH131" s="546"/>
      <c r="BI131" s="546"/>
      <c r="BJ131" s="549" t="s">
        <v>720</v>
      </c>
      <c r="BK131" s="550"/>
      <c r="BL131" s="655"/>
      <c r="BM131" s="656"/>
      <c r="BN131" s="656"/>
      <c r="BO131" s="656"/>
      <c r="BP131" s="549" t="s">
        <v>184</v>
      </c>
      <c r="BQ131" s="550"/>
      <c r="BR131" s="655"/>
      <c r="BS131" s="656"/>
      <c r="BT131" s="656"/>
      <c r="BU131" s="656"/>
      <c r="BV131" s="549" t="s">
        <v>184</v>
      </c>
      <c r="BW131" s="550"/>
      <c r="BX131" s="666" t="str">
        <f>IF(AND(BL131&gt;=20,BR131&gt;=100),"『ＺＥＨ－Ｍ』",IF(AND(BL131&gt;=20,BR131&gt;=75),"Nearly ＺＥＨ－Ｍ",IF(AND(BL131&gt;=20,BR131&gt;=50),"ＺＥＨ－Ｍ Ready",IF(BL131&gt;=20,"ＺＥＨ－Ｍ Oriented",""))))</f>
        <v/>
      </c>
      <c r="BY131" s="667"/>
      <c r="BZ131" s="667"/>
      <c r="CA131" s="667"/>
      <c r="CB131" s="667"/>
      <c r="CC131" s="667"/>
      <c r="CD131" s="667"/>
      <c r="CE131" s="668"/>
      <c r="CF131" s="696" t="s">
        <v>277</v>
      </c>
      <c r="CG131" s="697"/>
      <c r="CH131" s="697"/>
      <c r="CI131" s="697"/>
      <c r="CJ131" s="698"/>
      <c r="CP131" s="306"/>
    </row>
    <row r="132" spans="1:94" ht="31.5" customHeight="1">
      <c r="A132" s="857"/>
      <c r="B132" s="589"/>
      <c r="C132" s="652" t="s">
        <v>629</v>
      </c>
      <c r="D132" s="653"/>
      <c r="E132" s="653"/>
      <c r="F132" s="653"/>
      <c r="G132" s="654"/>
      <c r="H132" s="659"/>
      <c r="I132" s="660"/>
      <c r="J132" s="660"/>
      <c r="K132" s="660"/>
      <c r="L132" s="660"/>
      <c r="M132" s="660"/>
      <c r="N132" s="660"/>
      <c r="O132" s="660"/>
      <c r="P132" s="660"/>
      <c r="Q132" s="660"/>
      <c r="R132" s="660"/>
      <c r="S132" s="660"/>
      <c r="T132" s="660"/>
      <c r="U132" s="660"/>
      <c r="V132" s="660"/>
      <c r="W132" s="660"/>
      <c r="X132" s="660"/>
      <c r="Y132" s="660"/>
      <c r="Z132" s="660"/>
      <c r="AA132" s="660"/>
      <c r="AB132" s="660"/>
      <c r="AC132" s="661"/>
      <c r="AD132" s="640"/>
      <c r="AE132" s="641"/>
      <c r="AF132" s="641"/>
      <c r="AG132" s="641"/>
      <c r="AH132" s="642"/>
      <c r="AI132" s="646"/>
      <c r="AJ132" s="647"/>
      <c r="AK132" s="647"/>
      <c r="AL132" s="647"/>
      <c r="AM132" s="648"/>
      <c r="AN132" s="630"/>
      <c r="AO132" s="631"/>
      <c r="AP132" s="631"/>
      <c r="AQ132" s="631"/>
      <c r="AR132" s="588"/>
      <c r="AS132" s="589"/>
      <c r="AT132" s="860"/>
      <c r="AU132" s="861"/>
      <c r="AV132" s="588"/>
      <c r="AW132" s="589"/>
      <c r="AX132" s="597"/>
      <c r="AY132" s="598"/>
      <c r="AZ132" s="598"/>
      <c r="BA132" s="599"/>
      <c r="BB132" s="603"/>
      <c r="BC132" s="604"/>
      <c r="BD132" s="604"/>
      <c r="BE132" s="605"/>
      <c r="BF132" s="547"/>
      <c r="BG132" s="548"/>
      <c r="BH132" s="548"/>
      <c r="BI132" s="548"/>
      <c r="BJ132" s="551"/>
      <c r="BK132" s="552"/>
      <c r="BL132" s="664"/>
      <c r="BM132" s="665"/>
      <c r="BN132" s="665"/>
      <c r="BO132" s="665"/>
      <c r="BP132" s="551"/>
      <c r="BQ132" s="552"/>
      <c r="BR132" s="664"/>
      <c r="BS132" s="665"/>
      <c r="BT132" s="665"/>
      <c r="BU132" s="665"/>
      <c r="BV132" s="551"/>
      <c r="BW132" s="552"/>
      <c r="BX132" s="669"/>
      <c r="BY132" s="670"/>
      <c r="BZ132" s="670"/>
      <c r="CA132" s="670"/>
      <c r="CB132" s="670"/>
      <c r="CC132" s="670"/>
      <c r="CD132" s="670"/>
      <c r="CE132" s="671"/>
      <c r="CF132" s="699"/>
      <c r="CG132" s="700"/>
      <c r="CH132" s="700"/>
      <c r="CI132" s="700"/>
      <c r="CJ132" s="701"/>
      <c r="CP132" s="307">
        <f>COUNTA(H131:CJ132)-COUNTIF(H131:CJ132,"--選択--")</f>
        <v>6</v>
      </c>
    </row>
    <row r="133" spans="1:94" ht="31.5" customHeight="1">
      <c r="A133" s="855">
        <v>38</v>
      </c>
      <c r="B133" s="856"/>
      <c r="C133" s="632" t="s">
        <v>628</v>
      </c>
      <c r="D133" s="633"/>
      <c r="E133" s="633"/>
      <c r="F133" s="633"/>
      <c r="G133" s="633"/>
      <c r="H133" s="634"/>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7" t="s">
        <v>277</v>
      </c>
      <c r="AE133" s="638"/>
      <c r="AF133" s="638"/>
      <c r="AG133" s="638"/>
      <c r="AH133" s="639"/>
      <c r="AI133" s="643" t="s">
        <v>277</v>
      </c>
      <c r="AJ133" s="644"/>
      <c r="AK133" s="644"/>
      <c r="AL133" s="644"/>
      <c r="AM133" s="645"/>
      <c r="AN133" s="628"/>
      <c r="AO133" s="629"/>
      <c r="AP133" s="629"/>
      <c r="AQ133" s="629"/>
      <c r="AR133" s="586" t="s">
        <v>186</v>
      </c>
      <c r="AS133" s="587"/>
      <c r="AT133" s="858"/>
      <c r="AU133" s="859"/>
      <c r="AV133" s="586" t="s">
        <v>185</v>
      </c>
      <c r="AW133" s="587"/>
      <c r="AX133" s="594"/>
      <c r="AY133" s="595"/>
      <c r="AZ133" s="595"/>
      <c r="BA133" s="596"/>
      <c r="BB133" s="600"/>
      <c r="BC133" s="601"/>
      <c r="BD133" s="601"/>
      <c r="BE133" s="602"/>
      <c r="BF133" s="545"/>
      <c r="BG133" s="546"/>
      <c r="BH133" s="546"/>
      <c r="BI133" s="546"/>
      <c r="BJ133" s="549" t="s">
        <v>720</v>
      </c>
      <c r="BK133" s="550"/>
      <c r="BL133" s="655"/>
      <c r="BM133" s="656"/>
      <c r="BN133" s="656"/>
      <c r="BO133" s="656"/>
      <c r="BP133" s="549" t="s">
        <v>184</v>
      </c>
      <c r="BQ133" s="550"/>
      <c r="BR133" s="655"/>
      <c r="BS133" s="656"/>
      <c r="BT133" s="656"/>
      <c r="BU133" s="656"/>
      <c r="BV133" s="549" t="s">
        <v>184</v>
      </c>
      <c r="BW133" s="550"/>
      <c r="BX133" s="666" t="str">
        <f>IF(AND(BL133&gt;=20,BR133&gt;=100),"『ＺＥＨ－Ｍ』",IF(AND(BL133&gt;=20,BR133&gt;=75),"Nearly ＺＥＨ－Ｍ",IF(AND(BL133&gt;=20,BR133&gt;=50),"ＺＥＨ－Ｍ Ready",IF(BL133&gt;=20,"ＺＥＨ－Ｍ Oriented",""))))</f>
        <v/>
      </c>
      <c r="BY133" s="667"/>
      <c r="BZ133" s="667"/>
      <c r="CA133" s="667"/>
      <c r="CB133" s="667"/>
      <c r="CC133" s="667"/>
      <c r="CD133" s="667"/>
      <c r="CE133" s="668"/>
      <c r="CF133" s="696" t="s">
        <v>277</v>
      </c>
      <c r="CG133" s="697"/>
      <c r="CH133" s="697"/>
      <c r="CI133" s="697"/>
      <c r="CJ133" s="698"/>
      <c r="CP133" s="306"/>
    </row>
    <row r="134" spans="1:94" ht="31.5" customHeight="1">
      <c r="A134" s="857"/>
      <c r="B134" s="589"/>
      <c r="C134" s="652" t="s">
        <v>629</v>
      </c>
      <c r="D134" s="653"/>
      <c r="E134" s="653"/>
      <c r="F134" s="653"/>
      <c r="G134" s="654"/>
      <c r="H134" s="659"/>
      <c r="I134" s="660"/>
      <c r="J134" s="660"/>
      <c r="K134" s="660"/>
      <c r="L134" s="660"/>
      <c r="M134" s="660"/>
      <c r="N134" s="660"/>
      <c r="O134" s="660"/>
      <c r="P134" s="660"/>
      <c r="Q134" s="660"/>
      <c r="R134" s="660"/>
      <c r="S134" s="660"/>
      <c r="T134" s="660"/>
      <c r="U134" s="660"/>
      <c r="V134" s="660"/>
      <c r="W134" s="660"/>
      <c r="X134" s="660"/>
      <c r="Y134" s="660"/>
      <c r="Z134" s="660"/>
      <c r="AA134" s="660"/>
      <c r="AB134" s="660"/>
      <c r="AC134" s="661"/>
      <c r="AD134" s="640"/>
      <c r="AE134" s="641"/>
      <c r="AF134" s="641"/>
      <c r="AG134" s="641"/>
      <c r="AH134" s="642"/>
      <c r="AI134" s="646"/>
      <c r="AJ134" s="647"/>
      <c r="AK134" s="647"/>
      <c r="AL134" s="647"/>
      <c r="AM134" s="648"/>
      <c r="AN134" s="630"/>
      <c r="AO134" s="631"/>
      <c r="AP134" s="631"/>
      <c r="AQ134" s="631"/>
      <c r="AR134" s="588"/>
      <c r="AS134" s="589"/>
      <c r="AT134" s="860"/>
      <c r="AU134" s="861"/>
      <c r="AV134" s="588"/>
      <c r="AW134" s="589"/>
      <c r="AX134" s="597"/>
      <c r="AY134" s="598"/>
      <c r="AZ134" s="598"/>
      <c r="BA134" s="599"/>
      <c r="BB134" s="603"/>
      <c r="BC134" s="604"/>
      <c r="BD134" s="604"/>
      <c r="BE134" s="605"/>
      <c r="BF134" s="547"/>
      <c r="BG134" s="548"/>
      <c r="BH134" s="548"/>
      <c r="BI134" s="548"/>
      <c r="BJ134" s="551"/>
      <c r="BK134" s="552"/>
      <c r="BL134" s="664"/>
      <c r="BM134" s="665"/>
      <c r="BN134" s="665"/>
      <c r="BO134" s="665"/>
      <c r="BP134" s="551"/>
      <c r="BQ134" s="552"/>
      <c r="BR134" s="664"/>
      <c r="BS134" s="665"/>
      <c r="BT134" s="665"/>
      <c r="BU134" s="665"/>
      <c r="BV134" s="551"/>
      <c r="BW134" s="552"/>
      <c r="BX134" s="669"/>
      <c r="BY134" s="670"/>
      <c r="BZ134" s="670"/>
      <c r="CA134" s="670"/>
      <c r="CB134" s="670"/>
      <c r="CC134" s="670"/>
      <c r="CD134" s="670"/>
      <c r="CE134" s="671"/>
      <c r="CF134" s="699"/>
      <c r="CG134" s="700"/>
      <c r="CH134" s="700"/>
      <c r="CI134" s="700"/>
      <c r="CJ134" s="701"/>
      <c r="CP134" s="307">
        <f>COUNTA(H133:CJ134)-COUNTIF(H133:CJ134,"--選択--")</f>
        <v>6</v>
      </c>
    </row>
    <row r="135" spans="1:94" ht="31.5" customHeight="1">
      <c r="A135" s="855">
        <v>39</v>
      </c>
      <c r="B135" s="856"/>
      <c r="C135" s="632" t="s">
        <v>628</v>
      </c>
      <c r="D135" s="633"/>
      <c r="E135" s="633"/>
      <c r="F135" s="633"/>
      <c r="G135" s="633"/>
      <c r="H135" s="634"/>
      <c r="I135" s="635"/>
      <c r="J135" s="635"/>
      <c r="K135" s="635"/>
      <c r="L135" s="635"/>
      <c r="M135" s="635"/>
      <c r="N135" s="635"/>
      <c r="O135" s="635"/>
      <c r="P135" s="635"/>
      <c r="Q135" s="635"/>
      <c r="R135" s="635"/>
      <c r="S135" s="635"/>
      <c r="T135" s="635"/>
      <c r="U135" s="635"/>
      <c r="V135" s="635"/>
      <c r="W135" s="635"/>
      <c r="X135" s="635"/>
      <c r="Y135" s="635"/>
      <c r="Z135" s="635"/>
      <c r="AA135" s="635"/>
      <c r="AB135" s="635"/>
      <c r="AC135" s="636"/>
      <c r="AD135" s="637" t="s">
        <v>277</v>
      </c>
      <c r="AE135" s="638"/>
      <c r="AF135" s="638"/>
      <c r="AG135" s="638"/>
      <c r="AH135" s="639"/>
      <c r="AI135" s="643" t="s">
        <v>277</v>
      </c>
      <c r="AJ135" s="644"/>
      <c r="AK135" s="644"/>
      <c r="AL135" s="644"/>
      <c r="AM135" s="645"/>
      <c r="AN135" s="628"/>
      <c r="AO135" s="629"/>
      <c r="AP135" s="629"/>
      <c r="AQ135" s="629"/>
      <c r="AR135" s="586" t="s">
        <v>186</v>
      </c>
      <c r="AS135" s="587"/>
      <c r="AT135" s="858"/>
      <c r="AU135" s="859"/>
      <c r="AV135" s="586" t="s">
        <v>185</v>
      </c>
      <c r="AW135" s="587"/>
      <c r="AX135" s="594"/>
      <c r="AY135" s="595"/>
      <c r="AZ135" s="595"/>
      <c r="BA135" s="596"/>
      <c r="BB135" s="600"/>
      <c r="BC135" s="601"/>
      <c r="BD135" s="601"/>
      <c r="BE135" s="602"/>
      <c r="BF135" s="545"/>
      <c r="BG135" s="546"/>
      <c r="BH135" s="546"/>
      <c r="BI135" s="546"/>
      <c r="BJ135" s="549" t="s">
        <v>720</v>
      </c>
      <c r="BK135" s="550"/>
      <c r="BL135" s="655"/>
      <c r="BM135" s="656"/>
      <c r="BN135" s="656"/>
      <c r="BO135" s="656"/>
      <c r="BP135" s="549" t="s">
        <v>184</v>
      </c>
      <c r="BQ135" s="550"/>
      <c r="BR135" s="655"/>
      <c r="BS135" s="656"/>
      <c r="BT135" s="656"/>
      <c r="BU135" s="656"/>
      <c r="BV135" s="549" t="s">
        <v>184</v>
      </c>
      <c r="BW135" s="550"/>
      <c r="BX135" s="666" t="str">
        <f>IF(AND(BL135&gt;=20,BR135&gt;=100),"『ＺＥＨ－Ｍ』",IF(AND(BL135&gt;=20,BR135&gt;=75),"Nearly ＺＥＨ－Ｍ",IF(AND(BL135&gt;=20,BR135&gt;=50),"ＺＥＨ－Ｍ Ready",IF(BL135&gt;=20,"ＺＥＨ－Ｍ Oriented",""))))</f>
        <v/>
      </c>
      <c r="BY135" s="667"/>
      <c r="BZ135" s="667"/>
      <c r="CA135" s="667"/>
      <c r="CB135" s="667"/>
      <c r="CC135" s="667"/>
      <c r="CD135" s="667"/>
      <c r="CE135" s="668"/>
      <c r="CF135" s="696" t="s">
        <v>277</v>
      </c>
      <c r="CG135" s="697"/>
      <c r="CH135" s="697"/>
      <c r="CI135" s="697"/>
      <c r="CJ135" s="698"/>
      <c r="CP135" s="306"/>
    </row>
    <row r="136" spans="1:94" ht="31.5" customHeight="1">
      <c r="A136" s="857"/>
      <c r="B136" s="589"/>
      <c r="C136" s="652" t="s">
        <v>629</v>
      </c>
      <c r="D136" s="653"/>
      <c r="E136" s="653"/>
      <c r="F136" s="653"/>
      <c r="G136" s="654"/>
      <c r="H136" s="659"/>
      <c r="I136" s="660"/>
      <c r="J136" s="660"/>
      <c r="K136" s="660"/>
      <c r="L136" s="660"/>
      <c r="M136" s="660"/>
      <c r="N136" s="660"/>
      <c r="O136" s="660"/>
      <c r="P136" s="660"/>
      <c r="Q136" s="660"/>
      <c r="R136" s="660"/>
      <c r="S136" s="660"/>
      <c r="T136" s="660"/>
      <c r="U136" s="660"/>
      <c r="V136" s="660"/>
      <c r="W136" s="660"/>
      <c r="X136" s="660"/>
      <c r="Y136" s="660"/>
      <c r="Z136" s="660"/>
      <c r="AA136" s="660"/>
      <c r="AB136" s="660"/>
      <c r="AC136" s="661"/>
      <c r="AD136" s="640"/>
      <c r="AE136" s="641"/>
      <c r="AF136" s="641"/>
      <c r="AG136" s="641"/>
      <c r="AH136" s="642"/>
      <c r="AI136" s="646"/>
      <c r="AJ136" s="647"/>
      <c r="AK136" s="647"/>
      <c r="AL136" s="647"/>
      <c r="AM136" s="648"/>
      <c r="AN136" s="630"/>
      <c r="AO136" s="631"/>
      <c r="AP136" s="631"/>
      <c r="AQ136" s="631"/>
      <c r="AR136" s="588"/>
      <c r="AS136" s="589"/>
      <c r="AT136" s="860"/>
      <c r="AU136" s="861"/>
      <c r="AV136" s="588"/>
      <c r="AW136" s="589"/>
      <c r="AX136" s="597"/>
      <c r="AY136" s="598"/>
      <c r="AZ136" s="598"/>
      <c r="BA136" s="599"/>
      <c r="BB136" s="603"/>
      <c r="BC136" s="604"/>
      <c r="BD136" s="604"/>
      <c r="BE136" s="605"/>
      <c r="BF136" s="547"/>
      <c r="BG136" s="548"/>
      <c r="BH136" s="548"/>
      <c r="BI136" s="548"/>
      <c r="BJ136" s="551"/>
      <c r="BK136" s="552"/>
      <c r="BL136" s="664"/>
      <c r="BM136" s="665"/>
      <c r="BN136" s="665"/>
      <c r="BO136" s="665"/>
      <c r="BP136" s="551"/>
      <c r="BQ136" s="552"/>
      <c r="BR136" s="664"/>
      <c r="BS136" s="665"/>
      <c r="BT136" s="665"/>
      <c r="BU136" s="665"/>
      <c r="BV136" s="551"/>
      <c r="BW136" s="552"/>
      <c r="BX136" s="669"/>
      <c r="BY136" s="670"/>
      <c r="BZ136" s="670"/>
      <c r="CA136" s="670"/>
      <c r="CB136" s="670"/>
      <c r="CC136" s="670"/>
      <c r="CD136" s="670"/>
      <c r="CE136" s="671"/>
      <c r="CF136" s="699"/>
      <c r="CG136" s="700"/>
      <c r="CH136" s="700"/>
      <c r="CI136" s="700"/>
      <c r="CJ136" s="701"/>
      <c r="CP136" s="307">
        <f>COUNTA(H135:CJ136)-COUNTIF(H135:CJ136,"--選択--")</f>
        <v>6</v>
      </c>
    </row>
    <row r="137" spans="1:94" ht="31.5" customHeight="1">
      <c r="A137" s="855">
        <v>40</v>
      </c>
      <c r="B137" s="856"/>
      <c r="C137" s="632" t="s">
        <v>628</v>
      </c>
      <c r="D137" s="633"/>
      <c r="E137" s="633"/>
      <c r="F137" s="633"/>
      <c r="G137" s="633"/>
      <c r="H137" s="634"/>
      <c r="I137" s="635"/>
      <c r="J137" s="635"/>
      <c r="K137" s="635"/>
      <c r="L137" s="635"/>
      <c r="M137" s="635"/>
      <c r="N137" s="635"/>
      <c r="O137" s="635"/>
      <c r="P137" s="635"/>
      <c r="Q137" s="635"/>
      <c r="R137" s="635"/>
      <c r="S137" s="635"/>
      <c r="T137" s="635"/>
      <c r="U137" s="635"/>
      <c r="V137" s="635"/>
      <c r="W137" s="635"/>
      <c r="X137" s="635"/>
      <c r="Y137" s="635"/>
      <c r="Z137" s="635"/>
      <c r="AA137" s="635"/>
      <c r="AB137" s="635"/>
      <c r="AC137" s="636"/>
      <c r="AD137" s="637" t="s">
        <v>277</v>
      </c>
      <c r="AE137" s="638"/>
      <c r="AF137" s="638"/>
      <c r="AG137" s="638"/>
      <c r="AH137" s="639"/>
      <c r="AI137" s="643" t="s">
        <v>277</v>
      </c>
      <c r="AJ137" s="644"/>
      <c r="AK137" s="644"/>
      <c r="AL137" s="644"/>
      <c r="AM137" s="645"/>
      <c r="AN137" s="628"/>
      <c r="AO137" s="629"/>
      <c r="AP137" s="629"/>
      <c r="AQ137" s="629"/>
      <c r="AR137" s="586" t="s">
        <v>186</v>
      </c>
      <c r="AS137" s="587"/>
      <c r="AT137" s="858"/>
      <c r="AU137" s="859"/>
      <c r="AV137" s="586" t="s">
        <v>185</v>
      </c>
      <c r="AW137" s="587"/>
      <c r="AX137" s="594"/>
      <c r="AY137" s="595"/>
      <c r="AZ137" s="595"/>
      <c r="BA137" s="596"/>
      <c r="BB137" s="600"/>
      <c r="BC137" s="601"/>
      <c r="BD137" s="601"/>
      <c r="BE137" s="602"/>
      <c r="BF137" s="545"/>
      <c r="BG137" s="546"/>
      <c r="BH137" s="546"/>
      <c r="BI137" s="546"/>
      <c r="BJ137" s="549" t="s">
        <v>720</v>
      </c>
      <c r="BK137" s="550"/>
      <c r="BL137" s="655"/>
      <c r="BM137" s="656"/>
      <c r="BN137" s="656"/>
      <c r="BO137" s="656"/>
      <c r="BP137" s="549" t="s">
        <v>184</v>
      </c>
      <c r="BQ137" s="550"/>
      <c r="BR137" s="655"/>
      <c r="BS137" s="656"/>
      <c r="BT137" s="656"/>
      <c r="BU137" s="656"/>
      <c r="BV137" s="549" t="s">
        <v>184</v>
      </c>
      <c r="BW137" s="550"/>
      <c r="BX137" s="666" t="str">
        <f>IF(AND(BL137&gt;=20,BR137&gt;=100),"『ＺＥＨ－Ｍ』",IF(AND(BL137&gt;=20,BR137&gt;=75),"Nearly ＺＥＨ－Ｍ",IF(AND(BL137&gt;=20,BR137&gt;=50),"ＺＥＨ－Ｍ Ready",IF(BL137&gt;=20,"ＺＥＨ－Ｍ Oriented",""))))</f>
        <v/>
      </c>
      <c r="BY137" s="667"/>
      <c r="BZ137" s="667"/>
      <c r="CA137" s="667"/>
      <c r="CB137" s="667"/>
      <c r="CC137" s="667"/>
      <c r="CD137" s="667"/>
      <c r="CE137" s="668"/>
      <c r="CF137" s="696" t="s">
        <v>277</v>
      </c>
      <c r="CG137" s="697"/>
      <c r="CH137" s="697"/>
      <c r="CI137" s="697"/>
      <c r="CJ137" s="698"/>
      <c r="CP137" s="306"/>
    </row>
    <row r="138" spans="1:94" ht="31.5" customHeight="1">
      <c r="A138" s="857"/>
      <c r="B138" s="589"/>
      <c r="C138" s="652" t="s">
        <v>629</v>
      </c>
      <c r="D138" s="653"/>
      <c r="E138" s="653"/>
      <c r="F138" s="653"/>
      <c r="G138" s="654"/>
      <c r="H138" s="659"/>
      <c r="I138" s="660"/>
      <c r="J138" s="660"/>
      <c r="K138" s="660"/>
      <c r="L138" s="660"/>
      <c r="M138" s="660"/>
      <c r="N138" s="660"/>
      <c r="O138" s="660"/>
      <c r="P138" s="660"/>
      <c r="Q138" s="660"/>
      <c r="R138" s="660"/>
      <c r="S138" s="660"/>
      <c r="T138" s="660"/>
      <c r="U138" s="660"/>
      <c r="V138" s="660"/>
      <c r="W138" s="660"/>
      <c r="X138" s="660"/>
      <c r="Y138" s="660"/>
      <c r="Z138" s="660"/>
      <c r="AA138" s="660"/>
      <c r="AB138" s="660"/>
      <c r="AC138" s="661"/>
      <c r="AD138" s="640"/>
      <c r="AE138" s="641"/>
      <c r="AF138" s="641"/>
      <c r="AG138" s="641"/>
      <c r="AH138" s="642"/>
      <c r="AI138" s="646"/>
      <c r="AJ138" s="647"/>
      <c r="AK138" s="647"/>
      <c r="AL138" s="647"/>
      <c r="AM138" s="648"/>
      <c r="AN138" s="630"/>
      <c r="AO138" s="631"/>
      <c r="AP138" s="631"/>
      <c r="AQ138" s="631"/>
      <c r="AR138" s="588"/>
      <c r="AS138" s="589"/>
      <c r="AT138" s="860"/>
      <c r="AU138" s="861"/>
      <c r="AV138" s="588"/>
      <c r="AW138" s="589"/>
      <c r="AX138" s="597"/>
      <c r="AY138" s="598"/>
      <c r="AZ138" s="598"/>
      <c r="BA138" s="599"/>
      <c r="BB138" s="603"/>
      <c r="BC138" s="604"/>
      <c r="BD138" s="604"/>
      <c r="BE138" s="605"/>
      <c r="BF138" s="547"/>
      <c r="BG138" s="548"/>
      <c r="BH138" s="548"/>
      <c r="BI138" s="548"/>
      <c r="BJ138" s="551"/>
      <c r="BK138" s="552"/>
      <c r="BL138" s="664"/>
      <c r="BM138" s="665"/>
      <c r="BN138" s="665"/>
      <c r="BO138" s="665"/>
      <c r="BP138" s="551"/>
      <c r="BQ138" s="552"/>
      <c r="BR138" s="664"/>
      <c r="BS138" s="665"/>
      <c r="BT138" s="665"/>
      <c r="BU138" s="665"/>
      <c r="BV138" s="551"/>
      <c r="BW138" s="552"/>
      <c r="BX138" s="669"/>
      <c r="BY138" s="670"/>
      <c r="BZ138" s="670"/>
      <c r="CA138" s="670"/>
      <c r="CB138" s="670"/>
      <c r="CC138" s="670"/>
      <c r="CD138" s="670"/>
      <c r="CE138" s="671"/>
      <c r="CF138" s="699"/>
      <c r="CG138" s="700"/>
      <c r="CH138" s="700"/>
      <c r="CI138" s="700"/>
      <c r="CJ138" s="701"/>
      <c r="CP138" s="307">
        <f>COUNTA(H137:CJ138)-COUNTIF(H137:CJ138,"--選択--")</f>
        <v>6</v>
      </c>
    </row>
    <row r="139" spans="1:94" ht="19">
      <c r="A139" s="270"/>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c r="AA139" s="219"/>
      <c r="AB139" s="219"/>
      <c r="AC139" s="219"/>
      <c r="AD139" s="219"/>
      <c r="AE139" s="219"/>
      <c r="AF139" s="219"/>
      <c r="AG139" s="219"/>
      <c r="AH139" s="219"/>
      <c r="AI139" s="219"/>
      <c r="AJ139" s="219"/>
      <c r="AK139" s="219"/>
      <c r="AL139" s="220"/>
      <c r="AM139" s="220"/>
      <c r="AN139" s="220"/>
      <c r="CE139" s="221"/>
      <c r="CL139" s="203"/>
    </row>
    <row r="140" spans="1:94" ht="18.75" customHeight="1"/>
    <row r="141" spans="1:94" ht="28.5" customHeight="1">
      <c r="A141" s="209" t="s">
        <v>753</v>
      </c>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c r="BT141" s="210"/>
      <c r="BU141" s="210"/>
      <c r="BV141" s="210"/>
      <c r="BW141" s="210"/>
      <c r="BX141" s="210"/>
      <c r="BY141" s="210"/>
      <c r="BZ141" s="210"/>
      <c r="CA141" s="210"/>
      <c r="CB141" s="210"/>
      <c r="CC141" s="210"/>
      <c r="CD141" s="210"/>
      <c r="CE141" s="266" t="s">
        <v>340</v>
      </c>
      <c r="CF141" s="759" t="s">
        <v>346</v>
      </c>
      <c r="CG141" s="759"/>
      <c r="CH141" s="268" t="s">
        <v>342</v>
      </c>
      <c r="CI141" s="759" t="s">
        <v>347</v>
      </c>
      <c r="CJ141" s="759"/>
      <c r="CK141" s="266" t="s">
        <v>343</v>
      </c>
      <c r="CL141" s="266" t="s">
        <v>344</v>
      </c>
    </row>
    <row r="142" spans="1:94" ht="18.75" customHeight="1">
      <c r="A142" s="271"/>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s="210"/>
      <c r="BX142" s="210"/>
      <c r="BY142" s="210"/>
      <c r="BZ142" s="210"/>
      <c r="CA142" s="210"/>
      <c r="CB142" s="210"/>
      <c r="CC142" s="210"/>
      <c r="CD142" s="210"/>
      <c r="CE142" s="266"/>
      <c r="CF142" s="267"/>
      <c r="CG142" s="267"/>
      <c r="CH142" s="268"/>
      <c r="CI142" s="267"/>
      <c r="CJ142" s="267"/>
      <c r="CK142" s="266"/>
      <c r="CL142" s="266"/>
    </row>
    <row r="143" spans="1:94" ht="29.25" customHeight="1">
      <c r="A143" s="186" t="s">
        <v>643</v>
      </c>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663" t="s">
        <v>634</v>
      </c>
      <c r="BM143" s="663"/>
      <c r="BN143" s="663"/>
      <c r="BO143" s="663"/>
      <c r="BP143" s="663"/>
      <c r="BQ143" s="663"/>
      <c r="BR143" s="663"/>
      <c r="BS143" s="663"/>
      <c r="BT143" s="663"/>
      <c r="BU143" s="663"/>
      <c r="BV143" s="663"/>
      <c r="BW143" s="663"/>
      <c r="BX143" s="663"/>
      <c r="BY143" s="663"/>
      <c r="BZ143" s="663"/>
      <c r="CA143" s="663"/>
      <c r="CB143" s="663"/>
      <c r="CC143" s="663"/>
      <c r="CD143" s="663"/>
      <c r="CE143" s="663"/>
      <c r="CF143" s="710">
        <f>COUNTIF(CP154:CP198,15)+COUNTIF(CP154:CP198,16)</f>
        <v>0</v>
      </c>
      <c r="CG143" s="710"/>
      <c r="CH143" s="710"/>
      <c r="CI143" s="710"/>
      <c r="CJ143" s="710"/>
      <c r="CK143" s="266"/>
      <c r="CL143" s="266"/>
    </row>
    <row r="144" spans="1:94" ht="19.5" customHeight="1">
      <c r="A144" s="272"/>
      <c r="B144" s="249" t="s">
        <v>864</v>
      </c>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49"/>
      <c r="AY144" s="249"/>
      <c r="AZ144" s="249"/>
      <c r="BA144" s="249"/>
      <c r="BB144" s="249"/>
      <c r="BC144" s="249"/>
      <c r="BD144" s="249"/>
      <c r="BE144" s="249"/>
      <c r="BF144" s="249"/>
      <c r="BG144" s="249"/>
      <c r="BH144" s="249"/>
      <c r="BI144" s="249"/>
      <c r="BJ144" s="249"/>
      <c r="BK144" s="249"/>
      <c r="BL144" s="663"/>
      <c r="BM144" s="663"/>
      <c r="BN144" s="663"/>
      <c r="BO144" s="663"/>
      <c r="BP144" s="663"/>
      <c r="BQ144" s="663"/>
      <c r="BR144" s="663"/>
      <c r="BS144" s="663"/>
      <c r="BT144" s="663"/>
      <c r="BU144" s="663"/>
      <c r="BV144" s="663"/>
      <c r="BW144" s="663"/>
      <c r="BX144" s="663"/>
      <c r="BY144" s="663"/>
      <c r="BZ144" s="663"/>
      <c r="CA144" s="663"/>
      <c r="CB144" s="663"/>
      <c r="CC144" s="663"/>
      <c r="CD144" s="663"/>
      <c r="CE144" s="663"/>
      <c r="CF144" s="710"/>
      <c r="CG144" s="710"/>
      <c r="CH144" s="710"/>
      <c r="CI144" s="710"/>
      <c r="CJ144" s="710"/>
      <c r="CL144" s="203"/>
    </row>
    <row r="145" spans="1:94" ht="19.5" customHeight="1">
      <c r="A145" s="272"/>
      <c r="B145" s="249" t="s">
        <v>717</v>
      </c>
      <c r="C145" s="249"/>
      <c r="D145" s="249"/>
      <c r="E145" s="249"/>
      <c r="F145" s="249"/>
      <c r="G145" s="249"/>
      <c r="H145" s="249"/>
      <c r="I145" s="249"/>
      <c r="J145" s="249"/>
      <c r="K145" s="249"/>
      <c r="L145" s="249"/>
      <c r="M145" s="249"/>
      <c r="N145" s="249"/>
      <c r="O145" s="249"/>
      <c r="P145" s="249"/>
      <c r="Q145" s="249"/>
      <c r="R145" s="249"/>
      <c r="S145" s="249"/>
      <c r="T145" s="249"/>
      <c r="U145" s="249"/>
      <c r="V145" s="249"/>
      <c r="W145" s="249"/>
      <c r="X145" s="249"/>
      <c r="Y145" s="249"/>
      <c r="Z145" s="249"/>
      <c r="AA145" s="249"/>
      <c r="AB145" s="249"/>
      <c r="AC145" s="249"/>
      <c r="AD145" s="249"/>
      <c r="AE145" s="249"/>
      <c r="AF145" s="249"/>
      <c r="AG145" s="249"/>
      <c r="AH145" s="249"/>
      <c r="AI145" s="249"/>
      <c r="AJ145" s="249"/>
      <c r="AK145" s="249"/>
      <c r="AL145" s="249"/>
      <c r="AM145" s="249"/>
      <c r="AN145" s="249"/>
      <c r="AO145" s="249"/>
      <c r="AP145" s="249"/>
      <c r="AQ145" s="249"/>
      <c r="AR145" s="249"/>
      <c r="AS145" s="249"/>
      <c r="AT145" s="249"/>
      <c r="AU145" s="249"/>
      <c r="AV145" s="249"/>
      <c r="AW145" s="249"/>
      <c r="AX145" s="249"/>
      <c r="AY145" s="249"/>
      <c r="AZ145" s="249"/>
      <c r="BA145" s="249"/>
      <c r="BB145" s="249"/>
      <c r="BC145" s="249"/>
      <c r="BD145" s="249"/>
      <c r="BE145" s="249"/>
      <c r="BF145" s="249"/>
      <c r="BG145" s="249"/>
      <c r="BH145" s="249"/>
      <c r="BI145" s="249"/>
      <c r="BJ145" s="249"/>
      <c r="BK145" s="249"/>
      <c r="BL145" s="249"/>
      <c r="BM145" s="249"/>
      <c r="BN145" s="249"/>
      <c r="BO145" s="249"/>
      <c r="BP145" s="249"/>
      <c r="BQ145" s="249"/>
      <c r="BR145" s="249"/>
      <c r="BS145" s="249"/>
      <c r="BT145" s="249"/>
      <c r="BU145" s="249"/>
      <c r="BV145" s="249"/>
      <c r="BW145" s="249"/>
      <c r="BX145" s="249"/>
      <c r="BY145" s="249"/>
      <c r="BZ145" s="249"/>
      <c r="CA145" s="249"/>
      <c r="CB145" s="249"/>
      <c r="CC145" s="249"/>
      <c r="CD145" s="249"/>
      <c r="CE145" s="249"/>
      <c r="CL145" s="203"/>
    </row>
    <row r="146" spans="1:94" ht="10" customHeight="1">
      <c r="A146" s="273"/>
      <c r="B146" s="215"/>
      <c r="C146" s="215"/>
      <c r="D146" s="215"/>
      <c r="E146" s="215"/>
      <c r="F146" s="215"/>
      <c r="G146" s="215"/>
      <c r="H146" s="215"/>
      <c r="I146" s="215"/>
      <c r="J146" s="215"/>
      <c r="K146" s="215"/>
      <c r="L146" s="215"/>
      <c r="M146" s="215"/>
      <c r="N146" s="215"/>
      <c r="O146" s="215"/>
      <c r="P146" s="215"/>
      <c r="Q146" s="215"/>
      <c r="R146" s="215"/>
      <c r="S146" s="215"/>
      <c r="T146" s="215"/>
      <c r="U146" s="215"/>
      <c r="V146" s="215"/>
      <c r="W146" s="215"/>
      <c r="X146" s="215"/>
      <c r="Y146" s="215"/>
      <c r="Z146" s="215"/>
      <c r="AA146" s="215"/>
      <c r="AB146" s="215"/>
      <c r="AC146" s="215"/>
      <c r="AD146" s="215"/>
      <c r="AE146" s="215"/>
      <c r="AF146" s="215"/>
      <c r="AG146" s="215"/>
      <c r="AH146" s="215"/>
      <c r="AI146" s="215"/>
      <c r="AJ146" s="215"/>
      <c r="AK146" s="215"/>
      <c r="AL146" s="215"/>
      <c r="AM146" s="215"/>
      <c r="AN146" s="215"/>
      <c r="AO146" s="215"/>
      <c r="AP146" s="215"/>
      <c r="AQ146" s="215"/>
      <c r="AR146" s="215"/>
      <c r="AS146" s="215"/>
      <c r="AT146" s="215"/>
      <c r="AU146" s="274"/>
      <c r="AV146" s="274"/>
      <c r="AW146" s="274"/>
      <c r="AX146" s="274"/>
      <c r="AY146" s="274"/>
      <c r="AZ146" s="274"/>
      <c r="BA146" s="274"/>
      <c r="BB146" s="274"/>
      <c r="BC146" s="274"/>
      <c r="BD146" s="274"/>
      <c r="BE146" s="274"/>
      <c r="BF146" s="274"/>
      <c r="BG146" s="274"/>
      <c r="BH146" s="274"/>
      <c r="BI146" s="274"/>
      <c r="BJ146" s="274"/>
      <c r="BK146" s="274"/>
      <c r="BL146" s="274"/>
      <c r="BM146" s="274"/>
      <c r="BN146" s="274"/>
      <c r="BO146" s="274"/>
      <c r="BP146" s="274"/>
      <c r="BQ146" s="274"/>
      <c r="BR146" s="274"/>
      <c r="BS146" s="274"/>
      <c r="BT146" s="274"/>
      <c r="BU146" s="274"/>
      <c r="BV146" s="274"/>
      <c r="BW146" s="274"/>
      <c r="BX146" s="275"/>
      <c r="BY146" s="275"/>
      <c r="BZ146" s="275"/>
      <c r="CA146" s="275"/>
      <c r="CB146" s="275"/>
      <c r="CC146" s="275"/>
      <c r="CD146" s="275"/>
      <c r="CE146" s="275"/>
      <c r="CF146" s="217"/>
      <c r="CG146" s="217"/>
      <c r="CH146" s="217"/>
      <c r="CI146" s="217"/>
      <c r="CJ146" s="217"/>
    </row>
    <row r="147" spans="1:94" s="281" customFormat="1" ht="20.25" customHeight="1">
      <c r="A147" s="847" t="s">
        <v>128</v>
      </c>
      <c r="B147" s="847"/>
      <c r="C147" s="848" t="s">
        <v>20</v>
      </c>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7" t="s">
        <v>606</v>
      </c>
      <c r="AE147" s="847"/>
      <c r="AF147" s="847"/>
      <c r="AG147" s="847"/>
      <c r="AH147" s="847"/>
      <c r="AI147" s="847" t="s">
        <v>32</v>
      </c>
      <c r="AJ147" s="847"/>
      <c r="AK147" s="847"/>
      <c r="AL147" s="847"/>
      <c r="AM147" s="847"/>
      <c r="AN147" s="847" t="s">
        <v>21</v>
      </c>
      <c r="AO147" s="847"/>
      <c r="AP147" s="847"/>
      <c r="AQ147" s="847"/>
      <c r="AR147" s="847"/>
      <c r="AS147" s="847"/>
      <c r="AT147" s="847" t="s">
        <v>22</v>
      </c>
      <c r="AU147" s="847"/>
      <c r="AV147" s="847"/>
      <c r="AW147" s="847"/>
      <c r="AX147" s="848" t="s">
        <v>339</v>
      </c>
      <c r="AY147" s="849"/>
      <c r="AZ147" s="849"/>
      <c r="BA147" s="852"/>
      <c r="BB147" s="854" t="s">
        <v>713</v>
      </c>
      <c r="BC147" s="854"/>
      <c r="BD147" s="854"/>
      <c r="BE147" s="854"/>
      <c r="BF147" s="553" t="s">
        <v>738</v>
      </c>
      <c r="BG147" s="554"/>
      <c r="BH147" s="554"/>
      <c r="BI147" s="554"/>
      <c r="BJ147" s="554"/>
      <c r="BK147" s="555"/>
      <c r="BL147" s="663" t="s">
        <v>23</v>
      </c>
      <c r="BM147" s="663"/>
      <c r="BN147" s="663"/>
      <c r="BO147" s="663"/>
      <c r="BP147" s="663"/>
      <c r="BQ147" s="663"/>
      <c r="BR147" s="663"/>
      <c r="BS147" s="663"/>
      <c r="BT147" s="663"/>
      <c r="BU147" s="663"/>
      <c r="BV147" s="663"/>
      <c r="BW147" s="663"/>
      <c r="BX147" s="848" t="s">
        <v>623</v>
      </c>
      <c r="BY147" s="849"/>
      <c r="BZ147" s="849"/>
      <c r="CA147" s="849"/>
      <c r="CB147" s="849"/>
      <c r="CC147" s="849"/>
      <c r="CD147" s="849"/>
      <c r="CE147" s="849"/>
      <c r="CF147" s="849"/>
      <c r="CG147" s="849"/>
      <c r="CH147" s="849"/>
      <c r="CI147" s="849"/>
      <c r="CJ147" s="852"/>
      <c r="CK147" s="265"/>
      <c r="CL147" s="265"/>
      <c r="CP147" s="306"/>
    </row>
    <row r="148" spans="1:94" s="281" customFormat="1" ht="20.25" customHeight="1">
      <c r="A148" s="847"/>
      <c r="B148" s="847"/>
      <c r="C148" s="850"/>
      <c r="D148" s="851"/>
      <c r="E148" s="851"/>
      <c r="F148" s="851"/>
      <c r="G148" s="851"/>
      <c r="H148" s="851"/>
      <c r="I148" s="851"/>
      <c r="J148" s="851"/>
      <c r="K148" s="851"/>
      <c r="L148" s="851"/>
      <c r="M148" s="851"/>
      <c r="N148" s="851"/>
      <c r="O148" s="851"/>
      <c r="P148" s="851"/>
      <c r="Q148" s="851"/>
      <c r="R148" s="851"/>
      <c r="S148" s="851"/>
      <c r="T148" s="851"/>
      <c r="U148" s="851"/>
      <c r="V148" s="851"/>
      <c r="W148" s="851"/>
      <c r="X148" s="851"/>
      <c r="Y148" s="851"/>
      <c r="Z148" s="851"/>
      <c r="AA148" s="851"/>
      <c r="AB148" s="851"/>
      <c r="AC148" s="851"/>
      <c r="AD148" s="847"/>
      <c r="AE148" s="847"/>
      <c r="AF148" s="847"/>
      <c r="AG148" s="847"/>
      <c r="AH148" s="847"/>
      <c r="AI148" s="847"/>
      <c r="AJ148" s="847"/>
      <c r="AK148" s="847"/>
      <c r="AL148" s="847"/>
      <c r="AM148" s="847"/>
      <c r="AN148" s="847"/>
      <c r="AO148" s="847"/>
      <c r="AP148" s="847"/>
      <c r="AQ148" s="847"/>
      <c r="AR148" s="847"/>
      <c r="AS148" s="847"/>
      <c r="AT148" s="847"/>
      <c r="AU148" s="847"/>
      <c r="AV148" s="847"/>
      <c r="AW148" s="847"/>
      <c r="AX148" s="850"/>
      <c r="AY148" s="851"/>
      <c r="AZ148" s="851"/>
      <c r="BA148" s="853"/>
      <c r="BB148" s="854"/>
      <c r="BC148" s="854"/>
      <c r="BD148" s="854"/>
      <c r="BE148" s="854"/>
      <c r="BF148" s="556"/>
      <c r="BG148" s="557"/>
      <c r="BH148" s="557"/>
      <c r="BI148" s="557"/>
      <c r="BJ148" s="557"/>
      <c r="BK148" s="558"/>
      <c r="BL148" s="663" t="s">
        <v>24</v>
      </c>
      <c r="BM148" s="663"/>
      <c r="BN148" s="663"/>
      <c r="BO148" s="663"/>
      <c r="BP148" s="663"/>
      <c r="BQ148" s="663"/>
      <c r="BR148" s="663" t="s">
        <v>25</v>
      </c>
      <c r="BS148" s="663"/>
      <c r="BT148" s="663"/>
      <c r="BU148" s="663"/>
      <c r="BV148" s="663"/>
      <c r="BW148" s="663"/>
      <c r="BX148" s="850"/>
      <c r="BY148" s="851"/>
      <c r="BZ148" s="851"/>
      <c r="CA148" s="851"/>
      <c r="CB148" s="851"/>
      <c r="CC148" s="851"/>
      <c r="CD148" s="851"/>
      <c r="CE148" s="851"/>
      <c r="CF148" s="851"/>
      <c r="CG148" s="851"/>
      <c r="CH148" s="851"/>
      <c r="CI148" s="851"/>
      <c r="CJ148" s="853"/>
      <c r="CK148" s="265"/>
      <c r="CL148" s="265"/>
      <c r="CP148" s="306"/>
    </row>
    <row r="149" spans="1:94" s="281" customFormat="1" ht="35.15" customHeight="1">
      <c r="A149" s="846">
        <v>1</v>
      </c>
      <c r="B149" s="846"/>
      <c r="C149" s="780"/>
      <c r="D149" s="781"/>
      <c r="E149" s="781"/>
      <c r="F149" s="781"/>
      <c r="G149" s="781"/>
      <c r="H149" s="781"/>
      <c r="I149" s="781"/>
      <c r="J149" s="781"/>
      <c r="K149" s="781"/>
      <c r="L149" s="781"/>
      <c r="M149" s="781"/>
      <c r="N149" s="781"/>
      <c r="O149" s="781"/>
      <c r="P149" s="781"/>
      <c r="Q149" s="781"/>
      <c r="R149" s="781"/>
      <c r="S149" s="781"/>
      <c r="T149" s="781"/>
      <c r="U149" s="781"/>
      <c r="V149" s="781"/>
      <c r="W149" s="781"/>
      <c r="X149" s="781"/>
      <c r="Y149" s="781"/>
      <c r="Z149" s="781"/>
      <c r="AA149" s="781"/>
      <c r="AB149" s="781"/>
      <c r="AC149" s="782"/>
      <c r="AD149" s="784" t="s">
        <v>277</v>
      </c>
      <c r="AE149" s="784"/>
      <c r="AF149" s="784"/>
      <c r="AG149" s="784"/>
      <c r="AH149" s="785"/>
      <c r="AI149" s="786" t="s">
        <v>277</v>
      </c>
      <c r="AJ149" s="787"/>
      <c r="AK149" s="787"/>
      <c r="AL149" s="787"/>
      <c r="AM149" s="787"/>
      <c r="AN149" s="788"/>
      <c r="AO149" s="788"/>
      <c r="AP149" s="788"/>
      <c r="AQ149" s="789"/>
      <c r="AR149" s="790" t="s">
        <v>186</v>
      </c>
      <c r="AS149" s="791"/>
      <c r="AT149" s="792"/>
      <c r="AU149" s="793"/>
      <c r="AV149" s="794" t="s">
        <v>185</v>
      </c>
      <c r="AW149" s="795"/>
      <c r="AX149" s="796"/>
      <c r="AY149" s="797"/>
      <c r="AZ149" s="797"/>
      <c r="BA149" s="798"/>
      <c r="BB149" s="799"/>
      <c r="BC149" s="799"/>
      <c r="BD149" s="799"/>
      <c r="BE149" s="799"/>
      <c r="BF149" s="559"/>
      <c r="BG149" s="559"/>
      <c r="BH149" s="559"/>
      <c r="BI149" s="541"/>
      <c r="BJ149" s="535" t="s">
        <v>720</v>
      </c>
      <c r="BK149" s="536"/>
      <c r="BL149" s="705"/>
      <c r="BM149" s="705"/>
      <c r="BN149" s="705"/>
      <c r="BO149" s="706"/>
      <c r="BP149" s="535" t="s">
        <v>184</v>
      </c>
      <c r="BQ149" s="536"/>
      <c r="BR149" s="705"/>
      <c r="BS149" s="705"/>
      <c r="BT149" s="705"/>
      <c r="BU149" s="706"/>
      <c r="BV149" s="535" t="s">
        <v>184</v>
      </c>
      <c r="BW149" s="536"/>
      <c r="BX149" s="707" t="str">
        <f t="shared" ref="BX149:BX180" si="0">IF(AND(BL149&gt;=20,BR149&gt;=100),"『ＺＥＨ－Ｍ』",IF(AND(BL149&gt;=20,BR149&gt;=75),"Nearly ＺＥＨ－Ｍ",IF(AND(BL149&gt;=20,BR149&gt;=50),"ＺＥＨ－Ｍ Ready",IF(BL149&gt;=20,"ＺＥＨ－Ｍ Oriented",""))))</f>
        <v/>
      </c>
      <c r="BY149" s="708"/>
      <c r="BZ149" s="708"/>
      <c r="CA149" s="708"/>
      <c r="CB149" s="708"/>
      <c r="CC149" s="708"/>
      <c r="CD149" s="708"/>
      <c r="CE149" s="708"/>
      <c r="CF149" s="708"/>
      <c r="CG149" s="708"/>
      <c r="CH149" s="708"/>
      <c r="CI149" s="708"/>
      <c r="CJ149" s="709"/>
      <c r="CK149" s="265"/>
      <c r="CL149" s="265"/>
      <c r="CP149" s="306"/>
    </row>
    <row r="150" spans="1:94" s="281" customFormat="1" ht="35.15" customHeight="1">
      <c r="A150" s="846">
        <v>2</v>
      </c>
      <c r="B150" s="846"/>
      <c r="C150" s="780"/>
      <c r="D150" s="781"/>
      <c r="E150" s="781"/>
      <c r="F150" s="781"/>
      <c r="G150" s="781"/>
      <c r="H150" s="781"/>
      <c r="I150" s="781"/>
      <c r="J150" s="781"/>
      <c r="K150" s="781"/>
      <c r="L150" s="781"/>
      <c r="M150" s="781"/>
      <c r="N150" s="781"/>
      <c r="O150" s="781"/>
      <c r="P150" s="781"/>
      <c r="Q150" s="781"/>
      <c r="R150" s="781"/>
      <c r="S150" s="781"/>
      <c r="T150" s="781"/>
      <c r="U150" s="781"/>
      <c r="V150" s="781"/>
      <c r="W150" s="781"/>
      <c r="X150" s="781"/>
      <c r="Y150" s="781"/>
      <c r="Z150" s="781"/>
      <c r="AA150" s="781"/>
      <c r="AB150" s="781"/>
      <c r="AC150" s="782"/>
      <c r="AD150" s="784" t="s">
        <v>277</v>
      </c>
      <c r="AE150" s="784"/>
      <c r="AF150" s="784"/>
      <c r="AG150" s="784"/>
      <c r="AH150" s="785"/>
      <c r="AI150" s="786" t="s">
        <v>277</v>
      </c>
      <c r="AJ150" s="787"/>
      <c r="AK150" s="787"/>
      <c r="AL150" s="787"/>
      <c r="AM150" s="787"/>
      <c r="AN150" s="788"/>
      <c r="AO150" s="788"/>
      <c r="AP150" s="788"/>
      <c r="AQ150" s="789"/>
      <c r="AR150" s="790" t="s">
        <v>186</v>
      </c>
      <c r="AS150" s="791"/>
      <c r="AT150" s="792"/>
      <c r="AU150" s="793"/>
      <c r="AV150" s="794" t="s">
        <v>185</v>
      </c>
      <c r="AW150" s="795"/>
      <c r="AX150" s="796"/>
      <c r="AY150" s="797"/>
      <c r="AZ150" s="797"/>
      <c r="BA150" s="798"/>
      <c r="BB150" s="799"/>
      <c r="BC150" s="799"/>
      <c r="BD150" s="799"/>
      <c r="BE150" s="799"/>
      <c r="BF150" s="559"/>
      <c r="BG150" s="559"/>
      <c r="BH150" s="559"/>
      <c r="BI150" s="541"/>
      <c r="BJ150" s="535" t="s">
        <v>720</v>
      </c>
      <c r="BK150" s="536"/>
      <c r="BL150" s="705"/>
      <c r="BM150" s="705"/>
      <c r="BN150" s="705"/>
      <c r="BO150" s="706"/>
      <c r="BP150" s="535" t="s">
        <v>184</v>
      </c>
      <c r="BQ150" s="536"/>
      <c r="BR150" s="705"/>
      <c r="BS150" s="705"/>
      <c r="BT150" s="705"/>
      <c r="BU150" s="706"/>
      <c r="BV150" s="535" t="s">
        <v>184</v>
      </c>
      <c r="BW150" s="536"/>
      <c r="BX150" s="707" t="str">
        <f t="shared" si="0"/>
        <v/>
      </c>
      <c r="BY150" s="708"/>
      <c r="BZ150" s="708"/>
      <c r="CA150" s="708"/>
      <c r="CB150" s="708"/>
      <c r="CC150" s="708"/>
      <c r="CD150" s="708"/>
      <c r="CE150" s="708"/>
      <c r="CF150" s="708"/>
      <c r="CG150" s="708"/>
      <c r="CH150" s="708"/>
      <c r="CI150" s="708"/>
      <c r="CJ150" s="709"/>
      <c r="CK150" s="265"/>
      <c r="CL150" s="265"/>
      <c r="CP150" s="306"/>
    </row>
    <row r="151" spans="1:94" s="281" customFormat="1" ht="35.15" customHeight="1">
      <c r="A151" s="846">
        <v>3</v>
      </c>
      <c r="B151" s="846"/>
      <c r="C151" s="780"/>
      <c r="D151" s="781"/>
      <c r="E151" s="781"/>
      <c r="F151" s="781"/>
      <c r="G151" s="781"/>
      <c r="H151" s="781"/>
      <c r="I151" s="781"/>
      <c r="J151" s="781"/>
      <c r="K151" s="781"/>
      <c r="L151" s="781"/>
      <c r="M151" s="781"/>
      <c r="N151" s="781"/>
      <c r="O151" s="781"/>
      <c r="P151" s="781"/>
      <c r="Q151" s="781"/>
      <c r="R151" s="781"/>
      <c r="S151" s="781"/>
      <c r="T151" s="781"/>
      <c r="U151" s="781"/>
      <c r="V151" s="781"/>
      <c r="W151" s="781"/>
      <c r="X151" s="781"/>
      <c r="Y151" s="781"/>
      <c r="Z151" s="781"/>
      <c r="AA151" s="781"/>
      <c r="AB151" s="781"/>
      <c r="AC151" s="782"/>
      <c r="AD151" s="784" t="s">
        <v>277</v>
      </c>
      <c r="AE151" s="784"/>
      <c r="AF151" s="784"/>
      <c r="AG151" s="784"/>
      <c r="AH151" s="785"/>
      <c r="AI151" s="786" t="s">
        <v>277</v>
      </c>
      <c r="AJ151" s="787"/>
      <c r="AK151" s="787"/>
      <c r="AL151" s="787"/>
      <c r="AM151" s="787"/>
      <c r="AN151" s="788"/>
      <c r="AO151" s="788"/>
      <c r="AP151" s="788"/>
      <c r="AQ151" s="789"/>
      <c r="AR151" s="790" t="s">
        <v>186</v>
      </c>
      <c r="AS151" s="791"/>
      <c r="AT151" s="792"/>
      <c r="AU151" s="793"/>
      <c r="AV151" s="794" t="s">
        <v>185</v>
      </c>
      <c r="AW151" s="795"/>
      <c r="AX151" s="796"/>
      <c r="AY151" s="797"/>
      <c r="AZ151" s="797"/>
      <c r="BA151" s="798"/>
      <c r="BB151" s="799"/>
      <c r="BC151" s="799"/>
      <c r="BD151" s="799"/>
      <c r="BE151" s="799"/>
      <c r="BF151" s="559"/>
      <c r="BG151" s="559"/>
      <c r="BH151" s="559"/>
      <c r="BI151" s="541"/>
      <c r="BJ151" s="535" t="s">
        <v>720</v>
      </c>
      <c r="BK151" s="536"/>
      <c r="BL151" s="705"/>
      <c r="BM151" s="705"/>
      <c r="BN151" s="705"/>
      <c r="BO151" s="706"/>
      <c r="BP151" s="535" t="s">
        <v>184</v>
      </c>
      <c r="BQ151" s="536"/>
      <c r="BR151" s="705"/>
      <c r="BS151" s="705"/>
      <c r="BT151" s="705"/>
      <c r="BU151" s="706"/>
      <c r="BV151" s="535" t="s">
        <v>184</v>
      </c>
      <c r="BW151" s="536"/>
      <c r="BX151" s="707" t="str">
        <f t="shared" si="0"/>
        <v/>
      </c>
      <c r="BY151" s="708"/>
      <c r="BZ151" s="708"/>
      <c r="CA151" s="708"/>
      <c r="CB151" s="708"/>
      <c r="CC151" s="708"/>
      <c r="CD151" s="708"/>
      <c r="CE151" s="708"/>
      <c r="CF151" s="708"/>
      <c r="CG151" s="708"/>
      <c r="CH151" s="708"/>
      <c r="CI151" s="708"/>
      <c r="CJ151" s="709"/>
      <c r="CK151" s="265"/>
      <c r="CL151" s="265"/>
      <c r="CP151" s="306"/>
    </row>
    <row r="152" spans="1:94" s="281" customFormat="1" ht="35.15" customHeight="1">
      <c r="A152" s="846">
        <v>4</v>
      </c>
      <c r="B152" s="846"/>
      <c r="C152" s="780"/>
      <c r="D152" s="781"/>
      <c r="E152" s="781"/>
      <c r="F152" s="781"/>
      <c r="G152" s="781"/>
      <c r="H152" s="781"/>
      <c r="I152" s="781"/>
      <c r="J152" s="781"/>
      <c r="K152" s="781"/>
      <c r="L152" s="781"/>
      <c r="M152" s="781"/>
      <c r="N152" s="781"/>
      <c r="O152" s="781"/>
      <c r="P152" s="781"/>
      <c r="Q152" s="781"/>
      <c r="R152" s="781"/>
      <c r="S152" s="781"/>
      <c r="T152" s="781"/>
      <c r="U152" s="781"/>
      <c r="V152" s="781"/>
      <c r="W152" s="781"/>
      <c r="X152" s="781"/>
      <c r="Y152" s="781"/>
      <c r="Z152" s="781"/>
      <c r="AA152" s="781"/>
      <c r="AB152" s="781"/>
      <c r="AC152" s="782"/>
      <c r="AD152" s="784" t="s">
        <v>277</v>
      </c>
      <c r="AE152" s="784"/>
      <c r="AF152" s="784"/>
      <c r="AG152" s="784"/>
      <c r="AH152" s="785"/>
      <c r="AI152" s="786" t="s">
        <v>277</v>
      </c>
      <c r="AJ152" s="787"/>
      <c r="AK152" s="787"/>
      <c r="AL152" s="787"/>
      <c r="AM152" s="787"/>
      <c r="AN152" s="788"/>
      <c r="AO152" s="788"/>
      <c r="AP152" s="788"/>
      <c r="AQ152" s="789"/>
      <c r="AR152" s="790" t="s">
        <v>186</v>
      </c>
      <c r="AS152" s="791"/>
      <c r="AT152" s="792"/>
      <c r="AU152" s="793"/>
      <c r="AV152" s="794" t="s">
        <v>185</v>
      </c>
      <c r="AW152" s="795"/>
      <c r="AX152" s="796"/>
      <c r="AY152" s="797"/>
      <c r="AZ152" s="797"/>
      <c r="BA152" s="798"/>
      <c r="BB152" s="799"/>
      <c r="BC152" s="799"/>
      <c r="BD152" s="799"/>
      <c r="BE152" s="799"/>
      <c r="BF152" s="559"/>
      <c r="BG152" s="559"/>
      <c r="BH152" s="559"/>
      <c r="BI152" s="541"/>
      <c r="BJ152" s="535" t="s">
        <v>720</v>
      </c>
      <c r="BK152" s="536"/>
      <c r="BL152" s="705"/>
      <c r="BM152" s="705"/>
      <c r="BN152" s="705"/>
      <c r="BO152" s="706"/>
      <c r="BP152" s="535" t="s">
        <v>184</v>
      </c>
      <c r="BQ152" s="536"/>
      <c r="BR152" s="705"/>
      <c r="BS152" s="705"/>
      <c r="BT152" s="705"/>
      <c r="BU152" s="706"/>
      <c r="BV152" s="535" t="s">
        <v>184</v>
      </c>
      <c r="BW152" s="536"/>
      <c r="BX152" s="707" t="str">
        <f t="shared" si="0"/>
        <v/>
      </c>
      <c r="BY152" s="708"/>
      <c r="BZ152" s="708"/>
      <c r="CA152" s="708"/>
      <c r="CB152" s="708"/>
      <c r="CC152" s="708"/>
      <c r="CD152" s="708"/>
      <c r="CE152" s="708"/>
      <c r="CF152" s="708"/>
      <c r="CG152" s="708"/>
      <c r="CH152" s="708"/>
      <c r="CI152" s="708"/>
      <c r="CJ152" s="709"/>
      <c r="CK152" s="265"/>
      <c r="CL152" s="265"/>
      <c r="CP152" s="306"/>
    </row>
    <row r="153" spans="1:94" s="281" customFormat="1" ht="35.15" customHeight="1" thickBot="1">
      <c r="A153" s="802">
        <v>5</v>
      </c>
      <c r="B153" s="802"/>
      <c r="C153" s="803"/>
      <c r="D153" s="804"/>
      <c r="E153" s="804"/>
      <c r="F153" s="804"/>
      <c r="G153" s="804"/>
      <c r="H153" s="804"/>
      <c r="I153" s="804"/>
      <c r="J153" s="804"/>
      <c r="K153" s="804"/>
      <c r="L153" s="804"/>
      <c r="M153" s="804"/>
      <c r="N153" s="804"/>
      <c r="O153" s="804"/>
      <c r="P153" s="804"/>
      <c r="Q153" s="804"/>
      <c r="R153" s="804"/>
      <c r="S153" s="804"/>
      <c r="T153" s="804"/>
      <c r="U153" s="804"/>
      <c r="V153" s="804"/>
      <c r="W153" s="804"/>
      <c r="X153" s="804"/>
      <c r="Y153" s="804"/>
      <c r="Z153" s="804"/>
      <c r="AA153" s="804"/>
      <c r="AB153" s="804"/>
      <c r="AC153" s="805"/>
      <c r="AD153" s="806" t="s">
        <v>277</v>
      </c>
      <c r="AE153" s="806"/>
      <c r="AF153" s="806"/>
      <c r="AG153" s="806"/>
      <c r="AH153" s="807"/>
      <c r="AI153" s="808" t="s">
        <v>277</v>
      </c>
      <c r="AJ153" s="809"/>
      <c r="AK153" s="809"/>
      <c r="AL153" s="809"/>
      <c r="AM153" s="809"/>
      <c r="AN153" s="810"/>
      <c r="AO153" s="810"/>
      <c r="AP153" s="810"/>
      <c r="AQ153" s="811"/>
      <c r="AR153" s="812" t="s">
        <v>186</v>
      </c>
      <c r="AS153" s="813"/>
      <c r="AT153" s="814"/>
      <c r="AU153" s="815"/>
      <c r="AV153" s="816" t="s">
        <v>185</v>
      </c>
      <c r="AW153" s="817"/>
      <c r="AX153" s="818"/>
      <c r="AY153" s="819"/>
      <c r="AZ153" s="819"/>
      <c r="BA153" s="820"/>
      <c r="BB153" s="821"/>
      <c r="BC153" s="821"/>
      <c r="BD153" s="821"/>
      <c r="BE153" s="821"/>
      <c r="BF153" s="543"/>
      <c r="BG153" s="543"/>
      <c r="BH153" s="543"/>
      <c r="BI153" s="544"/>
      <c r="BJ153" s="537" t="s">
        <v>720</v>
      </c>
      <c r="BK153" s="538"/>
      <c r="BL153" s="822"/>
      <c r="BM153" s="822"/>
      <c r="BN153" s="822"/>
      <c r="BO153" s="823"/>
      <c r="BP153" s="537" t="s">
        <v>184</v>
      </c>
      <c r="BQ153" s="538"/>
      <c r="BR153" s="822"/>
      <c r="BS153" s="822"/>
      <c r="BT153" s="822"/>
      <c r="BU153" s="823"/>
      <c r="BV153" s="537" t="s">
        <v>184</v>
      </c>
      <c r="BW153" s="538"/>
      <c r="BX153" s="824" t="str">
        <f t="shared" si="0"/>
        <v/>
      </c>
      <c r="BY153" s="825"/>
      <c r="BZ153" s="825"/>
      <c r="CA153" s="825"/>
      <c r="CB153" s="825"/>
      <c r="CC153" s="825"/>
      <c r="CD153" s="825"/>
      <c r="CE153" s="825"/>
      <c r="CF153" s="825"/>
      <c r="CG153" s="825"/>
      <c r="CH153" s="825"/>
      <c r="CI153" s="825"/>
      <c r="CJ153" s="826"/>
      <c r="CK153" s="265"/>
      <c r="CL153" s="265"/>
      <c r="CP153" s="306"/>
    </row>
    <row r="154" spans="1:94" ht="35.15" customHeight="1" thickTop="1">
      <c r="A154" s="801">
        <v>6</v>
      </c>
      <c r="B154" s="801"/>
      <c r="C154" s="827"/>
      <c r="D154" s="828"/>
      <c r="E154" s="828"/>
      <c r="F154" s="828"/>
      <c r="G154" s="828"/>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9"/>
      <c r="AD154" s="830" t="s">
        <v>277</v>
      </c>
      <c r="AE154" s="830"/>
      <c r="AF154" s="830"/>
      <c r="AG154" s="830"/>
      <c r="AH154" s="831"/>
      <c r="AI154" s="646" t="s">
        <v>277</v>
      </c>
      <c r="AJ154" s="647"/>
      <c r="AK154" s="647"/>
      <c r="AL154" s="647"/>
      <c r="AM154" s="647"/>
      <c r="AN154" s="832"/>
      <c r="AO154" s="832"/>
      <c r="AP154" s="832"/>
      <c r="AQ154" s="630"/>
      <c r="AR154" s="833" t="s">
        <v>186</v>
      </c>
      <c r="AS154" s="834"/>
      <c r="AT154" s="835"/>
      <c r="AU154" s="592"/>
      <c r="AV154" s="836" t="s">
        <v>185</v>
      </c>
      <c r="AW154" s="837"/>
      <c r="AX154" s="838"/>
      <c r="AY154" s="839"/>
      <c r="AZ154" s="839"/>
      <c r="BA154" s="840"/>
      <c r="BB154" s="841"/>
      <c r="BC154" s="841"/>
      <c r="BD154" s="841"/>
      <c r="BE154" s="841"/>
      <c r="BF154" s="560"/>
      <c r="BG154" s="561"/>
      <c r="BH154" s="561"/>
      <c r="BI154" s="561"/>
      <c r="BJ154" s="539" t="s">
        <v>720</v>
      </c>
      <c r="BK154" s="540"/>
      <c r="BL154" s="842"/>
      <c r="BM154" s="842"/>
      <c r="BN154" s="842"/>
      <c r="BO154" s="664"/>
      <c r="BP154" s="539" t="s">
        <v>184</v>
      </c>
      <c r="BQ154" s="540"/>
      <c r="BR154" s="842"/>
      <c r="BS154" s="842"/>
      <c r="BT154" s="842"/>
      <c r="BU154" s="664"/>
      <c r="BV154" s="539" t="s">
        <v>184</v>
      </c>
      <c r="BW154" s="540"/>
      <c r="BX154" s="843" t="str">
        <f t="shared" si="0"/>
        <v/>
      </c>
      <c r="BY154" s="844"/>
      <c r="BZ154" s="844"/>
      <c r="CA154" s="844"/>
      <c r="CB154" s="844"/>
      <c r="CC154" s="844"/>
      <c r="CD154" s="844"/>
      <c r="CE154" s="844"/>
      <c r="CF154" s="844"/>
      <c r="CG154" s="844"/>
      <c r="CH154" s="844"/>
      <c r="CI154" s="844"/>
      <c r="CJ154" s="845"/>
      <c r="CP154" s="307">
        <f>COUNTA(C154:BX154)-COUNTIF(AD154:BX154,"--選択--")</f>
        <v>6</v>
      </c>
    </row>
    <row r="155" spans="1:94" ht="35.15" customHeight="1">
      <c r="A155" s="779">
        <v>7</v>
      </c>
      <c r="B155" s="779"/>
      <c r="C155" s="780"/>
      <c r="D155" s="781"/>
      <c r="E155" s="781"/>
      <c r="F155" s="781"/>
      <c r="G155" s="781"/>
      <c r="H155" s="781"/>
      <c r="I155" s="781"/>
      <c r="J155" s="781"/>
      <c r="K155" s="781"/>
      <c r="L155" s="781"/>
      <c r="M155" s="781"/>
      <c r="N155" s="781"/>
      <c r="O155" s="781"/>
      <c r="P155" s="781"/>
      <c r="Q155" s="781"/>
      <c r="R155" s="781"/>
      <c r="S155" s="781"/>
      <c r="T155" s="781"/>
      <c r="U155" s="781"/>
      <c r="V155" s="781"/>
      <c r="W155" s="781"/>
      <c r="X155" s="781"/>
      <c r="Y155" s="781"/>
      <c r="Z155" s="781"/>
      <c r="AA155" s="781"/>
      <c r="AB155" s="781"/>
      <c r="AC155" s="782"/>
      <c r="AD155" s="783" t="s">
        <v>277</v>
      </c>
      <c r="AE155" s="784"/>
      <c r="AF155" s="784"/>
      <c r="AG155" s="784"/>
      <c r="AH155" s="785"/>
      <c r="AI155" s="786" t="s">
        <v>277</v>
      </c>
      <c r="AJ155" s="787"/>
      <c r="AK155" s="787"/>
      <c r="AL155" s="787"/>
      <c r="AM155" s="787"/>
      <c r="AN155" s="788"/>
      <c r="AO155" s="788"/>
      <c r="AP155" s="788"/>
      <c r="AQ155" s="789"/>
      <c r="AR155" s="790" t="s">
        <v>186</v>
      </c>
      <c r="AS155" s="791"/>
      <c r="AT155" s="792"/>
      <c r="AU155" s="793"/>
      <c r="AV155" s="794" t="s">
        <v>185</v>
      </c>
      <c r="AW155" s="795"/>
      <c r="AX155" s="796"/>
      <c r="AY155" s="797"/>
      <c r="AZ155" s="797"/>
      <c r="BA155" s="798"/>
      <c r="BB155" s="799"/>
      <c r="BC155" s="799"/>
      <c r="BD155" s="799"/>
      <c r="BE155" s="799"/>
      <c r="BF155" s="541"/>
      <c r="BG155" s="542"/>
      <c r="BH155" s="542"/>
      <c r="BI155" s="542"/>
      <c r="BJ155" s="535" t="s">
        <v>720</v>
      </c>
      <c r="BK155" s="536"/>
      <c r="BL155" s="705"/>
      <c r="BM155" s="705"/>
      <c r="BN155" s="705"/>
      <c r="BO155" s="706"/>
      <c r="BP155" s="535" t="s">
        <v>184</v>
      </c>
      <c r="BQ155" s="536"/>
      <c r="BR155" s="705"/>
      <c r="BS155" s="705"/>
      <c r="BT155" s="705"/>
      <c r="BU155" s="706"/>
      <c r="BV155" s="535" t="s">
        <v>184</v>
      </c>
      <c r="BW155" s="536"/>
      <c r="BX155" s="707" t="str">
        <f t="shared" si="0"/>
        <v/>
      </c>
      <c r="BY155" s="708"/>
      <c r="BZ155" s="708"/>
      <c r="CA155" s="708"/>
      <c r="CB155" s="708"/>
      <c r="CC155" s="708"/>
      <c r="CD155" s="708"/>
      <c r="CE155" s="708"/>
      <c r="CF155" s="708"/>
      <c r="CG155" s="708"/>
      <c r="CH155" s="708"/>
      <c r="CI155" s="708"/>
      <c r="CJ155" s="709"/>
      <c r="CP155" s="306">
        <f t="shared" ref="CP155:CP198" si="1">COUNTA(C155:BX155)-COUNTIF(AD155:BX155,"--選択--")</f>
        <v>6</v>
      </c>
    </row>
    <row r="156" spans="1:94" ht="35.15" customHeight="1">
      <c r="A156" s="801">
        <v>8</v>
      </c>
      <c r="B156" s="801"/>
      <c r="C156" s="780"/>
      <c r="D156" s="781"/>
      <c r="E156" s="781"/>
      <c r="F156" s="781"/>
      <c r="G156" s="781"/>
      <c r="H156" s="781"/>
      <c r="I156" s="781"/>
      <c r="J156" s="781"/>
      <c r="K156" s="781"/>
      <c r="L156" s="781"/>
      <c r="M156" s="781"/>
      <c r="N156" s="781"/>
      <c r="O156" s="781"/>
      <c r="P156" s="781"/>
      <c r="Q156" s="781"/>
      <c r="R156" s="781"/>
      <c r="S156" s="781"/>
      <c r="T156" s="781"/>
      <c r="U156" s="781"/>
      <c r="V156" s="781"/>
      <c r="W156" s="781"/>
      <c r="X156" s="781"/>
      <c r="Y156" s="781"/>
      <c r="Z156" s="781"/>
      <c r="AA156" s="781"/>
      <c r="AB156" s="781"/>
      <c r="AC156" s="782"/>
      <c r="AD156" s="783" t="s">
        <v>277</v>
      </c>
      <c r="AE156" s="784"/>
      <c r="AF156" s="784"/>
      <c r="AG156" s="784"/>
      <c r="AH156" s="785"/>
      <c r="AI156" s="786" t="s">
        <v>277</v>
      </c>
      <c r="AJ156" s="787"/>
      <c r="AK156" s="787"/>
      <c r="AL156" s="787"/>
      <c r="AM156" s="787"/>
      <c r="AN156" s="788"/>
      <c r="AO156" s="788"/>
      <c r="AP156" s="788"/>
      <c r="AQ156" s="789"/>
      <c r="AR156" s="790" t="s">
        <v>186</v>
      </c>
      <c r="AS156" s="791"/>
      <c r="AT156" s="792"/>
      <c r="AU156" s="793"/>
      <c r="AV156" s="794" t="s">
        <v>185</v>
      </c>
      <c r="AW156" s="795"/>
      <c r="AX156" s="796"/>
      <c r="AY156" s="797"/>
      <c r="AZ156" s="797"/>
      <c r="BA156" s="798"/>
      <c r="BB156" s="799"/>
      <c r="BC156" s="799"/>
      <c r="BD156" s="799"/>
      <c r="BE156" s="799"/>
      <c r="BF156" s="541"/>
      <c r="BG156" s="542"/>
      <c r="BH156" s="542"/>
      <c r="BI156" s="542"/>
      <c r="BJ156" s="535" t="s">
        <v>720</v>
      </c>
      <c r="BK156" s="536"/>
      <c r="BL156" s="706"/>
      <c r="BM156" s="800"/>
      <c r="BN156" s="800"/>
      <c r="BO156" s="800"/>
      <c r="BP156" s="535" t="s">
        <v>184</v>
      </c>
      <c r="BQ156" s="536"/>
      <c r="BR156" s="705"/>
      <c r="BS156" s="705"/>
      <c r="BT156" s="705"/>
      <c r="BU156" s="706"/>
      <c r="BV156" s="535" t="s">
        <v>184</v>
      </c>
      <c r="BW156" s="536"/>
      <c r="BX156" s="707" t="str">
        <f t="shared" si="0"/>
        <v/>
      </c>
      <c r="BY156" s="708"/>
      <c r="BZ156" s="708"/>
      <c r="CA156" s="708"/>
      <c r="CB156" s="708"/>
      <c r="CC156" s="708"/>
      <c r="CD156" s="708"/>
      <c r="CE156" s="708"/>
      <c r="CF156" s="708"/>
      <c r="CG156" s="708"/>
      <c r="CH156" s="708"/>
      <c r="CI156" s="708"/>
      <c r="CJ156" s="709"/>
      <c r="CP156" s="306">
        <f t="shared" si="1"/>
        <v>6</v>
      </c>
    </row>
    <row r="157" spans="1:94" ht="35.15" customHeight="1">
      <c r="A157" s="779">
        <v>9</v>
      </c>
      <c r="B157" s="779"/>
      <c r="C157" s="780"/>
      <c r="D157" s="781"/>
      <c r="E157" s="781"/>
      <c r="F157" s="781"/>
      <c r="G157" s="781"/>
      <c r="H157" s="781"/>
      <c r="I157" s="781"/>
      <c r="J157" s="781"/>
      <c r="K157" s="781"/>
      <c r="L157" s="781"/>
      <c r="M157" s="781"/>
      <c r="N157" s="781"/>
      <c r="O157" s="781"/>
      <c r="P157" s="781"/>
      <c r="Q157" s="781"/>
      <c r="R157" s="781"/>
      <c r="S157" s="781"/>
      <c r="T157" s="781"/>
      <c r="U157" s="781"/>
      <c r="V157" s="781"/>
      <c r="W157" s="781"/>
      <c r="X157" s="781"/>
      <c r="Y157" s="781"/>
      <c r="Z157" s="781"/>
      <c r="AA157" s="781"/>
      <c r="AB157" s="781"/>
      <c r="AC157" s="782"/>
      <c r="AD157" s="783" t="s">
        <v>277</v>
      </c>
      <c r="AE157" s="784"/>
      <c r="AF157" s="784"/>
      <c r="AG157" s="784"/>
      <c r="AH157" s="785"/>
      <c r="AI157" s="786" t="s">
        <v>277</v>
      </c>
      <c r="AJ157" s="787"/>
      <c r="AK157" s="787"/>
      <c r="AL157" s="787"/>
      <c r="AM157" s="787"/>
      <c r="AN157" s="788"/>
      <c r="AO157" s="788"/>
      <c r="AP157" s="788"/>
      <c r="AQ157" s="789"/>
      <c r="AR157" s="790" t="s">
        <v>186</v>
      </c>
      <c r="AS157" s="791"/>
      <c r="AT157" s="792"/>
      <c r="AU157" s="793"/>
      <c r="AV157" s="794" t="s">
        <v>185</v>
      </c>
      <c r="AW157" s="795"/>
      <c r="AX157" s="796"/>
      <c r="AY157" s="797"/>
      <c r="AZ157" s="797"/>
      <c r="BA157" s="798"/>
      <c r="BB157" s="799"/>
      <c r="BC157" s="799"/>
      <c r="BD157" s="799"/>
      <c r="BE157" s="799"/>
      <c r="BF157" s="541"/>
      <c r="BG157" s="542"/>
      <c r="BH157" s="542"/>
      <c r="BI157" s="542"/>
      <c r="BJ157" s="535" t="s">
        <v>720</v>
      </c>
      <c r="BK157" s="536"/>
      <c r="BL157" s="706"/>
      <c r="BM157" s="800"/>
      <c r="BN157" s="800"/>
      <c r="BO157" s="800"/>
      <c r="BP157" s="535" t="s">
        <v>184</v>
      </c>
      <c r="BQ157" s="536"/>
      <c r="BR157" s="705"/>
      <c r="BS157" s="705"/>
      <c r="BT157" s="705"/>
      <c r="BU157" s="706"/>
      <c r="BV157" s="535" t="s">
        <v>184</v>
      </c>
      <c r="BW157" s="536"/>
      <c r="BX157" s="707" t="str">
        <f t="shared" si="0"/>
        <v/>
      </c>
      <c r="BY157" s="708"/>
      <c r="BZ157" s="708"/>
      <c r="CA157" s="708"/>
      <c r="CB157" s="708"/>
      <c r="CC157" s="708"/>
      <c r="CD157" s="708"/>
      <c r="CE157" s="708"/>
      <c r="CF157" s="708"/>
      <c r="CG157" s="708"/>
      <c r="CH157" s="708"/>
      <c r="CI157" s="708"/>
      <c r="CJ157" s="709"/>
      <c r="CP157" s="306">
        <f t="shared" si="1"/>
        <v>6</v>
      </c>
    </row>
    <row r="158" spans="1:94" ht="35.15" customHeight="1">
      <c r="A158" s="801">
        <v>10</v>
      </c>
      <c r="B158" s="801"/>
      <c r="C158" s="780"/>
      <c r="D158" s="781"/>
      <c r="E158" s="781"/>
      <c r="F158" s="781"/>
      <c r="G158" s="781"/>
      <c r="H158" s="781"/>
      <c r="I158" s="781"/>
      <c r="J158" s="781"/>
      <c r="K158" s="781"/>
      <c r="L158" s="781"/>
      <c r="M158" s="781"/>
      <c r="N158" s="781"/>
      <c r="O158" s="781"/>
      <c r="P158" s="781"/>
      <c r="Q158" s="781"/>
      <c r="R158" s="781"/>
      <c r="S158" s="781"/>
      <c r="T158" s="781"/>
      <c r="U158" s="781"/>
      <c r="V158" s="781"/>
      <c r="W158" s="781"/>
      <c r="X158" s="781"/>
      <c r="Y158" s="781"/>
      <c r="Z158" s="781"/>
      <c r="AA158" s="781"/>
      <c r="AB158" s="781"/>
      <c r="AC158" s="782"/>
      <c r="AD158" s="783" t="s">
        <v>277</v>
      </c>
      <c r="AE158" s="784"/>
      <c r="AF158" s="784"/>
      <c r="AG158" s="784"/>
      <c r="AH158" s="785"/>
      <c r="AI158" s="786" t="s">
        <v>277</v>
      </c>
      <c r="AJ158" s="787"/>
      <c r="AK158" s="787"/>
      <c r="AL158" s="787"/>
      <c r="AM158" s="787"/>
      <c r="AN158" s="788"/>
      <c r="AO158" s="788"/>
      <c r="AP158" s="788"/>
      <c r="AQ158" s="789"/>
      <c r="AR158" s="790" t="s">
        <v>186</v>
      </c>
      <c r="AS158" s="791"/>
      <c r="AT158" s="792"/>
      <c r="AU158" s="793"/>
      <c r="AV158" s="794" t="s">
        <v>185</v>
      </c>
      <c r="AW158" s="795"/>
      <c r="AX158" s="796"/>
      <c r="AY158" s="797"/>
      <c r="AZ158" s="797"/>
      <c r="BA158" s="798"/>
      <c r="BB158" s="799"/>
      <c r="BC158" s="799"/>
      <c r="BD158" s="799"/>
      <c r="BE158" s="799"/>
      <c r="BF158" s="541"/>
      <c r="BG158" s="542"/>
      <c r="BH158" s="542"/>
      <c r="BI158" s="542"/>
      <c r="BJ158" s="535" t="s">
        <v>720</v>
      </c>
      <c r="BK158" s="536"/>
      <c r="BL158" s="706"/>
      <c r="BM158" s="800"/>
      <c r="BN158" s="800"/>
      <c r="BO158" s="800"/>
      <c r="BP158" s="535" t="s">
        <v>184</v>
      </c>
      <c r="BQ158" s="536"/>
      <c r="BR158" s="705"/>
      <c r="BS158" s="705"/>
      <c r="BT158" s="705"/>
      <c r="BU158" s="706"/>
      <c r="BV158" s="535" t="s">
        <v>184</v>
      </c>
      <c r="BW158" s="536"/>
      <c r="BX158" s="707" t="str">
        <f t="shared" si="0"/>
        <v/>
      </c>
      <c r="BY158" s="708"/>
      <c r="BZ158" s="708"/>
      <c r="CA158" s="708"/>
      <c r="CB158" s="708"/>
      <c r="CC158" s="708"/>
      <c r="CD158" s="708"/>
      <c r="CE158" s="708"/>
      <c r="CF158" s="708"/>
      <c r="CG158" s="708"/>
      <c r="CH158" s="708"/>
      <c r="CI158" s="708"/>
      <c r="CJ158" s="709"/>
      <c r="CP158" s="306">
        <f t="shared" si="1"/>
        <v>6</v>
      </c>
    </row>
    <row r="159" spans="1:94" ht="35.15" customHeight="1">
      <c r="A159" s="779">
        <v>11</v>
      </c>
      <c r="B159" s="779"/>
      <c r="C159" s="780"/>
      <c r="D159" s="781"/>
      <c r="E159" s="781"/>
      <c r="F159" s="781"/>
      <c r="G159" s="781"/>
      <c r="H159" s="781"/>
      <c r="I159" s="781"/>
      <c r="J159" s="781"/>
      <c r="K159" s="781"/>
      <c r="L159" s="781"/>
      <c r="M159" s="781"/>
      <c r="N159" s="781"/>
      <c r="O159" s="781"/>
      <c r="P159" s="781"/>
      <c r="Q159" s="781"/>
      <c r="R159" s="781"/>
      <c r="S159" s="781"/>
      <c r="T159" s="781"/>
      <c r="U159" s="781"/>
      <c r="V159" s="781"/>
      <c r="W159" s="781"/>
      <c r="X159" s="781"/>
      <c r="Y159" s="781"/>
      <c r="Z159" s="781"/>
      <c r="AA159" s="781"/>
      <c r="AB159" s="781"/>
      <c r="AC159" s="782"/>
      <c r="AD159" s="783" t="s">
        <v>277</v>
      </c>
      <c r="AE159" s="784"/>
      <c r="AF159" s="784"/>
      <c r="AG159" s="784"/>
      <c r="AH159" s="785"/>
      <c r="AI159" s="786" t="s">
        <v>277</v>
      </c>
      <c r="AJ159" s="787"/>
      <c r="AK159" s="787"/>
      <c r="AL159" s="787"/>
      <c r="AM159" s="787"/>
      <c r="AN159" s="788"/>
      <c r="AO159" s="788"/>
      <c r="AP159" s="788"/>
      <c r="AQ159" s="789"/>
      <c r="AR159" s="790" t="s">
        <v>186</v>
      </c>
      <c r="AS159" s="791"/>
      <c r="AT159" s="792"/>
      <c r="AU159" s="793"/>
      <c r="AV159" s="794" t="s">
        <v>185</v>
      </c>
      <c r="AW159" s="795"/>
      <c r="AX159" s="796"/>
      <c r="AY159" s="797"/>
      <c r="AZ159" s="797"/>
      <c r="BA159" s="798"/>
      <c r="BB159" s="799"/>
      <c r="BC159" s="799"/>
      <c r="BD159" s="799"/>
      <c r="BE159" s="799"/>
      <c r="BF159" s="541"/>
      <c r="BG159" s="542"/>
      <c r="BH159" s="542"/>
      <c r="BI159" s="542"/>
      <c r="BJ159" s="535" t="s">
        <v>720</v>
      </c>
      <c r="BK159" s="536"/>
      <c r="BL159" s="706"/>
      <c r="BM159" s="800"/>
      <c r="BN159" s="800"/>
      <c r="BO159" s="800"/>
      <c r="BP159" s="535" t="s">
        <v>184</v>
      </c>
      <c r="BQ159" s="536"/>
      <c r="BR159" s="705"/>
      <c r="BS159" s="705"/>
      <c r="BT159" s="705"/>
      <c r="BU159" s="706"/>
      <c r="BV159" s="535" t="s">
        <v>184</v>
      </c>
      <c r="BW159" s="536"/>
      <c r="BX159" s="707" t="str">
        <f t="shared" si="0"/>
        <v/>
      </c>
      <c r="BY159" s="708"/>
      <c r="BZ159" s="708"/>
      <c r="CA159" s="708"/>
      <c r="CB159" s="708"/>
      <c r="CC159" s="708"/>
      <c r="CD159" s="708"/>
      <c r="CE159" s="708"/>
      <c r="CF159" s="708"/>
      <c r="CG159" s="708"/>
      <c r="CH159" s="708"/>
      <c r="CI159" s="708"/>
      <c r="CJ159" s="709"/>
      <c r="CP159" s="306">
        <f t="shared" si="1"/>
        <v>6</v>
      </c>
    </row>
    <row r="160" spans="1:94" ht="35.15" customHeight="1">
      <c r="A160" s="801">
        <v>12</v>
      </c>
      <c r="B160" s="801"/>
      <c r="C160" s="780"/>
      <c r="D160" s="781"/>
      <c r="E160" s="781"/>
      <c r="F160" s="781"/>
      <c r="G160" s="781"/>
      <c r="H160" s="781"/>
      <c r="I160" s="781"/>
      <c r="J160" s="781"/>
      <c r="K160" s="781"/>
      <c r="L160" s="781"/>
      <c r="M160" s="781"/>
      <c r="N160" s="781"/>
      <c r="O160" s="781"/>
      <c r="P160" s="781"/>
      <c r="Q160" s="781"/>
      <c r="R160" s="781"/>
      <c r="S160" s="781"/>
      <c r="T160" s="781"/>
      <c r="U160" s="781"/>
      <c r="V160" s="781"/>
      <c r="W160" s="781"/>
      <c r="X160" s="781"/>
      <c r="Y160" s="781"/>
      <c r="Z160" s="781"/>
      <c r="AA160" s="781"/>
      <c r="AB160" s="781"/>
      <c r="AC160" s="782"/>
      <c r="AD160" s="783" t="s">
        <v>277</v>
      </c>
      <c r="AE160" s="784"/>
      <c r="AF160" s="784"/>
      <c r="AG160" s="784"/>
      <c r="AH160" s="785"/>
      <c r="AI160" s="786" t="s">
        <v>277</v>
      </c>
      <c r="AJ160" s="787"/>
      <c r="AK160" s="787"/>
      <c r="AL160" s="787"/>
      <c r="AM160" s="787"/>
      <c r="AN160" s="788"/>
      <c r="AO160" s="788"/>
      <c r="AP160" s="788"/>
      <c r="AQ160" s="789"/>
      <c r="AR160" s="790" t="s">
        <v>186</v>
      </c>
      <c r="AS160" s="791"/>
      <c r="AT160" s="792"/>
      <c r="AU160" s="793"/>
      <c r="AV160" s="794" t="s">
        <v>185</v>
      </c>
      <c r="AW160" s="795"/>
      <c r="AX160" s="796"/>
      <c r="AY160" s="797"/>
      <c r="AZ160" s="797"/>
      <c r="BA160" s="798"/>
      <c r="BB160" s="799"/>
      <c r="BC160" s="799"/>
      <c r="BD160" s="799"/>
      <c r="BE160" s="799"/>
      <c r="BF160" s="541"/>
      <c r="BG160" s="542"/>
      <c r="BH160" s="542"/>
      <c r="BI160" s="542"/>
      <c r="BJ160" s="535" t="s">
        <v>720</v>
      </c>
      <c r="BK160" s="536"/>
      <c r="BL160" s="706"/>
      <c r="BM160" s="800"/>
      <c r="BN160" s="800"/>
      <c r="BO160" s="800"/>
      <c r="BP160" s="535" t="s">
        <v>184</v>
      </c>
      <c r="BQ160" s="536"/>
      <c r="BR160" s="705"/>
      <c r="BS160" s="705"/>
      <c r="BT160" s="705"/>
      <c r="BU160" s="706"/>
      <c r="BV160" s="535" t="s">
        <v>184</v>
      </c>
      <c r="BW160" s="536"/>
      <c r="BX160" s="707" t="str">
        <f t="shared" si="0"/>
        <v/>
      </c>
      <c r="BY160" s="708"/>
      <c r="BZ160" s="708"/>
      <c r="CA160" s="708"/>
      <c r="CB160" s="708"/>
      <c r="CC160" s="708"/>
      <c r="CD160" s="708"/>
      <c r="CE160" s="708"/>
      <c r="CF160" s="708"/>
      <c r="CG160" s="708"/>
      <c r="CH160" s="708"/>
      <c r="CI160" s="708"/>
      <c r="CJ160" s="709"/>
      <c r="CP160" s="306">
        <f t="shared" si="1"/>
        <v>6</v>
      </c>
    </row>
    <row r="161" spans="1:94" ht="35.15" customHeight="1">
      <c r="A161" s="779">
        <v>13</v>
      </c>
      <c r="B161" s="779"/>
      <c r="C161" s="780"/>
      <c r="D161" s="781"/>
      <c r="E161" s="781"/>
      <c r="F161" s="781"/>
      <c r="G161" s="781"/>
      <c r="H161" s="781"/>
      <c r="I161" s="781"/>
      <c r="J161" s="781"/>
      <c r="K161" s="781"/>
      <c r="L161" s="781"/>
      <c r="M161" s="781"/>
      <c r="N161" s="781"/>
      <c r="O161" s="781"/>
      <c r="P161" s="781"/>
      <c r="Q161" s="781"/>
      <c r="R161" s="781"/>
      <c r="S161" s="781"/>
      <c r="T161" s="781"/>
      <c r="U161" s="781"/>
      <c r="V161" s="781"/>
      <c r="W161" s="781"/>
      <c r="X161" s="781"/>
      <c r="Y161" s="781"/>
      <c r="Z161" s="781"/>
      <c r="AA161" s="781"/>
      <c r="AB161" s="781"/>
      <c r="AC161" s="782"/>
      <c r="AD161" s="783" t="s">
        <v>277</v>
      </c>
      <c r="AE161" s="784"/>
      <c r="AF161" s="784"/>
      <c r="AG161" s="784"/>
      <c r="AH161" s="785"/>
      <c r="AI161" s="786" t="s">
        <v>277</v>
      </c>
      <c r="AJ161" s="787"/>
      <c r="AK161" s="787"/>
      <c r="AL161" s="787"/>
      <c r="AM161" s="787"/>
      <c r="AN161" s="788"/>
      <c r="AO161" s="788"/>
      <c r="AP161" s="788"/>
      <c r="AQ161" s="789"/>
      <c r="AR161" s="790" t="s">
        <v>186</v>
      </c>
      <c r="AS161" s="791"/>
      <c r="AT161" s="792"/>
      <c r="AU161" s="793"/>
      <c r="AV161" s="794" t="s">
        <v>185</v>
      </c>
      <c r="AW161" s="795"/>
      <c r="AX161" s="796"/>
      <c r="AY161" s="797"/>
      <c r="AZ161" s="797"/>
      <c r="BA161" s="798"/>
      <c r="BB161" s="799"/>
      <c r="BC161" s="799"/>
      <c r="BD161" s="799"/>
      <c r="BE161" s="799"/>
      <c r="BF161" s="541"/>
      <c r="BG161" s="542"/>
      <c r="BH161" s="542"/>
      <c r="BI161" s="542"/>
      <c r="BJ161" s="535" t="s">
        <v>720</v>
      </c>
      <c r="BK161" s="536"/>
      <c r="BL161" s="706"/>
      <c r="BM161" s="800"/>
      <c r="BN161" s="800"/>
      <c r="BO161" s="800"/>
      <c r="BP161" s="535" t="s">
        <v>184</v>
      </c>
      <c r="BQ161" s="536"/>
      <c r="BR161" s="705"/>
      <c r="BS161" s="705"/>
      <c r="BT161" s="705"/>
      <c r="BU161" s="706"/>
      <c r="BV161" s="535" t="s">
        <v>184</v>
      </c>
      <c r="BW161" s="536"/>
      <c r="BX161" s="707" t="str">
        <f t="shared" si="0"/>
        <v/>
      </c>
      <c r="BY161" s="708"/>
      <c r="BZ161" s="708"/>
      <c r="CA161" s="708"/>
      <c r="CB161" s="708"/>
      <c r="CC161" s="708"/>
      <c r="CD161" s="708"/>
      <c r="CE161" s="708"/>
      <c r="CF161" s="708"/>
      <c r="CG161" s="708"/>
      <c r="CH161" s="708"/>
      <c r="CI161" s="708"/>
      <c r="CJ161" s="709"/>
      <c r="CP161" s="306">
        <f t="shared" si="1"/>
        <v>6</v>
      </c>
    </row>
    <row r="162" spans="1:94" ht="35.15" customHeight="1">
      <c r="A162" s="801">
        <v>14</v>
      </c>
      <c r="B162" s="801"/>
      <c r="C162" s="780"/>
      <c r="D162" s="781"/>
      <c r="E162" s="781"/>
      <c r="F162" s="781"/>
      <c r="G162" s="781"/>
      <c r="H162" s="781"/>
      <c r="I162" s="781"/>
      <c r="J162" s="781"/>
      <c r="K162" s="781"/>
      <c r="L162" s="781"/>
      <c r="M162" s="781"/>
      <c r="N162" s="781"/>
      <c r="O162" s="781"/>
      <c r="P162" s="781"/>
      <c r="Q162" s="781"/>
      <c r="R162" s="781"/>
      <c r="S162" s="781"/>
      <c r="T162" s="781"/>
      <c r="U162" s="781"/>
      <c r="V162" s="781"/>
      <c r="W162" s="781"/>
      <c r="X162" s="781"/>
      <c r="Y162" s="781"/>
      <c r="Z162" s="781"/>
      <c r="AA162" s="781"/>
      <c r="AB162" s="781"/>
      <c r="AC162" s="782"/>
      <c r="AD162" s="783" t="s">
        <v>277</v>
      </c>
      <c r="AE162" s="784"/>
      <c r="AF162" s="784"/>
      <c r="AG162" s="784"/>
      <c r="AH162" s="785"/>
      <c r="AI162" s="786" t="s">
        <v>277</v>
      </c>
      <c r="AJ162" s="787"/>
      <c r="AK162" s="787"/>
      <c r="AL162" s="787"/>
      <c r="AM162" s="787"/>
      <c r="AN162" s="788"/>
      <c r="AO162" s="788"/>
      <c r="AP162" s="788"/>
      <c r="AQ162" s="789"/>
      <c r="AR162" s="790" t="s">
        <v>186</v>
      </c>
      <c r="AS162" s="791"/>
      <c r="AT162" s="792"/>
      <c r="AU162" s="793"/>
      <c r="AV162" s="794" t="s">
        <v>185</v>
      </c>
      <c r="AW162" s="795"/>
      <c r="AX162" s="796"/>
      <c r="AY162" s="797"/>
      <c r="AZ162" s="797"/>
      <c r="BA162" s="798"/>
      <c r="BB162" s="799"/>
      <c r="BC162" s="799"/>
      <c r="BD162" s="799"/>
      <c r="BE162" s="799"/>
      <c r="BF162" s="541"/>
      <c r="BG162" s="542"/>
      <c r="BH162" s="542"/>
      <c r="BI162" s="542"/>
      <c r="BJ162" s="535" t="s">
        <v>720</v>
      </c>
      <c r="BK162" s="536"/>
      <c r="BL162" s="706"/>
      <c r="BM162" s="800"/>
      <c r="BN162" s="800"/>
      <c r="BO162" s="800"/>
      <c r="BP162" s="535" t="s">
        <v>184</v>
      </c>
      <c r="BQ162" s="536"/>
      <c r="BR162" s="705"/>
      <c r="BS162" s="705"/>
      <c r="BT162" s="705"/>
      <c r="BU162" s="706"/>
      <c r="BV162" s="535" t="s">
        <v>184</v>
      </c>
      <c r="BW162" s="536"/>
      <c r="BX162" s="707" t="str">
        <f t="shared" si="0"/>
        <v/>
      </c>
      <c r="BY162" s="708"/>
      <c r="BZ162" s="708"/>
      <c r="CA162" s="708"/>
      <c r="CB162" s="708"/>
      <c r="CC162" s="708"/>
      <c r="CD162" s="708"/>
      <c r="CE162" s="708"/>
      <c r="CF162" s="708"/>
      <c r="CG162" s="708"/>
      <c r="CH162" s="708"/>
      <c r="CI162" s="708"/>
      <c r="CJ162" s="709"/>
      <c r="CP162" s="306">
        <f t="shared" si="1"/>
        <v>6</v>
      </c>
    </row>
    <row r="163" spans="1:94" ht="35.15" customHeight="1">
      <c r="A163" s="779">
        <v>15</v>
      </c>
      <c r="B163" s="779"/>
      <c r="C163" s="780"/>
      <c r="D163" s="781"/>
      <c r="E163" s="781"/>
      <c r="F163" s="781"/>
      <c r="G163" s="781"/>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2"/>
      <c r="AD163" s="783" t="s">
        <v>277</v>
      </c>
      <c r="AE163" s="784"/>
      <c r="AF163" s="784"/>
      <c r="AG163" s="784"/>
      <c r="AH163" s="785"/>
      <c r="AI163" s="786" t="s">
        <v>277</v>
      </c>
      <c r="AJ163" s="787"/>
      <c r="AK163" s="787"/>
      <c r="AL163" s="787"/>
      <c r="AM163" s="787"/>
      <c r="AN163" s="788"/>
      <c r="AO163" s="788"/>
      <c r="AP163" s="788"/>
      <c r="AQ163" s="789"/>
      <c r="AR163" s="790" t="s">
        <v>186</v>
      </c>
      <c r="AS163" s="791"/>
      <c r="AT163" s="792"/>
      <c r="AU163" s="793"/>
      <c r="AV163" s="794" t="s">
        <v>185</v>
      </c>
      <c r="AW163" s="795"/>
      <c r="AX163" s="796"/>
      <c r="AY163" s="797"/>
      <c r="AZ163" s="797"/>
      <c r="BA163" s="798"/>
      <c r="BB163" s="799"/>
      <c r="BC163" s="799"/>
      <c r="BD163" s="799"/>
      <c r="BE163" s="799"/>
      <c r="BF163" s="541"/>
      <c r="BG163" s="542"/>
      <c r="BH163" s="542"/>
      <c r="BI163" s="542"/>
      <c r="BJ163" s="535" t="s">
        <v>720</v>
      </c>
      <c r="BK163" s="536"/>
      <c r="BL163" s="706"/>
      <c r="BM163" s="800"/>
      <c r="BN163" s="800"/>
      <c r="BO163" s="800"/>
      <c r="BP163" s="535" t="s">
        <v>184</v>
      </c>
      <c r="BQ163" s="536"/>
      <c r="BR163" s="705"/>
      <c r="BS163" s="705"/>
      <c r="BT163" s="705"/>
      <c r="BU163" s="706"/>
      <c r="BV163" s="535" t="s">
        <v>184</v>
      </c>
      <c r="BW163" s="536"/>
      <c r="BX163" s="707" t="str">
        <f t="shared" si="0"/>
        <v/>
      </c>
      <c r="BY163" s="708"/>
      <c r="BZ163" s="708"/>
      <c r="CA163" s="708"/>
      <c r="CB163" s="708"/>
      <c r="CC163" s="708"/>
      <c r="CD163" s="708"/>
      <c r="CE163" s="708"/>
      <c r="CF163" s="708"/>
      <c r="CG163" s="708"/>
      <c r="CH163" s="708"/>
      <c r="CI163" s="708"/>
      <c r="CJ163" s="709"/>
      <c r="CP163" s="306">
        <f t="shared" si="1"/>
        <v>6</v>
      </c>
    </row>
    <row r="164" spans="1:94" ht="35.15" customHeight="1">
      <c r="A164" s="779">
        <v>16</v>
      </c>
      <c r="B164" s="779"/>
      <c r="C164" s="780"/>
      <c r="D164" s="781"/>
      <c r="E164" s="781"/>
      <c r="F164" s="781"/>
      <c r="G164" s="781"/>
      <c r="H164" s="781"/>
      <c r="I164" s="781"/>
      <c r="J164" s="781"/>
      <c r="K164" s="781"/>
      <c r="L164" s="781"/>
      <c r="M164" s="781"/>
      <c r="N164" s="781"/>
      <c r="O164" s="781"/>
      <c r="P164" s="781"/>
      <c r="Q164" s="781"/>
      <c r="R164" s="781"/>
      <c r="S164" s="781"/>
      <c r="T164" s="781"/>
      <c r="U164" s="781"/>
      <c r="V164" s="781"/>
      <c r="W164" s="781"/>
      <c r="X164" s="781"/>
      <c r="Y164" s="781"/>
      <c r="Z164" s="781"/>
      <c r="AA164" s="781"/>
      <c r="AB164" s="781"/>
      <c r="AC164" s="782"/>
      <c r="AD164" s="783" t="s">
        <v>277</v>
      </c>
      <c r="AE164" s="784"/>
      <c r="AF164" s="784"/>
      <c r="AG164" s="784"/>
      <c r="AH164" s="785"/>
      <c r="AI164" s="786" t="s">
        <v>277</v>
      </c>
      <c r="AJ164" s="787"/>
      <c r="AK164" s="787"/>
      <c r="AL164" s="787"/>
      <c r="AM164" s="787"/>
      <c r="AN164" s="788"/>
      <c r="AO164" s="788"/>
      <c r="AP164" s="788"/>
      <c r="AQ164" s="789"/>
      <c r="AR164" s="790" t="s">
        <v>186</v>
      </c>
      <c r="AS164" s="791"/>
      <c r="AT164" s="792"/>
      <c r="AU164" s="793"/>
      <c r="AV164" s="794" t="s">
        <v>185</v>
      </c>
      <c r="AW164" s="795"/>
      <c r="AX164" s="796"/>
      <c r="AY164" s="797"/>
      <c r="AZ164" s="797"/>
      <c r="BA164" s="798"/>
      <c r="BB164" s="799"/>
      <c r="BC164" s="799"/>
      <c r="BD164" s="799"/>
      <c r="BE164" s="799"/>
      <c r="BF164" s="541"/>
      <c r="BG164" s="542"/>
      <c r="BH164" s="542"/>
      <c r="BI164" s="542"/>
      <c r="BJ164" s="535" t="s">
        <v>720</v>
      </c>
      <c r="BK164" s="536"/>
      <c r="BL164" s="706"/>
      <c r="BM164" s="800"/>
      <c r="BN164" s="800"/>
      <c r="BO164" s="800"/>
      <c r="BP164" s="535" t="s">
        <v>184</v>
      </c>
      <c r="BQ164" s="536"/>
      <c r="BR164" s="705"/>
      <c r="BS164" s="705"/>
      <c r="BT164" s="705"/>
      <c r="BU164" s="706"/>
      <c r="BV164" s="535" t="s">
        <v>184</v>
      </c>
      <c r="BW164" s="536"/>
      <c r="BX164" s="707" t="str">
        <f t="shared" si="0"/>
        <v/>
      </c>
      <c r="BY164" s="708"/>
      <c r="BZ164" s="708"/>
      <c r="CA164" s="708"/>
      <c r="CB164" s="708"/>
      <c r="CC164" s="708"/>
      <c r="CD164" s="708"/>
      <c r="CE164" s="708"/>
      <c r="CF164" s="708"/>
      <c r="CG164" s="708"/>
      <c r="CH164" s="708"/>
      <c r="CI164" s="708"/>
      <c r="CJ164" s="709"/>
      <c r="CP164" s="306">
        <f t="shared" si="1"/>
        <v>6</v>
      </c>
    </row>
    <row r="165" spans="1:94" ht="35.15" customHeight="1">
      <c r="A165" s="779">
        <v>17</v>
      </c>
      <c r="B165" s="779"/>
      <c r="C165" s="780"/>
      <c r="D165" s="781"/>
      <c r="E165" s="781"/>
      <c r="F165" s="781"/>
      <c r="G165" s="781"/>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2"/>
      <c r="AD165" s="783" t="s">
        <v>277</v>
      </c>
      <c r="AE165" s="784"/>
      <c r="AF165" s="784"/>
      <c r="AG165" s="784"/>
      <c r="AH165" s="785"/>
      <c r="AI165" s="786" t="s">
        <v>277</v>
      </c>
      <c r="AJ165" s="787"/>
      <c r="AK165" s="787"/>
      <c r="AL165" s="787"/>
      <c r="AM165" s="787"/>
      <c r="AN165" s="788"/>
      <c r="AO165" s="788"/>
      <c r="AP165" s="788"/>
      <c r="AQ165" s="789"/>
      <c r="AR165" s="790" t="s">
        <v>186</v>
      </c>
      <c r="AS165" s="791"/>
      <c r="AT165" s="792"/>
      <c r="AU165" s="793"/>
      <c r="AV165" s="794" t="s">
        <v>185</v>
      </c>
      <c r="AW165" s="795"/>
      <c r="AX165" s="796"/>
      <c r="AY165" s="797"/>
      <c r="AZ165" s="797"/>
      <c r="BA165" s="798"/>
      <c r="BB165" s="799"/>
      <c r="BC165" s="799"/>
      <c r="BD165" s="799"/>
      <c r="BE165" s="799"/>
      <c r="BF165" s="541"/>
      <c r="BG165" s="542"/>
      <c r="BH165" s="542"/>
      <c r="BI165" s="542"/>
      <c r="BJ165" s="535" t="s">
        <v>720</v>
      </c>
      <c r="BK165" s="536"/>
      <c r="BL165" s="706"/>
      <c r="BM165" s="800"/>
      <c r="BN165" s="800"/>
      <c r="BO165" s="800"/>
      <c r="BP165" s="535" t="s">
        <v>184</v>
      </c>
      <c r="BQ165" s="536"/>
      <c r="BR165" s="705"/>
      <c r="BS165" s="705"/>
      <c r="BT165" s="705"/>
      <c r="BU165" s="706"/>
      <c r="BV165" s="535" t="s">
        <v>184</v>
      </c>
      <c r="BW165" s="536"/>
      <c r="BX165" s="707" t="str">
        <f t="shared" si="0"/>
        <v/>
      </c>
      <c r="BY165" s="708"/>
      <c r="BZ165" s="708"/>
      <c r="CA165" s="708"/>
      <c r="CB165" s="708"/>
      <c r="CC165" s="708"/>
      <c r="CD165" s="708"/>
      <c r="CE165" s="708"/>
      <c r="CF165" s="708"/>
      <c r="CG165" s="708"/>
      <c r="CH165" s="708"/>
      <c r="CI165" s="708"/>
      <c r="CJ165" s="709"/>
      <c r="CP165" s="306">
        <f t="shared" si="1"/>
        <v>6</v>
      </c>
    </row>
    <row r="166" spans="1:94" ht="35.15" customHeight="1">
      <c r="A166" s="779">
        <v>18</v>
      </c>
      <c r="B166" s="779"/>
      <c r="C166" s="780"/>
      <c r="D166" s="781"/>
      <c r="E166" s="781"/>
      <c r="F166" s="781"/>
      <c r="G166" s="781"/>
      <c r="H166" s="781"/>
      <c r="I166" s="781"/>
      <c r="J166" s="781"/>
      <c r="K166" s="781"/>
      <c r="L166" s="781"/>
      <c r="M166" s="781"/>
      <c r="N166" s="781"/>
      <c r="O166" s="781"/>
      <c r="P166" s="781"/>
      <c r="Q166" s="781"/>
      <c r="R166" s="781"/>
      <c r="S166" s="781"/>
      <c r="T166" s="781"/>
      <c r="U166" s="781"/>
      <c r="V166" s="781"/>
      <c r="W166" s="781"/>
      <c r="X166" s="781"/>
      <c r="Y166" s="781"/>
      <c r="Z166" s="781"/>
      <c r="AA166" s="781"/>
      <c r="AB166" s="781"/>
      <c r="AC166" s="782"/>
      <c r="AD166" s="783" t="s">
        <v>277</v>
      </c>
      <c r="AE166" s="784"/>
      <c r="AF166" s="784"/>
      <c r="AG166" s="784"/>
      <c r="AH166" s="785"/>
      <c r="AI166" s="786" t="s">
        <v>277</v>
      </c>
      <c r="AJ166" s="787"/>
      <c r="AK166" s="787"/>
      <c r="AL166" s="787"/>
      <c r="AM166" s="787"/>
      <c r="AN166" s="788"/>
      <c r="AO166" s="788"/>
      <c r="AP166" s="788"/>
      <c r="AQ166" s="789"/>
      <c r="AR166" s="790" t="s">
        <v>186</v>
      </c>
      <c r="AS166" s="791"/>
      <c r="AT166" s="792"/>
      <c r="AU166" s="793"/>
      <c r="AV166" s="794" t="s">
        <v>185</v>
      </c>
      <c r="AW166" s="795"/>
      <c r="AX166" s="796"/>
      <c r="AY166" s="797"/>
      <c r="AZ166" s="797"/>
      <c r="BA166" s="798"/>
      <c r="BB166" s="799"/>
      <c r="BC166" s="799"/>
      <c r="BD166" s="799"/>
      <c r="BE166" s="799"/>
      <c r="BF166" s="541"/>
      <c r="BG166" s="542"/>
      <c r="BH166" s="542"/>
      <c r="BI166" s="542"/>
      <c r="BJ166" s="535" t="s">
        <v>720</v>
      </c>
      <c r="BK166" s="536"/>
      <c r="BL166" s="706"/>
      <c r="BM166" s="800"/>
      <c r="BN166" s="800"/>
      <c r="BO166" s="800"/>
      <c r="BP166" s="535" t="s">
        <v>184</v>
      </c>
      <c r="BQ166" s="536"/>
      <c r="BR166" s="705"/>
      <c r="BS166" s="705"/>
      <c r="BT166" s="705"/>
      <c r="BU166" s="706"/>
      <c r="BV166" s="535" t="s">
        <v>184</v>
      </c>
      <c r="BW166" s="536"/>
      <c r="BX166" s="707" t="str">
        <f t="shared" si="0"/>
        <v/>
      </c>
      <c r="BY166" s="708"/>
      <c r="BZ166" s="708"/>
      <c r="CA166" s="708"/>
      <c r="CB166" s="708"/>
      <c r="CC166" s="708"/>
      <c r="CD166" s="708"/>
      <c r="CE166" s="708"/>
      <c r="CF166" s="708"/>
      <c r="CG166" s="708"/>
      <c r="CH166" s="708"/>
      <c r="CI166" s="708"/>
      <c r="CJ166" s="709"/>
      <c r="CP166" s="306">
        <f t="shared" si="1"/>
        <v>6</v>
      </c>
    </row>
    <row r="167" spans="1:94" ht="35.15" customHeight="1">
      <c r="A167" s="779">
        <v>19</v>
      </c>
      <c r="B167" s="779"/>
      <c r="C167" s="780"/>
      <c r="D167" s="781"/>
      <c r="E167" s="781"/>
      <c r="F167" s="781"/>
      <c r="G167" s="781"/>
      <c r="H167" s="781"/>
      <c r="I167" s="781"/>
      <c r="J167" s="781"/>
      <c r="K167" s="781"/>
      <c r="L167" s="781"/>
      <c r="M167" s="781"/>
      <c r="N167" s="781"/>
      <c r="O167" s="781"/>
      <c r="P167" s="781"/>
      <c r="Q167" s="781"/>
      <c r="R167" s="781"/>
      <c r="S167" s="781"/>
      <c r="T167" s="781"/>
      <c r="U167" s="781"/>
      <c r="V167" s="781"/>
      <c r="W167" s="781"/>
      <c r="X167" s="781"/>
      <c r="Y167" s="781"/>
      <c r="Z167" s="781"/>
      <c r="AA167" s="781"/>
      <c r="AB167" s="781"/>
      <c r="AC167" s="782"/>
      <c r="AD167" s="783" t="s">
        <v>277</v>
      </c>
      <c r="AE167" s="784"/>
      <c r="AF167" s="784"/>
      <c r="AG167" s="784"/>
      <c r="AH167" s="785"/>
      <c r="AI167" s="786" t="s">
        <v>277</v>
      </c>
      <c r="AJ167" s="787"/>
      <c r="AK167" s="787"/>
      <c r="AL167" s="787"/>
      <c r="AM167" s="787"/>
      <c r="AN167" s="788"/>
      <c r="AO167" s="788"/>
      <c r="AP167" s="788"/>
      <c r="AQ167" s="789"/>
      <c r="AR167" s="790" t="s">
        <v>186</v>
      </c>
      <c r="AS167" s="791"/>
      <c r="AT167" s="792"/>
      <c r="AU167" s="793"/>
      <c r="AV167" s="794" t="s">
        <v>185</v>
      </c>
      <c r="AW167" s="795"/>
      <c r="AX167" s="796"/>
      <c r="AY167" s="797"/>
      <c r="AZ167" s="797"/>
      <c r="BA167" s="798"/>
      <c r="BB167" s="799"/>
      <c r="BC167" s="799"/>
      <c r="BD167" s="799"/>
      <c r="BE167" s="799"/>
      <c r="BF167" s="541"/>
      <c r="BG167" s="542"/>
      <c r="BH167" s="542"/>
      <c r="BI167" s="542"/>
      <c r="BJ167" s="535" t="s">
        <v>720</v>
      </c>
      <c r="BK167" s="536"/>
      <c r="BL167" s="706"/>
      <c r="BM167" s="800"/>
      <c r="BN167" s="800"/>
      <c r="BO167" s="800"/>
      <c r="BP167" s="535" t="s">
        <v>184</v>
      </c>
      <c r="BQ167" s="536"/>
      <c r="BR167" s="705"/>
      <c r="BS167" s="705"/>
      <c r="BT167" s="705"/>
      <c r="BU167" s="706"/>
      <c r="BV167" s="535" t="s">
        <v>184</v>
      </c>
      <c r="BW167" s="536"/>
      <c r="BX167" s="707" t="str">
        <f t="shared" si="0"/>
        <v/>
      </c>
      <c r="BY167" s="708"/>
      <c r="BZ167" s="708"/>
      <c r="CA167" s="708"/>
      <c r="CB167" s="708"/>
      <c r="CC167" s="708"/>
      <c r="CD167" s="708"/>
      <c r="CE167" s="708"/>
      <c r="CF167" s="708"/>
      <c r="CG167" s="708"/>
      <c r="CH167" s="708"/>
      <c r="CI167" s="708"/>
      <c r="CJ167" s="709"/>
      <c r="CP167" s="306">
        <f t="shared" si="1"/>
        <v>6</v>
      </c>
    </row>
    <row r="168" spans="1:94" ht="35.15" customHeight="1">
      <c r="A168" s="779">
        <v>20</v>
      </c>
      <c r="B168" s="779"/>
      <c r="C168" s="780"/>
      <c r="D168" s="781"/>
      <c r="E168" s="781"/>
      <c r="F168" s="781"/>
      <c r="G168" s="781"/>
      <c r="H168" s="781"/>
      <c r="I168" s="781"/>
      <c r="J168" s="781"/>
      <c r="K168" s="781"/>
      <c r="L168" s="781"/>
      <c r="M168" s="781"/>
      <c r="N168" s="781"/>
      <c r="O168" s="781"/>
      <c r="P168" s="781"/>
      <c r="Q168" s="781"/>
      <c r="R168" s="781"/>
      <c r="S168" s="781"/>
      <c r="T168" s="781"/>
      <c r="U168" s="781"/>
      <c r="V168" s="781"/>
      <c r="W168" s="781"/>
      <c r="X168" s="781"/>
      <c r="Y168" s="781"/>
      <c r="Z168" s="781"/>
      <c r="AA168" s="781"/>
      <c r="AB168" s="781"/>
      <c r="AC168" s="782"/>
      <c r="AD168" s="783" t="s">
        <v>277</v>
      </c>
      <c r="AE168" s="784"/>
      <c r="AF168" s="784"/>
      <c r="AG168" s="784"/>
      <c r="AH168" s="785"/>
      <c r="AI168" s="786" t="s">
        <v>277</v>
      </c>
      <c r="AJ168" s="787"/>
      <c r="AK168" s="787"/>
      <c r="AL168" s="787"/>
      <c r="AM168" s="787"/>
      <c r="AN168" s="788"/>
      <c r="AO168" s="788"/>
      <c r="AP168" s="788"/>
      <c r="AQ168" s="789"/>
      <c r="AR168" s="790" t="s">
        <v>186</v>
      </c>
      <c r="AS168" s="791"/>
      <c r="AT168" s="792"/>
      <c r="AU168" s="793"/>
      <c r="AV168" s="794" t="s">
        <v>185</v>
      </c>
      <c r="AW168" s="795"/>
      <c r="AX168" s="796"/>
      <c r="AY168" s="797"/>
      <c r="AZ168" s="797"/>
      <c r="BA168" s="798"/>
      <c r="BB168" s="799"/>
      <c r="BC168" s="799"/>
      <c r="BD168" s="799"/>
      <c r="BE168" s="799"/>
      <c r="BF168" s="541"/>
      <c r="BG168" s="542"/>
      <c r="BH168" s="542"/>
      <c r="BI168" s="542"/>
      <c r="BJ168" s="535" t="s">
        <v>720</v>
      </c>
      <c r="BK168" s="536"/>
      <c r="BL168" s="706"/>
      <c r="BM168" s="800"/>
      <c r="BN168" s="800"/>
      <c r="BO168" s="800"/>
      <c r="BP168" s="535" t="s">
        <v>184</v>
      </c>
      <c r="BQ168" s="536"/>
      <c r="BR168" s="705"/>
      <c r="BS168" s="705"/>
      <c r="BT168" s="705"/>
      <c r="BU168" s="706"/>
      <c r="BV168" s="535" t="s">
        <v>184</v>
      </c>
      <c r="BW168" s="536"/>
      <c r="BX168" s="707" t="str">
        <f t="shared" si="0"/>
        <v/>
      </c>
      <c r="BY168" s="708"/>
      <c r="BZ168" s="708"/>
      <c r="CA168" s="708"/>
      <c r="CB168" s="708"/>
      <c r="CC168" s="708"/>
      <c r="CD168" s="708"/>
      <c r="CE168" s="708"/>
      <c r="CF168" s="708"/>
      <c r="CG168" s="708"/>
      <c r="CH168" s="708"/>
      <c r="CI168" s="708"/>
      <c r="CJ168" s="709"/>
      <c r="CP168" s="306">
        <f t="shared" si="1"/>
        <v>6</v>
      </c>
    </row>
    <row r="169" spans="1:94" ht="35.15" customHeight="1">
      <c r="A169" s="779">
        <v>21</v>
      </c>
      <c r="B169" s="779"/>
      <c r="C169" s="780"/>
      <c r="D169" s="781"/>
      <c r="E169" s="781"/>
      <c r="F169" s="781"/>
      <c r="G169" s="781"/>
      <c r="H169" s="781"/>
      <c r="I169" s="781"/>
      <c r="J169" s="781"/>
      <c r="K169" s="781"/>
      <c r="L169" s="781"/>
      <c r="M169" s="781"/>
      <c r="N169" s="781"/>
      <c r="O169" s="781"/>
      <c r="P169" s="781"/>
      <c r="Q169" s="781"/>
      <c r="R169" s="781"/>
      <c r="S169" s="781"/>
      <c r="T169" s="781"/>
      <c r="U169" s="781"/>
      <c r="V169" s="781"/>
      <c r="W169" s="781"/>
      <c r="X169" s="781"/>
      <c r="Y169" s="781"/>
      <c r="Z169" s="781"/>
      <c r="AA169" s="781"/>
      <c r="AB169" s="781"/>
      <c r="AC169" s="782"/>
      <c r="AD169" s="783" t="s">
        <v>277</v>
      </c>
      <c r="AE169" s="784"/>
      <c r="AF169" s="784"/>
      <c r="AG169" s="784"/>
      <c r="AH169" s="785"/>
      <c r="AI169" s="786" t="s">
        <v>277</v>
      </c>
      <c r="AJ169" s="787"/>
      <c r="AK169" s="787"/>
      <c r="AL169" s="787"/>
      <c r="AM169" s="787"/>
      <c r="AN169" s="788"/>
      <c r="AO169" s="788"/>
      <c r="AP169" s="788"/>
      <c r="AQ169" s="789"/>
      <c r="AR169" s="790" t="s">
        <v>186</v>
      </c>
      <c r="AS169" s="791"/>
      <c r="AT169" s="792"/>
      <c r="AU169" s="793"/>
      <c r="AV169" s="794" t="s">
        <v>185</v>
      </c>
      <c r="AW169" s="795"/>
      <c r="AX169" s="796"/>
      <c r="AY169" s="797"/>
      <c r="AZ169" s="797"/>
      <c r="BA169" s="798"/>
      <c r="BB169" s="799"/>
      <c r="BC169" s="799"/>
      <c r="BD169" s="799"/>
      <c r="BE169" s="799"/>
      <c r="BF169" s="541"/>
      <c r="BG169" s="542"/>
      <c r="BH169" s="542"/>
      <c r="BI169" s="542"/>
      <c r="BJ169" s="535" t="s">
        <v>720</v>
      </c>
      <c r="BK169" s="536"/>
      <c r="BL169" s="706"/>
      <c r="BM169" s="800"/>
      <c r="BN169" s="800"/>
      <c r="BO169" s="800"/>
      <c r="BP169" s="535" t="s">
        <v>184</v>
      </c>
      <c r="BQ169" s="536"/>
      <c r="BR169" s="705"/>
      <c r="BS169" s="705"/>
      <c r="BT169" s="705"/>
      <c r="BU169" s="706"/>
      <c r="BV169" s="535" t="s">
        <v>184</v>
      </c>
      <c r="BW169" s="536"/>
      <c r="BX169" s="707" t="str">
        <f t="shared" si="0"/>
        <v/>
      </c>
      <c r="BY169" s="708"/>
      <c r="BZ169" s="708"/>
      <c r="CA169" s="708"/>
      <c r="CB169" s="708"/>
      <c r="CC169" s="708"/>
      <c r="CD169" s="708"/>
      <c r="CE169" s="708"/>
      <c r="CF169" s="708"/>
      <c r="CG169" s="708"/>
      <c r="CH169" s="708"/>
      <c r="CI169" s="708"/>
      <c r="CJ169" s="709"/>
      <c r="CP169" s="306">
        <f t="shared" si="1"/>
        <v>6</v>
      </c>
    </row>
    <row r="170" spans="1:94" ht="35.15" customHeight="1">
      <c r="A170" s="779">
        <v>22</v>
      </c>
      <c r="B170" s="779"/>
      <c r="C170" s="780"/>
      <c r="D170" s="781"/>
      <c r="E170" s="781"/>
      <c r="F170" s="781"/>
      <c r="G170" s="781"/>
      <c r="H170" s="781"/>
      <c r="I170" s="781"/>
      <c r="J170" s="781"/>
      <c r="K170" s="781"/>
      <c r="L170" s="781"/>
      <c r="M170" s="781"/>
      <c r="N170" s="781"/>
      <c r="O170" s="781"/>
      <c r="P170" s="781"/>
      <c r="Q170" s="781"/>
      <c r="R170" s="781"/>
      <c r="S170" s="781"/>
      <c r="T170" s="781"/>
      <c r="U170" s="781"/>
      <c r="V170" s="781"/>
      <c r="W170" s="781"/>
      <c r="X170" s="781"/>
      <c r="Y170" s="781"/>
      <c r="Z170" s="781"/>
      <c r="AA170" s="781"/>
      <c r="AB170" s="781"/>
      <c r="AC170" s="782"/>
      <c r="AD170" s="783" t="s">
        <v>277</v>
      </c>
      <c r="AE170" s="784"/>
      <c r="AF170" s="784"/>
      <c r="AG170" s="784"/>
      <c r="AH170" s="785"/>
      <c r="AI170" s="786" t="s">
        <v>277</v>
      </c>
      <c r="AJ170" s="787"/>
      <c r="AK170" s="787"/>
      <c r="AL170" s="787"/>
      <c r="AM170" s="787"/>
      <c r="AN170" s="788"/>
      <c r="AO170" s="788"/>
      <c r="AP170" s="788"/>
      <c r="AQ170" s="789"/>
      <c r="AR170" s="790" t="s">
        <v>186</v>
      </c>
      <c r="AS170" s="791"/>
      <c r="AT170" s="792"/>
      <c r="AU170" s="793"/>
      <c r="AV170" s="794" t="s">
        <v>185</v>
      </c>
      <c r="AW170" s="795"/>
      <c r="AX170" s="796"/>
      <c r="AY170" s="797"/>
      <c r="AZ170" s="797"/>
      <c r="BA170" s="798"/>
      <c r="BB170" s="799"/>
      <c r="BC170" s="799"/>
      <c r="BD170" s="799"/>
      <c r="BE170" s="799"/>
      <c r="BF170" s="541"/>
      <c r="BG170" s="542"/>
      <c r="BH170" s="542"/>
      <c r="BI170" s="542"/>
      <c r="BJ170" s="535" t="s">
        <v>720</v>
      </c>
      <c r="BK170" s="536"/>
      <c r="BL170" s="706"/>
      <c r="BM170" s="800"/>
      <c r="BN170" s="800"/>
      <c r="BO170" s="800"/>
      <c r="BP170" s="535" t="s">
        <v>184</v>
      </c>
      <c r="BQ170" s="536"/>
      <c r="BR170" s="705"/>
      <c r="BS170" s="705"/>
      <c r="BT170" s="705"/>
      <c r="BU170" s="706"/>
      <c r="BV170" s="535" t="s">
        <v>184</v>
      </c>
      <c r="BW170" s="536"/>
      <c r="BX170" s="707" t="str">
        <f t="shared" si="0"/>
        <v/>
      </c>
      <c r="BY170" s="708"/>
      <c r="BZ170" s="708"/>
      <c r="CA170" s="708"/>
      <c r="CB170" s="708"/>
      <c r="CC170" s="708"/>
      <c r="CD170" s="708"/>
      <c r="CE170" s="708"/>
      <c r="CF170" s="708"/>
      <c r="CG170" s="708"/>
      <c r="CH170" s="708"/>
      <c r="CI170" s="708"/>
      <c r="CJ170" s="709"/>
      <c r="CP170" s="306">
        <f t="shared" si="1"/>
        <v>6</v>
      </c>
    </row>
    <row r="171" spans="1:94" ht="35.15" customHeight="1">
      <c r="A171" s="779">
        <v>23</v>
      </c>
      <c r="B171" s="779"/>
      <c r="C171" s="780"/>
      <c r="D171" s="781"/>
      <c r="E171" s="781"/>
      <c r="F171" s="781"/>
      <c r="G171" s="781"/>
      <c r="H171" s="781"/>
      <c r="I171" s="781"/>
      <c r="J171" s="781"/>
      <c r="K171" s="781"/>
      <c r="L171" s="781"/>
      <c r="M171" s="781"/>
      <c r="N171" s="781"/>
      <c r="O171" s="781"/>
      <c r="P171" s="781"/>
      <c r="Q171" s="781"/>
      <c r="R171" s="781"/>
      <c r="S171" s="781"/>
      <c r="T171" s="781"/>
      <c r="U171" s="781"/>
      <c r="V171" s="781"/>
      <c r="W171" s="781"/>
      <c r="X171" s="781"/>
      <c r="Y171" s="781"/>
      <c r="Z171" s="781"/>
      <c r="AA171" s="781"/>
      <c r="AB171" s="781"/>
      <c r="AC171" s="782"/>
      <c r="AD171" s="783" t="s">
        <v>277</v>
      </c>
      <c r="AE171" s="784"/>
      <c r="AF171" s="784"/>
      <c r="AG171" s="784"/>
      <c r="AH171" s="785"/>
      <c r="AI171" s="786" t="s">
        <v>277</v>
      </c>
      <c r="AJ171" s="787"/>
      <c r="AK171" s="787"/>
      <c r="AL171" s="787"/>
      <c r="AM171" s="787"/>
      <c r="AN171" s="788"/>
      <c r="AO171" s="788"/>
      <c r="AP171" s="788"/>
      <c r="AQ171" s="789"/>
      <c r="AR171" s="790" t="s">
        <v>186</v>
      </c>
      <c r="AS171" s="791"/>
      <c r="AT171" s="792"/>
      <c r="AU171" s="793"/>
      <c r="AV171" s="794" t="s">
        <v>185</v>
      </c>
      <c r="AW171" s="795"/>
      <c r="AX171" s="796"/>
      <c r="AY171" s="797"/>
      <c r="AZ171" s="797"/>
      <c r="BA171" s="798"/>
      <c r="BB171" s="799"/>
      <c r="BC171" s="799"/>
      <c r="BD171" s="799"/>
      <c r="BE171" s="799"/>
      <c r="BF171" s="541"/>
      <c r="BG171" s="542"/>
      <c r="BH171" s="542"/>
      <c r="BI171" s="542"/>
      <c r="BJ171" s="535" t="s">
        <v>720</v>
      </c>
      <c r="BK171" s="536"/>
      <c r="BL171" s="706"/>
      <c r="BM171" s="800"/>
      <c r="BN171" s="800"/>
      <c r="BO171" s="800"/>
      <c r="BP171" s="535" t="s">
        <v>184</v>
      </c>
      <c r="BQ171" s="536"/>
      <c r="BR171" s="705"/>
      <c r="BS171" s="705"/>
      <c r="BT171" s="705"/>
      <c r="BU171" s="706"/>
      <c r="BV171" s="535" t="s">
        <v>184</v>
      </c>
      <c r="BW171" s="536"/>
      <c r="BX171" s="707" t="str">
        <f t="shared" si="0"/>
        <v/>
      </c>
      <c r="BY171" s="708"/>
      <c r="BZ171" s="708"/>
      <c r="CA171" s="708"/>
      <c r="CB171" s="708"/>
      <c r="CC171" s="708"/>
      <c r="CD171" s="708"/>
      <c r="CE171" s="708"/>
      <c r="CF171" s="708"/>
      <c r="CG171" s="708"/>
      <c r="CH171" s="708"/>
      <c r="CI171" s="708"/>
      <c r="CJ171" s="709"/>
      <c r="CP171" s="306">
        <f t="shared" si="1"/>
        <v>6</v>
      </c>
    </row>
    <row r="172" spans="1:94" ht="35.15" customHeight="1">
      <c r="A172" s="779">
        <v>24</v>
      </c>
      <c r="B172" s="779"/>
      <c r="C172" s="780"/>
      <c r="D172" s="781"/>
      <c r="E172" s="781"/>
      <c r="F172" s="781"/>
      <c r="G172" s="781"/>
      <c r="H172" s="781"/>
      <c r="I172" s="781"/>
      <c r="J172" s="781"/>
      <c r="K172" s="781"/>
      <c r="L172" s="781"/>
      <c r="M172" s="781"/>
      <c r="N172" s="781"/>
      <c r="O172" s="781"/>
      <c r="P172" s="781"/>
      <c r="Q172" s="781"/>
      <c r="R172" s="781"/>
      <c r="S172" s="781"/>
      <c r="T172" s="781"/>
      <c r="U172" s="781"/>
      <c r="V172" s="781"/>
      <c r="W172" s="781"/>
      <c r="X172" s="781"/>
      <c r="Y172" s="781"/>
      <c r="Z172" s="781"/>
      <c r="AA172" s="781"/>
      <c r="AB172" s="781"/>
      <c r="AC172" s="782"/>
      <c r="AD172" s="783" t="s">
        <v>277</v>
      </c>
      <c r="AE172" s="784"/>
      <c r="AF172" s="784"/>
      <c r="AG172" s="784"/>
      <c r="AH172" s="785"/>
      <c r="AI172" s="786" t="s">
        <v>277</v>
      </c>
      <c r="AJ172" s="787"/>
      <c r="AK172" s="787"/>
      <c r="AL172" s="787"/>
      <c r="AM172" s="787"/>
      <c r="AN172" s="788"/>
      <c r="AO172" s="788"/>
      <c r="AP172" s="788"/>
      <c r="AQ172" s="789"/>
      <c r="AR172" s="790" t="s">
        <v>186</v>
      </c>
      <c r="AS172" s="791"/>
      <c r="AT172" s="792"/>
      <c r="AU172" s="793"/>
      <c r="AV172" s="794" t="s">
        <v>185</v>
      </c>
      <c r="AW172" s="795"/>
      <c r="AX172" s="796"/>
      <c r="AY172" s="797"/>
      <c r="AZ172" s="797"/>
      <c r="BA172" s="798"/>
      <c r="BB172" s="799"/>
      <c r="BC172" s="799"/>
      <c r="BD172" s="799"/>
      <c r="BE172" s="799"/>
      <c r="BF172" s="541"/>
      <c r="BG172" s="542"/>
      <c r="BH172" s="542"/>
      <c r="BI172" s="542"/>
      <c r="BJ172" s="535" t="s">
        <v>720</v>
      </c>
      <c r="BK172" s="536"/>
      <c r="BL172" s="706"/>
      <c r="BM172" s="800"/>
      <c r="BN172" s="800"/>
      <c r="BO172" s="800"/>
      <c r="BP172" s="535" t="s">
        <v>184</v>
      </c>
      <c r="BQ172" s="536"/>
      <c r="BR172" s="705"/>
      <c r="BS172" s="705"/>
      <c r="BT172" s="705"/>
      <c r="BU172" s="706"/>
      <c r="BV172" s="535" t="s">
        <v>184</v>
      </c>
      <c r="BW172" s="536"/>
      <c r="BX172" s="707" t="str">
        <f t="shared" si="0"/>
        <v/>
      </c>
      <c r="BY172" s="708"/>
      <c r="BZ172" s="708"/>
      <c r="CA172" s="708"/>
      <c r="CB172" s="708"/>
      <c r="CC172" s="708"/>
      <c r="CD172" s="708"/>
      <c r="CE172" s="708"/>
      <c r="CF172" s="708"/>
      <c r="CG172" s="708"/>
      <c r="CH172" s="708"/>
      <c r="CI172" s="708"/>
      <c r="CJ172" s="709"/>
      <c r="CP172" s="306">
        <f t="shared" si="1"/>
        <v>6</v>
      </c>
    </row>
    <row r="173" spans="1:94" ht="35.15" customHeight="1">
      <c r="A173" s="779">
        <v>25</v>
      </c>
      <c r="B173" s="779"/>
      <c r="C173" s="780"/>
      <c r="D173" s="781"/>
      <c r="E173" s="781"/>
      <c r="F173" s="781"/>
      <c r="G173" s="781"/>
      <c r="H173" s="781"/>
      <c r="I173" s="781"/>
      <c r="J173" s="781"/>
      <c r="K173" s="781"/>
      <c r="L173" s="781"/>
      <c r="M173" s="781"/>
      <c r="N173" s="781"/>
      <c r="O173" s="781"/>
      <c r="P173" s="781"/>
      <c r="Q173" s="781"/>
      <c r="R173" s="781"/>
      <c r="S173" s="781"/>
      <c r="T173" s="781"/>
      <c r="U173" s="781"/>
      <c r="V173" s="781"/>
      <c r="W173" s="781"/>
      <c r="X173" s="781"/>
      <c r="Y173" s="781"/>
      <c r="Z173" s="781"/>
      <c r="AA173" s="781"/>
      <c r="AB173" s="781"/>
      <c r="AC173" s="782"/>
      <c r="AD173" s="783" t="s">
        <v>277</v>
      </c>
      <c r="AE173" s="784"/>
      <c r="AF173" s="784"/>
      <c r="AG173" s="784"/>
      <c r="AH173" s="785"/>
      <c r="AI173" s="786" t="s">
        <v>277</v>
      </c>
      <c r="AJ173" s="787"/>
      <c r="AK173" s="787"/>
      <c r="AL173" s="787"/>
      <c r="AM173" s="787"/>
      <c r="AN173" s="788"/>
      <c r="AO173" s="788"/>
      <c r="AP173" s="788"/>
      <c r="AQ173" s="789"/>
      <c r="AR173" s="790" t="s">
        <v>186</v>
      </c>
      <c r="AS173" s="791"/>
      <c r="AT173" s="792"/>
      <c r="AU173" s="793"/>
      <c r="AV173" s="794" t="s">
        <v>185</v>
      </c>
      <c r="AW173" s="795"/>
      <c r="AX173" s="796"/>
      <c r="AY173" s="797"/>
      <c r="AZ173" s="797"/>
      <c r="BA173" s="798"/>
      <c r="BB173" s="799"/>
      <c r="BC173" s="799"/>
      <c r="BD173" s="799"/>
      <c r="BE173" s="799"/>
      <c r="BF173" s="541"/>
      <c r="BG173" s="542"/>
      <c r="BH173" s="542"/>
      <c r="BI173" s="542"/>
      <c r="BJ173" s="535" t="s">
        <v>720</v>
      </c>
      <c r="BK173" s="536"/>
      <c r="BL173" s="706"/>
      <c r="BM173" s="800"/>
      <c r="BN173" s="800"/>
      <c r="BO173" s="800"/>
      <c r="BP173" s="535" t="s">
        <v>184</v>
      </c>
      <c r="BQ173" s="536"/>
      <c r="BR173" s="705"/>
      <c r="BS173" s="705"/>
      <c r="BT173" s="705"/>
      <c r="BU173" s="706"/>
      <c r="BV173" s="535" t="s">
        <v>184</v>
      </c>
      <c r="BW173" s="536"/>
      <c r="BX173" s="707" t="str">
        <f t="shared" si="0"/>
        <v/>
      </c>
      <c r="BY173" s="708"/>
      <c r="BZ173" s="708"/>
      <c r="CA173" s="708"/>
      <c r="CB173" s="708"/>
      <c r="CC173" s="708"/>
      <c r="CD173" s="708"/>
      <c r="CE173" s="708"/>
      <c r="CF173" s="708"/>
      <c r="CG173" s="708"/>
      <c r="CH173" s="708"/>
      <c r="CI173" s="708"/>
      <c r="CJ173" s="709"/>
      <c r="CP173" s="306">
        <f t="shared" si="1"/>
        <v>6</v>
      </c>
    </row>
    <row r="174" spans="1:94" ht="35.15" customHeight="1">
      <c r="A174" s="779">
        <v>26</v>
      </c>
      <c r="B174" s="779"/>
      <c r="C174" s="780"/>
      <c r="D174" s="781"/>
      <c r="E174" s="781"/>
      <c r="F174" s="781"/>
      <c r="G174" s="781"/>
      <c r="H174" s="781"/>
      <c r="I174" s="781"/>
      <c r="J174" s="781"/>
      <c r="K174" s="781"/>
      <c r="L174" s="781"/>
      <c r="M174" s="781"/>
      <c r="N174" s="781"/>
      <c r="O174" s="781"/>
      <c r="P174" s="781"/>
      <c r="Q174" s="781"/>
      <c r="R174" s="781"/>
      <c r="S174" s="781"/>
      <c r="T174" s="781"/>
      <c r="U174" s="781"/>
      <c r="V174" s="781"/>
      <c r="W174" s="781"/>
      <c r="X174" s="781"/>
      <c r="Y174" s="781"/>
      <c r="Z174" s="781"/>
      <c r="AA174" s="781"/>
      <c r="AB174" s="781"/>
      <c r="AC174" s="782"/>
      <c r="AD174" s="783" t="s">
        <v>277</v>
      </c>
      <c r="AE174" s="784"/>
      <c r="AF174" s="784"/>
      <c r="AG174" s="784"/>
      <c r="AH174" s="785"/>
      <c r="AI174" s="786" t="s">
        <v>277</v>
      </c>
      <c r="AJ174" s="787"/>
      <c r="AK174" s="787"/>
      <c r="AL174" s="787"/>
      <c r="AM174" s="787"/>
      <c r="AN174" s="788"/>
      <c r="AO174" s="788"/>
      <c r="AP174" s="788"/>
      <c r="AQ174" s="789"/>
      <c r="AR174" s="790" t="s">
        <v>186</v>
      </c>
      <c r="AS174" s="791"/>
      <c r="AT174" s="792"/>
      <c r="AU174" s="793"/>
      <c r="AV174" s="794" t="s">
        <v>185</v>
      </c>
      <c r="AW174" s="795"/>
      <c r="AX174" s="796"/>
      <c r="AY174" s="797"/>
      <c r="AZ174" s="797"/>
      <c r="BA174" s="798"/>
      <c r="BB174" s="799"/>
      <c r="BC174" s="799"/>
      <c r="BD174" s="799"/>
      <c r="BE174" s="799"/>
      <c r="BF174" s="541"/>
      <c r="BG174" s="542"/>
      <c r="BH174" s="542"/>
      <c r="BI174" s="542"/>
      <c r="BJ174" s="535" t="s">
        <v>720</v>
      </c>
      <c r="BK174" s="536"/>
      <c r="BL174" s="706"/>
      <c r="BM174" s="800"/>
      <c r="BN174" s="800"/>
      <c r="BO174" s="800"/>
      <c r="BP174" s="535" t="s">
        <v>184</v>
      </c>
      <c r="BQ174" s="536"/>
      <c r="BR174" s="705"/>
      <c r="BS174" s="705"/>
      <c r="BT174" s="705"/>
      <c r="BU174" s="706"/>
      <c r="BV174" s="535" t="s">
        <v>184</v>
      </c>
      <c r="BW174" s="536"/>
      <c r="BX174" s="707" t="str">
        <f t="shared" si="0"/>
        <v/>
      </c>
      <c r="BY174" s="708"/>
      <c r="BZ174" s="708"/>
      <c r="CA174" s="708"/>
      <c r="CB174" s="708"/>
      <c r="CC174" s="708"/>
      <c r="CD174" s="708"/>
      <c r="CE174" s="708"/>
      <c r="CF174" s="708"/>
      <c r="CG174" s="708"/>
      <c r="CH174" s="708"/>
      <c r="CI174" s="708"/>
      <c r="CJ174" s="709"/>
      <c r="CP174" s="306">
        <f t="shared" si="1"/>
        <v>6</v>
      </c>
    </row>
    <row r="175" spans="1:94" ht="35.15" customHeight="1">
      <c r="A175" s="779">
        <v>27</v>
      </c>
      <c r="B175" s="779"/>
      <c r="C175" s="780"/>
      <c r="D175" s="781"/>
      <c r="E175" s="781"/>
      <c r="F175" s="781"/>
      <c r="G175" s="781"/>
      <c r="H175" s="781"/>
      <c r="I175" s="781"/>
      <c r="J175" s="781"/>
      <c r="K175" s="781"/>
      <c r="L175" s="781"/>
      <c r="M175" s="781"/>
      <c r="N175" s="781"/>
      <c r="O175" s="781"/>
      <c r="P175" s="781"/>
      <c r="Q175" s="781"/>
      <c r="R175" s="781"/>
      <c r="S175" s="781"/>
      <c r="T175" s="781"/>
      <c r="U175" s="781"/>
      <c r="V175" s="781"/>
      <c r="W175" s="781"/>
      <c r="X175" s="781"/>
      <c r="Y175" s="781"/>
      <c r="Z175" s="781"/>
      <c r="AA175" s="781"/>
      <c r="AB175" s="781"/>
      <c r="AC175" s="782"/>
      <c r="AD175" s="783" t="s">
        <v>277</v>
      </c>
      <c r="AE175" s="784"/>
      <c r="AF175" s="784"/>
      <c r="AG175" s="784"/>
      <c r="AH175" s="785"/>
      <c r="AI175" s="786" t="s">
        <v>277</v>
      </c>
      <c r="AJ175" s="787"/>
      <c r="AK175" s="787"/>
      <c r="AL175" s="787"/>
      <c r="AM175" s="787"/>
      <c r="AN175" s="788"/>
      <c r="AO175" s="788"/>
      <c r="AP175" s="788"/>
      <c r="AQ175" s="789"/>
      <c r="AR175" s="790" t="s">
        <v>186</v>
      </c>
      <c r="AS175" s="791"/>
      <c r="AT175" s="792"/>
      <c r="AU175" s="793"/>
      <c r="AV175" s="794" t="s">
        <v>185</v>
      </c>
      <c r="AW175" s="795"/>
      <c r="AX175" s="796"/>
      <c r="AY175" s="797"/>
      <c r="AZ175" s="797"/>
      <c r="BA175" s="798"/>
      <c r="BB175" s="799"/>
      <c r="BC175" s="799"/>
      <c r="BD175" s="799"/>
      <c r="BE175" s="799"/>
      <c r="BF175" s="541"/>
      <c r="BG175" s="542"/>
      <c r="BH175" s="542"/>
      <c r="BI175" s="542"/>
      <c r="BJ175" s="535" t="s">
        <v>720</v>
      </c>
      <c r="BK175" s="536"/>
      <c r="BL175" s="706"/>
      <c r="BM175" s="800"/>
      <c r="BN175" s="800"/>
      <c r="BO175" s="800"/>
      <c r="BP175" s="535" t="s">
        <v>184</v>
      </c>
      <c r="BQ175" s="536"/>
      <c r="BR175" s="705"/>
      <c r="BS175" s="705"/>
      <c r="BT175" s="705"/>
      <c r="BU175" s="706"/>
      <c r="BV175" s="535" t="s">
        <v>184</v>
      </c>
      <c r="BW175" s="536"/>
      <c r="BX175" s="707" t="str">
        <f t="shared" si="0"/>
        <v/>
      </c>
      <c r="BY175" s="708"/>
      <c r="BZ175" s="708"/>
      <c r="CA175" s="708"/>
      <c r="CB175" s="708"/>
      <c r="CC175" s="708"/>
      <c r="CD175" s="708"/>
      <c r="CE175" s="708"/>
      <c r="CF175" s="708"/>
      <c r="CG175" s="708"/>
      <c r="CH175" s="708"/>
      <c r="CI175" s="708"/>
      <c r="CJ175" s="709"/>
      <c r="CP175" s="306">
        <f t="shared" si="1"/>
        <v>6</v>
      </c>
    </row>
    <row r="176" spans="1:94" ht="35.15" customHeight="1">
      <c r="A176" s="779">
        <v>28</v>
      </c>
      <c r="B176" s="779"/>
      <c r="C176" s="780"/>
      <c r="D176" s="781"/>
      <c r="E176" s="781"/>
      <c r="F176" s="781"/>
      <c r="G176" s="781"/>
      <c r="H176" s="781"/>
      <c r="I176" s="781"/>
      <c r="J176" s="781"/>
      <c r="K176" s="781"/>
      <c r="L176" s="781"/>
      <c r="M176" s="781"/>
      <c r="N176" s="781"/>
      <c r="O176" s="781"/>
      <c r="P176" s="781"/>
      <c r="Q176" s="781"/>
      <c r="R176" s="781"/>
      <c r="S176" s="781"/>
      <c r="T176" s="781"/>
      <c r="U176" s="781"/>
      <c r="V176" s="781"/>
      <c r="W176" s="781"/>
      <c r="X176" s="781"/>
      <c r="Y176" s="781"/>
      <c r="Z176" s="781"/>
      <c r="AA176" s="781"/>
      <c r="AB176" s="781"/>
      <c r="AC176" s="782"/>
      <c r="AD176" s="783" t="s">
        <v>277</v>
      </c>
      <c r="AE176" s="784"/>
      <c r="AF176" s="784"/>
      <c r="AG176" s="784"/>
      <c r="AH176" s="785"/>
      <c r="AI176" s="786" t="s">
        <v>277</v>
      </c>
      <c r="AJ176" s="787"/>
      <c r="AK176" s="787"/>
      <c r="AL176" s="787"/>
      <c r="AM176" s="787"/>
      <c r="AN176" s="788"/>
      <c r="AO176" s="788"/>
      <c r="AP176" s="788"/>
      <c r="AQ176" s="789"/>
      <c r="AR176" s="790" t="s">
        <v>186</v>
      </c>
      <c r="AS176" s="791"/>
      <c r="AT176" s="792"/>
      <c r="AU176" s="793"/>
      <c r="AV176" s="794" t="s">
        <v>185</v>
      </c>
      <c r="AW176" s="795"/>
      <c r="AX176" s="796"/>
      <c r="AY176" s="797"/>
      <c r="AZ176" s="797"/>
      <c r="BA176" s="798"/>
      <c r="BB176" s="799"/>
      <c r="BC176" s="799"/>
      <c r="BD176" s="799"/>
      <c r="BE176" s="799"/>
      <c r="BF176" s="541"/>
      <c r="BG176" s="542"/>
      <c r="BH176" s="542"/>
      <c r="BI176" s="542"/>
      <c r="BJ176" s="535" t="s">
        <v>720</v>
      </c>
      <c r="BK176" s="536"/>
      <c r="BL176" s="706"/>
      <c r="BM176" s="800"/>
      <c r="BN176" s="800"/>
      <c r="BO176" s="800"/>
      <c r="BP176" s="535" t="s">
        <v>184</v>
      </c>
      <c r="BQ176" s="536"/>
      <c r="BR176" s="705"/>
      <c r="BS176" s="705"/>
      <c r="BT176" s="705"/>
      <c r="BU176" s="706"/>
      <c r="BV176" s="535" t="s">
        <v>184</v>
      </c>
      <c r="BW176" s="536"/>
      <c r="BX176" s="707" t="str">
        <f t="shared" si="0"/>
        <v/>
      </c>
      <c r="BY176" s="708"/>
      <c r="BZ176" s="708"/>
      <c r="CA176" s="708"/>
      <c r="CB176" s="708"/>
      <c r="CC176" s="708"/>
      <c r="CD176" s="708"/>
      <c r="CE176" s="708"/>
      <c r="CF176" s="708"/>
      <c r="CG176" s="708"/>
      <c r="CH176" s="708"/>
      <c r="CI176" s="708"/>
      <c r="CJ176" s="709"/>
      <c r="CP176" s="306">
        <f t="shared" si="1"/>
        <v>6</v>
      </c>
    </row>
    <row r="177" spans="1:94" ht="35.15" customHeight="1">
      <c r="A177" s="779">
        <v>29</v>
      </c>
      <c r="B177" s="779"/>
      <c r="C177" s="780"/>
      <c r="D177" s="781"/>
      <c r="E177" s="781"/>
      <c r="F177" s="781"/>
      <c r="G177" s="781"/>
      <c r="H177" s="781"/>
      <c r="I177" s="781"/>
      <c r="J177" s="781"/>
      <c r="K177" s="781"/>
      <c r="L177" s="781"/>
      <c r="M177" s="781"/>
      <c r="N177" s="781"/>
      <c r="O177" s="781"/>
      <c r="P177" s="781"/>
      <c r="Q177" s="781"/>
      <c r="R177" s="781"/>
      <c r="S177" s="781"/>
      <c r="T177" s="781"/>
      <c r="U177" s="781"/>
      <c r="V177" s="781"/>
      <c r="W177" s="781"/>
      <c r="X177" s="781"/>
      <c r="Y177" s="781"/>
      <c r="Z177" s="781"/>
      <c r="AA177" s="781"/>
      <c r="AB177" s="781"/>
      <c r="AC177" s="782"/>
      <c r="AD177" s="783" t="s">
        <v>277</v>
      </c>
      <c r="AE177" s="784"/>
      <c r="AF177" s="784"/>
      <c r="AG177" s="784"/>
      <c r="AH177" s="785"/>
      <c r="AI177" s="786" t="s">
        <v>277</v>
      </c>
      <c r="AJ177" s="787"/>
      <c r="AK177" s="787"/>
      <c r="AL177" s="787"/>
      <c r="AM177" s="787"/>
      <c r="AN177" s="788"/>
      <c r="AO177" s="788"/>
      <c r="AP177" s="788"/>
      <c r="AQ177" s="789"/>
      <c r="AR177" s="790" t="s">
        <v>186</v>
      </c>
      <c r="AS177" s="791"/>
      <c r="AT177" s="792"/>
      <c r="AU177" s="793"/>
      <c r="AV177" s="794" t="s">
        <v>185</v>
      </c>
      <c r="AW177" s="795"/>
      <c r="AX177" s="796"/>
      <c r="AY177" s="797"/>
      <c r="AZ177" s="797"/>
      <c r="BA177" s="798"/>
      <c r="BB177" s="799"/>
      <c r="BC177" s="799"/>
      <c r="BD177" s="799"/>
      <c r="BE177" s="799"/>
      <c r="BF177" s="541"/>
      <c r="BG177" s="542"/>
      <c r="BH177" s="542"/>
      <c r="BI177" s="542"/>
      <c r="BJ177" s="535" t="s">
        <v>720</v>
      </c>
      <c r="BK177" s="536"/>
      <c r="BL177" s="706"/>
      <c r="BM177" s="800"/>
      <c r="BN177" s="800"/>
      <c r="BO177" s="800"/>
      <c r="BP177" s="535" t="s">
        <v>184</v>
      </c>
      <c r="BQ177" s="536"/>
      <c r="BR177" s="705"/>
      <c r="BS177" s="705"/>
      <c r="BT177" s="705"/>
      <c r="BU177" s="706"/>
      <c r="BV177" s="535" t="s">
        <v>184</v>
      </c>
      <c r="BW177" s="536"/>
      <c r="BX177" s="707" t="str">
        <f t="shared" si="0"/>
        <v/>
      </c>
      <c r="BY177" s="708"/>
      <c r="BZ177" s="708"/>
      <c r="CA177" s="708"/>
      <c r="CB177" s="708"/>
      <c r="CC177" s="708"/>
      <c r="CD177" s="708"/>
      <c r="CE177" s="708"/>
      <c r="CF177" s="708"/>
      <c r="CG177" s="708"/>
      <c r="CH177" s="708"/>
      <c r="CI177" s="708"/>
      <c r="CJ177" s="709"/>
      <c r="CP177" s="306">
        <f t="shared" si="1"/>
        <v>6</v>
      </c>
    </row>
    <row r="178" spans="1:94" ht="35.15" customHeight="1">
      <c r="A178" s="779">
        <v>30</v>
      </c>
      <c r="B178" s="779"/>
      <c r="C178" s="780"/>
      <c r="D178" s="781"/>
      <c r="E178" s="781"/>
      <c r="F178" s="781"/>
      <c r="G178" s="781"/>
      <c r="H178" s="781"/>
      <c r="I178" s="781"/>
      <c r="J178" s="781"/>
      <c r="K178" s="781"/>
      <c r="L178" s="781"/>
      <c r="M178" s="781"/>
      <c r="N178" s="781"/>
      <c r="O178" s="781"/>
      <c r="P178" s="781"/>
      <c r="Q178" s="781"/>
      <c r="R178" s="781"/>
      <c r="S178" s="781"/>
      <c r="T178" s="781"/>
      <c r="U178" s="781"/>
      <c r="V178" s="781"/>
      <c r="W178" s="781"/>
      <c r="X178" s="781"/>
      <c r="Y178" s="781"/>
      <c r="Z178" s="781"/>
      <c r="AA178" s="781"/>
      <c r="AB178" s="781"/>
      <c r="AC178" s="782"/>
      <c r="AD178" s="783" t="s">
        <v>277</v>
      </c>
      <c r="AE178" s="784"/>
      <c r="AF178" s="784"/>
      <c r="AG178" s="784"/>
      <c r="AH178" s="785"/>
      <c r="AI178" s="786" t="s">
        <v>277</v>
      </c>
      <c r="AJ178" s="787"/>
      <c r="AK178" s="787"/>
      <c r="AL178" s="787"/>
      <c r="AM178" s="787"/>
      <c r="AN178" s="788"/>
      <c r="AO178" s="788"/>
      <c r="AP178" s="788"/>
      <c r="AQ178" s="789"/>
      <c r="AR178" s="790" t="s">
        <v>186</v>
      </c>
      <c r="AS178" s="791"/>
      <c r="AT178" s="792"/>
      <c r="AU178" s="793"/>
      <c r="AV178" s="794" t="s">
        <v>185</v>
      </c>
      <c r="AW178" s="795"/>
      <c r="AX178" s="796"/>
      <c r="AY178" s="797"/>
      <c r="AZ178" s="797"/>
      <c r="BA178" s="798"/>
      <c r="BB178" s="799"/>
      <c r="BC178" s="799"/>
      <c r="BD178" s="799"/>
      <c r="BE178" s="799"/>
      <c r="BF178" s="541"/>
      <c r="BG178" s="542"/>
      <c r="BH178" s="542"/>
      <c r="BI178" s="542"/>
      <c r="BJ178" s="535" t="s">
        <v>720</v>
      </c>
      <c r="BK178" s="536"/>
      <c r="BL178" s="706"/>
      <c r="BM178" s="800"/>
      <c r="BN178" s="800"/>
      <c r="BO178" s="800"/>
      <c r="BP178" s="535" t="s">
        <v>184</v>
      </c>
      <c r="BQ178" s="536"/>
      <c r="BR178" s="705"/>
      <c r="BS178" s="705"/>
      <c r="BT178" s="705"/>
      <c r="BU178" s="706"/>
      <c r="BV178" s="535" t="s">
        <v>184</v>
      </c>
      <c r="BW178" s="536"/>
      <c r="BX178" s="707" t="str">
        <f t="shared" si="0"/>
        <v/>
      </c>
      <c r="BY178" s="708"/>
      <c r="BZ178" s="708"/>
      <c r="CA178" s="708"/>
      <c r="CB178" s="708"/>
      <c r="CC178" s="708"/>
      <c r="CD178" s="708"/>
      <c r="CE178" s="708"/>
      <c r="CF178" s="708"/>
      <c r="CG178" s="708"/>
      <c r="CH178" s="708"/>
      <c r="CI178" s="708"/>
      <c r="CJ178" s="709"/>
      <c r="CP178" s="306">
        <f t="shared" si="1"/>
        <v>6</v>
      </c>
    </row>
    <row r="179" spans="1:94" ht="35.15" customHeight="1">
      <c r="A179" s="779">
        <v>31</v>
      </c>
      <c r="B179" s="779"/>
      <c r="C179" s="780"/>
      <c r="D179" s="781"/>
      <c r="E179" s="781"/>
      <c r="F179" s="781"/>
      <c r="G179" s="781"/>
      <c r="H179" s="781"/>
      <c r="I179" s="781"/>
      <c r="J179" s="781"/>
      <c r="K179" s="781"/>
      <c r="L179" s="781"/>
      <c r="M179" s="781"/>
      <c r="N179" s="781"/>
      <c r="O179" s="781"/>
      <c r="P179" s="781"/>
      <c r="Q179" s="781"/>
      <c r="R179" s="781"/>
      <c r="S179" s="781"/>
      <c r="T179" s="781"/>
      <c r="U179" s="781"/>
      <c r="V179" s="781"/>
      <c r="W179" s="781"/>
      <c r="X179" s="781"/>
      <c r="Y179" s="781"/>
      <c r="Z179" s="781"/>
      <c r="AA179" s="781"/>
      <c r="AB179" s="781"/>
      <c r="AC179" s="782"/>
      <c r="AD179" s="783" t="s">
        <v>277</v>
      </c>
      <c r="AE179" s="784"/>
      <c r="AF179" s="784"/>
      <c r="AG179" s="784"/>
      <c r="AH179" s="785"/>
      <c r="AI179" s="786" t="s">
        <v>277</v>
      </c>
      <c r="AJ179" s="787"/>
      <c r="AK179" s="787"/>
      <c r="AL179" s="787"/>
      <c r="AM179" s="787"/>
      <c r="AN179" s="788"/>
      <c r="AO179" s="788"/>
      <c r="AP179" s="788"/>
      <c r="AQ179" s="789"/>
      <c r="AR179" s="790" t="s">
        <v>186</v>
      </c>
      <c r="AS179" s="791"/>
      <c r="AT179" s="792"/>
      <c r="AU179" s="793"/>
      <c r="AV179" s="794" t="s">
        <v>185</v>
      </c>
      <c r="AW179" s="795"/>
      <c r="AX179" s="796"/>
      <c r="AY179" s="797"/>
      <c r="AZ179" s="797"/>
      <c r="BA179" s="798"/>
      <c r="BB179" s="799"/>
      <c r="BC179" s="799"/>
      <c r="BD179" s="799"/>
      <c r="BE179" s="799"/>
      <c r="BF179" s="541"/>
      <c r="BG179" s="542"/>
      <c r="BH179" s="542"/>
      <c r="BI179" s="542"/>
      <c r="BJ179" s="535" t="s">
        <v>720</v>
      </c>
      <c r="BK179" s="536"/>
      <c r="BL179" s="706"/>
      <c r="BM179" s="800"/>
      <c r="BN179" s="800"/>
      <c r="BO179" s="800"/>
      <c r="BP179" s="535" t="s">
        <v>184</v>
      </c>
      <c r="BQ179" s="536"/>
      <c r="BR179" s="705"/>
      <c r="BS179" s="705"/>
      <c r="BT179" s="705"/>
      <c r="BU179" s="706"/>
      <c r="BV179" s="535" t="s">
        <v>184</v>
      </c>
      <c r="BW179" s="536"/>
      <c r="BX179" s="707" t="str">
        <f t="shared" si="0"/>
        <v/>
      </c>
      <c r="BY179" s="708"/>
      <c r="BZ179" s="708"/>
      <c r="CA179" s="708"/>
      <c r="CB179" s="708"/>
      <c r="CC179" s="708"/>
      <c r="CD179" s="708"/>
      <c r="CE179" s="708"/>
      <c r="CF179" s="708"/>
      <c r="CG179" s="708"/>
      <c r="CH179" s="708"/>
      <c r="CI179" s="708"/>
      <c r="CJ179" s="709"/>
      <c r="CP179" s="306">
        <f t="shared" si="1"/>
        <v>6</v>
      </c>
    </row>
    <row r="180" spans="1:94" ht="35.15" customHeight="1">
      <c r="A180" s="779">
        <v>32</v>
      </c>
      <c r="B180" s="779"/>
      <c r="C180" s="780"/>
      <c r="D180" s="781"/>
      <c r="E180" s="781"/>
      <c r="F180" s="781"/>
      <c r="G180" s="781"/>
      <c r="H180" s="781"/>
      <c r="I180" s="781"/>
      <c r="J180" s="781"/>
      <c r="K180" s="781"/>
      <c r="L180" s="781"/>
      <c r="M180" s="781"/>
      <c r="N180" s="781"/>
      <c r="O180" s="781"/>
      <c r="P180" s="781"/>
      <c r="Q180" s="781"/>
      <c r="R180" s="781"/>
      <c r="S180" s="781"/>
      <c r="T180" s="781"/>
      <c r="U180" s="781"/>
      <c r="V180" s="781"/>
      <c r="W180" s="781"/>
      <c r="X180" s="781"/>
      <c r="Y180" s="781"/>
      <c r="Z180" s="781"/>
      <c r="AA180" s="781"/>
      <c r="AB180" s="781"/>
      <c r="AC180" s="782"/>
      <c r="AD180" s="783" t="s">
        <v>277</v>
      </c>
      <c r="AE180" s="784"/>
      <c r="AF180" s="784"/>
      <c r="AG180" s="784"/>
      <c r="AH180" s="785"/>
      <c r="AI180" s="786" t="s">
        <v>277</v>
      </c>
      <c r="AJ180" s="787"/>
      <c r="AK180" s="787"/>
      <c r="AL180" s="787"/>
      <c r="AM180" s="787"/>
      <c r="AN180" s="788"/>
      <c r="AO180" s="788"/>
      <c r="AP180" s="788"/>
      <c r="AQ180" s="789"/>
      <c r="AR180" s="790" t="s">
        <v>186</v>
      </c>
      <c r="AS180" s="791"/>
      <c r="AT180" s="792"/>
      <c r="AU180" s="793"/>
      <c r="AV180" s="794" t="s">
        <v>185</v>
      </c>
      <c r="AW180" s="795"/>
      <c r="AX180" s="796"/>
      <c r="AY180" s="797"/>
      <c r="AZ180" s="797"/>
      <c r="BA180" s="798"/>
      <c r="BB180" s="799"/>
      <c r="BC180" s="799"/>
      <c r="BD180" s="799"/>
      <c r="BE180" s="799"/>
      <c r="BF180" s="541"/>
      <c r="BG180" s="542"/>
      <c r="BH180" s="542"/>
      <c r="BI180" s="542"/>
      <c r="BJ180" s="535" t="s">
        <v>720</v>
      </c>
      <c r="BK180" s="536"/>
      <c r="BL180" s="706"/>
      <c r="BM180" s="800"/>
      <c r="BN180" s="800"/>
      <c r="BO180" s="800"/>
      <c r="BP180" s="535" t="s">
        <v>184</v>
      </c>
      <c r="BQ180" s="536"/>
      <c r="BR180" s="705"/>
      <c r="BS180" s="705"/>
      <c r="BT180" s="705"/>
      <c r="BU180" s="706"/>
      <c r="BV180" s="535" t="s">
        <v>184</v>
      </c>
      <c r="BW180" s="536"/>
      <c r="BX180" s="707" t="str">
        <f t="shared" si="0"/>
        <v/>
      </c>
      <c r="BY180" s="708"/>
      <c r="BZ180" s="708"/>
      <c r="CA180" s="708"/>
      <c r="CB180" s="708"/>
      <c r="CC180" s="708"/>
      <c r="CD180" s="708"/>
      <c r="CE180" s="708"/>
      <c r="CF180" s="708"/>
      <c r="CG180" s="708"/>
      <c r="CH180" s="708"/>
      <c r="CI180" s="708"/>
      <c r="CJ180" s="709"/>
      <c r="CP180" s="306">
        <f t="shared" si="1"/>
        <v>6</v>
      </c>
    </row>
    <row r="181" spans="1:94" ht="35.15" customHeight="1">
      <c r="A181" s="779">
        <v>33</v>
      </c>
      <c r="B181" s="779"/>
      <c r="C181" s="780"/>
      <c r="D181" s="781"/>
      <c r="E181" s="781"/>
      <c r="F181" s="781"/>
      <c r="G181" s="781"/>
      <c r="H181" s="781"/>
      <c r="I181" s="781"/>
      <c r="J181" s="781"/>
      <c r="K181" s="781"/>
      <c r="L181" s="781"/>
      <c r="M181" s="781"/>
      <c r="N181" s="781"/>
      <c r="O181" s="781"/>
      <c r="P181" s="781"/>
      <c r="Q181" s="781"/>
      <c r="R181" s="781"/>
      <c r="S181" s="781"/>
      <c r="T181" s="781"/>
      <c r="U181" s="781"/>
      <c r="V181" s="781"/>
      <c r="W181" s="781"/>
      <c r="X181" s="781"/>
      <c r="Y181" s="781"/>
      <c r="Z181" s="781"/>
      <c r="AA181" s="781"/>
      <c r="AB181" s="781"/>
      <c r="AC181" s="782"/>
      <c r="AD181" s="783" t="s">
        <v>277</v>
      </c>
      <c r="AE181" s="784"/>
      <c r="AF181" s="784"/>
      <c r="AG181" s="784"/>
      <c r="AH181" s="785"/>
      <c r="AI181" s="786" t="s">
        <v>277</v>
      </c>
      <c r="AJ181" s="787"/>
      <c r="AK181" s="787"/>
      <c r="AL181" s="787"/>
      <c r="AM181" s="787"/>
      <c r="AN181" s="788"/>
      <c r="AO181" s="788"/>
      <c r="AP181" s="788"/>
      <c r="AQ181" s="789"/>
      <c r="AR181" s="790" t="s">
        <v>186</v>
      </c>
      <c r="AS181" s="791"/>
      <c r="AT181" s="792"/>
      <c r="AU181" s="793"/>
      <c r="AV181" s="794" t="s">
        <v>185</v>
      </c>
      <c r="AW181" s="795"/>
      <c r="AX181" s="796"/>
      <c r="AY181" s="797"/>
      <c r="AZ181" s="797"/>
      <c r="BA181" s="798"/>
      <c r="BB181" s="799"/>
      <c r="BC181" s="799"/>
      <c r="BD181" s="799"/>
      <c r="BE181" s="799"/>
      <c r="BF181" s="541"/>
      <c r="BG181" s="542"/>
      <c r="BH181" s="542"/>
      <c r="BI181" s="542"/>
      <c r="BJ181" s="535" t="s">
        <v>720</v>
      </c>
      <c r="BK181" s="536"/>
      <c r="BL181" s="706"/>
      <c r="BM181" s="800"/>
      <c r="BN181" s="800"/>
      <c r="BO181" s="800"/>
      <c r="BP181" s="535" t="s">
        <v>184</v>
      </c>
      <c r="BQ181" s="536"/>
      <c r="BR181" s="705"/>
      <c r="BS181" s="705"/>
      <c r="BT181" s="705"/>
      <c r="BU181" s="706"/>
      <c r="BV181" s="535" t="s">
        <v>184</v>
      </c>
      <c r="BW181" s="536"/>
      <c r="BX181" s="707" t="str">
        <f t="shared" ref="BX181:BX198" si="2">IF(AND(BL181&gt;=20,BR181&gt;=100),"『ＺＥＨ－Ｍ』",IF(AND(BL181&gt;=20,BR181&gt;=75),"Nearly ＺＥＨ－Ｍ",IF(AND(BL181&gt;=20,BR181&gt;=50),"ＺＥＨ－Ｍ Ready",IF(BL181&gt;=20,"ＺＥＨ－Ｍ Oriented",""))))</f>
        <v/>
      </c>
      <c r="BY181" s="708"/>
      <c r="BZ181" s="708"/>
      <c r="CA181" s="708"/>
      <c r="CB181" s="708"/>
      <c r="CC181" s="708"/>
      <c r="CD181" s="708"/>
      <c r="CE181" s="708"/>
      <c r="CF181" s="708"/>
      <c r="CG181" s="708"/>
      <c r="CH181" s="708"/>
      <c r="CI181" s="708"/>
      <c r="CJ181" s="709"/>
      <c r="CP181" s="306">
        <f t="shared" si="1"/>
        <v>6</v>
      </c>
    </row>
    <row r="182" spans="1:94" ht="35.15" customHeight="1">
      <c r="A182" s="779">
        <v>34</v>
      </c>
      <c r="B182" s="779"/>
      <c r="C182" s="780"/>
      <c r="D182" s="781"/>
      <c r="E182" s="781"/>
      <c r="F182" s="781"/>
      <c r="G182" s="781"/>
      <c r="H182" s="781"/>
      <c r="I182" s="781"/>
      <c r="J182" s="781"/>
      <c r="K182" s="781"/>
      <c r="L182" s="781"/>
      <c r="M182" s="781"/>
      <c r="N182" s="781"/>
      <c r="O182" s="781"/>
      <c r="P182" s="781"/>
      <c r="Q182" s="781"/>
      <c r="R182" s="781"/>
      <c r="S182" s="781"/>
      <c r="T182" s="781"/>
      <c r="U182" s="781"/>
      <c r="V182" s="781"/>
      <c r="W182" s="781"/>
      <c r="X182" s="781"/>
      <c r="Y182" s="781"/>
      <c r="Z182" s="781"/>
      <c r="AA182" s="781"/>
      <c r="AB182" s="781"/>
      <c r="AC182" s="782"/>
      <c r="AD182" s="783" t="s">
        <v>277</v>
      </c>
      <c r="AE182" s="784"/>
      <c r="AF182" s="784"/>
      <c r="AG182" s="784"/>
      <c r="AH182" s="785"/>
      <c r="AI182" s="786" t="s">
        <v>277</v>
      </c>
      <c r="AJ182" s="787"/>
      <c r="AK182" s="787"/>
      <c r="AL182" s="787"/>
      <c r="AM182" s="787"/>
      <c r="AN182" s="788"/>
      <c r="AO182" s="788"/>
      <c r="AP182" s="788"/>
      <c r="AQ182" s="789"/>
      <c r="AR182" s="790" t="s">
        <v>186</v>
      </c>
      <c r="AS182" s="791"/>
      <c r="AT182" s="792"/>
      <c r="AU182" s="793"/>
      <c r="AV182" s="794" t="s">
        <v>185</v>
      </c>
      <c r="AW182" s="795"/>
      <c r="AX182" s="796"/>
      <c r="AY182" s="797"/>
      <c r="AZ182" s="797"/>
      <c r="BA182" s="798"/>
      <c r="BB182" s="799"/>
      <c r="BC182" s="799"/>
      <c r="BD182" s="799"/>
      <c r="BE182" s="799"/>
      <c r="BF182" s="541"/>
      <c r="BG182" s="542"/>
      <c r="BH182" s="542"/>
      <c r="BI182" s="542"/>
      <c r="BJ182" s="535" t="s">
        <v>720</v>
      </c>
      <c r="BK182" s="536"/>
      <c r="BL182" s="706"/>
      <c r="BM182" s="800"/>
      <c r="BN182" s="800"/>
      <c r="BO182" s="800"/>
      <c r="BP182" s="535" t="s">
        <v>184</v>
      </c>
      <c r="BQ182" s="536"/>
      <c r="BR182" s="705"/>
      <c r="BS182" s="705"/>
      <c r="BT182" s="705"/>
      <c r="BU182" s="706"/>
      <c r="BV182" s="535" t="s">
        <v>184</v>
      </c>
      <c r="BW182" s="536"/>
      <c r="BX182" s="707" t="str">
        <f t="shared" si="2"/>
        <v/>
      </c>
      <c r="BY182" s="708"/>
      <c r="BZ182" s="708"/>
      <c r="CA182" s="708"/>
      <c r="CB182" s="708"/>
      <c r="CC182" s="708"/>
      <c r="CD182" s="708"/>
      <c r="CE182" s="708"/>
      <c r="CF182" s="708"/>
      <c r="CG182" s="708"/>
      <c r="CH182" s="708"/>
      <c r="CI182" s="708"/>
      <c r="CJ182" s="709"/>
      <c r="CP182" s="306">
        <f t="shared" si="1"/>
        <v>6</v>
      </c>
    </row>
    <row r="183" spans="1:94" ht="35.15" customHeight="1">
      <c r="A183" s="779">
        <v>35</v>
      </c>
      <c r="B183" s="779"/>
      <c r="C183" s="780"/>
      <c r="D183" s="781"/>
      <c r="E183" s="781"/>
      <c r="F183" s="781"/>
      <c r="G183" s="781"/>
      <c r="H183" s="781"/>
      <c r="I183" s="781"/>
      <c r="J183" s="781"/>
      <c r="K183" s="781"/>
      <c r="L183" s="781"/>
      <c r="M183" s="781"/>
      <c r="N183" s="781"/>
      <c r="O183" s="781"/>
      <c r="P183" s="781"/>
      <c r="Q183" s="781"/>
      <c r="R183" s="781"/>
      <c r="S183" s="781"/>
      <c r="T183" s="781"/>
      <c r="U183" s="781"/>
      <c r="V183" s="781"/>
      <c r="W183" s="781"/>
      <c r="X183" s="781"/>
      <c r="Y183" s="781"/>
      <c r="Z183" s="781"/>
      <c r="AA183" s="781"/>
      <c r="AB183" s="781"/>
      <c r="AC183" s="782"/>
      <c r="AD183" s="783" t="s">
        <v>277</v>
      </c>
      <c r="AE183" s="784"/>
      <c r="AF183" s="784"/>
      <c r="AG183" s="784"/>
      <c r="AH183" s="785"/>
      <c r="AI183" s="786" t="s">
        <v>277</v>
      </c>
      <c r="AJ183" s="787"/>
      <c r="AK183" s="787"/>
      <c r="AL183" s="787"/>
      <c r="AM183" s="787"/>
      <c r="AN183" s="788"/>
      <c r="AO183" s="788"/>
      <c r="AP183" s="788"/>
      <c r="AQ183" s="789"/>
      <c r="AR183" s="790" t="s">
        <v>186</v>
      </c>
      <c r="AS183" s="791"/>
      <c r="AT183" s="792"/>
      <c r="AU183" s="793"/>
      <c r="AV183" s="794" t="s">
        <v>185</v>
      </c>
      <c r="AW183" s="795"/>
      <c r="AX183" s="796"/>
      <c r="AY183" s="797"/>
      <c r="AZ183" s="797"/>
      <c r="BA183" s="798"/>
      <c r="BB183" s="799"/>
      <c r="BC183" s="799"/>
      <c r="BD183" s="799"/>
      <c r="BE183" s="799"/>
      <c r="BF183" s="541"/>
      <c r="BG183" s="542"/>
      <c r="BH183" s="542"/>
      <c r="BI183" s="542"/>
      <c r="BJ183" s="535" t="s">
        <v>720</v>
      </c>
      <c r="BK183" s="536"/>
      <c r="BL183" s="706"/>
      <c r="BM183" s="800"/>
      <c r="BN183" s="800"/>
      <c r="BO183" s="800"/>
      <c r="BP183" s="535" t="s">
        <v>184</v>
      </c>
      <c r="BQ183" s="536"/>
      <c r="BR183" s="705"/>
      <c r="BS183" s="705"/>
      <c r="BT183" s="705"/>
      <c r="BU183" s="706"/>
      <c r="BV183" s="535" t="s">
        <v>184</v>
      </c>
      <c r="BW183" s="536"/>
      <c r="BX183" s="707" t="str">
        <f t="shared" si="2"/>
        <v/>
      </c>
      <c r="BY183" s="708"/>
      <c r="BZ183" s="708"/>
      <c r="CA183" s="708"/>
      <c r="CB183" s="708"/>
      <c r="CC183" s="708"/>
      <c r="CD183" s="708"/>
      <c r="CE183" s="708"/>
      <c r="CF183" s="708"/>
      <c r="CG183" s="708"/>
      <c r="CH183" s="708"/>
      <c r="CI183" s="708"/>
      <c r="CJ183" s="709"/>
      <c r="CP183" s="306">
        <f t="shared" si="1"/>
        <v>6</v>
      </c>
    </row>
    <row r="184" spans="1:94" ht="35.15" customHeight="1">
      <c r="A184" s="779">
        <v>36</v>
      </c>
      <c r="B184" s="779"/>
      <c r="C184" s="780"/>
      <c r="D184" s="781"/>
      <c r="E184" s="781"/>
      <c r="F184" s="781"/>
      <c r="G184" s="781"/>
      <c r="H184" s="781"/>
      <c r="I184" s="781"/>
      <c r="J184" s="781"/>
      <c r="K184" s="781"/>
      <c r="L184" s="781"/>
      <c r="M184" s="781"/>
      <c r="N184" s="781"/>
      <c r="O184" s="781"/>
      <c r="P184" s="781"/>
      <c r="Q184" s="781"/>
      <c r="R184" s="781"/>
      <c r="S184" s="781"/>
      <c r="T184" s="781"/>
      <c r="U184" s="781"/>
      <c r="V184" s="781"/>
      <c r="W184" s="781"/>
      <c r="X184" s="781"/>
      <c r="Y184" s="781"/>
      <c r="Z184" s="781"/>
      <c r="AA184" s="781"/>
      <c r="AB184" s="781"/>
      <c r="AC184" s="782"/>
      <c r="AD184" s="783" t="s">
        <v>277</v>
      </c>
      <c r="AE184" s="784"/>
      <c r="AF184" s="784"/>
      <c r="AG184" s="784"/>
      <c r="AH184" s="785"/>
      <c r="AI184" s="786" t="s">
        <v>277</v>
      </c>
      <c r="AJ184" s="787"/>
      <c r="AK184" s="787"/>
      <c r="AL184" s="787"/>
      <c r="AM184" s="787"/>
      <c r="AN184" s="788"/>
      <c r="AO184" s="788"/>
      <c r="AP184" s="788"/>
      <c r="AQ184" s="789"/>
      <c r="AR184" s="790" t="s">
        <v>186</v>
      </c>
      <c r="AS184" s="791"/>
      <c r="AT184" s="792"/>
      <c r="AU184" s="793"/>
      <c r="AV184" s="794" t="s">
        <v>185</v>
      </c>
      <c r="AW184" s="795"/>
      <c r="AX184" s="796"/>
      <c r="AY184" s="797"/>
      <c r="AZ184" s="797"/>
      <c r="BA184" s="798"/>
      <c r="BB184" s="799"/>
      <c r="BC184" s="799"/>
      <c r="BD184" s="799"/>
      <c r="BE184" s="799"/>
      <c r="BF184" s="541"/>
      <c r="BG184" s="542"/>
      <c r="BH184" s="542"/>
      <c r="BI184" s="542"/>
      <c r="BJ184" s="535" t="s">
        <v>720</v>
      </c>
      <c r="BK184" s="536"/>
      <c r="BL184" s="706"/>
      <c r="BM184" s="800"/>
      <c r="BN184" s="800"/>
      <c r="BO184" s="800"/>
      <c r="BP184" s="535" t="s">
        <v>184</v>
      </c>
      <c r="BQ184" s="536"/>
      <c r="BR184" s="705"/>
      <c r="BS184" s="705"/>
      <c r="BT184" s="705"/>
      <c r="BU184" s="706"/>
      <c r="BV184" s="535" t="s">
        <v>184</v>
      </c>
      <c r="BW184" s="536"/>
      <c r="BX184" s="707" t="str">
        <f t="shared" si="2"/>
        <v/>
      </c>
      <c r="BY184" s="708"/>
      <c r="BZ184" s="708"/>
      <c r="CA184" s="708"/>
      <c r="CB184" s="708"/>
      <c r="CC184" s="708"/>
      <c r="CD184" s="708"/>
      <c r="CE184" s="708"/>
      <c r="CF184" s="708"/>
      <c r="CG184" s="708"/>
      <c r="CH184" s="708"/>
      <c r="CI184" s="708"/>
      <c r="CJ184" s="709"/>
      <c r="CP184" s="306">
        <f t="shared" si="1"/>
        <v>6</v>
      </c>
    </row>
    <row r="185" spans="1:94" ht="35.15" customHeight="1">
      <c r="A185" s="779">
        <v>37</v>
      </c>
      <c r="B185" s="779"/>
      <c r="C185" s="780"/>
      <c r="D185" s="781"/>
      <c r="E185" s="781"/>
      <c r="F185" s="781"/>
      <c r="G185" s="781"/>
      <c r="H185" s="781"/>
      <c r="I185" s="781"/>
      <c r="J185" s="781"/>
      <c r="K185" s="781"/>
      <c r="L185" s="781"/>
      <c r="M185" s="781"/>
      <c r="N185" s="781"/>
      <c r="O185" s="781"/>
      <c r="P185" s="781"/>
      <c r="Q185" s="781"/>
      <c r="R185" s="781"/>
      <c r="S185" s="781"/>
      <c r="T185" s="781"/>
      <c r="U185" s="781"/>
      <c r="V185" s="781"/>
      <c r="W185" s="781"/>
      <c r="X185" s="781"/>
      <c r="Y185" s="781"/>
      <c r="Z185" s="781"/>
      <c r="AA185" s="781"/>
      <c r="AB185" s="781"/>
      <c r="AC185" s="782"/>
      <c r="AD185" s="783" t="s">
        <v>277</v>
      </c>
      <c r="AE185" s="784"/>
      <c r="AF185" s="784"/>
      <c r="AG185" s="784"/>
      <c r="AH185" s="785"/>
      <c r="AI185" s="786" t="s">
        <v>277</v>
      </c>
      <c r="AJ185" s="787"/>
      <c r="AK185" s="787"/>
      <c r="AL185" s="787"/>
      <c r="AM185" s="787"/>
      <c r="AN185" s="788"/>
      <c r="AO185" s="788"/>
      <c r="AP185" s="788"/>
      <c r="AQ185" s="789"/>
      <c r="AR185" s="790" t="s">
        <v>186</v>
      </c>
      <c r="AS185" s="791"/>
      <c r="AT185" s="792"/>
      <c r="AU185" s="793"/>
      <c r="AV185" s="794" t="s">
        <v>185</v>
      </c>
      <c r="AW185" s="795"/>
      <c r="AX185" s="796"/>
      <c r="AY185" s="797"/>
      <c r="AZ185" s="797"/>
      <c r="BA185" s="798"/>
      <c r="BB185" s="799"/>
      <c r="BC185" s="799"/>
      <c r="BD185" s="799"/>
      <c r="BE185" s="799"/>
      <c r="BF185" s="541"/>
      <c r="BG185" s="542"/>
      <c r="BH185" s="542"/>
      <c r="BI185" s="542"/>
      <c r="BJ185" s="535" t="s">
        <v>720</v>
      </c>
      <c r="BK185" s="536"/>
      <c r="BL185" s="706"/>
      <c r="BM185" s="800"/>
      <c r="BN185" s="800"/>
      <c r="BO185" s="800"/>
      <c r="BP185" s="535" t="s">
        <v>184</v>
      </c>
      <c r="BQ185" s="536"/>
      <c r="BR185" s="705"/>
      <c r="BS185" s="705"/>
      <c r="BT185" s="705"/>
      <c r="BU185" s="706"/>
      <c r="BV185" s="535" t="s">
        <v>184</v>
      </c>
      <c r="BW185" s="536"/>
      <c r="BX185" s="707" t="str">
        <f t="shared" si="2"/>
        <v/>
      </c>
      <c r="BY185" s="708"/>
      <c r="BZ185" s="708"/>
      <c r="CA185" s="708"/>
      <c r="CB185" s="708"/>
      <c r="CC185" s="708"/>
      <c r="CD185" s="708"/>
      <c r="CE185" s="708"/>
      <c r="CF185" s="708"/>
      <c r="CG185" s="708"/>
      <c r="CH185" s="708"/>
      <c r="CI185" s="708"/>
      <c r="CJ185" s="709"/>
      <c r="CP185" s="306">
        <f t="shared" si="1"/>
        <v>6</v>
      </c>
    </row>
    <row r="186" spans="1:94" ht="35.15" customHeight="1">
      <c r="A186" s="779">
        <v>38</v>
      </c>
      <c r="B186" s="779"/>
      <c r="C186" s="780"/>
      <c r="D186" s="781"/>
      <c r="E186" s="781"/>
      <c r="F186" s="781"/>
      <c r="G186" s="781"/>
      <c r="H186" s="781"/>
      <c r="I186" s="781"/>
      <c r="J186" s="781"/>
      <c r="K186" s="781"/>
      <c r="L186" s="781"/>
      <c r="M186" s="781"/>
      <c r="N186" s="781"/>
      <c r="O186" s="781"/>
      <c r="P186" s="781"/>
      <c r="Q186" s="781"/>
      <c r="R186" s="781"/>
      <c r="S186" s="781"/>
      <c r="T186" s="781"/>
      <c r="U186" s="781"/>
      <c r="V186" s="781"/>
      <c r="W186" s="781"/>
      <c r="X186" s="781"/>
      <c r="Y186" s="781"/>
      <c r="Z186" s="781"/>
      <c r="AA186" s="781"/>
      <c r="AB186" s="781"/>
      <c r="AC186" s="782"/>
      <c r="AD186" s="783" t="s">
        <v>277</v>
      </c>
      <c r="AE186" s="784"/>
      <c r="AF186" s="784"/>
      <c r="AG186" s="784"/>
      <c r="AH186" s="785"/>
      <c r="AI186" s="786" t="s">
        <v>277</v>
      </c>
      <c r="AJ186" s="787"/>
      <c r="AK186" s="787"/>
      <c r="AL186" s="787"/>
      <c r="AM186" s="787"/>
      <c r="AN186" s="788"/>
      <c r="AO186" s="788"/>
      <c r="AP186" s="788"/>
      <c r="AQ186" s="789"/>
      <c r="AR186" s="790" t="s">
        <v>186</v>
      </c>
      <c r="AS186" s="791"/>
      <c r="AT186" s="792"/>
      <c r="AU186" s="793"/>
      <c r="AV186" s="794" t="s">
        <v>185</v>
      </c>
      <c r="AW186" s="795"/>
      <c r="AX186" s="796"/>
      <c r="AY186" s="797"/>
      <c r="AZ186" s="797"/>
      <c r="BA186" s="798"/>
      <c r="BB186" s="799"/>
      <c r="BC186" s="799"/>
      <c r="BD186" s="799"/>
      <c r="BE186" s="799"/>
      <c r="BF186" s="541"/>
      <c r="BG186" s="542"/>
      <c r="BH186" s="542"/>
      <c r="BI186" s="542"/>
      <c r="BJ186" s="535" t="s">
        <v>720</v>
      </c>
      <c r="BK186" s="536"/>
      <c r="BL186" s="706"/>
      <c r="BM186" s="800"/>
      <c r="BN186" s="800"/>
      <c r="BO186" s="800"/>
      <c r="BP186" s="535" t="s">
        <v>184</v>
      </c>
      <c r="BQ186" s="536"/>
      <c r="BR186" s="705"/>
      <c r="BS186" s="705"/>
      <c r="BT186" s="705"/>
      <c r="BU186" s="706"/>
      <c r="BV186" s="535" t="s">
        <v>184</v>
      </c>
      <c r="BW186" s="536"/>
      <c r="BX186" s="707" t="str">
        <f t="shared" si="2"/>
        <v/>
      </c>
      <c r="BY186" s="708"/>
      <c r="BZ186" s="708"/>
      <c r="CA186" s="708"/>
      <c r="CB186" s="708"/>
      <c r="CC186" s="708"/>
      <c r="CD186" s="708"/>
      <c r="CE186" s="708"/>
      <c r="CF186" s="708"/>
      <c r="CG186" s="708"/>
      <c r="CH186" s="708"/>
      <c r="CI186" s="708"/>
      <c r="CJ186" s="709"/>
      <c r="CP186" s="306">
        <f t="shared" si="1"/>
        <v>6</v>
      </c>
    </row>
    <row r="187" spans="1:94" ht="35.15" customHeight="1">
      <c r="A187" s="779">
        <v>39</v>
      </c>
      <c r="B187" s="779"/>
      <c r="C187" s="780"/>
      <c r="D187" s="781"/>
      <c r="E187" s="781"/>
      <c r="F187" s="781"/>
      <c r="G187" s="781"/>
      <c r="H187" s="781"/>
      <c r="I187" s="781"/>
      <c r="J187" s="781"/>
      <c r="K187" s="781"/>
      <c r="L187" s="781"/>
      <c r="M187" s="781"/>
      <c r="N187" s="781"/>
      <c r="O187" s="781"/>
      <c r="P187" s="781"/>
      <c r="Q187" s="781"/>
      <c r="R187" s="781"/>
      <c r="S187" s="781"/>
      <c r="T187" s="781"/>
      <c r="U187" s="781"/>
      <c r="V187" s="781"/>
      <c r="W187" s="781"/>
      <c r="X187" s="781"/>
      <c r="Y187" s="781"/>
      <c r="Z187" s="781"/>
      <c r="AA187" s="781"/>
      <c r="AB187" s="781"/>
      <c r="AC187" s="782"/>
      <c r="AD187" s="783" t="s">
        <v>277</v>
      </c>
      <c r="AE187" s="784"/>
      <c r="AF187" s="784"/>
      <c r="AG187" s="784"/>
      <c r="AH187" s="785"/>
      <c r="AI187" s="786" t="s">
        <v>277</v>
      </c>
      <c r="AJ187" s="787"/>
      <c r="AK187" s="787"/>
      <c r="AL187" s="787"/>
      <c r="AM187" s="787"/>
      <c r="AN187" s="788"/>
      <c r="AO187" s="788"/>
      <c r="AP187" s="788"/>
      <c r="AQ187" s="789"/>
      <c r="AR187" s="790" t="s">
        <v>186</v>
      </c>
      <c r="AS187" s="791"/>
      <c r="AT187" s="792"/>
      <c r="AU187" s="793"/>
      <c r="AV187" s="794" t="s">
        <v>185</v>
      </c>
      <c r="AW187" s="795"/>
      <c r="AX187" s="796"/>
      <c r="AY187" s="797"/>
      <c r="AZ187" s="797"/>
      <c r="BA187" s="798"/>
      <c r="BB187" s="799"/>
      <c r="BC187" s="799"/>
      <c r="BD187" s="799"/>
      <c r="BE187" s="799"/>
      <c r="BF187" s="541"/>
      <c r="BG187" s="542"/>
      <c r="BH187" s="542"/>
      <c r="BI187" s="542"/>
      <c r="BJ187" s="535" t="s">
        <v>720</v>
      </c>
      <c r="BK187" s="536"/>
      <c r="BL187" s="706"/>
      <c r="BM187" s="800"/>
      <c r="BN187" s="800"/>
      <c r="BO187" s="800"/>
      <c r="BP187" s="535" t="s">
        <v>184</v>
      </c>
      <c r="BQ187" s="536"/>
      <c r="BR187" s="705"/>
      <c r="BS187" s="705"/>
      <c r="BT187" s="705"/>
      <c r="BU187" s="706"/>
      <c r="BV187" s="535" t="s">
        <v>184</v>
      </c>
      <c r="BW187" s="536"/>
      <c r="BX187" s="707" t="str">
        <f t="shared" si="2"/>
        <v/>
      </c>
      <c r="BY187" s="708"/>
      <c r="BZ187" s="708"/>
      <c r="CA187" s="708"/>
      <c r="CB187" s="708"/>
      <c r="CC187" s="708"/>
      <c r="CD187" s="708"/>
      <c r="CE187" s="708"/>
      <c r="CF187" s="708"/>
      <c r="CG187" s="708"/>
      <c r="CH187" s="708"/>
      <c r="CI187" s="708"/>
      <c r="CJ187" s="709"/>
      <c r="CP187" s="306">
        <f t="shared" si="1"/>
        <v>6</v>
      </c>
    </row>
    <row r="188" spans="1:94" ht="35.15" customHeight="1">
      <c r="A188" s="779">
        <v>40</v>
      </c>
      <c r="B188" s="779"/>
      <c r="C188" s="780"/>
      <c r="D188" s="781"/>
      <c r="E188" s="781"/>
      <c r="F188" s="781"/>
      <c r="G188" s="781"/>
      <c r="H188" s="781"/>
      <c r="I188" s="781"/>
      <c r="J188" s="781"/>
      <c r="K188" s="781"/>
      <c r="L188" s="781"/>
      <c r="M188" s="781"/>
      <c r="N188" s="781"/>
      <c r="O188" s="781"/>
      <c r="P188" s="781"/>
      <c r="Q188" s="781"/>
      <c r="R188" s="781"/>
      <c r="S188" s="781"/>
      <c r="T188" s="781"/>
      <c r="U188" s="781"/>
      <c r="V188" s="781"/>
      <c r="W188" s="781"/>
      <c r="X188" s="781"/>
      <c r="Y188" s="781"/>
      <c r="Z188" s="781"/>
      <c r="AA188" s="781"/>
      <c r="AB188" s="781"/>
      <c r="AC188" s="782"/>
      <c r="AD188" s="783" t="s">
        <v>277</v>
      </c>
      <c r="AE188" s="784"/>
      <c r="AF188" s="784"/>
      <c r="AG188" s="784"/>
      <c r="AH188" s="785"/>
      <c r="AI188" s="786" t="s">
        <v>277</v>
      </c>
      <c r="AJ188" s="787"/>
      <c r="AK188" s="787"/>
      <c r="AL188" s="787"/>
      <c r="AM188" s="787"/>
      <c r="AN188" s="788"/>
      <c r="AO188" s="788"/>
      <c r="AP188" s="788"/>
      <c r="AQ188" s="789"/>
      <c r="AR188" s="790" t="s">
        <v>186</v>
      </c>
      <c r="AS188" s="791"/>
      <c r="AT188" s="792"/>
      <c r="AU188" s="793"/>
      <c r="AV188" s="794" t="s">
        <v>185</v>
      </c>
      <c r="AW188" s="795"/>
      <c r="AX188" s="796"/>
      <c r="AY188" s="797"/>
      <c r="AZ188" s="797"/>
      <c r="BA188" s="798"/>
      <c r="BB188" s="799"/>
      <c r="BC188" s="799"/>
      <c r="BD188" s="799"/>
      <c r="BE188" s="799"/>
      <c r="BF188" s="541"/>
      <c r="BG188" s="542"/>
      <c r="BH188" s="542"/>
      <c r="BI188" s="542"/>
      <c r="BJ188" s="535" t="s">
        <v>720</v>
      </c>
      <c r="BK188" s="536"/>
      <c r="BL188" s="706"/>
      <c r="BM188" s="800"/>
      <c r="BN188" s="800"/>
      <c r="BO188" s="800"/>
      <c r="BP188" s="535" t="s">
        <v>184</v>
      </c>
      <c r="BQ188" s="536"/>
      <c r="BR188" s="705"/>
      <c r="BS188" s="705"/>
      <c r="BT188" s="705"/>
      <c r="BU188" s="706"/>
      <c r="BV188" s="535" t="s">
        <v>184</v>
      </c>
      <c r="BW188" s="536"/>
      <c r="BX188" s="707" t="str">
        <f t="shared" si="2"/>
        <v/>
      </c>
      <c r="BY188" s="708"/>
      <c r="BZ188" s="708"/>
      <c r="CA188" s="708"/>
      <c r="CB188" s="708"/>
      <c r="CC188" s="708"/>
      <c r="CD188" s="708"/>
      <c r="CE188" s="708"/>
      <c r="CF188" s="708"/>
      <c r="CG188" s="708"/>
      <c r="CH188" s="708"/>
      <c r="CI188" s="708"/>
      <c r="CJ188" s="709"/>
      <c r="CP188" s="306">
        <f t="shared" si="1"/>
        <v>6</v>
      </c>
    </row>
    <row r="189" spans="1:94" ht="35.15" customHeight="1">
      <c r="A189" s="779">
        <v>41</v>
      </c>
      <c r="B189" s="779"/>
      <c r="C189" s="780"/>
      <c r="D189" s="781"/>
      <c r="E189" s="781"/>
      <c r="F189" s="781"/>
      <c r="G189" s="781"/>
      <c r="H189" s="781"/>
      <c r="I189" s="781"/>
      <c r="J189" s="781"/>
      <c r="K189" s="781"/>
      <c r="L189" s="781"/>
      <c r="M189" s="781"/>
      <c r="N189" s="781"/>
      <c r="O189" s="781"/>
      <c r="P189" s="781"/>
      <c r="Q189" s="781"/>
      <c r="R189" s="781"/>
      <c r="S189" s="781"/>
      <c r="T189" s="781"/>
      <c r="U189" s="781"/>
      <c r="V189" s="781"/>
      <c r="W189" s="781"/>
      <c r="X189" s="781"/>
      <c r="Y189" s="781"/>
      <c r="Z189" s="781"/>
      <c r="AA189" s="781"/>
      <c r="AB189" s="781"/>
      <c r="AC189" s="782"/>
      <c r="AD189" s="783" t="s">
        <v>277</v>
      </c>
      <c r="AE189" s="784"/>
      <c r="AF189" s="784"/>
      <c r="AG189" s="784"/>
      <c r="AH189" s="785"/>
      <c r="AI189" s="786" t="s">
        <v>277</v>
      </c>
      <c r="AJ189" s="787"/>
      <c r="AK189" s="787"/>
      <c r="AL189" s="787"/>
      <c r="AM189" s="787"/>
      <c r="AN189" s="788"/>
      <c r="AO189" s="788"/>
      <c r="AP189" s="788"/>
      <c r="AQ189" s="789"/>
      <c r="AR189" s="790" t="s">
        <v>186</v>
      </c>
      <c r="AS189" s="791"/>
      <c r="AT189" s="792"/>
      <c r="AU189" s="793"/>
      <c r="AV189" s="794" t="s">
        <v>185</v>
      </c>
      <c r="AW189" s="795"/>
      <c r="AX189" s="796"/>
      <c r="AY189" s="797"/>
      <c r="AZ189" s="797"/>
      <c r="BA189" s="798"/>
      <c r="BB189" s="799"/>
      <c r="BC189" s="799"/>
      <c r="BD189" s="799"/>
      <c r="BE189" s="799"/>
      <c r="BF189" s="541"/>
      <c r="BG189" s="542"/>
      <c r="BH189" s="542"/>
      <c r="BI189" s="542"/>
      <c r="BJ189" s="535" t="s">
        <v>720</v>
      </c>
      <c r="BK189" s="536"/>
      <c r="BL189" s="706"/>
      <c r="BM189" s="800"/>
      <c r="BN189" s="800"/>
      <c r="BO189" s="800"/>
      <c r="BP189" s="535" t="s">
        <v>184</v>
      </c>
      <c r="BQ189" s="536"/>
      <c r="BR189" s="705"/>
      <c r="BS189" s="705"/>
      <c r="BT189" s="705"/>
      <c r="BU189" s="706"/>
      <c r="BV189" s="535" t="s">
        <v>184</v>
      </c>
      <c r="BW189" s="536"/>
      <c r="BX189" s="707" t="str">
        <f t="shared" si="2"/>
        <v/>
      </c>
      <c r="BY189" s="708"/>
      <c r="BZ189" s="708"/>
      <c r="CA189" s="708"/>
      <c r="CB189" s="708"/>
      <c r="CC189" s="708"/>
      <c r="CD189" s="708"/>
      <c r="CE189" s="708"/>
      <c r="CF189" s="708"/>
      <c r="CG189" s="708"/>
      <c r="CH189" s="708"/>
      <c r="CI189" s="708"/>
      <c r="CJ189" s="709"/>
      <c r="CP189" s="306">
        <f t="shared" si="1"/>
        <v>6</v>
      </c>
    </row>
    <row r="190" spans="1:94" ht="35.15" customHeight="1">
      <c r="A190" s="779">
        <v>42</v>
      </c>
      <c r="B190" s="779"/>
      <c r="C190" s="780"/>
      <c r="D190" s="781"/>
      <c r="E190" s="781"/>
      <c r="F190" s="781"/>
      <c r="G190" s="781"/>
      <c r="H190" s="781"/>
      <c r="I190" s="781"/>
      <c r="J190" s="781"/>
      <c r="K190" s="781"/>
      <c r="L190" s="781"/>
      <c r="M190" s="781"/>
      <c r="N190" s="781"/>
      <c r="O190" s="781"/>
      <c r="P190" s="781"/>
      <c r="Q190" s="781"/>
      <c r="R190" s="781"/>
      <c r="S190" s="781"/>
      <c r="T190" s="781"/>
      <c r="U190" s="781"/>
      <c r="V190" s="781"/>
      <c r="W190" s="781"/>
      <c r="X190" s="781"/>
      <c r="Y190" s="781"/>
      <c r="Z190" s="781"/>
      <c r="AA190" s="781"/>
      <c r="AB190" s="781"/>
      <c r="AC190" s="782"/>
      <c r="AD190" s="783" t="s">
        <v>277</v>
      </c>
      <c r="AE190" s="784"/>
      <c r="AF190" s="784"/>
      <c r="AG190" s="784"/>
      <c r="AH190" s="785"/>
      <c r="AI190" s="786" t="s">
        <v>277</v>
      </c>
      <c r="AJ190" s="787"/>
      <c r="AK190" s="787"/>
      <c r="AL190" s="787"/>
      <c r="AM190" s="787"/>
      <c r="AN190" s="788"/>
      <c r="AO190" s="788"/>
      <c r="AP190" s="788"/>
      <c r="AQ190" s="789"/>
      <c r="AR190" s="790" t="s">
        <v>186</v>
      </c>
      <c r="AS190" s="791"/>
      <c r="AT190" s="792"/>
      <c r="AU190" s="793"/>
      <c r="AV190" s="794" t="s">
        <v>185</v>
      </c>
      <c r="AW190" s="795"/>
      <c r="AX190" s="796"/>
      <c r="AY190" s="797"/>
      <c r="AZ190" s="797"/>
      <c r="BA190" s="798"/>
      <c r="BB190" s="799"/>
      <c r="BC190" s="799"/>
      <c r="BD190" s="799"/>
      <c r="BE190" s="799"/>
      <c r="BF190" s="541"/>
      <c r="BG190" s="542"/>
      <c r="BH190" s="542"/>
      <c r="BI190" s="542"/>
      <c r="BJ190" s="535" t="s">
        <v>720</v>
      </c>
      <c r="BK190" s="536"/>
      <c r="BL190" s="706"/>
      <c r="BM190" s="800"/>
      <c r="BN190" s="800"/>
      <c r="BO190" s="800"/>
      <c r="BP190" s="535" t="s">
        <v>184</v>
      </c>
      <c r="BQ190" s="536"/>
      <c r="BR190" s="705"/>
      <c r="BS190" s="705"/>
      <c r="BT190" s="705"/>
      <c r="BU190" s="706"/>
      <c r="BV190" s="535" t="s">
        <v>184</v>
      </c>
      <c r="BW190" s="536"/>
      <c r="BX190" s="707" t="str">
        <f t="shared" si="2"/>
        <v/>
      </c>
      <c r="BY190" s="708"/>
      <c r="BZ190" s="708"/>
      <c r="CA190" s="708"/>
      <c r="CB190" s="708"/>
      <c r="CC190" s="708"/>
      <c r="CD190" s="708"/>
      <c r="CE190" s="708"/>
      <c r="CF190" s="708"/>
      <c r="CG190" s="708"/>
      <c r="CH190" s="708"/>
      <c r="CI190" s="708"/>
      <c r="CJ190" s="709"/>
      <c r="CP190" s="306">
        <f t="shared" si="1"/>
        <v>6</v>
      </c>
    </row>
    <row r="191" spans="1:94" ht="35.15" customHeight="1">
      <c r="A191" s="779">
        <v>43</v>
      </c>
      <c r="B191" s="779"/>
      <c r="C191" s="780"/>
      <c r="D191" s="781"/>
      <c r="E191" s="781"/>
      <c r="F191" s="781"/>
      <c r="G191" s="781"/>
      <c r="H191" s="781"/>
      <c r="I191" s="781"/>
      <c r="J191" s="781"/>
      <c r="K191" s="781"/>
      <c r="L191" s="781"/>
      <c r="M191" s="781"/>
      <c r="N191" s="781"/>
      <c r="O191" s="781"/>
      <c r="P191" s="781"/>
      <c r="Q191" s="781"/>
      <c r="R191" s="781"/>
      <c r="S191" s="781"/>
      <c r="T191" s="781"/>
      <c r="U191" s="781"/>
      <c r="V191" s="781"/>
      <c r="W191" s="781"/>
      <c r="X191" s="781"/>
      <c r="Y191" s="781"/>
      <c r="Z191" s="781"/>
      <c r="AA191" s="781"/>
      <c r="AB191" s="781"/>
      <c r="AC191" s="782"/>
      <c r="AD191" s="783" t="s">
        <v>277</v>
      </c>
      <c r="AE191" s="784"/>
      <c r="AF191" s="784"/>
      <c r="AG191" s="784"/>
      <c r="AH191" s="785"/>
      <c r="AI191" s="786" t="s">
        <v>277</v>
      </c>
      <c r="AJ191" s="787"/>
      <c r="AK191" s="787"/>
      <c r="AL191" s="787"/>
      <c r="AM191" s="787"/>
      <c r="AN191" s="788"/>
      <c r="AO191" s="788"/>
      <c r="AP191" s="788"/>
      <c r="AQ191" s="789"/>
      <c r="AR191" s="790" t="s">
        <v>186</v>
      </c>
      <c r="AS191" s="791"/>
      <c r="AT191" s="792"/>
      <c r="AU191" s="793"/>
      <c r="AV191" s="794" t="s">
        <v>185</v>
      </c>
      <c r="AW191" s="795"/>
      <c r="AX191" s="796"/>
      <c r="AY191" s="797"/>
      <c r="AZ191" s="797"/>
      <c r="BA191" s="798"/>
      <c r="BB191" s="799"/>
      <c r="BC191" s="799"/>
      <c r="BD191" s="799"/>
      <c r="BE191" s="799"/>
      <c r="BF191" s="541"/>
      <c r="BG191" s="542"/>
      <c r="BH191" s="542"/>
      <c r="BI191" s="542"/>
      <c r="BJ191" s="535" t="s">
        <v>720</v>
      </c>
      <c r="BK191" s="536"/>
      <c r="BL191" s="706"/>
      <c r="BM191" s="800"/>
      <c r="BN191" s="800"/>
      <c r="BO191" s="800"/>
      <c r="BP191" s="535" t="s">
        <v>184</v>
      </c>
      <c r="BQ191" s="536"/>
      <c r="BR191" s="705"/>
      <c r="BS191" s="705"/>
      <c r="BT191" s="705"/>
      <c r="BU191" s="706"/>
      <c r="BV191" s="535" t="s">
        <v>184</v>
      </c>
      <c r="BW191" s="536"/>
      <c r="BX191" s="707" t="str">
        <f t="shared" si="2"/>
        <v/>
      </c>
      <c r="BY191" s="708"/>
      <c r="BZ191" s="708"/>
      <c r="CA191" s="708"/>
      <c r="CB191" s="708"/>
      <c r="CC191" s="708"/>
      <c r="CD191" s="708"/>
      <c r="CE191" s="708"/>
      <c r="CF191" s="708"/>
      <c r="CG191" s="708"/>
      <c r="CH191" s="708"/>
      <c r="CI191" s="708"/>
      <c r="CJ191" s="709"/>
      <c r="CP191" s="306">
        <f t="shared" si="1"/>
        <v>6</v>
      </c>
    </row>
    <row r="192" spans="1:94" ht="35.15" customHeight="1">
      <c r="A192" s="779">
        <v>44</v>
      </c>
      <c r="B192" s="779"/>
      <c r="C192" s="780"/>
      <c r="D192" s="781"/>
      <c r="E192" s="781"/>
      <c r="F192" s="781"/>
      <c r="G192" s="781"/>
      <c r="H192" s="781"/>
      <c r="I192" s="781"/>
      <c r="J192" s="781"/>
      <c r="K192" s="781"/>
      <c r="L192" s="781"/>
      <c r="M192" s="781"/>
      <c r="N192" s="781"/>
      <c r="O192" s="781"/>
      <c r="P192" s="781"/>
      <c r="Q192" s="781"/>
      <c r="R192" s="781"/>
      <c r="S192" s="781"/>
      <c r="T192" s="781"/>
      <c r="U192" s="781"/>
      <c r="V192" s="781"/>
      <c r="W192" s="781"/>
      <c r="X192" s="781"/>
      <c r="Y192" s="781"/>
      <c r="Z192" s="781"/>
      <c r="AA192" s="781"/>
      <c r="AB192" s="781"/>
      <c r="AC192" s="782"/>
      <c r="AD192" s="783" t="s">
        <v>277</v>
      </c>
      <c r="AE192" s="784"/>
      <c r="AF192" s="784"/>
      <c r="AG192" s="784"/>
      <c r="AH192" s="785"/>
      <c r="AI192" s="786" t="s">
        <v>277</v>
      </c>
      <c r="AJ192" s="787"/>
      <c r="AK192" s="787"/>
      <c r="AL192" s="787"/>
      <c r="AM192" s="787"/>
      <c r="AN192" s="788"/>
      <c r="AO192" s="788"/>
      <c r="AP192" s="788"/>
      <c r="AQ192" s="789"/>
      <c r="AR192" s="790" t="s">
        <v>186</v>
      </c>
      <c r="AS192" s="791"/>
      <c r="AT192" s="792"/>
      <c r="AU192" s="793"/>
      <c r="AV192" s="794" t="s">
        <v>185</v>
      </c>
      <c r="AW192" s="795"/>
      <c r="AX192" s="796"/>
      <c r="AY192" s="797"/>
      <c r="AZ192" s="797"/>
      <c r="BA192" s="798"/>
      <c r="BB192" s="799"/>
      <c r="BC192" s="799"/>
      <c r="BD192" s="799"/>
      <c r="BE192" s="799"/>
      <c r="BF192" s="541"/>
      <c r="BG192" s="542"/>
      <c r="BH192" s="542"/>
      <c r="BI192" s="542"/>
      <c r="BJ192" s="535" t="s">
        <v>720</v>
      </c>
      <c r="BK192" s="536"/>
      <c r="BL192" s="706"/>
      <c r="BM192" s="800"/>
      <c r="BN192" s="800"/>
      <c r="BO192" s="800"/>
      <c r="BP192" s="535" t="s">
        <v>184</v>
      </c>
      <c r="BQ192" s="536"/>
      <c r="BR192" s="705"/>
      <c r="BS192" s="705"/>
      <c r="BT192" s="705"/>
      <c r="BU192" s="706"/>
      <c r="BV192" s="535" t="s">
        <v>184</v>
      </c>
      <c r="BW192" s="536"/>
      <c r="BX192" s="707" t="str">
        <f t="shared" si="2"/>
        <v/>
      </c>
      <c r="BY192" s="708"/>
      <c r="BZ192" s="708"/>
      <c r="CA192" s="708"/>
      <c r="CB192" s="708"/>
      <c r="CC192" s="708"/>
      <c r="CD192" s="708"/>
      <c r="CE192" s="708"/>
      <c r="CF192" s="708"/>
      <c r="CG192" s="708"/>
      <c r="CH192" s="708"/>
      <c r="CI192" s="708"/>
      <c r="CJ192" s="709"/>
      <c r="CP192" s="306">
        <f t="shared" si="1"/>
        <v>6</v>
      </c>
    </row>
    <row r="193" spans="1:94" ht="35.15" customHeight="1">
      <c r="A193" s="779">
        <v>45</v>
      </c>
      <c r="B193" s="779"/>
      <c r="C193" s="780"/>
      <c r="D193" s="781"/>
      <c r="E193" s="781"/>
      <c r="F193" s="781"/>
      <c r="G193" s="781"/>
      <c r="H193" s="781"/>
      <c r="I193" s="781"/>
      <c r="J193" s="781"/>
      <c r="K193" s="781"/>
      <c r="L193" s="781"/>
      <c r="M193" s="781"/>
      <c r="N193" s="781"/>
      <c r="O193" s="781"/>
      <c r="P193" s="781"/>
      <c r="Q193" s="781"/>
      <c r="R193" s="781"/>
      <c r="S193" s="781"/>
      <c r="T193" s="781"/>
      <c r="U193" s="781"/>
      <c r="V193" s="781"/>
      <c r="W193" s="781"/>
      <c r="X193" s="781"/>
      <c r="Y193" s="781"/>
      <c r="Z193" s="781"/>
      <c r="AA193" s="781"/>
      <c r="AB193" s="781"/>
      <c r="AC193" s="782"/>
      <c r="AD193" s="783" t="s">
        <v>277</v>
      </c>
      <c r="AE193" s="784"/>
      <c r="AF193" s="784"/>
      <c r="AG193" s="784"/>
      <c r="AH193" s="785"/>
      <c r="AI193" s="786" t="s">
        <v>277</v>
      </c>
      <c r="AJ193" s="787"/>
      <c r="AK193" s="787"/>
      <c r="AL193" s="787"/>
      <c r="AM193" s="787"/>
      <c r="AN193" s="788"/>
      <c r="AO193" s="788"/>
      <c r="AP193" s="788"/>
      <c r="AQ193" s="789"/>
      <c r="AR193" s="790" t="s">
        <v>186</v>
      </c>
      <c r="AS193" s="791"/>
      <c r="AT193" s="792"/>
      <c r="AU193" s="793"/>
      <c r="AV193" s="794" t="s">
        <v>185</v>
      </c>
      <c r="AW193" s="795"/>
      <c r="AX193" s="796"/>
      <c r="AY193" s="797"/>
      <c r="AZ193" s="797"/>
      <c r="BA193" s="798"/>
      <c r="BB193" s="799"/>
      <c r="BC193" s="799"/>
      <c r="BD193" s="799"/>
      <c r="BE193" s="799"/>
      <c r="BF193" s="541"/>
      <c r="BG193" s="542"/>
      <c r="BH193" s="542"/>
      <c r="BI193" s="542"/>
      <c r="BJ193" s="535" t="s">
        <v>720</v>
      </c>
      <c r="BK193" s="536"/>
      <c r="BL193" s="706"/>
      <c r="BM193" s="800"/>
      <c r="BN193" s="800"/>
      <c r="BO193" s="800"/>
      <c r="BP193" s="535" t="s">
        <v>184</v>
      </c>
      <c r="BQ193" s="536"/>
      <c r="BR193" s="705"/>
      <c r="BS193" s="705"/>
      <c r="BT193" s="705"/>
      <c r="BU193" s="706"/>
      <c r="BV193" s="535" t="s">
        <v>184</v>
      </c>
      <c r="BW193" s="536"/>
      <c r="BX193" s="707" t="str">
        <f t="shared" si="2"/>
        <v/>
      </c>
      <c r="BY193" s="708"/>
      <c r="BZ193" s="708"/>
      <c r="CA193" s="708"/>
      <c r="CB193" s="708"/>
      <c r="CC193" s="708"/>
      <c r="CD193" s="708"/>
      <c r="CE193" s="708"/>
      <c r="CF193" s="708"/>
      <c r="CG193" s="708"/>
      <c r="CH193" s="708"/>
      <c r="CI193" s="708"/>
      <c r="CJ193" s="709"/>
      <c r="CP193" s="306">
        <f t="shared" si="1"/>
        <v>6</v>
      </c>
    </row>
    <row r="194" spans="1:94" ht="35.15" customHeight="1">
      <c r="A194" s="779">
        <v>46</v>
      </c>
      <c r="B194" s="779"/>
      <c r="C194" s="780"/>
      <c r="D194" s="781"/>
      <c r="E194" s="781"/>
      <c r="F194" s="781"/>
      <c r="G194" s="781"/>
      <c r="H194" s="781"/>
      <c r="I194" s="781"/>
      <c r="J194" s="781"/>
      <c r="K194" s="781"/>
      <c r="L194" s="781"/>
      <c r="M194" s="781"/>
      <c r="N194" s="781"/>
      <c r="O194" s="781"/>
      <c r="P194" s="781"/>
      <c r="Q194" s="781"/>
      <c r="R194" s="781"/>
      <c r="S194" s="781"/>
      <c r="T194" s="781"/>
      <c r="U194" s="781"/>
      <c r="V194" s="781"/>
      <c r="W194" s="781"/>
      <c r="X194" s="781"/>
      <c r="Y194" s="781"/>
      <c r="Z194" s="781"/>
      <c r="AA194" s="781"/>
      <c r="AB194" s="781"/>
      <c r="AC194" s="782"/>
      <c r="AD194" s="783" t="s">
        <v>277</v>
      </c>
      <c r="AE194" s="784"/>
      <c r="AF194" s="784"/>
      <c r="AG194" s="784"/>
      <c r="AH194" s="785"/>
      <c r="AI194" s="786" t="s">
        <v>277</v>
      </c>
      <c r="AJ194" s="787"/>
      <c r="AK194" s="787"/>
      <c r="AL194" s="787"/>
      <c r="AM194" s="787"/>
      <c r="AN194" s="788"/>
      <c r="AO194" s="788"/>
      <c r="AP194" s="788"/>
      <c r="AQ194" s="789"/>
      <c r="AR194" s="790" t="s">
        <v>186</v>
      </c>
      <c r="AS194" s="791"/>
      <c r="AT194" s="792"/>
      <c r="AU194" s="793"/>
      <c r="AV194" s="794" t="s">
        <v>185</v>
      </c>
      <c r="AW194" s="795"/>
      <c r="AX194" s="796"/>
      <c r="AY194" s="797"/>
      <c r="AZ194" s="797"/>
      <c r="BA194" s="798"/>
      <c r="BB194" s="799"/>
      <c r="BC194" s="799"/>
      <c r="BD194" s="799"/>
      <c r="BE194" s="799"/>
      <c r="BF194" s="541"/>
      <c r="BG194" s="542"/>
      <c r="BH194" s="542"/>
      <c r="BI194" s="542"/>
      <c r="BJ194" s="535" t="s">
        <v>720</v>
      </c>
      <c r="BK194" s="536"/>
      <c r="BL194" s="706"/>
      <c r="BM194" s="800"/>
      <c r="BN194" s="800"/>
      <c r="BO194" s="800"/>
      <c r="BP194" s="535" t="s">
        <v>184</v>
      </c>
      <c r="BQ194" s="536"/>
      <c r="BR194" s="705"/>
      <c r="BS194" s="705"/>
      <c r="BT194" s="705"/>
      <c r="BU194" s="706"/>
      <c r="BV194" s="535" t="s">
        <v>184</v>
      </c>
      <c r="BW194" s="536"/>
      <c r="BX194" s="707" t="str">
        <f t="shared" si="2"/>
        <v/>
      </c>
      <c r="BY194" s="708"/>
      <c r="BZ194" s="708"/>
      <c r="CA194" s="708"/>
      <c r="CB194" s="708"/>
      <c r="CC194" s="708"/>
      <c r="CD194" s="708"/>
      <c r="CE194" s="708"/>
      <c r="CF194" s="708"/>
      <c r="CG194" s="708"/>
      <c r="CH194" s="708"/>
      <c r="CI194" s="708"/>
      <c r="CJ194" s="709"/>
      <c r="CP194" s="306">
        <f t="shared" si="1"/>
        <v>6</v>
      </c>
    </row>
    <row r="195" spans="1:94" ht="35.15" customHeight="1">
      <c r="A195" s="779">
        <v>47</v>
      </c>
      <c r="B195" s="779"/>
      <c r="C195" s="780"/>
      <c r="D195" s="781"/>
      <c r="E195" s="781"/>
      <c r="F195" s="781"/>
      <c r="G195" s="781"/>
      <c r="H195" s="781"/>
      <c r="I195" s="781"/>
      <c r="J195" s="781"/>
      <c r="K195" s="781"/>
      <c r="L195" s="781"/>
      <c r="M195" s="781"/>
      <c r="N195" s="781"/>
      <c r="O195" s="781"/>
      <c r="P195" s="781"/>
      <c r="Q195" s="781"/>
      <c r="R195" s="781"/>
      <c r="S195" s="781"/>
      <c r="T195" s="781"/>
      <c r="U195" s="781"/>
      <c r="V195" s="781"/>
      <c r="W195" s="781"/>
      <c r="X195" s="781"/>
      <c r="Y195" s="781"/>
      <c r="Z195" s="781"/>
      <c r="AA195" s="781"/>
      <c r="AB195" s="781"/>
      <c r="AC195" s="782"/>
      <c r="AD195" s="783" t="s">
        <v>277</v>
      </c>
      <c r="AE195" s="784"/>
      <c r="AF195" s="784"/>
      <c r="AG195" s="784"/>
      <c r="AH195" s="785"/>
      <c r="AI195" s="786" t="s">
        <v>277</v>
      </c>
      <c r="AJ195" s="787"/>
      <c r="AK195" s="787"/>
      <c r="AL195" s="787"/>
      <c r="AM195" s="787"/>
      <c r="AN195" s="788"/>
      <c r="AO195" s="788"/>
      <c r="AP195" s="788"/>
      <c r="AQ195" s="789"/>
      <c r="AR195" s="790" t="s">
        <v>186</v>
      </c>
      <c r="AS195" s="791"/>
      <c r="AT195" s="792"/>
      <c r="AU195" s="793"/>
      <c r="AV195" s="794" t="s">
        <v>185</v>
      </c>
      <c r="AW195" s="795"/>
      <c r="AX195" s="796"/>
      <c r="AY195" s="797"/>
      <c r="AZ195" s="797"/>
      <c r="BA195" s="798"/>
      <c r="BB195" s="799"/>
      <c r="BC195" s="799"/>
      <c r="BD195" s="799"/>
      <c r="BE195" s="799"/>
      <c r="BF195" s="541"/>
      <c r="BG195" s="542"/>
      <c r="BH195" s="542"/>
      <c r="BI195" s="542"/>
      <c r="BJ195" s="535" t="s">
        <v>720</v>
      </c>
      <c r="BK195" s="536"/>
      <c r="BL195" s="706"/>
      <c r="BM195" s="800"/>
      <c r="BN195" s="800"/>
      <c r="BO195" s="800"/>
      <c r="BP195" s="535" t="s">
        <v>184</v>
      </c>
      <c r="BQ195" s="536"/>
      <c r="BR195" s="705"/>
      <c r="BS195" s="705"/>
      <c r="BT195" s="705"/>
      <c r="BU195" s="706"/>
      <c r="BV195" s="535" t="s">
        <v>184</v>
      </c>
      <c r="BW195" s="536"/>
      <c r="BX195" s="707" t="str">
        <f t="shared" si="2"/>
        <v/>
      </c>
      <c r="BY195" s="708"/>
      <c r="BZ195" s="708"/>
      <c r="CA195" s="708"/>
      <c r="CB195" s="708"/>
      <c r="CC195" s="708"/>
      <c r="CD195" s="708"/>
      <c r="CE195" s="708"/>
      <c r="CF195" s="708"/>
      <c r="CG195" s="708"/>
      <c r="CH195" s="708"/>
      <c r="CI195" s="708"/>
      <c r="CJ195" s="709"/>
      <c r="CP195" s="306">
        <f t="shared" si="1"/>
        <v>6</v>
      </c>
    </row>
    <row r="196" spans="1:94" ht="35.15" customHeight="1">
      <c r="A196" s="779">
        <v>48</v>
      </c>
      <c r="B196" s="779"/>
      <c r="C196" s="780"/>
      <c r="D196" s="781"/>
      <c r="E196" s="781"/>
      <c r="F196" s="781"/>
      <c r="G196" s="781"/>
      <c r="H196" s="781"/>
      <c r="I196" s="781"/>
      <c r="J196" s="781"/>
      <c r="K196" s="781"/>
      <c r="L196" s="781"/>
      <c r="M196" s="781"/>
      <c r="N196" s="781"/>
      <c r="O196" s="781"/>
      <c r="P196" s="781"/>
      <c r="Q196" s="781"/>
      <c r="R196" s="781"/>
      <c r="S196" s="781"/>
      <c r="T196" s="781"/>
      <c r="U196" s="781"/>
      <c r="V196" s="781"/>
      <c r="W196" s="781"/>
      <c r="X196" s="781"/>
      <c r="Y196" s="781"/>
      <c r="Z196" s="781"/>
      <c r="AA196" s="781"/>
      <c r="AB196" s="781"/>
      <c r="AC196" s="782"/>
      <c r="AD196" s="783" t="s">
        <v>277</v>
      </c>
      <c r="AE196" s="784"/>
      <c r="AF196" s="784"/>
      <c r="AG196" s="784"/>
      <c r="AH196" s="785"/>
      <c r="AI196" s="786" t="s">
        <v>277</v>
      </c>
      <c r="AJ196" s="787"/>
      <c r="AK196" s="787"/>
      <c r="AL196" s="787"/>
      <c r="AM196" s="787"/>
      <c r="AN196" s="788"/>
      <c r="AO196" s="788"/>
      <c r="AP196" s="788"/>
      <c r="AQ196" s="789"/>
      <c r="AR196" s="790" t="s">
        <v>186</v>
      </c>
      <c r="AS196" s="791"/>
      <c r="AT196" s="792"/>
      <c r="AU196" s="793"/>
      <c r="AV196" s="794" t="s">
        <v>185</v>
      </c>
      <c r="AW196" s="795"/>
      <c r="AX196" s="796"/>
      <c r="AY196" s="797"/>
      <c r="AZ196" s="797"/>
      <c r="BA196" s="798"/>
      <c r="BB196" s="799"/>
      <c r="BC196" s="799"/>
      <c r="BD196" s="799"/>
      <c r="BE196" s="799"/>
      <c r="BF196" s="541"/>
      <c r="BG196" s="542"/>
      <c r="BH196" s="542"/>
      <c r="BI196" s="542"/>
      <c r="BJ196" s="535" t="s">
        <v>720</v>
      </c>
      <c r="BK196" s="536"/>
      <c r="BL196" s="706"/>
      <c r="BM196" s="800"/>
      <c r="BN196" s="800"/>
      <c r="BO196" s="800"/>
      <c r="BP196" s="535" t="s">
        <v>184</v>
      </c>
      <c r="BQ196" s="536"/>
      <c r="BR196" s="705"/>
      <c r="BS196" s="705"/>
      <c r="BT196" s="705"/>
      <c r="BU196" s="706"/>
      <c r="BV196" s="535" t="s">
        <v>184</v>
      </c>
      <c r="BW196" s="536"/>
      <c r="BX196" s="707" t="str">
        <f t="shared" si="2"/>
        <v/>
      </c>
      <c r="BY196" s="708"/>
      <c r="BZ196" s="708"/>
      <c r="CA196" s="708"/>
      <c r="CB196" s="708"/>
      <c r="CC196" s="708"/>
      <c r="CD196" s="708"/>
      <c r="CE196" s="708"/>
      <c r="CF196" s="708"/>
      <c r="CG196" s="708"/>
      <c r="CH196" s="708"/>
      <c r="CI196" s="708"/>
      <c r="CJ196" s="709"/>
      <c r="CP196" s="306">
        <f t="shared" si="1"/>
        <v>6</v>
      </c>
    </row>
    <row r="197" spans="1:94" ht="35.15" customHeight="1">
      <c r="A197" s="779">
        <v>49</v>
      </c>
      <c r="B197" s="779"/>
      <c r="C197" s="780"/>
      <c r="D197" s="781"/>
      <c r="E197" s="781"/>
      <c r="F197" s="781"/>
      <c r="G197" s="781"/>
      <c r="H197" s="781"/>
      <c r="I197" s="781"/>
      <c r="J197" s="781"/>
      <c r="K197" s="781"/>
      <c r="L197" s="781"/>
      <c r="M197" s="781"/>
      <c r="N197" s="781"/>
      <c r="O197" s="781"/>
      <c r="P197" s="781"/>
      <c r="Q197" s="781"/>
      <c r="R197" s="781"/>
      <c r="S197" s="781"/>
      <c r="T197" s="781"/>
      <c r="U197" s="781"/>
      <c r="V197" s="781"/>
      <c r="W197" s="781"/>
      <c r="X197" s="781"/>
      <c r="Y197" s="781"/>
      <c r="Z197" s="781"/>
      <c r="AA197" s="781"/>
      <c r="AB197" s="781"/>
      <c r="AC197" s="782"/>
      <c r="AD197" s="783" t="s">
        <v>277</v>
      </c>
      <c r="AE197" s="784"/>
      <c r="AF197" s="784"/>
      <c r="AG197" s="784"/>
      <c r="AH197" s="785"/>
      <c r="AI197" s="786" t="s">
        <v>277</v>
      </c>
      <c r="AJ197" s="787"/>
      <c r="AK197" s="787"/>
      <c r="AL197" s="787"/>
      <c r="AM197" s="787"/>
      <c r="AN197" s="788"/>
      <c r="AO197" s="788"/>
      <c r="AP197" s="788"/>
      <c r="AQ197" s="789"/>
      <c r="AR197" s="790" t="s">
        <v>186</v>
      </c>
      <c r="AS197" s="791"/>
      <c r="AT197" s="792"/>
      <c r="AU197" s="793"/>
      <c r="AV197" s="794" t="s">
        <v>185</v>
      </c>
      <c r="AW197" s="795"/>
      <c r="AX197" s="796"/>
      <c r="AY197" s="797"/>
      <c r="AZ197" s="797"/>
      <c r="BA197" s="798"/>
      <c r="BB197" s="799"/>
      <c r="BC197" s="799"/>
      <c r="BD197" s="799"/>
      <c r="BE197" s="799"/>
      <c r="BF197" s="541"/>
      <c r="BG197" s="542"/>
      <c r="BH197" s="542"/>
      <c r="BI197" s="542"/>
      <c r="BJ197" s="535" t="s">
        <v>720</v>
      </c>
      <c r="BK197" s="536"/>
      <c r="BL197" s="706"/>
      <c r="BM197" s="800"/>
      <c r="BN197" s="800"/>
      <c r="BO197" s="800"/>
      <c r="BP197" s="535" t="s">
        <v>184</v>
      </c>
      <c r="BQ197" s="536"/>
      <c r="BR197" s="705"/>
      <c r="BS197" s="705"/>
      <c r="BT197" s="705"/>
      <c r="BU197" s="706"/>
      <c r="BV197" s="535" t="s">
        <v>184</v>
      </c>
      <c r="BW197" s="536"/>
      <c r="BX197" s="707" t="str">
        <f t="shared" si="2"/>
        <v/>
      </c>
      <c r="BY197" s="708"/>
      <c r="BZ197" s="708"/>
      <c r="CA197" s="708"/>
      <c r="CB197" s="708"/>
      <c r="CC197" s="708"/>
      <c r="CD197" s="708"/>
      <c r="CE197" s="708"/>
      <c r="CF197" s="708"/>
      <c r="CG197" s="708"/>
      <c r="CH197" s="708"/>
      <c r="CI197" s="708"/>
      <c r="CJ197" s="709"/>
      <c r="CP197" s="306">
        <f t="shared" si="1"/>
        <v>6</v>
      </c>
    </row>
    <row r="198" spans="1:94" ht="35.15" customHeight="1">
      <c r="A198" s="779">
        <v>50</v>
      </c>
      <c r="B198" s="779"/>
      <c r="C198" s="780"/>
      <c r="D198" s="781"/>
      <c r="E198" s="781"/>
      <c r="F198" s="781"/>
      <c r="G198" s="781"/>
      <c r="H198" s="781"/>
      <c r="I198" s="781"/>
      <c r="J198" s="781"/>
      <c r="K198" s="781"/>
      <c r="L198" s="781"/>
      <c r="M198" s="781"/>
      <c r="N198" s="781"/>
      <c r="O198" s="781"/>
      <c r="P198" s="781"/>
      <c r="Q198" s="781"/>
      <c r="R198" s="781"/>
      <c r="S198" s="781"/>
      <c r="T198" s="781"/>
      <c r="U198" s="781"/>
      <c r="V198" s="781"/>
      <c r="W198" s="781"/>
      <c r="X198" s="781"/>
      <c r="Y198" s="781"/>
      <c r="Z198" s="781"/>
      <c r="AA198" s="781"/>
      <c r="AB198" s="781"/>
      <c r="AC198" s="782"/>
      <c r="AD198" s="783" t="s">
        <v>277</v>
      </c>
      <c r="AE198" s="784"/>
      <c r="AF198" s="784"/>
      <c r="AG198" s="784"/>
      <c r="AH198" s="785"/>
      <c r="AI198" s="786" t="s">
        <v>277</v>
      </c>
      <c r="AJ198" s="787"/>
      <c r="AK198" s="787"/>
      <c r="AL198" s="787"/>
      <c r="AM198" s="787"/>
      <c r="AN198" s="788"/>
      <c r="AO198" s="788"/>
      <c r="AP198" s="788"/>
      <c r="AQ198" s="789"/>
      <c r="AR198" s="790" t="s">
        <v>186</v>
      </c>
      <c r="AS198" s="791"/>
      <c r="AT198" s="792"/>
      <c r="AU198" s="793"/>
      <c r="AV198" s="794" t="s">
        <v>185</v>
      </c>
      <c r="AW198" s="795"/>
      <c r="AX198" s="796"/>
      <c r="AY198" s="797"/>
      <c r="AZ198" s="797"/>
      <c r="BA198" s="798"/>
      <c r="BB198" s="799"/>
      <c r="BC198" s="799"/>
      <c r="BD198" s="799"/>
      <c r="BE198" s="799"/>
      <c r="BF198" s="541"/>
      <c r="BG198" s="542"/>
      <c r="BH198" s="542"/>
      <c r="BI198" s="542"/>
      <c r="BJ198" s="535" t="s">
        <v>720</v>
      </c>
      <c r="BK198" s="536"/>
      <c r="BL198" s="706"/>
      <c r="BM198" s="800"/>
      <c r="BN198" s="800"/>
      <c r="BO198" s="800"/>
      <c r="BP198" s="535" t="s">
        <v>184</v>
      </c>
      <c r="BQ198" s="536"/>
      <c r="BR198" s="705"/>
      <c r="BS198" s="705"/>
      <c r="BT198" s="705"/>
      <c r="BU198" s="706"/>
      <c r="BV198" s="535" t="s">
        <v>184</v>
      </c>
      <c r="BW198" s="536"/>
      <c r="BX198" s="707" t="str">
        <f t="shared" si="2"/>
        <v/>
      </c>
      <c r="BY198" s="708"/>
      <c r="BZ198" s="708"/>
      <c r="CA198" s="708"/>
      <c r="CB198" s="708"/>
      <c r="CC198" s="708"/>
      <c r="CD198" s="708"/>
      <c r="CE198" s="708"/>
      <c r="CF198" s="708"/>
      <c r="CG198" s="708"/>
      <c r="CH198" s="708"/>
      <c r="CI198" s="708"/>
      <c r="CJ198" s="709"/>
      <c r="CP198" s="306">
        <f t="shared" si="1"/>
        <v>6</v>
      </c>
    </row>
    <row r="199" spans="1:94" ht="18.75" customHeight="1">
      <c r="A199" s="270"/>
      <c r="B199" s="263"/>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c r="AA199" s="276"/>
      <c r="AB199" s="276"/>
      <c r="AC199" s="276"/>
      <c r="AD199" s="276"/>
      <c r="AE199" s="276"/>
      <c r="AF199" s="276"/>
      <c r="AG199" s="276"/>
      <c r="AH199" s="276"/>
      <c r="AI199" s="277"/>
      <c r="AJ199" s="277"/>
      <c r="AK199" s="277"/>
      <c r="AL199" s="277"/>
      <c r="AM199" s="277"/>
      <c r="AN199" s="278"/>
      <c r="AO199" s="278"/>
      <c r="AP199" s="278"/>
      <c r="AQ199" s="278"/>
      <c r="AR199" s="279"/>
      <c r="AS199" s="279"/>
      <c r="AT199" s="280"/>
      <c r="AU199" s="280"/>
      <c r="AV199" s="281"/>
      <c r="AW199" s="281"/>
      <c r="AX199" s="263"/>
      <c r="AY199" s="263"/>
      <c r="AZ199" s="263"/>
      <c r="BA199" s="263"/>
      <c r="BB199" s="282"/>
      <c r="BC199" s="282"/>
      <c r="BD199" s="282"/>
      <c r="BE199" s="282"/>
      <c r="BF199" s="282"/>
      <c r="BG199" s="282"/>
      <c r="BH199" s="282"/>
      <c r="BI199" s="282"/>
      <c r="BJ199" s="282"/>
      <c r="BK199" s="282"/>
      <c r="BL199" s="283"/>
      <c r="BM199" s="283"/>
      <c r="BN199" s="283"/>
      <c r="BO199" s="283"/>
      <c r="BP199" s="284"/>
      <c r="BQ199" s="284"/>
      <c r="BR199" s="283"/>
      <c r="BS199" s="283"/>
      <c r="BT199" s="283"/>
      <c r="BU199" s="283"/>
      <c r="BV199" s="284"/>
      <c r="BW199" s="284"/>
      <c r="BX199" s="285"/>
      <c r="BY199" s="285"/>
      <c r="BZ199" s="285"/>
      <c r="CA199" s="285"/>
      <c r="CB199" s="285"/>
      <c r="CC199" s="285"/>
      <c r="CD199" s="285"/>
      <c r="CE199" s="285"/>
      <c r="CF199" s="275"/>
      <c r="CG199" s="275"/>
      <c r="CH199" s="275"/>
      <c r="CI199" s="275"/>
      <c r="CJ199" s="275"/>
      <c r="CP199" s="306"/>
    </row>
    <row r="200" spans="1:94" ht="18.75" customHeight="1">
      <c r="A200" s="270"/>
      <c r="B200" s="286"/>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c r="AA200" s="286"/>
      <c r="AB200" s="286"/>
      <c r="AC200" s="286"/>
      <c r="AD200" s="286"/>
      <c r="AE200" s="286"/>
      <c r="AF200" s="286"/>
      <c r="AG200" s="286"/>
      <c r="AH200" s="286"/>
      <c r="AI200" s="286"/>
      <c r="AJ200" s="286"/>
      <c r="AK200" s="286"/>
      <c r="AL200" s="286"/>
      <c r="AM200" s="286"/>
      <c r="AN200" s="286"/>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c r="BV200" s="287"/>
      <c r="BW200" s="287"/>
      <c r="BX200" s="287"/>
      <c r="BY200" s="287"/>
      <c r="BZ200" s="287"/>
      <c r="CA200" s="287"/>
      <c r="CB200" s="287"/>
      <c r="CC200" s="287"/>
      <c r="CD200" s="287"/>
      <c r="CE200" s="287"/>
      <c r="CF200" s="287"/>
      <c r="CG200" s="287"/>
      <c r="CH200" s="287"/>
    </row>
    <row r="201" spans="1:94" ht="28.5" customHeight="1">
      <c r="A201" s="209" t="s">
        <v>753</v>
      </c>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c r="BV201" s="210"/>
      <c r="BW201" s="210"/>
      <c r="BX201" s="210"/>
      <c r="BY201" s="210"/>
      <c r="BZ201" s="210"/>
      <c r="CA201" s="210"/>
      <c r="CB201" s="210"/>
      <c r="CC201" s="210"/>
      <c r="CD201" s="210"/>
      <c r="CE201" s="266" t="s">
        <v>340</v>
      </c>
      <c r="CF201" s="759" t="s">
        <v>347</v>
      </c>
      <c r="CG201" s="759"/>
      <c r="CH201" s="268" t="s">
        <v>342</v>
      </c>
      <c r="CI201" s="759" t="s">
        <v>347</v>
      </c>
      <c r="CJ201" s="759"/>
      <c r="CK201" s="266" t="s">
        <v>343</v>
      </c>
      <c r="CL201" s="266" t="s">
        <v>344</v>
      </c>
    </row>
    <row r="202" spans="1:94" ht="18.75" customHeight="1">
      <c r="A202" s="271"/>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c r="BI202" s="210"/>
      <c r="BJ202" s="210"/>
      <c r="BK202" s="210"/>
      <c r="BL202" s="210"/>
      <c r="BM202" s="210"/>
      <c r="BN202" s="210"/>
      <c r="BO202" s="210"/>
      <c r="BP202" s="210"/>
      <c r="BQ202" s="210"/>
      <c r="BR202" s="210"/>
      <c r="BS202" s="210"/>
      <c r="BT202" s="210"/>
      <c r="BU202" s="210"/>
      <c r="BV202" s="210"/>
      <c r="BW202" s="210"/>
      <c r="BX202" s="210"/>
      <c r="BY202" s="210"/>
      <c r="BZ202" s="210"/>
      <c r="CA202" s="210"/>
      <c r="CB202" s="210"/>
      <c r="CC202" s="210"/>
      <c r="CD202" s="210"/>
      <c r="CE202" s="266"/>
      <c r="CF202" s="267"/>
      <c r="CG202" s="267"/>
      <c r="CH202" s="268"/>
      <c r="CI202" s="267"/>
      <c r="CJ202" s="267"/>
      <c r="CK202" s="266"/>
      <c r="CL202" s="266"/>
    </row>
    <row r="203" spans="1:94" s="225" customFormat="1" ht="29.25" customHeight="1">
      <c r="A203" s="735" t="s">
        <v>644</v>
      </c>
      <c r="B203" s="735"/>
      <c r="C203" s="735"/>
      <c r="D203" s="735"/>
      <c r="E203" s="735"/>
      <c r="F203" s="735"/>
      <c r="G203" s="735"/>
      <c r="H203" s="735"/>
      <c r="I203" s="735"/>
      <c r="J203" s="735"/>
      <c r="K203" s="735"/>
      <c r="L203" s="735"/>
      <c r="M203" s="735"/>
      <c r="N203" s="735"/>
      <c r="O203" s="735"/>
      <c r="P203" s="735"/>
      <c r="Q203" s="735"/>
      <c r="R203" s="735"/>
      <c r="S203" s="735"/>
      <c r="T203" s="735"/>
      <c r="U203" s="735"/>
      <c r="V203" s="735"/>
      <c r="W203" s="735"/>
      <c r="X203" s="735"/>
      <c r="Y203" s="735"/>
      <c r="Z203" s="735"/>
      <c r="AA203" s="735"/>
      <c r="AB203" s="735"/>
      <c r="AC203" s="735"/>
      <c r="AD203" s="735"/>
      <c r="AE203" s="735"/>
      <c r="AF203" s="735"/>
      <c r="AG203" s="735"/>
      <c r="AH203" s="735"/>
      <c r="AI203" s="735"/>
      <c r="AJ203" s="735"/>
      <c r="AK203" s="735"/>
      <c r="AL203" s="735"/>
      <c r="AM203" s="735"/>
      <c r="AN203" s="735"/>
      <c r="AO203" s="735"/>
      <c r="AP203" s="735"/>
      <c r="AQ203" s="735"/>
      <c r="AR203" s="735"/>
      <c r="AS203" s="735"/>
      <c r="AT203" s="735"/>
      <c r="AU203" s="735"/>
      <c r="AV203" s="735"/>
      <c r="AW203" s="735"/>
      <c r="AX203" s="735"/>
      <c r="AY203" s="735"/>
      <c r="AZ203" s="735"/>
      <c r="BA203" s="735"/>
      <c r="BB203" s="735"/>
      <c r="BC203" s="735"/>
      <c r="BD203" s="735"/>
      <c r="BE203" s="735"/>
      <c r="BF203" s="735"/>
      <c r="BG203" s="735"/>
      <c r="BH203" s="735"/>
      <c r="BI203" s="735"/>
      <c r="BJ203" s="735"/>
      <c r="BK203" s="735"/>
      <c r="BL203" s="735"/>
      <c r="BM203" s="735"/>
      <c r="BN203" s="735"/>
      <c r="BO203" s="735"/>
      <c r="BP203" s="735"/>
      <c r="BQ203" s="735"/>
      <c r="BR203" s="735"/>
      <c r="BS203" s="735"/>
      <c r="BT203" s="735"/>
      <c r="BU203" s="735"/>
      <c r="BV203" s="735"/>
      <c r="BW203" s="735"/>
      <c r="BX203" s="735"/>
      <c r="BY203" s="735"/>
      <c r="BZ203" s="735"/>
      <c r="CA203" s="735"/>
      <c r="CB203" s="735"/>
      <c r="CC203" s="735"/>
      <c r="CD203" s="735"/>
      <c r="CE203" s="735"/>
      <c r="CF203" s="735"/>
      <c r="CG203" s="735"/>
      <c r="CH203" s="735"/>
    </row>
    <row r="204" spans="1:94" s="289" customFormat="1" ht="19.5" customHeight="1">
      <c r="A204" s="288"/>
      <c r="B204" s="286" t="s">
        <v>675</v>
      </c>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row>
    <row r="205" spans="1:94" ht="10" customHeight="1">
      <c r="A205" s="199"/>
      <c r="B205" s="235"/>
      <c r="C205" s="235"/>
      <c r="D205" s="235"/>
      <c r="E205" s="235"/>
      <c r="F205" s="235"/>
      <c r="G205" s="235"/>
      <c r="H205" s="235"/>
      <c r="I205" s="235"/>
      <c r="J205" s="236"/>
      <c r="K205" s="236"/>
      <c r="L205" s="236"/>
      <c r="M205" s="236"/>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7"/>
      <c r="AP205" s="237"/>
      <c r="AQ205" s="238"/>
      <c r="AT205" s="232"/>
      <c r="AU205" s="232"/>
      <c r="AV205" s="232"/>
      <c r="AW205" s="232"/>
      <c r="AX205" s="232"/>
      <c r="AY205" s="232"/>
      <c r="AZ205" s="232"/>
      <c r="BA205" s="232"/>
      <c r="BB205" s="232"/>
      <c r="BC205" s="232"/>
      <c r="BD205" s="232"/>
      <c r="BE205" s="232"/>
      <c r="BF205" s="232"/>
      <c r="BG205" s="232"/>
      <c r="BH205" s="232"/>
      <c r="BI205" s="232"/>
      <c r="BJ205" s="232"/>
      <c r="BK205" s="232"/>
      <c r="BL205" s="232"/>
      <c r="BM205" s="232"/>
      <c r="BN205" s="232"/>
      <c r="BO205" s="232"/>
      <c r="BP205" s="232"/>
      <c r="BQ205" s="232"/>
      <c r="BR205" s="232"/>
      <c r="BS205" s="232"/>
      <c r="BT205" s="232"/>
      <c r="BU205" s="232"/>
      <c r="BV205" s="232"/>
      <c r="BW205" s="232"/>
      <c r="BX205" s="232"/>
      <c r="BY205" s="232"/>
      <c r="BZ205" s="232"/>
      <c r="CA205" s="232"/>
      <c r="CB205" s="232"/>
      <c r="CC205" s="232"/>
      <c r="CD205" s="232"/>
      <c r="CE205" s="232"/>
      <c r="CF205" s="232"/>
    </row>
    <row r="206" spans="1:94" ht="19.5" customHeight="1">
      <c r="A206" s="210"/>
      <c r="B206" s="950"/>
      <c r="C206" s="951"/>
      <c r="D206" s="951"/>
      <c r="E206" s="951"/>
      <c r="F206" s="951"/>
      <c r="G206" s="951"/>
      <c r="H206" s="951"/>
      <c r="I206" s="951"/>
      <c r="J206" s="951"/>
      <c r="K206" s="951"/>
      <c r="L206" s="951"/>
      <c r="M206" s="951"/>
      <c r="N206" s="951"/>
      <c r="O206" s="951"/>
      <c r="P206" s="951"/>
      <c r="Q206" s="951"/>
      <c r="R206" s="951"/>
      <c r="S206" s="951"/>
      <c r="T206" s="951"/>
      <c r="U206" s="951"/>
      <c r="V206" s="951"/>
      <c r="W206" s="951"/>
      <c r="X206" s="951"/>
      <c r="Y206" s="951"/>
      <c r="Z206" s="951"/>
      <c r="AA206" s="951"/>
      <c r="AB206" s="951"/>
      <c r="AC206" s="951"/>
      <c r="AD206" s="951"/>
      <c r="AE206" s="951"/>
      <c r="AF206" s="951"/>
      <c r="AG206" s="951"/>
      <c r="AH206" s="951"/>
      <c r="AI206" s="951"/>
      <c r="AJ206" s="951"/>
      <c r="AK206" s="951"/>
      <c r="AL206" s="951"/>
      <c r="AM206" s="951"/>
      <c r="AN206" s="951"/>
      <c r="AO206" s="951"/>
      <c r="AP206" s="951"/>
      <c r="AQ206" s="951"/>
      <c r="AR206" s="951"/>
      <c r="AS206" s="951"/>
      <c r="AT206" s="951"/>
      <c r="AU206" s="951"/>
      <c r="AV206" s="951"/>
      <c r="AW206" s="951"/>
      <c r="AX206" s="951"/>
      <c r="AY206" s="951"/>
      <c r="AZ206" s="951"/>
      <c r="BA206" s="951"/>
      <c r="BB206" s="951"/>
      <c r="BC206" s="951"/>
      <c r="BD206" s="951"/>
      <c r="BE206" s="951"/>
      <c r="BF206" s="951"/>
      <c r="BG206" s="951"/>
      <c r="BH206" s="951"/>
      <c r="BI206" s="951"/>
      <c r="BJ206" s="951"/>
      <c r="BK206" s="951"/>
      <c r="BL206" s="951"/>
      <c r="BM206" s="951"/>
      <c r="BN206" s="951"/>
      <c r="BO206" s="951"/>
      <c r="BP206" s="951"/>
      <c r="BQ206" s="951"/>
      <c r="BR206" s="951"/>
      <c r="BS206" s="951"/>
      <c r="BT206" s="951"/>
      <c r="BU206" s="951"/>
      <c r="BV206" s="951"/>
      <c r="BW206" s="951"/>
      <c r="BX206" s="951"/>
      <c r="BY206" s="951"/>
      <c r="BZ206" s="951"/>
      <c r="CA206" s="951"/>
      <c r="CB206" s="951"/>
      <c r="CC206" s="951"/>
      <c r="CD206" s="951"/>
      <c r="CE206" s="951"/>
      <c r="CF206" s="951"/>
      <c r="CG206" s="951"/>
      <c r="CH206" s="951"/>
      <c r="CI206" s="951"/>
      <c r="CJ206" s="952"/>
    </row>
    <row r="207" spans="1:94" ht="19.5" customHeight="1">
      <c r="A207" s="210"/>
      <c r="B207" s="953"/>
      <c r="C207" s="954"/>
      <c r="D207" s="954"/>
      <c r="E207" s="954"/>
      <c r="F207" s="954"/>
      <c r="G207" s="954"/>
      <c r="H207" s="954"/>
      <c r="I207" s="954"/>
      <c r="J207" s="954"/>
      <c r="K207" s="954"/>
      <c r="L207" s="954"/>
      <c r="M207" s="954"/>
      <c r="N207" s="954"/>
      <c r="O207" s="954"/>
      <c r="P207" s="954"/>
      <c r="Q207" s="954"/>
      <c r="R207" s="954"/>
      <c r="S207" s="954"/>
      <c r="T207" s="954"/>
      <c r="U207" s="954"/>
      <c r="V207" s="954"/>
      <c r="W207" s="954"/>
      <c r="X207" s="954"/>
      <c r="Y207" s="954"/>
      <c r="Z207" s="954"/>
      <c r="AA207" s="954"/>
      <c r="AB207" s="954"/>
      <c r="AC207" s="954"/>
      <c r="AD207" s="954"/>
      <c r="AE207" s="954"/>
      <c r="AF207" s="954"/>
      <c r="AG207" s="954"/>
      <c r="AH207" s="954"/>
      <c r="AI207" s="954"/>
      <c r="AJ207" s="954"/>
      <c r="AK207" s="954"/>
      <c r="AL207" s="954"/>
      <c r="AM207" s="954"/>
      <c r="AN207" s="954"/>
      <c r="AO207" s="954"/>
      <c r="AP207" s="954"/>
      <c r="AQ207" s="954"/>
      <c r="AR207" s="954"/>
      <c r="AS207" s="954"/>
      <c r="AT207" s="954"/>
      <c r="AU207" s="954"/>
      <c r="AV207" s="954"/>
      <c r="AW207" s="954"/>
      <c r="AX207" s="954"/>
      <c r="AY207" s="954"/>
      <c r="AZ207" s="954"/>
      <c r="BA207" s="954"/>
      <c r="BB207" s="954"/>
      <c r="BC207" s="954"/>
      <c r="BD207" s="954"/>
      <c r="BE207" s="954"/>
      <c r="BF207" s="954"/>
      <c r="BG207" s="954"/>
      <c r="BH207" s="954"/>
      <c r="BI207" s="954"/>
      <c r="BJ207" s="954"/>
      <c r="BK207" s="954"/>
      <c r="BL207" s="954"/>
      <c r="BM207" s="954"/>
      <c r="BN207" s="954"/>
      <c r="BO207" s="954"/>
      <c r="BP207" s="954"/>
      <c r="BQ207" s="954"/>
      <c r="BR207" s="954"/>
      <c r="BS207" s="954"/>
      <c r="BT207" s="954"/>
      <c r="BU207" s="954"/>
      <c r="BV207" s="954"/>
      <c r="BW207" s="954"/>
      <c r="BX207" s="954"/>
      <c r="BY207" s="954"/>
      <c r="BZ207" s="954"/>
      <c r="CA207" s="954"/>
      <c r="CB207" s="954"/>
      <c r="CC207" s="954"/>
      <c r="CD207" s="954"/>
      <c r="CE207" s="954"/>
      <c r="CF207" s="954"/>
      <c r="CG207" s="954"/>
      <c r="CH207" s="954"/>
      <c r="CI207" s="954"/>
      <c r="CJ207" s="955"/>
    </row>
    <row r="208" spans="1:94" ht="19.5" customHeight="1">
      <c r="A208" s="210"/>
      <c r="B208" s="953"/>
      <c r="C208" s="954"/>
      <c r="D208" s="954"/>
      <c r="E208" s="954"/>
      <c r="F208" s="954"/>
      <c r="G208" s="954"/>
      <c r="H208" s="954"/>
      <c r="I208" s="954"/>
      <c r="J208" s="954"/>
      <c r="K208" s="954"/>
      <c r="L208" s="954"/>
      <c r="M208" s="954"/>
      <c r="N208" s="954"/>
      <c r="O208" s="954"/>
      <c r="P208" s="954"/>
      <c r="Q208" s="954"/>
      <c r="R208" s="954"/>
      <c r="S208" s="954"/>
      <c r="T208" s="954"/>
      <c r="U208" s="954"/>
      <c r="V208" s="954"/>
      <c r="W208" s="954"/>
      <c r="X208" s="954"/>
      <c r="Y208" s="954"/>
      <c r="Z208" s="954"/>
      <c r="AA208" s="954"/>
      <c r="AB208" s="954"/>
      <c r="AC208" s="954"/>
      <c r="AD208" s="954"/>
      <c r="AE208" s="954"/>
      <c r="AF208" s="954"/>
      <c r="AG208" s="954"/>
      <c r="AH208" s="954"/>
      <c r="AI208" s="954"/>
      <c r="AJ208" s="954"/>
      <c r="AK208" s="954"/>
      <c r="AL208" s="954"/>
      <c r="AM208" s="954"/>
      <c r="AN208" s="954"/>
      <c r="AO208" s="954"/>
      <c r="AP208" s="954"/>
      <c r="AQ208" s="954"/>
      <c r="AR208" s="954"/>
      <c r="AS208" s="954"/>
      <c r="AT208" s="954"/>
      <c r="AU208" s="954"/>
      <c r="AV208" s="954"/>
      <c r="AW208" s="954"/>
      <c r="AX208" s="954"/>
      <c r="AY208" s="954"/>
      <c r="AZ208" s="954"/>
      <c r="BA208" s="954"/>
      <c r="BB208" s="954"/>
      <c r="BC208" s="954"/>
      <c r="BD208" s="954"/>
      <c r="BE208" s="954"/>
      <c r="BF208" s="954"/>
      <c r="BG208" s="954"/>
      <c r="BH208" s="954"/>
      <c r="BI208" s="954"/>
      <c r="BJ208" s="954"/>
      <c r="BK208" s="954"/>
      <c r="BL208" s="954"/>
      <c r="BM208" s="954"/>
      <c r="BN208" s="954"/>
      <c r="BO208" s="954"/>
      <c r="BP208" s="954"/>
      <c r="BQ208" s="954"/>
      <c r="BR208" s="954"/>
      <c r="BS208" s="954"/>
      <c r="BT208" s="954"/>
      <c r="BU208" s="954"/>
      <c r="BV208" s="954"/>
      <c r="BW208" s="954"/>
      <c r="BX208" s="954"/>
      <c r="BY208" s="954"/>
      <c r="BZ208" s="954"/>
      <c r="CA208" s="954"/>
      <c r="CB208" s="954"/>
      <c r="CC208" s="954"/>
      <c r="CD208" s="954"/>
      <c r="CE208" s="954"/>
      <c r="CF208" s="954"/>
      <c r="CG208" s="954"/>
      <c r="CH208" s="954"/>
      <c r="CI208" s="954"/>
      <c r="CJ208" s="955"/>
    </row>
    <row r="209" spans="1:92" ht="19.5" customHeight="1">
      <c r="A209" s="210"/>
      <c r="B209" s="953"/>
      <c r="C209" s="954"/>
      <c r="D209" s="954"/>
      <c r="E209" s="954"/>
      <c r="F209" s="954"/>
      <c r="G209" s="954"/>
      <c r="H209" s="954"/>
      <c r="I209" s="954"/>
      <c r="J209" s="954"/>
      <c r="K209" s="954"/>
      <c r="L209" s="954"/>
      <c r="M209" s="954"/>
      <c r="N209" s="954"/>
      <c r="O209" s="954"/>
      <c r="P209" s="954"/>
      <c r="Q209" s="954"/>
      <c r="R209" s="954"/>
      <c r="S209" s="954"/>
      <c r="T209" s="954"/>
      <c r="U209" s="954"/>
      <c r="V209" s="954"/>
      <c r="W209" s="954"/>
      <c r="X209" s="954"/>
      <c r="Y209" s="954"/>
      <c r="Z209" s="954"/>
      <c r="AA209" s="954"/>
      <c r="AB209" s="954"/>
      <c r="AC209" s="954"/>
      <c r="AD209" s="954"/>
      <c r="AE209" s="954"/>
      <c r="AF209" s="954"/>
      <c r="AG209" s="954"/>
      <c r="AH209" s="954"/>
      <c r="AI209" s="954"/>
      <c r="AJ209" s="954"/>
      <c r="AK209" s="954"/>
      <c r="AL209" s="954"/>
      <c r="AM209" s="954"/>
      <c r="AN209" s="954"/>
      <c r="AO209" s="954"/>
      <c r="AP209" s="954"/>
      <c r="AQ209" s="954"/>
      <c r="AR209" s="954"/>
      <c r="AS209" s="954"/>
      <c r="AT209" s="954"/>
      <c r="AU209" s="954"/>
      <c r="AV209" s="954"/>
      <c r="AW209" s="954"/>
      <c r="AX209" s="954"/>
      <c r="AY209" s="954"/>
      <c r="AZ209" s="954"/>
      <c r="BA209" s="954"/>
      <c r="BB209" s="954"/>
      <c r="BC209" s="954"/>
      <c r="BD209" s="954"/>
      <c r="BE209" s="954"/>
      <c r="BF209" s="954"/>
      <c r="BG209" s="954"/>
      <c r="BH209" s="954"/>
      <c r="BI209" s="954"/>
      <c r="BJ209" s="954"/>
      <c r="BK209" s="954"/>
      <c r="BL209" s="954"/>
      <c r="BM209" s="954"/>
      <c r="BN209" s="954"/>
      <c r="BO209" s="954"/>
      <c r="BP209" s="954"/>
      <c r="BQ209" s="954"/>
      <c r="BR209" s="954"/>
      <c r="BS209" s="954"/>
      <c r="BT209" s="954"/>
      <c r="BU209" s="954"/>
      <c r="BV209" s="954"/>
      <c r="BW209" s="954"/>
      <c r="BX209" s="954"/>
      <c r="BY209" s="954"/>
      <c r="BZ209" s="954"/>
      <c r="CA209" s="954"/>
      <c r="CB209" s="954"/>
      <c r="CC209" s="954"/>
      <c r="CD209" s="954"/>
      <c r="CE209" s="954"/>
      <c r="CF209" s="954"/>
      <c r="CG209" s="954"/>
      <c r="CH209" s="954"/>
      <c r="CI209" s="954"/>
      <c r="CJ209" s="955"/>
    </row>
    <row r="210" spans="1:92" ht="19.5" customHeight="1">
      <c r="A210" s="210"/>
      <c r="B210" s="953"/>
      <c r="C210" s="954"/>
      <c r="D210" s="954"/>
      <c r="E210" s="954"/>
      <c r="F210" s="954"/>
      <c r="G210" s="954"/>
      <c r="H210" s="954"/>
      <c r="I210" s="954"/>
      <c r="J210" s="954"/>
      <c r="K210" s="954"/>
      <c r="L210" s="954"/>
      <c r="M210" s="954"/>
      <c r="N210" s="954"/>
      <c r="O210" s="954"/>
      <c r="P210" s="954"/>
      <c r="Q210" s="954"/>
      <c r="R210" s="954"/>
      <c r="S210" s="954"/>
      <c r="T210" s="954"/>
      <c r="U210" s="954"/>
      <c r="V210" s="954"/>
      <c r="W210" s="954"/>
      <c r="X210" s="954"/>
      <c r="Y210" s="954"/>
      <c r="Z210" s="954"/>
      <c r="AA210" s="954"/>
      <c r="AB210" s="954"/>
      <c r="AC210" s="954"/>
      <c r="AD210" s="954"/>
      <c r="AE210" s="954"/>
      <c r="AF210" s="954"/>
      <c r="AG210" s="954"/>
      <c r="AH210" s="954"/>
      <c r="AI210" s="954"/>
      <c r="AJ210" s="954"/>
      <c r="AK210" s="954"/>
      <c r="AL210" s="954"/>
      <c r="AM210" s="954"/>
      <c r="AN210" s="954"/>
      <c r="AO210" s="954"/>
      <c r="AP210" s="954"/>
      <c r="AQ210" s="954"/>
      <c r="AR210" s="954"/>
      <c r="AS210" s="954"/>
      <c r="AT210" s="954"/>
      <c r="AU210" s="954"/>
      <c r="AV210" s="954"/>
      <c r="AW210" s="954"/>
      <c r="AX210" s="954"/>
      <c r="AY210" s="954"/>
      <c r="AZ210" s="954"/>
      <c r="BA210" s="954"/>
      <c r="BB210" s="954"/>
      <c r="BC210" s="954"/>
      <c r="BD210" s="954"/>
      <c r="BE210" s="954"/>
      <c r="BF210" s="954"/>
      <c r="BG210" s="954"/>
      <c r="BH210" s="954"/>
      <c r="BI210" s="954"/>
      <c r="BJ210" s="954"/>
      <c r="BK210" s="954"/>
      <c r="BL210" s="954"/>
      <c r="BM210" s="954"/>
      <c r="BN210" s="954"/>
      <c r="BO210" s="954"/>
      <c r="BP210" s="954"/>
      <c r="BQ210" s="954"/>
      <c r="BR210" s="954"/>
      <c r="BS210" s="954"/>
      <c r="BT210" s="954"/>
      <c r="BU210" s="954"/>
      <c r="BV210" s="954"/>
      <c r="BW210" s="954"/>
      <c r="BX210" s="954"/>
      <c r="BY210" s="954"/>
      <c r="BZ210" s="954"/>
      <c r="CA210" s="954"/>
      <c r="CB210" s="954"/>
      <c r="CC210" s="954"/>
      <c r="CD210" s="954"/>
      <c r="CE210" s="954"/>
      <c r="CF210" s="954"/>
      <c r="CG210" s="954"/>
      <c r="CH210" s="954"/>
      <c r="CI210" s="954"/>
      <c r="CJ210" s="955"/>
    </row>
    <row r="211" spans="1:92" ht="19.5" customHeight="1">
      <c r="A211" s="210"/>
      <c r="B211" s="953"/>
      <c r="C211" s="954"/>
      <c r="D211" s="954"/>
      <c r="E211" s="954"/>
      <c r="F211" s="954"/>
      <c r="G211" s="954"/>
      <c r="H211" s="954"/>
      <c r="I211" s="954"/>
      <c r="J211" s="954"/>
      <c r="K211" s="954"/>
      <c r="L211" s="954"/>
      <c r="M211" s="954"/>
      <c r="N211" s="954"/>
      <c r="O211" s="954"/>
      <c r="P211" s="954"/>
      <c r="Q211" s="954"/>
      <c r="R211" s="954"/>
      <c r="S211" s="954"/>
      <c r="T211" s="954"/>
      <c r="U211" s="954"/>
      <c r="V211" s="954"/>
      <c r="W211" s="954"/>
      <c r="X211" s="954"/>
      <c r="Y211" s="954"/>
      <c r="Z211" s="954"/>
      <c r="AA211" s="954"/>
      <c r="AB211" s="954"/>
      <c r="AC211" s="954"/>
      <c r="AD211" s="954"/>
      <c r="AE211" s="954"/>
      <c r="AF211" s="954"/>
      <c r="AG211" s="954"/>
      <c r="AH211" s="954"/>
      <c r="AI211" s="954"/>
      <c r="AJ211" s="954"/>
      <c r="AK211" s="954"/>
      <c r="AL211" s="954"/>
      <c r="AM211" s="954"/>
      <c r="AN211" s="954"/>
      <c r="AO211" s="954"/>
      <c r="AP211" s="954"/>
      <c r="AQ211" s="954"/>
      <c r="AR211" s="954"/>
      <c r="AS211" s="954"/>
      <c r="AT211" s="954"/>
      <c r="AU211" s="954"/>
      <c r="AV211" s="954"/>
      <c r="AW211" s="954"/>
      <c r="AX211" s="954"/>
      <c r="AY211" s="954"/>
      <c r="AZ211" s="954"/>
      <c r="BA211" s="954"/>
      <c r="BB211" s="954"/>
      <c r="BC211" s="954"/>
      <c r="BD211" s="954"/>
      <c r="BE211" s="954"/>
      <c r="BF211" s="954"/>
      <c r="BG211" s="954"/>
      <c r="BH211" s="954"/>
      <c r="BI211" s="954"/>
      <c r="BJ211" s="954"/>
      <c r="BK211" s="954"/>
      <c r="BL211" s="954"/>
      <c r="BM211" s="954"/>
      <c r="BN211" s="954"/>
      <c r="BO211" s="954"/>
      <c r="BP211" s="954"/>
      <c r="BQ211" s="954"/>
      <c r="BR211" s="954"/>
      <c r="BS211" s="954"/>
      <c r="BT211" s="954"/>
      <c r="BU211" s="954"/>
      <c r="BV211" s="954"/>
      <c r="BW211" s="954"/>
      <c r="BX211" s="954"/>
      <c r="BY211" s="954"/>
      <c r="BZ211" s="954"/>
      <c r="CA211" s="954"/>
      <c r="CB211" s="954"/>
      <c r="CC211" s="954"/>
      <c r="CD211" s="954"/>
      <c r="CE211" s="954"/>
      <c r="CF211" s="954"/>
      <c r="CG211" s="954"/>
      <c r="CH211" s="954"/>
      <c r="CI211" s="954"/>
      <c r="CJ211" s="955"/>
    </row>
    <row r="212" spans="1:92" ht="19.5" customHeight="1">
      <c r="A212" s="210"/>
      <c r="B212" s="953"/>
      <c r="C212" s="954"/>
      <c r="D212" s="954"/>
      <c r="E212" s="954"/>
      <c r="F212" s="954"/>
      <c r="G212" s="954"/>
      <c r="H212" s="954"/>
      <c r="I212" s="954"/>
      <c r="J212" s="954"/>
      <c r="K212" s="954"/>
      <c r="L212" s="954"/>
      <c r="M212" s="954"/>
      <c r="N212" s="954"/>
      <c r="O212" s="954"/>
      <c r="P212" s="954"/>
      <c r="Q212" s="954"/>
      <c r="R212" s="954"/>
      <c r="S212" s="954"/>
      <c r="T212" s="954"/>
      <c r="U212" s="954"/>
      <c r="V212" s="954"/>
      <c r="W212" s="954"/>
      <c r="X212" s="954"/>
      <c r="Y212" s="954"/>
      <c r="Z212" s="954"/>
      <c r="AA212" s="954"/>
      <c r="AB212" s="954"/>
      <c r="AC212" s="954"/>
      <c r="AD212" s="954"/>
      <c r="AE212" s="954"/>
      <c r="AF212" s="954"/>
      <c r="AG212" s="954"/>
      <c r="AH212" s="954"/>
      <c r="AI212" s="954"/>
      <c r="AJ212" s="954"/>
      <c r="AK212" s="954"/>
      <c r="AL212" s="954"/>
      <c r="AM212" s="954"/>
      <c r="AN212" s="954"/>
      <c r="AO212" s="954"/>
      <c r="AP212" s="954"/>
      <c r="AQ212" s="954"/>
      <c r="AR212" s="954"/>
      <c r="AS212" s="954"/>
      <c r="AT212" s="954"/>
      <c r="AU212" s="954"/>
      <c r="AV212" s="954"/>
      <c r="AW212" s="954"/>
      <c r="AX212" s="954"/>
      <c r="AY212" s="954"/>
      <c r="AZ212" s="954"/>
      <c r="BA212" s="954"/>
      <c r="BB212" s="954"/>
      <c r="BC212" s="954"/>
      <c r="BD212" s="954"/>
      <c r="BE212" s="954"/>
      <c r="BF212" s="954"/>
      <c r="BG212" s="954"/>
      <c r="BH212" s="954"/>
      <c r="BI212" s="954"/>
      <c r="BJ212" s="954"/>
      <c r="BK212" s="954"/>
      <c r="BL212" s="954"/>
      <c r="BM212" s="954"/>
      <c r="BN212" s="954"/>
      <c r="BO212" s="954"/>
      <c r="BP212" s="954"/>
      <c r="BQ212" s="954"/>
      <c r="BR212" s="954"/>
      <c r="BS212" s="954"/>
      <c r="BT212" s="954"/>
      <c r="BU212" s="954"/>
      <c r="BV212" s="954"/>
      <c r="BW212" s="954"/>
      <c r="BX212" s="954"/>
      <c r="BY212" s="954"/>
      <c r="BZ212" s="954"/>
      <c r="CA212" s="954"/>
      <c r="CB212" s="954"/>
      <c r="CC212" s="954"/>
      <c r="CD212" s="954"/>
      <c r="CE212" s="954"/>
      <c r="CF212" s="954"/>
      <c r="CG212" s="954"/>
      <c r="CH212" s="954"/>
      <c r="CI212" s="954"/>
      <c r="CJ212" s="955"/>
    </row>
    <row r="213" spans="1:92" ht="19.5" customHeight="1">
      <c r="A213" s="210"/>
      <c r="B213" s="953"/>
      <c r="C213" s="954"/>
      <c r="D213" s="954"/>
      <c r="E213" s="954"/>
      <c r="F213" s="954"/>
      <c r="G213" s="954"/>
      <c r="H213" s="954"/>
      <c r="I213" s="954"/>
      <c r="J213" s="954"/>
      <c r="K213" s="954"/>
      <c r="L213" s="954"/>
      <c r="M213" s="954"/>
      <c r="N213" s="954"/>
      <c r="O213" s="954"/>
      <c r="P213" s="954"/>
      <c r="Q213" s="954"/>
      <c r="R213" s="954"/>
      <c r="S213" s="954"/>
      <c r="T213" s="954"/>
      <c r="U213" s="954"/>
      <c r="V213" s="954"/>
      <c r="W213" s="954"/>
      <c r="X213" s="954"/>
      <c r="Y213" s="954"/>
      <c r="Z213" s="954"/>
      <c r="AA213" s="954"/>
      <c r="AB213" s="954"/>
      <c r="AC213" s="954"/>
      <c r="AD213" s="954"/>
      <c r="AE213" s="954"/>
      <c r="AF213" s="954"/>
      <c r="AG213" s="954"/>
      <c r="AH213" s="954"/>
      <c r="AI213" s="954"/>
      <c r="AJ213" s="954"/>
      <c r="AK213" s="954"/>
      <c r="AL213" s="954"/>
      <c r="AM213" s="954"/>
      <c r="AN213" s="954"/>
      <c r="AO213" s="954"/>
      <c r="AP213" s="954"/>
      <c r="AQ213" s="954"/>
      <c r="AR213" s="954"/>
      <c r="AS213" s="954"/>
      <c r="AT213" s="954"/>
      <c r="AU213" s="954"/>
      <c r="AV213" s="954"/>
      <c r="AW213" s="954"/>
      <c r="AX213" s="954"/>
      <c r="AY213" s="954"/>
      <c r="AZ213" s="954"/>
      <c r="BA213" s="954"/>
      <c r="BB213" s="954"/>
      <c r="BC213" s="954"/>
      <c r="BD213" s="954"/>
      <c r="BE213" s="954"/>
      <c r="BF213" s="954"/>
      <c r="BG213" s="954"/>
      <c r="BH213" s="954"/>
      <c r="BI213" s="954"/>
      <c r="BJ213" s="954"/>
      <c r="BK213" s="954"/>
      <c r="BL213" s="954"/>
      <c r="BM213" s="954"/>
      <c r="BN213" s="954"/>
      <c r="BO213" s="954"/>
      <c r="BP213" s="954"/>
      <c r="BQ213" s="954"/>
      <c r="BR213" s="954"/>
      <c r="BS213" s="954"/>
      <c r="BT213" s="954"/>
      <c r="BU213" s="954"/>
      <c r="BV213" s="954"/>
      <c r="BW213" s="954"/>
      <c r="BX213" s="954"/>
      <c r="BY213" s="954"/>
      <c r="BZ213" s="954"/>
      <c r="CA213" s="954"/>
      <c r="CB213" s="954"/>
      <c r="CC213" s="954"/>
      <c r="CD213" s="954"/>
      <c r="CE213" s="954"/>
      <c r="CF213" s="954"/>
      <c r="CG213" s="954"/>
      <c r="CH213" s="954"/>
      <c r="CI213" s="954"/>
      <c r="CJ213" s="955"/>
    </row>
    <row r="214" spans="1:92" ht="19.5" customHeight="1">
      <c r="A214" s="210"/>
      <c r="B214" s="953"/>
      <c r="C214" s="954"/>
      <c r="D214" s="954"/>
      <c r="E214" s="954"/>
      <c r="F214" s="954"/>
      <c r="G214" s="954"/>
      <c r="H214" s="954"/>
      <c r="I214" s="954"/>
      <c r="J214" s="954"/>
      <c r="K214" s="954"/>
      <c r="L214" s="954"/>
      <c r="M214" s="954"/>
      <c r="N214" s="954"/>
      <c r="O214" s="954"/>
      <c r="P214" s="954"/>
      <c r="Q214" s="954"/>
      <c r="R214" s="954"/>
      <c r="S214" s="954"/>
      <c r="T214" s="954"/>
      <c r="U214" s="954"/>
      <c r="V214" s="954"/>
      <c r="W214" s="954"/>
      <c r="X214" s="954"/>
      <c r="Y214" s="954"/>
      <c r="Z214" s="954"/>
      <c r="AA214" s="954"/>
      <c r="AB214" s="954"/>
      <c r="AC214" s="954"/>
      <c r="AD214" s="954"/>
      <c r="AE214" s="954"/>
      <c r="AF214" s="954"/>
      <c r="AG214" s="954"/>
      <c r="AH214" s="954"/>
      <c r="AI214" s="954"/>
      <c r="AJ214" s="954"/>
      <c r="AK214" s="954"/>
      <c r="AL214" s="954"/>
      <c r="AM214" s="954"/>
      <c r="AN214" s="954"/>
      <c r="AO214" s="954"/>
      <c r="AP214" s="954"/>
      <c r="AQ214" s="954"/>
      <c r="AR214" s="954"/>
      <c r="AS214" s="954"/>
      <c r="AT214" s="954"/>
      <c r="AU214" s="954"/>
      <c r="AV214" s="954"/>
      <c r="AW214" s="954"/>
      <c r="AX214" s="954"/>
      <c r="AY214" s="954"/>
      <c r="AZ214" s="954"/>
      <c r="BA214" s="954"/>
      <c r="BB214" s="954"/>
      <c r="BC214" s="954"/>
      <c r="BD214" s="954"/>
      <c r="BE214" s="954"/>
      <c r="BF214" s="954"/>
      <c r="BG214" s="954"/>
      <c r="BH214" s="954"/>
      <c r="BI214" s="954"/>
      <c r="BJ214" s="954"/>
      <c r="BK214" s="954"/>
      <c r="BL214" s="954"/>
      <c r="BM214" s="954"/>
      <c r="BN214" s="954"/>
      <c r="BO214" s="954"/>
      <c r="BP214" s="954"/>
      <c r="BQ214" s="954"/>
      <c r="BR214" s="954"/>
      <c r="BS214" s="954"/>
      <c r="BT214" s="954"/>
      <c r="BU214" s="954"/>
      <c r="BV214" s="954"/>
      <c r="BW214" s="954"/>
      <c r="BX214" s="954"/>
      <c r="BY214" s="954"/>
      <c r="BZ214" s="954"/>
      <c r="CA214" s="954"/>
      <c r="CB214" s="954"/>
      <c r="CC214" s="954"/>
      <c r="CD214" s="954"/>
      <c r="CE214" s="954"/>
      <c r="CF214" s="954"/>
      <c r="CG214" s="954"/>
      <c r="CH214" s="954"/>
      <c r="CI214" s="954"/>
      <c r="CJ214" s="955"/>
    </row>
    <row r="215" spans="1:92" ht="19.5" customHeight="1">
      <c r="A215" s="210"/>
      <c r="B215" s="953"/>
      <c r="C215" s="954"/>
      <c r="D215" s="954"/>
      <c r="E215" s="954"/>
      <c r="F215" s="954"/>
      <c r="G215" s="954"/>
      <c r="H215" s="954"/>
      <c r="I215" s="954"/>
      <c r="J215" s="954"/>
      <c r="K215" s="954"/>
      <c r="L215" s="954"/>
      <c r="M215" s="954"/>
      <c r="N215" s="954"/>
      <c r="O215" s="954"/>
      <c r="P215" s="954"/>
      <c r="Q215" s="954"/>
      <c r="R215" s="954"/>
      <c r="S215" s="954"/>
      <c r="T215" s="954"/>
      <c r="U215" s="954"/>
      <c r="V215" s="954"/>
      <c r="W215" s="954"/>
      <c r="X215" s="954"/>
      <c r="Y215" s="954"/>
      <c r="Z215" s="954"/>
      <c r="AA215" s="954"/>
      <c r="AB215" s="954"/>
      <c r="AC215" s="954"/>
      <c r="AD215" s="954"/>
      <c r="AE215" s="954"/>
      <c r="AF215" s="954"/>
      <c r="AG215" s="954"/>
      <c r="AH215" s="954"/>
      <c r="AI215" s="954"/>
      <c r="AJ215" s="954"/>
      <c r="AK215" s="954"/>
      <c r="AL215" s="954"/>
      <c r="AM215" s="954"/>
      <c r="AN215" s="954"/>
      <c r="AO215" s="954"/>
      <c r="AP215" s="954"/>
      <c r="AQ215" s="954"/>
      <c r="AR215" s="954"/>
      <c r="AS215" s="954"/>
      <c r="AT215" s="954"/>
      <c r="AU215" s="954"/>
      <c r="AV215" s="954"/>
      <c r="AW215" s="954"/>
      <c r="AX215" s="954"/>
      <c r="AY215" s="954"/>
      <c r="AZ215" s="954"/>
      <c r="BA215" s="954"/>
      <c r="BB215" s="954"/>
      <c r="BC215" s="954"/>
      <c r="BD215" s="954"/>
      <c r="BE215" s="954"/>
      <c r="BF215" s="954"/>
      <c r="BG215" s="954"/>
      <c r="BH215" s="954"/>
      <c r="BI215" s="954"/>
      <c r="BJ215" s="954"/>
      <c r="BK215" s="954"/>
      <c r="BL215" s="954"/>
      <c r="BM215" s="954"/>
      <c r="BN215" s="954"/>
      <c r="BO215" s="954"/>
      <c r="BP215" s="954"/>
      <c r="BQ215" s="954"/>
      <c r="BR215" s="954"/>
      <c r="BS215" s="954"/>
      <c r="BT215" s="954"/>
      <c r="BU215" s="954"/>
      <c r="BV215" s="954"/>
      <c r="BW215" s="954"/>
      <c r="BX215" s="954"/>
      <c r="BY215" s="954"/>
      <c r="BZ215" s="954"/>
      <c r="CA215" s="954"/>
      <c r="CB215" s="954"/>
      <c r="CC215" s="954"/>
      <c r="CD215" s="954"/>
      <c r="CE215" s="954"/>
      <c r="CF215" s="954"/>
      <c r="CG215" s="954"/>
      <c r="CH215" s="954"/>
      <c r="CI215" s="954"/>
      <c r="CJ215" s="955"/>
    </row>
    <row r="216" spans="1:92" ht="19.5" customHeight="1">
      <c r="A216" s="210"/>
      <c r="B216" s="956"/>
      <c r="C216" s="957"/>
      <c r="D216" s="957"/>
      <c r="E216" s="957"/>
      <c r="F216" s="957"/>
      <c r="G216" s="957"/>
      <c r="H216" s="957"/>
      <c r="I216" s="957"/>
      <c r="J216" s="957"/>
      <c r="K216" s="957"/>
      <c r="L216" s="957"/>
      <c r="M216" s="957"/>
      <c r="N216" s="957"/>
      <c r="O216" s="957"/>
      <c r="P216" s="957"/>
      <c r="Q216" s="957"/>
      <c r="R216" s="957"/>
      <c r="S216" s="957"/>
      <c r="T216" s="957"/>
      <c r="U216" s="957"/>
      <c r="V216" s="957"/>
      <c r="W216" s="957"/>
      <c r="X216" s="957"/>
      <c r="Y216" s="957"/>
      <c r="Z216" s="957"/>
      <c r="AA216" s="957"/>
      <c r="AB216" s="957"/>
      <c r="AC216" s="957"/>
      <c r="AD216" s="957"/>
      <c r="AE216" s="957"/>
      <c r="AF216" s="957"/>
      <c r="AG216" s="957"/>
      <c r="AH216" s="957"/>
      <c r="AI216" s="957"/>
      <c r="AJ216" s="957"/>
      <c r="AK216" s="957"/>
      <c r="AL216" s="957"/>
      <c r="AM216" s="957"/>
      <c r="AN216" s="957"/>
      <c r="AO216" s="957"/>
      <c r="AP216" s="957"/>
      <c r="AQ216" s="957"/>
      <c r="AR216" s="957"/>
      <c r="AS216" s="957"/>
      <c r="AT216" s="957"/>
      <c r="AU216" s="957"/>
      <c r="AV216" s="957"/>
      <c r="AW216" s="957"/>
      <c r="AX216" s="957"/>
      <c r="AY216" s="957"/>
      <c r="AZ216" s="957"/>
      <c r="BA216" s="957"/>
      <c r="BB216" s="957"/>
      <c r="BC216" s="957"/>
      <c r="BD216" s="957"/>
      <c r="BE216" s="957"/>
      <c r="BF216" s="957"/>
      <c r="BG216" s="957"/>
      <c r="BH216" s="957"/>
      <c r="BI216" s="957"/>
      <c r="BJ216" s="957"/>
      <c r="BK216" s="957"/>
      <c r="BL216" s="957"/>
      <c r="BM216" s="957"/>
      <c r="BN216" s="957"/>
      <c r="BO216" s="957"/>
      <c r="BP216" s="957"/>
      <c r="BQ216" s="957"/>
      <c r="BR216" s="957"/>
      <c r="BS216" s="957"/>
      <c r="BT216" s="957"/>
      <c r="BU216" s="957"/>
      <c r="BV216" s="957"/>
      <c r="BW216" s="957"/>
      <c r="BX216" s="957"/>
      <c r="BY216" s="957"/>
      <c r="BZ216" s="957"/>
      <c r="CA216" s="957"/>
      <c r="CB216" s="957"/>
      <c r="CC216" s="957"/>
      <c r="CD216" s="957"/>
      <c r="CE216" s="957"/>
      <c r="CF216" s="957"/>
      <c r="CG216" s="957"/>
      <c r="CH216" s="957"/>
      <c r="CI216" s="957"/>
      <c r="CJ216" s="958"/>
    </row>
    <row r="217" spans="1:92" ht="30" customHeight="1">
      <c r="A217" s="199"/>
      <c r="B217" s="290"/>
      <c r="C217" s="290"/>
      <c r="D217" s="290"/>
      <c r="E217" s="290"/>
      <c r="F217" s="290"/>
      <c r="G217" s="290"/>
      <c r="H217" s="290"/>
      <c r="I217" s="290"/>
      <c r="J217" s="290"/>
      <c r="K217" s="290"/>
      <c r="L217" s="290"/>
      <c r="M217" s="290"/>
      <c r="N217" s="204"/>
      <c r="O217" s="204"/>
      <c r="P217" s="291"/>
      <c r="Q217" s="291"/>
      <c r="R217" s="291"/>
      <c r="S217" s="291"/>
      <c r="T217" s="291"/>
      <c r="U217" s="292"/>
      <c r="V217" s="292"/>
      <c r="W217" s="292"/>
      <c r="X217" s="292"/>
      <c r="Y217" s="292"/>
      <c r="Z217" s="293"/>
      <c r="AA217" s="293"/>
      <c r="AB217" s="293"/>
      <c r="AC217" s="293"/>
      <c r="AD217" s="293"/>
      <c r="AE217" s="293"/>
      <c r="AF217" s="293"/>
      <c r="AG217" s="293"/>
      <c r="AH217" s="293"/>
      <c r="AI217" s="293"/>
      <c r="AJ217" s="293"/>
      <c r="AK217" s="208"/>
      <c r="AL217" s="208"/>
      <c r="AM217" s="208"/>
      <c r="AN217" s="208"/>
      <c r="AO217" s="208"/>
      <c r="AP217" s="208"/>
      <c r="AQ217" s="208"/>
      <c r="AR217" s="208"/>
      <c r="AS217" s="204"/>
      <c r="AT217" s="204"/>
      <c r="AU217" s="204"/>
      <c r="AV217" s="204"/>
      <c r="AW217" s="204"/>
      <c r="AX217" s="204"/>
      <c r="AY217" s="204"/>
      <c r="AZ217" s="204"/>
      <c r="BA217" s="204"/>
      <c r="BB217" s="204"/>
      <c r="BC217" s="204"/>
      <c r="BD217" s="204"/>
      <c r="BE217" s="204"/>
      <c r="BF217" s="204"/>
      <c r="BG217" s="204"/>
      <c r="BH217" s="204"/>
      <c r="BI217" s="204"/>
      <c r="BJ217" s="204"/>
      <c r="BK217" s="204"/>
      <c r="BL217" s="204"/>
      <c r="BM217" s="204"/>
      <c r="BN217" s="204"/>
      <c r="BO217" s="204"/>
      <c r="BP217" s="204"/>
      <c r="BQ217" s="204"/>
      <c r="BR217" s="204"/>
      <c r="BS217" s="204"/>
      <c r="BT217" s="204"/>
      <c r="BU217" s="204"/>
      <c r="BV217" s="204"/>
      <c r="BW217" s="204"/>
      <c r="BX217" s="204"/>
      <c r="BY217" s="204"/>
      <c r="BZ217" s="204"/>
      <c r="CA217" s="204"/>
      <c r="CB217" s="204"/>
      <c r="CC217" s="204"/>
      <c r="CD217" s="204"/>
      <c r="CE217" s="204"/>
      <c r="CF217" s="204"/>
      <c r="CG217" s="204"/>
      <c r="CH217" s="204"/>
    </row>
    <row r="218" spans="1:92" s="225" customFormat="1" ht="29.25" customHeight="1">
      <c r="A218" s="735" t="s">
        <v>645</v>
      </c>
      <c r="B218" s="735"/>
      <c r="C218" s="735"/>
      <c r="D218" s="735"/>
      <c r="E218" s="735"/>
      <c r="F218" s="735"/>
      <c r="G218" s="735"/>
      <c r="H218" s="735"/>
      <c r="I218" s="735"/>
      <c r="J218" s="735"/>
      <c r="K218" s="735"/>
      <c r="L218" s="735"/>
      <c r="M218" s="735"/>
      <c r="N218" s="735"/>
      <c r="O218" s="735"/>
      <c r="P218" s="735"/>
      <c r="Q218" s="735"/>
      <c r="R218" s="735"/>
      <c r="S218" s="735"/>
      <c r="T218" s="735"/>
      <c r="U218" s="735"/>
      <c r="V218" s="735"/>
      <c r="W218" s="735"/>
      <c r="X218" s="735"/>
      <c r="Y218" s="735"/>
      <c r="Z218" s="735"/>
      <c r="AA218" s="735"/>
      <c r="AB218" s="735"/>
      <c r="AC218" s="735"/>
      <c r="AD218" s="735"/>
      <c r="AE218" s="735"/>
      <c r="AF218" s="735"/>
      <c r="AG218" s="735"/>
      <c r="AH218" s="735"/>
      <c r="AI218" s="735"/>
      <c r="AJ218" s="735"/>
      <c r="AK218" s="735"/>
      <c r="AL218" s="735"/>
      <c r="AM218" s="735"/>
      <c r="AN218" s="735"/>
      <c r="AO218" s="735"/>
      <c r="AP218" s="735"/>
      <c r="AQ218" s="735"/>
      <c r="AR218" s="735"/>
      <c r="AS218" s="735"/>
      <c r="AT218" s="735"/>
      <c r="AU218" s="735"/>
      <c r="AV218" s="735"/>
      <c r="AW218" s="735"/>
      <c r="AX218" s="735"/>
      <c r="AY218" s="735"/>
      <c r="AZ218" s="735"/>
      <c r="BA218" s="735"/>
      <c r="BB218" s="735"/>
      <c r="BC218" s="735"/>
      <c r="BD218" s="735"/>
      <c r="BE218" s="735"/>
      <c r="BF218" s="735"/>
      <c r="BG218" s="735"/>
      <c r="BH218" s="735"/>
      <c r="BI218" s="735"/>
      <c r="BJ218" s="735"/>
      <c r="BK218" s="735"/>
      <c r="BL218" s="735"/>
      <c r="BM218" s="735"/>
      <c r="BN218" s="735"/>
      <c r="BO218" s="735"/>
      <c r="BP218" s="735"/>
      <c r="BQ218" s="735"/>
      <c r="BR218" s="735"/>
      <c r="BS218" s="735"/>
      <c r="BT218" s="735"/>
      <c r="BU218" s="735"/>
      <c r="BV218" s="735"/>
      <c r="BW218" s="735"/>
      <c r="BX218" s="735"/>
      <c r="BY218" s="735"/>
      <c r="BZ218" s="735"/>
      <c r="CA218" s="735"/>
      <c r="CB218" s="735"/>
      <c r="CC218" s="735"/>
      <c r="CD218" s="735"/>
      <c r="CE218" s="735"/>
      <c r="CF218" s="735"/>
      <c r="CG218" s="735"/>
      <c r="CH218" s="735"/>
    </row>
    <row r="219" spans="1:92" ht="10" customHeight="1">
      <c r="A219" s="187"/>
      <c r="B219" s="188"/>
      <c r="C219" s="188"/>
      <c r="D219" s="188"/>
      <c r="E219" s="188"/>
      <c r="F219" s="188"/>
      <c r="G219" s="188"/>
      <c r="H219" s="188"/>
      <c r="I219" s="188"/>
      <c r="J219" s="188"/>
      <c r="K219" s="188"/>
      <c r="L219" s="188"/>
      <c r="M219" s="188"/>
      <c r="N219" s="188"/>
      <c r="O219" s="188"/>
      <c r="P219" s="188"/>
      <c r="Q219" s="188"/>
      <c r="R219" s="188"/>
      <c r="S219" s="188"/>
      <c r="T219" s="188"/>
      <c r="U219" s="188"/>
      <c r="V219" s="188"/>
      <c r="W219" s="188"/>
      <c r="X219" s="188"/>
      <c r="Y219" s="188"/>
      <c r="Z219" s="188"/>
      <c r="AA219" s="188"/>
      <c r="AB219" s="188"/>
      <c r="AC219" s="188"/>
      <c r="AD219" s="188"/>
      <c r="AE219" s="188"/>
      <c r="AF219" s="188"/>
      <c r="AG219" s="188"/>
      <c r="AH219" s="188"/>
      <c r="AI219" s="188"/>
      <c r="AJ219" s="188"/>
      <c r="AK219" s="188"/>
      <c r="AL219" s="188"/>
      <c r="AM219" s="188"/>
      <c r="AN219" s="188"/>
      <c r="AO219" s="188"/>
      <c r="AP219" s="188"/>
      <c r="AQ219" s="188"/>
      <c r="AR219" s="188"/>
      <c r="AS219" s="188"/>
      <c r="AT219" s="188"/>
      <c r="AU219" s="188"/>
      <c r="AV219" s="188"/>
      <c r="AW219" s="188"/>
      <c r="AX219" s="188"/>
      <c r="AY219" s="188"/>
      <c r="AZ219" s="188"/>
      <c r="BA219" s="188"/>
      <c r="BB219" s="188"/>
      <c r="BC219" s="188"/>
      <c r="BD219" s="188"/>
      <c r="BE219" s="188"/>
      <c r="BF219" s="188"/>
      <c r="BG219" s="188"/>
      <c r="BH219" s="188"/>
      <c r="BI219" s="188"/>
      <c r="BJ219" s="188"/>
      <c r="BK219" s="188"/>
      <c r="BL219" s="188"/>
      <c r="BM219" s="188"/>
      <c r="BN219" s="188"/>
      <c r="BO219" s="188"/>
      <c r="BP219" s="188"/>
      <c r="BQ219" s="188"/>
      <c r="BR219" s="189"/>
      <c r="BS219" s="189"/>
      <c r="BT219" s="189"/>
      <c r="BU219" s="189"/>
      <c r="BV219" s="189"/>
      <c r="BW219" s="189"/>
      <c r="BX219" s="189"/>
      <c r="BY219" s="189"/>
      <c r="BZ219" s="189"/>
      <c r="CA219" s="189"/>
      <c r="CB219" s="189"/>
      <c r="CC219" s="189"/>
      <c r="CD219" s="189"/>
      <c r="CE219" s="189"/>
      <c r="CF219" s="189"/>
      <c r="CG219" s="189"/>
      <c r="CH219" s="189"/>
      <c r="CI219" s="233"/>
      <c r="CJ219" s="233"/>
      <c r="CK219" s="233"/>
      <c r="CL219" s="233"/>
      <c r="CM219" s="233"/>
      <c r="CN219" s="233"/>
    </row>
    <row r="220" spans="1:92" ht="35.15" customHeight="1">
      <c r="A220" s="190"/>
      <c r="B220" s="736" t="s">
        <v>322</v>
      </c>
      <c r="C220" s="737"/>
      <c r="D220" s="737"/>
      <c r="E220" s="737"/>
      <c r="F220" s="737"/>
      <c r="G220" s="737"/>
      <c r="H220" s="737"/>
      <c r="I220" s="738"/>
      <c r="J220" s="742" t="s">
        <v>278</v>
      </c>
      <c r="K220" s="743"/>
      <c r="L220" s="743"/>
      <c r="M220" s="744"/>
      <c r="N220" s="745"/>
      <c r="O220" s="746"/>
      <c r="P220" s="747" t="s">
        <v>279</v>
      </c>
      <c r="Q220" s="747"/>
      <c r="R220" s="747"/>
      <c r="S220" s="747"/>
      <c r="T220" s="747"/>
      <c r="U220" s="748"/>
      <c r="V220" s="192"/>
      <c r="W220" s="191"/>
      <c r="X220" s="191"/>
      <c r="Y220" s="191"/>
      <c r="Z220" s="191"/>
      <c r="AA220" s="191"/>
      <c r="AB220" s="191"/>
      <c r="AC220" s="191"/>
      <c r="AD220" s="191"/>
      <c r="AE220" s="191"/>
      <c r="AF220" s="191"/>
      <c r="AG220" s="191"/>
      <c r="AH220" s="191"/>
      <c r="AI220" s="191"/>
      <c r="AJ220" s="191"/>
      <c r="AK220" s="191"/>
      <c r="AL220" s="191"/>
      <c r="AM220" s="191"/>
      <c r="AN220" s="191"/>
      <c r="AO220" s="191"/>
      <c r="AP220" s="191"/>
      <c r="AQ220" s="191"/>
      <c r="AR220" s="191"/>
      <c r="AS220" s="191"/>
      <c r="AT220" s="191"/>
      <c r="AU220" s="191"/>
      <c r="AV220" s="191"/>
      <c r="AW220" s="191"/>
      <c r="AX220" s="191"/>
      <c r="AY220" s="191"/>
      <c r="AZ220" s="191"/>
      <c r="BA220" s="191"/>
      <c r="BB220" s="191"/>
      <c r="BC220" s="191"/>
      <c r="BD220" s="191"/>
      <c r="BE220" s="191"/>
      <c r="BF220" s="191"/>
      <c r="BG220" s="191"/>
      <c r="BH220" s="191"/>
      <c r="BI220" s="191"/>
      <c r="BJ220" s="191"/>
      <c r="BK220" s="193"/>
      <c r="BL220" s="193"/>
      <c r="BM220" s="193"/>
      <c r="BN220" s="193"/>
      <c r="BO220" s="193"/>
      <c r="BP220" s="193"/>
      <c r="BQ220" s="194"/>
      <c r="BR220" s="195"/>
      <c r="BS220" s="195"/>
      <c r="BT220" s="196"/>
      <c r="BU220" s="196"/>
      <c r="BV220" s="196"/>
      <c r="BW220" s="196"/>
      <c r="BX220" s="196"/>
      <c r="BY220" s="196"/>
      <c r="BZ220" s="196"/>
      <c r="CA220" s="196"/>
      <c r="CB220" s="196"/>
      <c r="CC220" s="196"/>
      <c r="CD220" s="196"/>
    </row>
    <row r="221" spans="1:92" ht="35.15" customHeight="1">
      <c r="A221" s="190"/>
      <c r="B221" s="736"/>
      <c r="C221" s="737"/>
      <c r="D221" s="737"/>
      <c r="E221" s="737"/>
      <c r="F221" s="737"/>
      <c r="G221" s="737"/>
      <c r="H221" s="737"/>
      <c r="I221" s="738"/>
      <c r="J221" s="717" t="s">
        <v>31</v>
      </c>
      <c r="K221" s="718"/>
      <c r="L221" s="718"/>
      <c r="M221" s="719"/>
      <c r="N221" s="679"/>
      <c r="O221" s="529"/>
      <c r="P221" s="680" t="s">
        <v>31</v>
      </c>
      <c r="Q221" s="680"/>
      <c r="R221" s="680"/>
      <c r="S221" s="680"/>
      <c r="T221" s="680"/>
      <c r="U221" s="681"/>
      <c r="V221" s="198"/>
      <c r="W221" s="193"/>
      <c r="X221" s="193"/>
      <c r="Y221" s="193"/>
      <c r="Z221" s="193"/>
      <c r="AA221" s="193"/>
      <c r="AB221" s="193"/>
      <c r="AC221" s="193"/>
      <c r="AD221" s="193"/>
      <c r="AE221" s="193"/>
      <c r="AF221" s="193"/>
      <c r="AG221" s="193"/>
      <c r="AH221" s="193"/>
      <c r="AI221" s="193"/>
      <c r="AJ221" s="193"/>
      <c r="AK221" s="193"/>
      <c r="AL221" s="193"/>
      <c r="AM221" s="193"/>
      <c r="AN221" s="193"/>
      <c r="AO221" s="193"/>
      <c r="AP221" s="193"/>
      <c r="AQ221" s="193"/>
      <c r="AR221" s="193"/>
      <c r="AS221" s="193"/>
      <c r="AT221" s="193"/>
      <c r="AU221" s="193"/>
      <c r="AV221" s="193"/>
      <c r="AW221" s="193"/>
      <c r="AX221" s="193"/>
      <c r="AY221" s="193"/>
      <c r="AZ221" s="193"/>
      <c r="BA221" s="193"/>
      <c r="BB221" s="193"/>
      <c r="BC221" s="193"/>
      <c r="BD221" s="193"/>
      <c r="BE221" s="193"/>
      <c r="BF221" s="193"/>
      <c r="BG221" s="193"/>
      <c r="BH221" s="193"/>
      <c r="BI221" s="193"/>
      <c r="BJ221" s="193"/>
      <c r="BK221" s="193"/>
      <c r="BL221" s="193"/>
      <c r="BM221" s="193"/>
      <c r="BN221" s="193"/>
      <c r="BO221" s="193"/>
      <c r="BP221" s="193"/>
      <c r="BQ221" s="194"/>
      <c r="BR221" s="195"/>
      <c r="BS221" s="195"/>
      <c r="BT221" s="196"/>
      <c r="BU221" s="196"/>
      <c r="BV221" s="196"/>
      <c r="BW221" s="196"/>
      <c r="BX221" s="196"/>
      <c r="BY221" s="196"/>
      <c r="BZ221" s="196"/>
      <c r="CA221" s="196"/>
      <c r="CB221" s="196"/>
      <c r="CC221" s="196"/>
      <c r="CD221" s="196"/>
    </row>
    <row r="222" spans="1:92" ht="35.15" customHeight="1">
      <c r="A222" s="190"/>
      <c r="B222" s="736"/>
      <c r="C222" s="737"/>
      <c r="D222" s="737"/>
      <c r="E222" s="737"/>
      <c r="F222" s="737"/>
      <c r="G222" s="737"/>
      <c r="H222" s="737"/>
      <c r="I222" s="738"/>
      <c r="J222" s="717" t="s">
        <v>34</v>
      </c>
      <c r="K222" s="718"/>
      <c r="L222" s="718"/>
      <c r="M222" s="719"/>
      <c r="N222" s="679"/>
      <c r="O222" s="529"/>
      <c r="P222" s="680" t="s">
        <v>129</v>
      </c>
      <c r="Q222" s="680"/>
      <c r="R222" s="680"/>
      <c r="S222" s="680"/>
      <c r="T222" s="680"/>
      <c r="U222" s="681"/>
      <c r="V222" s="679"/>
      <c r="W222" s="529"/>
      <c r="X222" s="680" t="s">
        <v>130</v>
      </c>
      <c r="Y222" s="680"/>
      <c r="Z222" s="680"/>
      <c r="AA222" s="680"/>
      <c r="AB222" s="680"/>
      <c r="AC222" s="681"/>
      <c r="AD222" s="679"/>
      <c r="AE222" s="529"/>
      <c r="AF222" s="680" t="s">
        <v>131</v>
      </c>
      <c r="AG222" s="680"/>
      <c r="AH222" s="680"/>
      <c r="AI222" s="680"/>
      <c r="AJ222" s="680"/>
      <c r="AK222" s="681"/>
      <c r="AL222" s="679"/>
      <c r="AM222" s="529"/>
      <c r="AN222" s="680" t="s">
        <v>132</v>
      </c>
      <c r="AO222" s="680"/>
      <c r="AP222" s="680"/>
      <c r="AQ222" s="680"/>
      <c r="AR222" s="680"/>
      <c r="AS222" s="681"/>
      <c r="AT222" s="679"/>
      <c r="AU222" s="529"/>
      <c r="AV222" s="680" t="s">
        <v>133</v>
      </c>
      <c r="AW222" s="680"/>
      <c r="AX222" s="680"/>
      <c r="AY222" s="680"/>
      <c r="AZ222" s="680"/>
      <c r="BA222" s="681"/>
      <c r="BB222" s="679"/>
      <c r="BC222" s="529"/>
      <c r="BD222" s="193" t="s">
        <v>134</v>
      </c>
      <c r="BE222" s="193"/>
      <c r="BF222" s="193"/>
      <c r="BG222" s="193"/>
      <c r="BH222" s="193"/>
      <c r="BI222" s="193"/>
      <c r="BJ222" s="198"/>
      <c r="BK222" s="193"/>
      <c r="BL222" s="193"/>
      <c r="BM222" s="193"/>
      <c r="BN222" s="193"/>
      <c r="BO222" s="193"/>
      <c r="BP222" s="193"/>
      <c r="BQ222" s="194"/>
      <c r="BR222" s="196"/>
      <c r="BS222" s="196"/>
      <c r="BT222" s="196"/>
      <c r="BU222" s="196"/>
      <c r="BV222" s="196"/>
      <c r="BW222" s="196"/>
      <c r="BX222" s="196"/>
      <c r="BY222" s="196"/>
      <c r="BZ222" s="196"/>
      <c r="CA222" s="196"/>
      <c r="CB222" s="196"/>
    </row>
    <row r="223" spans="1:92" ht="35.15" customHeight="1">
      <c r="A223" s="190"/>
      <c r="B223" s="736"/>
      <c r="C223" s="737"/>
      <c r="D223" s="737"/>
      <c r="E223" s="737"/>
      <c r="F223" s="737"/>
      <c r="G223" s="737"/>
      <c r="H223" s="737"/>
      <c r="I223" s="738"/>
      <c r="J223" s="717" t="s">
        <v>36</v>
      </c>
      <c r="K223" s="718"/>
      <c r="L223" s="718"/>
      <c r="M223" s="719"/>
      <c r="N223" s="679"/>
      <c r="O223" s="529"/>
      <c r="P223" s="680" t="s">
        <v>316</v>
      </c>
      <c r="Q223" s="680"/>
      <c r="R223" s="680"/>
      <c r="S223" s="680"/>
      <c r="T223" s="680"/>
      <c r="U223" s="681"/>
      <c r="V223" s="679"/>
      <c r="W223" s="529"/>
      <c r="X223" s="680" t="s">
        <v>136</v>
      </c>
      <c r="Y223" s="680"/>
      <c r="Z223" s="680"/>
      <c r="AA223" s="680"/>
      <c r="AB223" s="680"/>
      <c r="AC223" s="681"/>
      <c r="AD223" s="679"/>
      <c r="AE223" s="529"/>
      <c r="AF223" s="680" t="s">
        <v>137</v>
      </c>
      <c r="AG223" s="680"/>
      <c r="AH223" s="680"/>
      <c r="AI223" s="680"/>
      <c r="AJ223" s="680"/>
      <c r="AK223" s="681"/>
      <c r="AL223" s="679"/>
      <c r="AM223" s="529"/>
      <c r="AN223" s="680" t="s">
        <v>138</v>
      </c>
      <c r="AO223" s="680"/>
      <c r="AP223" s="680"/>
      <c r="AQ223" s="680"/>
      <c r="AR223" s="680"/>
      <c r="AS223" s="681"/>
      <c r="AT223" s="679"/>
      <c r="AU223" s="529"/>
      <c r="AV223" s="680" t="s">
        <v>139</v>
      </c>
      <c r="AW223" s="680"/>
      <c r="AX223" s="680"/>
      <c r="AY223" s="680"/>
      <c r="AZ223" s="680"/>
      <c r="BA223" s="681"/>
      <c r="BB223" s="679"/>
      <c r="BC223" s="529"/>
      <c r="BD223" s="193" t="s">
        <v>140</v>
      </c>
      <c r="BE223" s="193"/>
      <c r="BF223" s="193"/>
      <c r="BG223" s="193"/>
      <c r="BH223" s="193"/>
      <c r="BI223" s="193"/>
      <c r="BJ223" s="679"/>
      <c r="BK223" s="529"/>
      <c r="BL223" s="680" t="s">
        <v>141</v>
      </c>
      <c r="BM223" s="680"/>
      <c r="BN223" s="680"/>
      <c r="BO223" s="680"/>
      <c r="BP223" s="680"/>
      <c r="BQ223" s="681"/>
      <c r="BR223" s="196"/>
      <c r="BS223" s="196"/>
      <c r="BT223" s="196"/>
      <c r="BU223" s="196"/>
      <c r="BV223" s="196"/>
      <c r="BW223" s="196"/>
      <c r="BX223" s="196"/>
      <c r="BY223" s="196"/>
      <c r="BZ223" s="196"/>
      <c r="CA223" s="196"/>
      <c r="CB223" s="196"/>
    </row>
    <row r="224" spans="1:92" ht="35.15" customHeight="1">
      <c r="A224" s="190"/>
      <c r="B224" s="736"/>
      <c r="C224" s="737"/>
      <c r="D224" s="737"/>
      <c r="E224" s="737"/>
      <c r="F224" s="737"/>
      <c r="G224" s="737"/>
      <c r="H224" s="737"/>
      <c r="I224" s="738"/>
      <c r="J224" s="717" t="s">
        <v>44</v>
      </c>
      <c r="K224" s="718"/>
      <c r="L224" s="718"/>
      <c r="M224" s="719"/>
      <c r="N224" s="679"/>
      <c r="O224" s="529"/>
      <c r="P224" s="680" t="s">
        <v>144</v>
      </c>
      <c r="Q224" s="680"/>
      <c r="R224" s="680"/>
      <c r="S224" s="680"/>
      <c r="T224" s="680"/>
      <c r="U224" s="681"/>
      <c r="V224" s="679"/>
      <c r="W224" s="529"/>
      <c r="X224" s="680" t="s">
        <v>145</v>
      </c>
      <c r="Y224" s="680"/>
      <c r="Z224" s="680"/>
      <c r="AA224" s="680"/>
      <c r="AB224" s="680"/>
      <c r="AC224" s="681"/>
      <c r="AD224" s="679"/>
      <c r="AE224" s="529"/>
      <c r="AF224" s="680" t="s">
        <v>146</v>
      </c>
      <c r="AG224" s="680"/>
      <c r="AH224" s="680"/>
      <c r="AI224" s="680"/>
      <c r="AJ224" s="680"/>
      <c r="AK224" s="681"/>
      <c r="AL224" s="679"/>
      <c r="AM224" s="529"/>
      <c r="AN224" s="680" t="s">
        <v>324</v>
      </c>
      <c r="AO224" s="680"/>
      <c r="AP224" s="680"/>
      <c r="AQ224" s="680"/>
      <c r="AR224" s="680"/>
      <c r="AS224" s="681"/>
      <c r="AT224" s="198"/>
      <c r="AU224" s="193"/>
      <c r="AV224" s="193"/>
      <c r="AW224" s="193"/>
      <c r="AX224" s="193"/>
      <c r="AY224" s="193"/>
      <c r="AZ224" s="193"/>
      <c r="BA224" s="193"/>
      <c r="BB224" s="193"/>
      <c r="BC224" s="193"/>
      <c r="BD224" s="193"/>
      <c r="BE224" s="193"/>
      <c r="BF224" s="193"/>
      <c r="BG224" s="193"/>
      <c r="BH224" s="193"/>
      <c r="BI224" s="193"/>
      <c r="BJ224" s="193"/>
      <c r="BK224" s="193"/>
      <c r="BL224" s="529"/>
      <c r="BM224" s="529"/>
      <c r="BN224" s="529"/>
      <c r="BO224" s="529"/>
      <c r="BP224" s="529"/>
      <c r="BQ224" s="530"/>
      <c r="BR224" s="196"/>
      <c r="BS224" s="196"/>
      <c r="BT224" s="196"/>
      <c r="BU224" s="196"/>
      <c r="BV224" s="196"/>
      <c r="BW224" s="196"/>
      <c r="BX224" s="196"/>
      <c r="BY224" s="196"/>
      <c r="BZ224" s="196"/>
      <c r="CA224" s="196"/>
      <c r="CB224" s="196"/>
    </row>
    <row r="225" spans="1:94" ht="35.15" customHeight="1">
      <c r="A225" s="190"/>
      <c r="B225" s="736"/>
      <c r="C225" s="737"/>
      <c r="D225" s="737"/>
      <c r="E225" s="737"/>
      <c r="F225" s="737"/>
      <c r="G225" s="737"/>
      <c r="H225" s="737"/>
      <c r="I225" s="738"/>
      <c r="J225" s="717" t="s">
        <v>49</v>
      </c>
      <c r="K225" s="718"/>
      <c r="L225" s="718"/>
      <c r="M225" s="719"/>
      <c r="N225" s="679"/>
      <c r="O225" s="529"/>
      <c r="P225" s="680" t="s">
        <v>315</v>
      </c>
      <c r="Q225" s="680"/>
      <c r="R225" s="680"/>
      <c r="S225" s="680"/>
      <c r="T225" s="680"/>
      <c r="U225" s="681"/>
      <c r="V225" s="679"/>
      <c r="W225" s="529"/>
      <c r="X225" s="680" t="s">
        <v>147</v>
      </c>
      <c r="Y225" s="680"/>
      <c r="Z225" s="680"/>
      <c r="AA225" s="680"/>
      <c r="AB225" s="680"/>
      <c r="AC225" s="681"/>
      <c r="AD225" s="679"/>
      <c r="AE225" s="529"/>
      <c r="AF225" s="680" t="s">
        <v>148</v>
      </c>
      <c r="AG225" s="680"/>
      <c r="AH225" s="680"/>
      <c r="AI225" s="680"/>
      <c r="AJ225" s="680"/>
      <c r="AK225" s="681"/>
      <c r="AL225" s="679"/>
      <c r="AM225" s="529"/>
      <c r="AN225" s="680" t="s">
        <v>149</v>
      </c>
      <c r="AO225" s="680"/>
      <c r="AP225" s="680"/>
      <c r="AQ225" s="680"/>
      <c r="AR225" s="680"/>
      <c r="AS225" s="681"/>
      <c r="AT225" s="679"/>
      <c r="AU225" s="529"/>
      <c r="AV225" s="680" t="s">
        <v>150</v>
      </c>
      <c r="AW225" s="680"/>
      <c r="AX225" s="680"/>
      <c r="AY225" s="680"/>
      <c r="AZ225" s="680"/>
      <c r="BA225" s="681"/>
      <c r="BB225" s="198"/>
      <c r="BC225" s="193"/>
      <c r="BD225" s="193"/>
      <c r="BE225" s="193"/>
      <c r="BF225" s="193"/>
      <c r="BG225" s="193"/>
      <c r="BH225" s="193"/>
      <c r="BI225" s="193"/>
      <c r="BJ225" s="193"/>
      <c r="BK225" s="193"/>
      <c r="BL225" s="529"/>
      <c r="BM225" s="529"/>
      <c r="BN225" s="529"/>
      <c r="BO225" s="529"/>
      <c r="BP225" s="529"/>
      <c r="BQ225" s="530"/>
      <c r="BR225" s="196"/>
      <c r="BS225" s="196"/>
      <c r="BT225" s="196"/>
      <c r="BU225" s="196"/>
      <c r="BV225" s="196"/>
      <c r="BW225" s="196"/>
      <c r="BX225" s="196"/>
      <c r="BY225" s="196"/>
      <c r="BZ225" s="196"/>
      <c r="CA225" s="196"/>
      <c r="CB225" s="196"/>
    </row>
    <row r="226" spans="1:94" ht="35.15" customHeight="1">
      <c r="A226" s="190"/>
      <c r="B226" s="736"/>
      <c r="C226" s="737"/>
      <c r="D226" s="737"/>
      <c r="E226" s="737"/>
      <c r="F226" s="737"/>
      <c r="G226" s="737"/>
      <c r="H226" s="737"/>
      <c r="I226" s="738"/>
      <c r="J226" s="717" t="s">
        <v>55</v>
      </c>
      <c r="K226" s="718"/>
      <c r="L226" s="718"/>
      <c r="M226" s="719"/>
      <c r="N226" s="679"/>
      <c r="O226" s="529"/>
      <c r="P226" s="680" t="s">
        <v>151</v>
      </c>
      <c r="Q226" s="680"/>
      <c r="R226" s="680"/>
      <c r="S226" s="680"/>
      <c r="T226" s="680"/>
      <c r="U226" s="681"/>
      <c r="V226" s="679"/>
      <c r="W226" s="529"/>
      <c r="X226" s="680" t="s">
        <v>152</v>
      </c>
      <c r="Y226" s="680"/>
      <c r="Z226" s="680"/>
      <c r="AA226" s="680"/>
      <c r="AB226" s="680"/>
      <c r="AC226" s="681"/>
      <c r="AD226" s="679"/>
      <c r="AE226" s="529"/>
      <c r="AF226" s="680" t="s">
        <v>153</v>
      </c>
      <c r="AG226" s="680"/>
      <c r="AH226" s="680"/>
      <c r="AI226" s="680"/>
      <c r="AJ226" s="680"/>
      <c r="AK226" s="681"/>
      <c r="AL226" s="679"/>
      <c r="AM226" s="529"/>
      <c r="AN226" s="680" t="s">
        <v>154</v>
      </c>
      <c r="AO226" s="680"/>
      <c r="AP226" s="680"/>
      <c r="AQ226" s="680"/>
      <c r="AR226" s="680"/>
      <c r="AS226" s="681"/>
      <c r="AT226" s="679"/>
      <c r="AU226" s="529"/>
      <c r="AV226" s="680" t="s">
        <v>155</v>
      </c>
      <c r="AW226" s="680"/>
      <c r="AX226" s="680"/>
      <c r="AY226" s="680"/>
      <c r="AZ226" s="680"/>
      <c r="BA226" s="681"/>
      <c r="BB226" s="679"/>
      <c r="BC226" s="529"/>
      <c r="BD226" s="193" t="s">
        <v>156</v>
      </c>
      <c r="BE226" s="193"/>
      <c r="BF226" s="193"/>
      <c r="BG226" s="193"/>
      <c r="BH226" s="193"/>
      <c r="BI226" s="193"/>
      <c r="BJ226" s="679"/>
      <c r="BK226" s="529"/>
      <c r="BL226" s="680" t="s">
        <v>157</v>
      </c>
      <c r="BM226" s="680"/>
      <c r="BN226" s="680"/>
      <c r="BO226" s="680"/>
      <c r="BP226" s="680"/>
      <c r="BQ226" s="681"/>
      <c r="BR226" s="196"/>
      <c r="BS226" s="196"/>
      <c r="BT226" s="196"/>
      <c r="BU226" s="196"/>
      <c r="BV226" s="196"/>
      <c r="BW226" s="196"/>
      <c r="BX226" s="196"/>
      <c r="BY226" s="196"/>
      <c r="BZ226" s="196"/>
      <c r="CA226" s="196"/>
      <c r="CB226" s="196"/>
    </row>
    <row r="227" spans="1:94" ht="35.15" customHeight="1">
      <c r="A227" s="190"/>
      <c r="B227" s="736"/>
      <c r="C227" s="737"/>
      <c r="D227" s="737"/>
      <c r="E227" s="737"/>
      <c r="F227" s="737"/>
      <c r="G227" s="737"/>
      <c r="H227" s="737"/>
      <c r="I227" s="738"/>
      <c r="J227" s="717" t="s">
        <v>64</v>
      </c>
      <c r="K227" s="718"/>
      <c r="L227" s="718"/>
      <c r="M227" s="719"/>
      <c r="N227" s="679"/>
      <c r="O227" s="529"/>
      <c r="P227" s="680" t="s">
        <v>158</v>
      </c>
      <c r="Q227" s="680"/>
      <c r="R227" s="680"/>
      <c r="S227" s="680"/>
      <c r="T227" s="680"/>
      <c r="U227" s="681"/>
      <c r="V227" s="679"/>
      <c r="W227" s="529"/>
      <c r="X227" s="680" t="s">
        <v>159</v>
      </c>
      <c r="Y227" s="680"/>
      <c r="Z227" s="680"/>
      <c r="AA227" s="680"/>
      <c r="AB227" s="680"/>
      <c r="AC227" s="681"/>
      <c r="AD227" s="679"/>
      <c r="AE227" s="529"/>
      <c r="AF227" s="680" t="s">
        <v>160</v>
      </c>
      <c r="AG227" s="680"/>
      <c r="AH227" s="680"/>
      <c r="AI227" s="680"/>
      <c r="AJ227" s="680"/>
      <c r="AK227" s="681"/>
      <c r="AL227" s="679"/>
      <c r="AM227" s="529"/>
      <c r="AN227" s="680" t="s">
        <v>161</v>
      </c>
      <c r="AO227" s="680"/>
      <c r="AP227" s="680"/>
      <c r="AQ227" s="680"/>
      <c r="AR227" s="680"/>
      <c r="AS227" s="681"/>
      <c r="AT227" s="679"/>
      <c r="AU227" s="529"/>
      <c r="AV227" s="680" t="s">
        <v>162</v>
      </c>
      <c r="AW227" s="680"/>
      <c r="AX227" s="680"/>
      <c r="AY227" s="680"/>
      <c r="AZ227" s="680"/>
      <c r="BA227" s="681"/>
      <c r="BB227" s="198"/>
      <c r="BC227" s="193"/>
      <c r="BD227" s="193"/>
      <c r="BE227" s="193"/>
      <c r="BF227" s="193"/>
      <c r="BG227" s="193"/>
      <c r="BH227" s="193"/>
      <c r="BI227" s="193"/>
      <c r="BJ227" s="193"/>
      <c r="BK227" s="193"/>
      <c r="BL227" s="529"/>
      <c r="BM227" s="529"/>
      <c r="BN227" s="529"/>
      <c r="BO227" s="529"/>
      <c r="BP227" s="529"/>
      <c r="BQ227" s="530"/>
      <c r="BR227" s="196"/>
      <c r="BS227" s="196"/>
      <c r="BT227" s="196"/>
      <c r="BU227" s="196"/>
      <c r="BV227" s="196"/>
      <c r="BW227" s="196"/>
      <c r="BX227" s="196"/>
      <c r="BY227" s="196"/>
      <c r="BZ227" s="196"/>
      <c r="CA227" s="196"/>
      <c r="CB227" s="196"/>
    </row>
    <row r="228" spans="1:94" ht="35.15" customHeight="1">
      <c r="A228" s="190"/>
      <c r="B228" s="736"/>
      <c r="C228" s="737"/>
      <c r="D228" s="737"/>
      <c r="E228" s="737"/>
      <c r="F228" s="737"/>
      <c r="G228" s="737"/>
      <c r="H228" s="737"/>
      <c r="I228" s="738"/>
      <c r="J228" s="717" t="s">
        <v>70</v>
      </c>
      <c r="K228" s="718"/>
      <c r="L228" s="718"/>
      <c r="M228" s="719"/>
      <c r="N228" s="679"/>
      <c r="O228" s="529"/>
      <c r="P228" s="680" t="s">
        <v>163</v>
      </c>
      <c r="Q228" s="680"/>
      <c r="R228" s="680"/>
      <c r="S228" s="680"/>
      <c r="T228" s="680"/>
      <c r="U228" s="681"/>
      <c r="V228" s="679"/>
      <c r="W228" s="529"/>
      <c r="X228" s="680" t="s">
        <v>164</v>
      </c>
      <c r="Y228" s="680"/>
      <c r="Z228" s="680"/>
      <c r="AA228" s="680"/>
      <c r="AB228" s="680"/>
      <c r="AC228" s="681"/>
      <c r="AD228" s="679"/>
      <c r="AE228" s="529"/>
      <c r="AF228" s="680" t="s">
        <v>165</v>
      </c>
      <c r="AG228" s="680"/>
      <c r="AH228" s="680"/>
      <c r="AI228" s="680"/>
      <c r="AJ228" s="680"/>
      <c r="AK228" s="681"/>
      <c r="AL228" s="679"/>
      <c r="AM228" s="529"/>
      <c r="AN228" s="680" t="s">
        <v>166</v>
      </c>
      <c r="AO228" s="680"/>
      <c r="AP228" s="680"/>
      <c r="AQ228" s="680"/>
      <c r="AR228" s="680"/>
      <c r="AS228" s="681"/>
      <c r="AT228" s="198"/>
      <c r="AU228" s="193"/>
      <c r="AV228" s="193"/>
      <c r="AW228" s="193"/>
      <c r="AX228" s="193"/>
      <c r="AY228" s="193"/>
      <c r="AZ228" s="193"/>
      <c r="BA228" s="193"/>
      <c r="BB228" s="193"/>
      <c r="BC228" s="193"/>
      <c r="BD228" s="193"/>
      <c r="BE228" s="193"/>
      <c r="BF228" s="193"/>
      <c r="BG228" s="193"/>
      <c r="BH228" s="193"/>
      <c r="BI228" s="193"/>
      <c r="BJ228" s="193"/>
      <c r="BK228" s="193"/>
      <c r="BL228" s="529"/>
      <c r="BM228" s="529"/>
      <c r="BN228" s="529"/>
      <c r="BO228" s="529"/>
      <c r="BP228" s="529"/>
      <c r="BQ228" s="530"/>
      <c r="BR228" s="196"/>
      <c r="BS228" s="196"/>
      <c r="BT228" s="196"/>
      <c r="BU228" s="196"/>
      <c r="BV228" s="196"/>
      <c r="BW228" s="196"/>
      <c r="BX228" s="196"/>
      <c r="BY228" s="196"/>
      <c r="BZ228" s="196"/>
      <c r="CA228" s="196"/>
      <c r="CB228" s="196"/>
    </row>
    <row r="229" spans="1:94" ht="35.15" customHeight="1">
      <c r="A229" s="190"/>
      <c r="B229" s="736"/>
      <c r="C229" s="737"/>
      <c r="D229" s="737"/>
      <c r="E229" s="737"/>
      <c r="F229" s="737"/>
      <c r="G229" s="737"/>
      <c r="H229" s="737"/>
      <c r="I229" s="738"/>
      <c r="J229" s="717" t="s">
        <v>75</v>
      </c>
      <c r="K229" s="718"/>
      <c r="L229" s="718"/>
      <c r="M229" s="719"/>
      <c r="N229" s="679"/>
      <c r="O229" s="529"/>
      <c r="P229" s="680" t="s">
        <v>167</v>
      </c>
      <c r="Q229" s="680"/>
      <c r="R229" s="680"/>
      <c r="S229" s="680"/>
      <c r="T229" s="680"/>
      <c r="U229" s="681"/>
      <c r="V229" s="679"/>
      <c r="W229" s="529"/>
      <c r="X229" s="680" t="s">
        <v>168</v>
      </c>
      <c r="Y229" s="680"/>
      <c r="Z229" s="680"/>
      <c r="AA229" s="680"/>
      <c r="AB229" s="680"/>
      <c r="AC229" s="681"/>
      <c r="AD229" s="679"/>
      <c r="AE229" s="529"/>
      <c r="AF229" s="680" t="s">
        <v>174</v>
      </c>
      <c r="AG229" s="680"/>
      <c r="AH229" s="680"/>
      <c r="AI229" s="680"/>
      <c r="AJ229" s="680"/>
      <c r="AK229" s="681"/>
      <c r="AL229" s="679"/>
      <c r="AM229" s="529"/>
      <c r="AN229" s="680" t="s">
        <v>169</v>
      </c>
      <c r="AO229" s="680"/>
      <c r="AP229" s="680"/>
      <c r="AQ229" s="680"/>
      <c r="AR229" s="680"/>
      <c r="AS229" s="681"/>
      <c r="AT229" s="679"/>
      <c r="AU229" s="529"/>
      <c r="AV229" s="680" t="s">
        <v>170</v>
      </c>
      <c r="AW229" s="680"/>
      <c r="AX229" s="680"/>
      <c r="AY229" s="680"/>
      <c r="AZ229" s="680"/>
      <c r="BA229" s="681"/>
      <c r="BB229" s="679"/>
      <c r="BC229" s="529"/>
      <c r="BD229" s="193" t="s">
        <v>171</v>
      </c>
      <c r="BE229" s="193"/>
      <c r="BF229" s="193"/>
      <c r="BG229" s="193"/>
      <c r="BH229" s="193"/>
      <c r="BI229" s="193"/>
      <c r="BJ229" s="679"/>
      <c r="BK229" s="529"/>
      <c r="BL229" s="680" t="s">
        <v>172</v>
      </c>
      <c r="BM229" s="680"/>
      <c r="BN229" s="680"/>
      <c r="BO229" s="680"/>
      <c r="BP229" s="680"/>
      <c r="BQ229" s="681"/>
      <c r="BR229" s="196"/>
      <c r="BS229" s="196"/>
      <c r="BT229" s="196"/>
      <c r="BU229" s="196"/>
      <c r="BV229" s="196"/>
      <c r="BW229" s="196"/>
      <c r="BX229" s="196"/>
      <c r="BY229" s="196"/>
      <c r="BZ229" s="196"/>
      <c r="CA229" s="196"/>
      <c r="CB229" s="196"/>
    </row>
    <row r="230" spans="1:94" ht="35.15" customHeight="1">
      <c r="A230" s="190"/>
      <c r="B230" s="739"/>
      <c r="C230" s="740"/>
      <c r="D230" s="740"/>
      <c r="E230" s="740"/>
      <c r="F230" s="740"/>
      <c r="G230" s="740"/>
      <c r="H230" s="740"/>
      <c r="I230" s="741"/>
      <c r="J230" s="717" t="s">
        <v>83</v>
      </c>
      <c r="K230" s="718"/>
      <c r="L230" s="718"/>
      <c r="M230" s="719"/>
      <c r="N230" s="679"/>
      <c r="O230" s="529"/>
      <c r="P230" s="680" t="s">
        <v>173</v>
      </c>
      <c r="Q230" s="680"/>
      <c r="R230" s="680"/>
      <c r="S230" s="680"/>
      <c r="T230" s="680"/>
      <c r="U230" s="681"/>
      <c r="V230" s="198"/>
      <c r="W230" s="193"/>
      <c r="X230" s="193"/>
      <c r="Y230" s="193"/>
      <c r="Z230" s="193"/>
      <c r="AA230" s="193"/>
      <c r="AB230" s="193"/>
      <c r="AC230" s="193"/>
      <c r="AD230" s="193"/>
      <c r="AE230" s="193"/>
      <c r="AF230" s="193"/>
      <c r="AG230" s="193"/>
      <c r="AH230" s="193"/>
      <c r="AI230" s="193"/>
      <c r="AJ230" s="193"/>
      <c r="AK230" s="193"/>
      <c r="AL230" s="193"/>
      <c r="AM230" s="193"/>
      <c r="AN230" s="193"/>
      <c r="AO230" s="193"/>
      <c r="AP230" s="193"/>
      <c r="AQ230" s="193"/>
      <c r="AR230" s="193"/>
      <c r="AS230" s="193"/>
      <c r="AT230" s="193"/>
      <c r="AU230" s="193"/>
      <c r="AV230" s="193"/>
      <c r="AW230" s="193"/>
      <c r="AX230" s="193"/>
      <c r="AY230" s="193"/>
      <c r="AZ230" s="193"/>
      <c r="BA230" s="193"/>
      <c r="BB230" s="193"/>
      <c r="BC230" s="193"/>
      <c r="BD230" s="193"/>
      <c r="BE230" s="193"/>
      <c r="BF230" s="193"/>
      <c r="BG230" s="193"/>
      <c r="BH230" s="193"/>
      <c r="BI230" s="193"/>
      <c r="BJ230" s="193"/>
      <c r="BK230" s="193"/>
      <c r="BL230" s="193"/>
      <c r="BM230" s="193"/>
      <c r="BN230" s="193"/>
      <c r="BO230" s="193"/>
      <c r="BP230" s="193"/>
      <c r="BQ230" s="194"/>
      <c r="BR230" s="195"/>
      <c r="BS230" s="195"/>
      <c r="BT230" s="195"/>
      <c r="BU230" s="195"/>
      <c r="BV230" s="196"/>
      <c r="BW230" s="196"/>
      <c r="BX230" s="196"/>
      <c r="BY230" s="196"/>
      <c r="BZ230" s="196"/>
      <c r="CA230" s="196"/>
      <c r="CB230" s="196"/>
    </row>
    <row r="231" spans="1:94" ht="35.15" customHeight="1">
      <c r="A231" s="199"/>
      <c r="B231" s="720" t="s">
        <v>63</v>
      </c>
      <c r="C231" s="721"/>
      <c r="D231" s="721"/>
      <c r="E231" s="721"/>
      <c r="F231" s="721"/>
      <c r="G231" s="721"/>
      <c r="H231" s="721"/>
      <c r="I231" s="721"/>
      <c r="J231" s="721"/>
      <c r="K231" s="721"/>
      <c r="L231" s="721"/>
      <c r="M231" s="722"/>
      <c r="N231" s="200"/>
      <c r="O231" s="200"/>
      <c r="P231" s="729" t="s">
        <v>187</v>
      </c>
      <c r="Q231" s="729"/>
      <c r="R231" s="729"/>
      <c r="S231" s="729"/>
      <c r="T231" s="729"/>
      <c r="U231" s="729"/>
      <c r="V231" s="729"/>
      <c r="W231" s="729"/>
      <c r="X231" s="729"/>
      <c r="Y231" s="729"/>
      <c r="Z231" s="729"/>
      <c r="AA231" s="729"/>
      <c r="AB231" s="729"/>
      <c r="AC231" s="729"/>
      <c r="AD231" s="729"/>
      <c r="AE231" s="729"/>
      <c r="AF231" s="729"/>
      <c r="AG231" s="729"/>
      <c r="AH231" s="729"/>
      <c r="AI231" s="729"/>
      <c r="AJ231" s="730"/>
      <c r="AK231" s="202"/>
      <c r="AO231" s="203"/>
      <c r="AP231" s="203"/>
      <c r="AQ231" s="203"/>
      <c r="AR231" s="203"/>
      <c r="AS231" s="204"/>
      <c r="AT231" s="204"/>
      <c r="AU231" s="204"/>
      <c r="AV231" s="204"/>
      <c r="AW231" s="204"/>
      <c r="AX231" s="204"/>
      <c r="AY231" s="204"/>
      <c r="AZ231" s="204"/>
      <c r="BA231" s="204"/>
      <c r="BB231" s="204"/>
      <c r="BC231" s="204"/>
      <c r="BD231" s="204"/>
      <c r="BE231" s="204"/>
      <c r="BF231" s="204"/>
      <c r="BG231" s="204"/>
      <c r="BH231" s="204"/>
      <c r="BI231" s="204"/>
      <c r="BJ231" s="204"/>
      <c r="BK231" s="204"/>
      <c r="BL231" s="204"/>
      <c r="BM231" s="204"/>
      <c r="BN231" s="204"/>
      <c r="BO231" s="204"/>
      <c r="BP231" s="204"/>
      <c r="BQ231" s="204"/>
      <c r="BR231" s="204"/>
      <c r="BS231" s="204"/>
      <c r="BT231" s="204"/>
      <c r="BU231" s="204"/>
      <c r="BV231" s="204"/>
      <c r="BW231" s="204"/>
      <c r="BX231" s="204"/>
      <c r="BY231" s="204"/>
      <c r="BZ231" s="204"/>
      <c r="CA231" s="204"/>
      <c r="CB231" s="204"/>
      <c r="CC231" s="204"/>
      <c r="CD231" s="204"/>
      <c r="CE231" s="204"/>
      <c r="CF231" s="204"/>
      <c r="CG231" s="204"/>
      <c r="CH231" s="204"/>
    </row>
    <row r="232" spans="1:94" ht="35.15" customHeight="1">
      <c r="A232" s="199"/>
      <c r="B232" s="723"/>
      <c r="C232" s="724"/>
      <c r="D232" s="724"/>
      <c r="E232" s="724"/>
      <c r="F232" s="724"/>
      <c r="G232" s="724"/>
      <c r="H232" s="724"/>
      <c r="I232" s="724"/>
      <c r="J232" s="724"/>
      <c r="K232" s="724"/>
      <c r="L232" s="724"/>
      <c r="M232" s="725"/>
      <c r="N232" s="200"/>
      <c r="O232" s="200"/>
      <c r="P232" s="731" t="s">
        <v>21</v>
      </c>
      <c r="Q232" s="731"/>
      <c r="R232" s="731"/>
      <c r="S232" s="731"/>
      <c r="T232" s="731"/>
      <c r="U232" s="732"/>
      <c r="V232" s="732"/>
      <c r="W232" s="732"/>
      <c r="X232" s="732"/>
      <c r="Y232" s="732"/>
      <c r="Z232" s="205" t="s">
        <v>317</v>
      </c>
      <c r="AA232" s="205"/>
      <c r="AB232" s="205"/>
      <c r="AC232" s="205"/>
      <c r="AD232" s="205"/>
      <c r="AE232" s="205"/>
      <c r="AF232" s="205"/>
      <c r="AG232" s="205"/>
      <c r="AH232" s="205"/>
      <c r="AI232" s="205"/>
      <c r="AJ232" s="206"/>
      <c r="AK232" s="207"/>
      <c r="AL232" s="208"/>
      <c r="AM232" s="208"/>
      <c r="AN232" s="208"/>
      <c r="AO232" s="208"/>
      <c r="AP232" s="208"/>
      <c r="AQ232" s="208"/>
      <c r="AR232" s="208"/>
      <c r="AS232" s="204"/>
      <c r="AT232" s="204"/>
      <c r="AU232" s="204"/>
      <c r="AV232" s="204"/>
      <c r="AW232" s="204"/>
      <c r="AX232" s="204"/>
      <c r="AY232" s="204"/>
      <c r="AZ232" s="204"/>
      <c r="BA232" s="204"/>
      <c r="BB232" s="204"/>
      <c r="BC232" s="204"/>
      <c r="BD232" s="204"/>
      <c r="BE232" s="204"/>
      <c r="BF232" s="204"/>
      <c r="BG232" s="204"/>
      <c r="BH232" s="204"/>
      <c r="BI232" s="204"/>
      <c r="BJ232" s="204"/>
      <c r="BK232" s="204"/>
      <c r="BL232" s="204"/>
      <c r="BM232" s="204"/>
      <c r="BN232" s="204"/>
      <c r="BO232" s="204"/>
      <c r="BP232" s="204"/>
      <c r="BQ232" s="204"/>
      <c r="BR232" s="204"/>
      <c r="BS232" s="204"/>
      <c r="BT232" s="204"/>
      <c r="BU232" s="204"/>
      <c r="BV232" s="204"/>
      <c r="BW232" s="204"/>
      <c r="BX232" s="204"/>
      <c r="BY232" s="204"/>
      <c r="BZ232" s="204"/>
      <c r="CA232" s="204"/>
      <c r="CB232" s="204"/>
      <c r="CC232" s="204"/>
      <c r="CD232" s="204"/>
      <c r="CE232" s="204"/>
      <c r="CF232" s="204"/>
      <c r="CG232" s="204"/>
      <c r="CH232" s="204"/>
    </row>
    <row r="233" spans="1:94" ht="35.15" customHeight="1">
      <c r="A233" s="199"/>
      <c r="B233" s="726"/>
      <c r="C233" s="727"/>
      <c r="D233" s="727"/>
      <c r="E233" s="727"/>
      <c r="F233" s="727"/>
      <c r="G233" s="727"/>
      <c r="H233" s="727"/>
      <c r="I233" s="727"/>
      <c r="J233" s="727"/>
      <c r="K233" s="727"/>
      <c r="L233" s="727"/>
      <c r="M233" s="728"/>
      <c r="N233" s="733" t="s">
        <v>22</v>
      </c>
      <c r="O233" s="734"/>
      <c r="P233" s="734"/>
      <c r="Q233" s="734"/>
      <c r="R233" s="734"/>
      <c r="S233" s="734"/>
      <c r="T233" s="734"/>
      <c r="U233" s="732"/>
      <c r="V233" s="732"/>
      <c r="W233" s="732"/>
      <c r="X233" s="732"/>
      <c r="Y233" s="732"/>
      <c r="Z233" s="205" t="s">
        <v>348</v>
      </c>
      <c r="AA233" s="205"/>
      <c r="AB233" s="205"/>
      <c r="AC233" s="205"/>
      <c r="AD233" s="205"/>
      <c r="AE233" s="205"/>
      <c r="AF233" s="205"/>
      <c r="AG233" s="205"/>
      <c r="AH233" s="205"/>
      <c r="AI233" s="205"/>
      <c r="AJ233" s="206"/>
      <c r="AK233" s="208"/>
      <c r="AL233" s="208"/>
      <c r="AM233" s="208"/>
      <c r="AN233" s="208"/>
      <c r="AO233" s="208"/>
      <c r="AP233" s="208"/>
      <c r="AQ233" s="208"/>
      <c r="AR233" s="208"/>
      <c r="AS233" s="204"/>
      <c r="AT233" s="204"/>
      <c r="AU233" s="204"/>
      <c r="AV233" s="204"/>
      <c r="AW233" s="204"/>
      <c r="AX233" s="204"/>
      <c r="AY233" s="204"/>
      <c r="AZ233" s="204"/>
      <c r="BA233" s="204"/>
      <c r="BB233" s="204"/>
      <c r="BC233" s="204"/>
      <c r="BD233" s="204"/>
      <c r="BE233" s="204"/>
      <c r="BF233" s="204"/>
      <c r="BG233" s="204"/>
      <c r="BH233" s="204"/>
      <c r="BI233" s="204"/>
      <c r="BJ233" s="204"/>
      <c r="BK233" s="204"/>
      <c r="BL233" s="204"/>
      <c r="BM233" s="204"/>
      <c r="BN233" s="204"/>
      <c r="BO233" s="204"/>
      <c r="BP233" s="204"/>
      <c r="BQ233" s="204"/>
      <c r="BR233" s="204"/>
      <c r="BS233" s="204"/>
      <c r="BT233" s="204"/>
      <c r="BU233" s="204"/>
      <c r="BV233" s="204"/>
      <c r="BW233" s="204"/>
      <c r="BX233" s="204"/>
      <c r="BY233" s="204"/>
      <c r="BZ233" s="204"/>
      <c r="CA233" s="204"/>
      <c r="CB233" s="204"/>
      <c r="CC233" s="204"/>
      <c r="CD233" s="204"/>
      <c r="CE233" s="204"/>
      <c r="CF233" s="204"/>
      <c r="CG233" s="204"/>
      <c r="CH233" s="204"/>
    </row>
    <row r="234" spans="1:94" ht="19">
      <c r="A234" s="218"/>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c r="AA234" s="219"/>
      <c r="AB234" s="219"/>
      <c r="AC234" s="219"/>
      <c r="AD234" s="219"/>
      <c r="AE234" s="219"/>
      <c r="AF234" s="219"/>
      <c r="AG234" s="219"/>
      <c r="AH234" s="219"/>
      <c r="AI234" s="219"/>
      <c r="AJ234" s="219"/>
      <c r="AK234" s="219"/>
      <c r="AL234" s="219"/>
      <c r="AM234" s="219"/>
      <c r="AN234" s="219"/>
      <c r="AO234" s="220"/>
      <c r="AP234" s="220"/>
      <c r="AQ234" s="220"/>
      <c r="CH234" s="221"/>
    </row>
    <row r="235" spans="1:94" s="225" customFormat="1" ht="29.25" customHeight="1">
      <c r="A235" s="735" t="s">
        <v>646</v>
      </c>
      <c r="B235" s="735"/>
      <c r="C235" s="735"/>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5"/>
      <c r="AD235" s="735"/>
      <c r="AE235" s="735"/>
      <c r="AF235" s="735"/>
      <c r="AG235" s="735"/>
      <c r="AH235" s="735"/>
      <c r="AI235" s="735"/>
      <c r="AJ235" s="735"/>
      <c r="AK235" s="735"/>
      <c r="AL235" s="735"/>
      <c r="AM235" s="735"/>
      <c r="AN235" s="735"/>
      <c r="AO235" s="735"/>
      <c r="AP235" s="735"/>
      <c r="AQ235" s="735"/>
      <c r="AR235" s="735"/>
      <c r="AS235" s="735"/>
      <c r="AT235" s="735"/>
      <c r="AU235" s="735"/>
      <c r="AV235" s="735"/>
      <c r="AW235" s="735"/>
      <c r="AX235" s="735"/>
      <c r="AY235" s="735"/>
      <c r="AZ235" s="735"/>
      <c r="BA235" s="735"/>
      <c r="BB235" s="735"/>
      <c r="BC235" s="735"/>
      <c r="BD235" s="735"/>
      <c r="BE235" s="735"/>
      <c r="BF235" s="735"/>
      <c r="BG235" s="735"/>
      <c r="BH235" s="735"/>
      <c r="BI235" s="735"/>
      <c r="BJ235" s="735"/>
      <c r="BK235" s="735"/>
      <c r="BL235" s="735"/>
      <c r="BM235" s="735"/>
      <c r="BN235" s="735"/>
      <c r="BO235" s="735"/>
      <c r="BP235" s="735"/>
      <c r="BQ235" s="735"/>
      <c r="BR235" s="735"/>
      <c r="BS235" s="735"/>
      <c r="BT235" s="735"/>
      <c r="BU235" s="735"/>
      <c r="BV235" s="735"/>
      <c r="BW235" s="735"/>
      <c r="BX235" s="735"/>
      <c r="BY235" s="735"/>
      <c r="BZ235" s="735"/>
      <c r="CA235" s="735"/>
      <c r="CB235" s="735"/>
      <c r="CC235" s="735"/>
      <c r="CD235" s="735"/>
      <c r="CE235" s="735"/>
      <c r="CF235" s="735"/>
      <c r="CG235" s="735"/>
      <c r="CH235" s="735"/>
    </row>
    <row r="236" spans="1:94" s="37" customFormat="1" ht="10" customHeight="1">
      <c r="A236" s="294"/>
      <c r="B236" s="294"/>
      <c r="C236" s="294"/>
      <c r="D236" s="294"/>
      <c r="E236" s="294"/>
      <c r="F236" s="294"/>
      <c r="G236" s="294"/>
      <c r="H236" s="294"/>
      <c r="I236" s="295"/>
      <c r="J236" s="286"/>
      <c r="K236" s="295"/>
      <c r="L236" s="295"/>
      <c r="M236" s="295"/>
      <c r="N236" s="295"/>
      <c r="O236" s="295"/>
      <c r="P236" s="29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296"/>
      <c r="BT236" s="296"/>
      <c r="BU236" s="287"/>
      <c r="BV236" s="287"/>
      <c r="BW236" s="287"/>
      <c r="BX236" s="287"/>
      <c r="BY236" s="287"/>
      <c r="BZ236" s="287"/>
      <c r="CA236" s="287"/>
      <c r="CB236" s="286"/>
      <c r="CC236" s="286"/>
      <c r="CD236" s="286"/>
      <c r="CE236" s="286"/>
      <c r="CF236" s="286"/>
      <c r="CG236" s="286"/>
      <c r="CH236" s="35"/>
      <c r="CI236" s="35"/>
      <c r="CJ236" s="36"/>
      <c r="CK236" s="36"/>
      <c r="CL236" s="36"/>
      <c r="CM236" s="36"/>
      <c r="CN236" s="36"/>
      <c r="CO236" s="36"/>
      <c r="CP236" s="36"/>
    </row>
    <row r="237" spans="1:94" ht="35.15" customHeight="1">
      <c r="A237" s="187"/>
      <c r="B237" s="943" t="s">
        <v>624</v>
      </c>
      <c r="C237" s="944"/>
      <c r="D237" s="944"/>
      <c r="E237" s="944"/>
      <c r="F237" s="944"/>
      <c r="G237" s="944"/>
      <c r="H237" s="944"/>
      <c r="I237" s="944"/>
      <c r="J237" s="944"/>
      <c r="K237" s="944"/>
      <c r="L237" s="944"/>
      <c r="M237" s="944"/>
      <c r="N237" s="944"/>
      <c r="O237" s="944"/>
      <c r="P237" s="944"/>
      <c r="Q237" s="944"/>
      <c r="R237" s="944"/>
      <c r="S237" s="944"/>
      <c r="T237" s="944"/>
      <c r="U237" s="944"/>
      <c r="V237" s="944"/>
      <c r="W237" s="944"/>
      <c r="X237" s="944"/>
      <c r="Y237" s="944"/>
      <c r="Z237" s="944"/>
      <c r="AA237" s="944"/>
      <c r="AB237" s="944"/>
      <c r="AC237" s="944"/>
      <c r="AD237" s="944"/>
      <c r="AE237" s="944"/>
      <c r="AF237" s="944"/>
      <c r="AG237" s="944"/>
      <c r="AH237" s="944"/>
      <c r="AI237" s="944"/>
      <c r="AJ237" s="944"/>
      <c r="AK237" s="944"/>
      <c r="AL237" s="944"/>
      <c r="AM237" s="944"/>
      <c r="AN237" s="944"/>
      <c r="AO237" s="944"/>
      <c r="AP237" s="944"/>
      <c r="AQ237" s="944"/>
      <c r="AR237" s="944"/>
      <c r="AS237" s="944"/>
      <c r="AT237" s="944"/>
      <c r="AU237" s="944"/>
      <c r="AV237" s="944"/>
      <c r="AW237" s="944"/>
      <c r="AX237" s="944"/>
      <c r="AY237" s="944"/>
      <c r="AZ237" s="944"/>
      <c r="BA237" s="944"/>
      <c r="BB237" s="944"/>
      <c r="BC237" s="944"/>
      <c r="BD237" s="944"/>
      <c r="BE237" s="944"/>
      <c r="BF237" s="944"/>
      <c r="BG237" s="944"/>
      <c r="BH237" s="944"/>
      <c r="BI237" s="944"/>
      <c r="BJ237" s="944"/>
      <c r="BK237" s="944"/>
      <c r="BL237" s="944"/>
      <c r="BM237" s="944"/>
      <c r="BN237" s="944"/>
      <c r="BO237" s="944"/>
      <c r="BP237" s="944"/>
      <c r="BQ237" s="944"/>
      <c r="BR237" s="944"/>
      <c r="BS237" s="944"/>
      <c r="BT237" s="944"/>
      <c r="BU237" s="944"/>
      <c r="BV237" s="944"/>
      <c r="BW237" s="944"/>
      <c r="BX237" s="944"/>
      <c r="BY237" s="944"/>
      <c r="BZ237" s="944"/>
      <c r="CA237" s="944"/>
      <c r="CB237" s="944"/>
      <c r="CC237" s="944"/>
      <c r="CD237" s="944"/>
      <c r="CE237" s="944"/>
      <c r="CF237" s="944"/>
      <c r="CG237" s="944"/>
      <c r="CH237" s="944"/>
      <c r="CI237" s="944"/>
      <c r="CJ237" s="945"/>
      <c r="CK237" s="233"/>
      <c r="CL237" s="233"/>
      <c r="CM237" s="233"/>
      <c r="CN237" s="233"/>
    </row>
    <row r="238" spans="1:94" ht="35.15" customHeight="1">
      <c r="A238" s="199"/>
      <c r="B238" s="937" t="s">
        <v>319</v>
      </c>
      <c r="C238" s="938"/>
      <c r="D238" s="938"/>
      <c r="E238" s="938"/>
      <c r="F238" s="938"/>
      <c r="G238" s="938"/>
      <c r="H238" s="938"/>
      <c r="I238" s="938"/>
      <c r="J238" s="938"/>
      <c r="K238" s="938"/>
      <c r="L238" s="938"/>
      <c r="M238" s="939"/>
      <c r="N238" s="776"/>
      <c r="O238" s="777"/>
      <c r="P238" s="777"/>
      <c r="Q238" s="777"/>
      <c r="R238" s="777"/>
      <c r="S238" s="777"/>
      <c r="T238" s="777"/>
      <c r="U238" s="777"/>
      <c r="V238" s="777"/>
      <c r="W238" s="777"/>
      <c r="X238" s="777"/>
      <c r="Y238" s="777"/>
      <c r="Z238" s="777"/>
      <c r="AA238" s="777"/>
      <c r="AB238" s="777"/>
      <c r="AC238" s="777"/>
      <c r="AD238" s="777"/>
      <c r="AE238" s="777"/>
      <c r="AF238" s="777"/>
      <c r="AG238" s="777"/>
      <c r="AH238" s="777"/>
      <c r="AI238" s="777"/>
      <c r="AJ238" s="777"/>
      <c r="AK238" s="777"/>
      <c r="AL238" s="777"/>
      <c r="AM238" s="777"/>
      <c r="AN238" s="777"/>
      <c r="AO238" s="777"/>
      <c r="AP238" s="777"/>
      <c r="AQ238" s="777"/>
      <c r="AR238" s="777"/>
      <c r="AS238" s="777"/>
      <c r="AT238" s="777"/>
      <c r="AU238" s="777"/>
      <c r="AV238" s="777"/>
      <c r="AW238" s="777"/>
      <c r="AX238" s="777"/>
      <c r="AY238" s="777"/>
      <c r="AZ238" s="777"/>
      <c r="BA238" s="777"/>
      <c r="BB238" s="777"/>
      <c r="BC238" s="777"/>
      <c r="BD238" s="777"/>
      <c r="BE238" s="777"/>
      <c r="BF238" s="777"/>
      <c r="BG238" s="777"/>
      <c r="BH238" s="777"/>
      <c r="BI238" s="777"/>
      <c r="BJ238" s="777"/>
      <c r="BK238" s="777"/>
      <c r="BL238" s="777"/>
      <c r="BM238" s="777"/>
      <c r="BN238" s="777"/>
      <c r="BO238" s="777"/>
      <c r="BP238" s="777"/>
      <c r="BQ238" s="777"/>
      <c r="BR238" s="777"/>
      <c r="BS238" s="777"/>
      <c r="BT238" s="777"/>
      <c r="BU238" s="777"/>
      <c r="BV238" s="777"/>
      <c r="BW238" s="777"/>
      <c r="BX238" s="777"/>
      <c r="BY238" s="777"/>
      <c r="BZ238" s="777"/>
      <c r="CA238" s="777"/>
      <c r="CB238" s="777"/>
      <c r="CC238" s="777"/>
      <c r="CD238" s="777"/>
      <c r="CE238" s="777"/>
      <c r="CF238" s="777"/>
      <c r="CG238" s="777"/>
      <c r="CH238" s="777"/>
      <c r="CI238" s="777"/>
      <c r="CJ238" s="778"/>
    </row>
    <row r="239" spans="1:94" ht="35.15" customHeight="1">
      <c r="A239" s="199"/>
      <c r="B239" s="940" t="s">
        <v>329</v>
      </c>
      <c r="C239" s="941"/>
      <c r="D239" s="941"/>
      <c r="E239" s="941"/>
      <c r="F239" s="941"/>
      <c r="G239" s="941"/>
      <c r="H239" s="941"/>
      <c r="I239" s="941"/>
      <c r="J239" s="941"/>
      <c r="K239" s="941"/>
      <c r="L239" s="941"/>
      <c r="M239" s="942"/>
      <c r="N239" s="770"/>
      <c r="O239" s="771"/>
      <c r="P239" s="771"/>
      <c r="Q239" s="771"/>
      <c r="R239" s="771"/>
      <c r="S239" s="297" t="s">
        <v>30</v>
      </c>
      <c r="T239" s="772"/>
      <c r="U239" s="771"/>
      <c r="V239" s="771"/>
      <c r="W239" s="771"/>
      <c r="X239" s="771"/>
      <c r="Y239" s="297" t="s">
        <v>30</v>
      </c>
      <c r="Z239" s="772"/>
      <c r="AA239" s="771"/>
      <c r="AB239" s="771"/>
      <c r="AC239" s="771"/>
      <c r="AD239" s="771"/>
      <c r="AE239" s="298"/>
      <c r="AF239" s="299"/>
      <c r="AG239" s="299"/>
      <c r="AH239" s="299"/>
      <c r="AI239" s="299"/>
      <c r="AJ239" s="299"/>
      <c r="AK239" s="299"/>
      <c r="AL239" s="299"/>
      <c r="AM239" s="299"/>
      <c r="AN239" s="299"/>
      <c r="AO239" s="299"/>
      <c r="AP239" s="299"/>
      <c r="AQ239" s="299"/>
      <c r="AR239" s="201"/>
      <c r="AS239" s="201"/>
      <c r="AT239" s="201"/>
      <c r="AU239" s="201"/>
      <c r="AV239" s="201"/>
      <c r="AW239" s="201"/>
      <c r="AX239" s="201"/>
      <c r="AY239" s="201"/>
      <c r="AZ239" s="201"/>
      <c r="BA239" s="201"/>
      <c r="BB239" s="201"/>
      <c r="BC239" s="201"/>
      <c r="BD239" s="201"/>
      <c r="BE239" s="201"/>
      <c r="BF239" s="201"/>
      <c r="BG239" s="201"/>
      <c r="BH239" s="201"/>
      <c r="BI239" s="201"/>
      <c r="BJ239" s="201"/>
      <c r="BK239" s="201"/>
      <c r="BL239" s="201"/>
      <c r="BM239" s="201"/>
      <c r="BN239" s="201"/>
      <c r="BO239" s="201"/>
      <c r="BP239" s="201"/>
      <c r="BQ239" s="201"/>
      <c r="BR239" s="201"/>
      <c r="BS239" s="201"/>
      <c r="BT239" s="201"/>
      <c r="BU239" s="201"/>
      <c r="BV239" s="201"/>
      <c r="BW239" s="201"/>
      <c r="BX239" s="201"/>
      <c r="BY239" s="201"/>
      <c r="BZ239" s="201"/>
      <c r="CA239" s="201"/>
      <c r="CB239" s="201"/>
      <c r="CC239" s="201"/>
      <c r="CD239" s="201"/>
      <c r="CE239" s="201"/>
      <c r="CF239" s="201"/>
      <c r="CG239" s="201"/>
      <c r="CH239" s="201"/>
      <c r="CI239" s="300"/>
      <c r="CJ239" s="301"/>
    </row>
    <row r="240" spans="1:94" ht="35.15" customHeight="1">
      <c r="B240" s="773" t="s">
        <v>353</v>
      </c>
      <c r="C240" s="774"/>
      <c r="D240" s="774"/>
      <c r="E240" s="774"/>
      <c r="F240" s="774"/>
      <c r="G240" s="774"/>
      <c r="H240" s="774"/>
      <c r="I240" s="774"/>
      <c r="J240" s="774"/>
      <c r="K240" s="774"/>
      <c r="L240" s="774"/>
      <c r="M240" s="775"/>
      <c r="N240" s="776"/>
      <c r="O240" s="777"/>
      <c r="P240" s="777"/>
      <c r="Q240" s="777"/>
      <c r="R240" s="777"/>
      <c r="S240" s="777"/>
      <c r="T240" s="777"/>
      <c r="U240" s="777"/>
      <c r="V240" s="777"/>
      <c r="W240" s="777"/>
      <c r="X240" s="777"/>
      <c r="Y240" s="777"/>
      <c r="Z240" s="777"/>
      <c r="AA240" s="777"/>
      <c r="AB240" s="777"/>
      <c r="AC240" s="777"/>
      <c r="AD240" s="777"/>
      <c r="AE240" s="777"/>
      <c r="AF240" s="777"/>
      <c r="AG240" s="777"/>
      <c r="AH240" s="777"/>
      <c r="AI240" s="777"/>
      <c r="AJ240" s="777"/>
      <c r="AK240" s="777"/>
      <c r="AL240" s="777"/>
      <c r="AM240" s="777"/>
      <c r="AN240" s="777"/>
      <c r="AO240" s="777"/>
      <c r="AP240" s="777"/>
      <c r="AQ240" s="777"/>
      <c r="AR240" s="777"/>
      <c r="AS240" s="777"/>
      <c r="AT240" s="777"/>
      <c r="AU240" s="777"/>
      <c r="AV240" s="777"/>
      <c r="AW240" s="777"/>
      <c r="AX240" s="777"/>
      <c r="AY240" s="777"/>
      <c r="AZ240" s="777"/>
      <c r="BA240" s="777"/>
      <c r="BB240" s="777"/>
      <c r="BC240" s="777"/>
      <c r="BD240" s="777"/>
      <c r="BE240" s="777"/>
      <c r="BF240" s="777"/>
      <c r="BG240" s="777"/>
      <c r="BH240" s="777"/>
      <c r="BI240" s="777"/>
      <c r="BJ240" s="777"/>
      <c r="BK240" s="777"/>
      <c r="BL240" s="777"/>
      <c r="BM240" s="777"/>
      <c r="BN240" s="777"/>
      <c r="BO240" s="777"/>
      <c r="BP240" s="777"/>
      <c r="BQ240" s="777"/>
      <c r="BR240" s="777"/>
      <c r="BS240" s="777"/>
      <c r="BT240" s="777"/>
      <c r="BU240" s="777"/>
      <c r="BV240" s="777"/>
      <c r="BW240" s="777"/>
      <c r="BX240" s="777"/>
      <c r="BY240" s="777"/>
      <c r="BZ240" s="777"/>
      <c r="CA240" s="777"/>
      <c r="CB240" s="777"/>
      <c r="CC240" s="777"/>
      <c r="CD240" s="777"/>
      <c r="CE240" s="777"/>
      <c r="CF240" s="777"/>
      <c r="CG240" s="777"/>
      <c r="CH240" s="777"/>
      <c r="CI240" s="777"/>
      <c r="CJ240" s="778"/>
    </row>
    <row r="241" spans="1:94" s="37" customFormat="1" ht="17.5">
      <c r="A241" s="294"/>
      <c r="B241" s="294"/>
      <c r="C241" s="294"/>
      <c r="D241" s="294"/>
      <c r="E241" s="294"/>
      <c r="F241" s="294"/>
      <c r="G241" s="294"/>
      <c r="H241" s="294"/>
      <c r="I241" s="295"/>
      <c r="J241" s="286"/>
      <c r="K241" s="295"/>
      <c r="L241" s="295"/>
      <c r="M241" s="295"/>
      <c r="N241" s="295"/>
      <c r="O241" s="295"/>
      <c r="P241" s="29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296"/>
      <c r="BT241" s="296"/>
      <c r="BU241" s="287"/>
      <c r="BV241" s="287"/>
      <c r="BW241" s="287"/>
      <c r="BX241" s="287"/>
      <c r="BY241" s="287"/>
      <c r="BZ241" s="287"/>
      <c r="CA241" s="287"/>
      <c r="CB241" s="286"/>
      <c r="CC241" s="286"/>
      <c r="CD241" s="286"/>
      <c r="CE241" s="286"/>
      <c r="CF241" s="286"/>
      <c r="CG241" s="286"/>
      <c r="CH241" s="35"/>
      <c r="CI241" s="35"/>
      <c r="CJ241" s="36"/>
      <c r="CK241" s="36"/>
      <c r="CL241" s="36"/>
      <c r="CM241" s="36"/>
      <c r="CN241" s="36"/>
      <c r="CO241" s="36"/>
      <c r="CP241" s="36"/>
    </row>
    <row r="242" spans="1:94" s="303" customFormat="1" ht="19.5" customHeight="1">
      <c r="A242" s="302"/>
      <c r="B242" s="249" t="s">
        <v>674</v>
      </c>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c r="AA242" s="302"/>
      <c r="AB242" s="302"/>
      <c r="AC242" s="302"/>
      <c r="AD242" s="302"/>
      <c r="AE242" s="302"/>
      <c r="AF242" s="302"/>
      <c r="AG242" s="302"/>
      <c r="AH242" s="302"/>
      <c r="AI242" s="302"/>
      <c r="AJ242" s="302"/>
      <c r="AK242" s="302"/>
      <c r="AL242" s="302"/>
      <c r="AM242" s="302"/>
      <c r="AN242" s="302"/>
      <c r="AO242" s="302"/>
      <c r="AP242" s="302"/>
      <c r="AQ242" s="302"/>
      <c r="AR242" s="302"/>
      <c r="AS242" s="302"/>
      <c r="AT242" s="302"/>
      <c r="AU242" s="302"/>
      <c r="AV242" s="302"/>
      <c r="AW242" s="302"/>
      <c r="AX242" s="302"/>
      <c r="AY242" s="302"/>
      <c r="AZ242" s="302"/>
      <c r="BA242" s="302"/>
      <c r="BB242" s="302"/>
      <c r="BC242" s="302"/>
      <c r="BD242" s="302"/>
      <c r="BE242" s="302"/>
      <c r="BF242" s="302"/>
      <c r="BG242" s="302"/>
      <c r="BH242" s="302"/>
      <c r="BI242" s="302"/>
      <c r="BJ242" s="302"/>
      <c r="BK242" s="302"/>
      <c r="BL242" s="302"/>
      <c r="BM242" s="302"/>
      <c r="BN242" s="302"/>
      <c r="BO242" s="302"/>
      <c r="BP242" s="302"/>
      <c r="BQ242" s="302"/>
      <c r="BR242" s="302"/>
      <c r="BS242" s="302"/>
      <c r="BT242" s="302"/>
      <c r="BU242" s="302"/>
      <c r="BV242" s="302"/>
      <c r="BW242" s="302"/>
      <c r="BX242" s="302"/>
      <c r="BY242" s="302"/>
      <c r="BZ242" s="302"/>
      <c r="CA242" s="302"/>
      <c r="CB242" s="302"/>
      <c r="CC242" s="302"/>
      <c r="CD242" s="302"/>
      <c r="CE242" s="302"/>
      <c r="CF242" s="302"/>
      <c r="CG242" s="302"/>
      <c r="CH242" s="302"/>
    </row>
    <row r="243" spans="1:94" s="37" customFormat="1" ht="9.75" customHeight="1">
      <c r="A243" s="294"/>
      <c r="B243" s="294"/>
      <c r="C243" s="294"/>
      <c r="D243" s="294"/>
      <c r="E243" s="294"/>
      <c r="F243" s="294"/>
      <c r="G243" s="294"/>
      <c r="H243" s="294"/>
      <c r="I243" s="295"/>
      <c r="J243" s="286"/>
      <c r="K243" s="295"/>
      <c r="L243" s="295"/>
      <c r="M243" s="295"/>
      <c r="N243" s="295"/>
      <c r="O243" s="295"/>
      <c r="P243" s="29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296"/>
      <c r="BT243" s="296"/>
      <c r="BU243" s="287"/>
      <c r="BV243" s="287"/>
      <c r="BW243" s="287"/>
      <c r="BX243" s="287"/>
      <c r="BY243" s="287"/>
      <c r="BZ243" s="287"/>
      <c r="CA243" s="287"/>
      <c r="CB243" s="286"/>
      <c r="CC243" s="286"/>
      <c r="CD243" s="286"/>
      <c r="CE243" s="286"/>
      <c r="CF243" s="286"/>
      <c r="CG243" s="286"/>
      <c r="CH243" s="35"/>
      <c r="CI243" s="35"/>
      <c r="CJ243" s="36"/>
      <c r="CK243" s="36"/>
      <c r="CL243" s="36"/>
      <c r="CM243" s="36"/>
      <c r="CN243" s="36"/>
      <c r="CO243" s="36"/>
      <c r="CP243" s="36"/>
    </row>
    <row r="244" spans="1:94" s="37" customFormat="1" ht="29.25" customHeight="1">
      <c r="A244" s="760"/>
      <c r="B244" s="760"/>
      <c r="C244" s="761" t="s">
        <v>330</v>
      </c>
      <c r="D244" s="762"/>
      <c r="E244" s="762"/>
      <c r="F244" s="762"/>
      <c r="G244" s="762"/>
      <c r="H244" s="762"/>
      <c r="I244" s="762"/>
      <c r="J244" s="762"/>
      <c r="K244" s="762"/>
      <c r="L244" s="762"/>
      <c r="M244" s="762"/>
      <c r="N244" s="762"/>
      <c r="O244" s="762"/>
      <c r="P244" s="763"/>
      <c r="Q244" s="764" t="s">
        <v>360</v>
      </c>
      <c r="R244" s="765"/>
      <c r="S244" s="765"/>
      <c r="T244" s="765"/>
      <c r="U244" s="765"/>
      <c r="V244" s="765"/>
      <c r="W244" s="765"/>
      <c r="X244" s="765"/>
      <c r="Y244" s="765"/>
      <c r="Z244" s="765"/>
      <c r="AA244" s="765"/>
      <c r="AB244" s="765"/>
      <c r="AC244" s="765"/>
      <c r="AD244" s="765"/>
      <c r="AE244" s="765"/>
      <c r="AF244" s="765"/>
      <c r="AG244" s="765"/>
      <c r="AH244" s="766" t="s">
        <v>622</v>
      </c>
      <c r="AI244" s="766"/>
      <c r="AJ244" s="766"/>
      <c r="AK244" s="766"/>
      <c r="AL244" s="766"/>
      <c r="AM244" s="766"/>
      <c r="AN244" s="766"/>
      <c r="AO244" s="766"/>
      <c r="AP244" s="766"/>
      <c r="AQ244" s="766"/>
      <c r="AR244" s="766"/>
      <c r="AS244" s="766"/>
      <c r="AT244" s="766"/>
      <c r="AU244" s="766"/>
      <c r="AV244" s="766"/>
      <c r="AW244" s="766"/>
      <c r="AX244" s="766"/>
      <c r="AY244" s="766"/>
      <c r="AZ244" s="766"/>
      <c r="BA244" s="766"/>
      <c r="BB244" s="766"/>
      <c r="BC244" s="766"/>
      <c r="BD244" s="766"/>
      <c r="BE244" s="766"/>
      <c r="BF244" s="766"/>
      <c r="BG244" s="766"/>
      <c r="BH244" s="766"/>
      <c r="BI244" s="766"/>
      <c r="BJ244" s="766"/>
      <c r="BK244" s="766"/>
      <c r="BL244" s="766"/>
      <c r="BM244" s="766"/>
      <c r="BN244" s="766"/>
      <c r="BO244" s="766"/>
      <c r="BP244" s="766"/>
      <c r="BQ244" s="766"/>
      <c r="BR244" s="766"/>
      <c r="BS244" s="766"/>
      <c r="BT244" s="766"/>
      <c r="BU244" s="766"/>
      <c r="BV244" s="766"/>
      <c r="BW244" s="766"/>
      <c r="BX244" s="766"/>
      <c r="BY244" s="766"/>
      <c r="BZ244" s="766"/>
      <c r="CA244" s="766"/>
      <c r="CB244" s="766"/>
      <c r="CC244" s="766"/>
      <c r="CD244" s="766"/>
      <c r="CE244" s="766"/>
      <c r="CF244" s="766"/>
      <c r="CG244" s="766"/>
      <c r="CH244" s="766"/>
      <c r="CI244" s="766"/>
      <c r="CJ244" s="766"/>
      <c r="CK244" s="35"/>
      <c r="CL244" s="35"/>
    </row>
    <row r="245" spans="1:94" s="37" customFormat="1" ht="33.65" customHeight="1">
      <c r="A245" s="749">
        <v>1</v>
      </c>
      <c r="B245" s="749"/>
      <c r="C245" s="755"/>
      <c r="D245" s="755"/>
      <c r="E245" s="755"/>
      <c r="F245" s="755"/>
      <c r="G245" s="755"/>
      <c r="H245" s="755"/>
      <c r="I245" s="755"/>
      <c r="J245" s="755"/>
      <c r="K245" s="755"/>
      <c r="L245" s="755"/>
      <c r="M245" s="755"/>
      <c r="N245" s="755"/>
      <c r="O245" s="755"/>
      <c r="P245" s="755"/>
      <c r="Q245" s="767"/>
      <c r="R245" s="768"/>
      <c r="S245" s="768"/>
      <c r="T245" s="768"/>
      <c r="U245" s="768"/>
      <c r="V245" s="304" t="s">
        <v>30</v>
      </c>
      <c r="W245" s="769"/>
      <c r="X245" s="768"/>
      <c r="Y245" s="768"/>
      <c r="Z245" s="768"/>
      <c r="AA245" s="768"/>
      <c r="AB245" s="304" t="s">
        <v>30</v>
      </c>
      <c r="AC245" s="769"/>
      <c r="AD245" s="768"/>
      <c r="AE245" s="768"/>
      <c r="AF245" s="768"/>
      <c r="AG245" s="768"/>
      <c r="AH245" s="754"/>
      <c r="AI245" s="754"/>
      <c r="AJ245" s="754"/>
      <c r="AK245" s="754"/>
      <c r="AL245" s="754"/>
      <c r="AM245" s="754"/>
      <c r="AN245" s="754"/>
      <c r="AO245" s="754"/>
      <c r="AP245" s="754"/>
      <c r="AQ245" s="754"/>
      <c r="AR245" s="754"/>
      <c r="AS245" s="754"/>
      <c r="AT245" s="754"/>
      <c r="AU245" s="754"/>
      <c r="AV245" s="754"/>
      <c r="AW245" s="754"/>
      <c r="AX245" s="754"/>
      <c r="AY245" s="754"/>
      <c r="AZ245" s="754"/>
      <c r="BA245" s="754"/>
      <c r="BB245" s="754"/>
      <c r="BC245" s="754"/>
      <c r="BD245" s="754"/>
      <c r="BE245" s="754"/>
      <c r="BF245" s="754"/>
      <c r="BG245" s="754"/>
      <c r="BH245" s="754"/>
      <c r="BI245" s="754"/>
      <c r="BJ245" s="754"/>
      <c r="BK245" s="754"/>
      <c r="BL245" s="754"/>
      <c r="BM245" s="754"/>
      <c r="BN245" s="754"/>
      <c r="BO245" s="754"/>
      <c r="BP245" s="754"/>
      <c r="BQ245" s="754"/>
      <c r="BR245" s="754"/>
      <c r="BS245" s="754"/>
      <c r="BT245" s="754"/>
      <c r="BU245" s="754"/>
      <c r="BV245" s="754"/>
      <c r="BW245" s="754"/>
      <c r="BX245" s="754"/>
      <c r="BY245" s="754"/>
      <c r="BZ245" s="754"/>
      <c r="CA245" s="754"/>
      <c r="CB245" s="754"/>
      <c r="CC245" s="754"/>
      <c r="CD245" s="754"/>
      <c r="CE245" s="754"/>
      <c r="CF245" s="754"/>
      <c r="CG245" s="754"/>
      <c r="CH245" s="754"/>
      <c r="CI245" s="754"/>
      <c r="CJ245" s="754"/>
      <c r="CK245" s="35"/>
      <c r="CL245" s="35"/>
    </row>
    <row r="246" spans="1:94" s="37" customFormat="1" ht="33.65" customHeight="1">
      <c r="A246" s="749">
        <v>2</v>
      </c>
      <c r="B246" s="749"/>
      <c r="C246" s="755"/>
      <c r="D246" s="755"/>
      <c r="E246" s="755"/>
      <c r="F246" s="755"/>
      <c r="G246" s="755"/>
      <c r="H246" s="755"/>
      <c r="I246" s="755"/>
      <c r="J246" s="755"/>
      <c r="K246" s="755"/>
      <c r="L246" s="755"/>
      <c r="M246" s="755"/>
      <c r="N246" s="755"/>
      <c r="O246" s="755"/>
      <c r="P246" s="755"/>
      <c r="Q246" s="767"/>
      <c r="R246" s="768"/>
      <c r="S246" s="768"/>
      <c r="T246" s="768"/>
      <c r="U246" s="768"/>
      <c r="V246" s="304" t="s">
        <v>30</v>
      </c>
      <c r="W246" s="769"/>
      <c r="X246" s="768"/>
      <c r="Y246" s="768"/>
      <c r="Z246" s="768"/>
      <c r="AA246" s="768"/>
      <c r="AB246" s="304" t="s">
        <v>30</v>
      </c>
      <c r="AC246" s="769"/>
      <c r="AD246" s="768"/>
      <c r="AE246" s="768"/>
      <c r="AF246" s="768"/>
      <c r="AG246" s="768"/>
      <c r="AH246" s="754"/>
      <c r="AI246" s="754"/>
      <c r="AJ246" s="754"/>
      <c r="AK246" s="754"/>
      <c r="AL246" s="754"/>
      <c r="AM246" s="754"/>
      <c r="AN246" s="754"/>
      <c r="AO246" s="754"/>
      <c r="AP246" s="754"/>
      <c r="AQ246" s="754"/>
      <c r="AR246" s="754"/>
      <c r="AS246" s="754"/>
      <c r="AT246" s="754"/>
      <c r="AU246" s="754"/>
      <c r="AV246" s="754"/>
      <c r="AW246" s="754"/>
      <c r="AX246" s="754"/>
      <c r="AY246" s="754"/>
      <c r="AZ246" s="754"/>
      <c r="BA246" s="754"/>
      <c r="BB246" s="754"/>
      <c r="BC246" s="754"/>
      <c r="BD246" s="754"/>
      <c r="BE246" s="754"/>
      <c r="BF246" s="754"/>
      <c r="BG246" s="754"/>
      <c r="BH246" s="754"/>
      <c r="BI246" s="754"/>
      <c r="BJ246" s="754"/>
      <c r="BK246" s="754"/>
      <c r="BL246" s="754"/>
      <c r="BM246" s="754"/>
      <c r="BN246" s="754"/>
      <c r="BO246" s="754"/>
      <c r="BP246" s="754"/>
      <c r="BQ246" s="754"/>
      <c r="BR246" s="754"/>
      <c r="BS246" s="754"/>
      <c r="BT246" s="754"/>
      <c r="BU246" s="754"/>
      <c r="BV246" s="754"/>
      <c r="BW246" s="754"/>
      <c r="BX246" s="754"/>
      <c r="BY246" s="754"/>
      <c r="BZ246" s="754"/>
      <c r="CA246" s="754"/>
      <c r="CB246" s="754"/>
      <c r="CC246" s="754"/>
      <c r="CD246" s="754"/>
      <c r="CE246" s="754"/>
      <c r="CF246" s="754"/>
      <c r="CG246" s="754"/>
      <c r="CH246" s="754"/>
      <c r="CI246" s="754"/>
      <c r="CJ246" s="754"/>
      <c r="CK246" s="35"/>
      <c r="CL246" s="35"/>
    </row>
    <row r="247" spans="1:94" s="37" customFormat="1" ht="33.65" customHeight="1">
      <c r="A247" s="749">
        <v>3</v>
      </c>
      <c r="B247" s="749"/>
      <c r="C247" s="755"/>
      <c r="D247" s="755"/>
      <c r="E247" s="755"/>
      <c r="F247" s="755"/>
      <c r="G247" s="755"/>
      <c r="H247" s="755"/>
      <c r="I247" s="755"/>
      <c r="J247" s="755"/>
      <c r="K247" s="755"/>
      <c r="L247" s="755"/>
      <c r="M247" s="755"/>
      <c r="N247" s="755"/>
      <c r="O247" s="755"/>
      <c r="P247" s="755"/>
      <c r="Q247" s="767"/>
      <c r="R247" s="768"/>
      <c r="S247" s="768"/>
      <c r="T247" s="768"/>
      <c r="U247" s="768"/>
      <c r="V247" s="304" t="s">
        <v>30</v>
      </c>
      <c r="W247" s="769"/>
      <c r="X247" s="768"/>
      <c r="Y247" s="768"/>
      <c r="Z247" s="768"/>
      <c r="AA247" s="768"/>
      <c r="AB247" s="304" t="s">
        <v>30</v>
      </c>
      <c r="AC247" s="769"/>
      <c r="AD247" s="768"/>
      <c r="AE247" s="768"/>
      <c r="AF247" s="768"/>
      <c r="AG247" s="768"/>
      <c r="AH247" s="754"/>
      <c r="AI247" s="754"/>
      <c r="AJ247" s="754"/>
      <c r="AK247" s="754"/>
      <c r="AL247" s="754"/>
      <c r="AM247" s="754"/>
      <c r="AN247" s="754"/>
      <c r="AO247" s="754"/>
      <c r="AP247" s="754"/>
      <c r="AQ247" s="754"/>
      <c r="AR247" s="754"/>
      <c r="AS247" s="754"/>
      <c r="AT247" s="754"/>
      <c r="AU247" s="754"/>
      <c r="AV247" s="754"/>
      <c r="AW247" s="754"/>
      <c r="AX247" s="754"/>
      <c r="AY247" s="754"/>
      <c r="AZ247" s="754"/>
      <c r="BA247" s="754"/>
      <c r="BB247" s="754"/>
      <c r="BC247" s="754"/>
      <c r="BD247" s="754"/>
      <c r="BE247" s="754"/>
      <c r="BF247" s="754"/>
      <c r="BG247" s="754"/>
      <c r="BH247" s="754"/>
      <c r="BI247" s="754"/>
      <c r="BJ247" s="754"/>
      <c r="BK247" s="754"/>
      <c r="BL247" s="754"/>
      <c r="BM247" s="754"/>
      <c r="BN247" s="754"/>
      <c r="BO247" s="754"/>
      <c r="BP247" s="754"/>
      <c r="BQ247" s="754"/>
      <c r="BR247" s="754"/>
      <c r="BS247" s="754"/>
      <c r="BT247" s="754"/>
      <c r="BU247" s="754"/>
      <c r="BV247" s="754"/>
      <c r="BW247" s="754"/>
      <c r="BX247" s="754"/>
      <c r="BY247" s="754"/>
      <c r="BZ247" s="754"/>
      <c r="CA247" s="754"/>
      <c r="CB247" s="754"/>
      <c r="CC247" s="754"/>
      <c r="CD247" s="754"/>
      <c r="CE247" s="754"/>
      <c r="CF247" s="754"/>
      <c r="CG247" s="754"/>
      <c r="CH247" s="754"/>
      <c r="CI247" s="754"/>
      <c r="CJ247" s="754"/>
      <c r="CK247" s="35"/>
      <c r="CL247" s="35"/>
    </row>
    <row r="248" spans="1:94" s="37" customFormat="1" ht="33.65" customHeight="1">
      <c r="A248" s="749">
        <v>4</v>
      </c>
      <c r="B248" s="749"/>
      <c r="C248" s="755"/>
      <c r="D248" s="755"/>
      <c r="E248" s="755"/>
      <c r="F248" s="755"/>
      <c r="G248" s="755"/>
      <c r="H248" s="755"/>
      <c r="I248" s="755"/>
      <c r="J248" s="755"/>
      <c r="K248" s="755"/>
      <c r="L248" s="755"/>
      <c r="M248" s="755"/>
      <c r="N248" s="755"/>
      <c r="O248" s="755"/>
      <c r="P248" s="755"/>
      <c r="Q248" s="767"/>
      <c r="R248" s="768"/>
      <c r="S248" s="768"/>
      <c r="T248" s="768"/>
      <c r="U248" s="768"/>
      <c r="V248" s="304" t="s">
        <v>30</v>
      </c>
      <c r="W248" s="769"/>
      <c r="X248" s="768"/>
      <c r="Y248" s="768"/>
      <c r="Z248" s="768"/>
      <c r="AA248" s="768"/>
      <c r="AB248" s="304" t="s">
        <v>30</v>
      </c>
      <c r="AC248" s="769"/>
      <c r="AD248" s="768"/>
      <c r="AE248" s="768"/>
      <c r="AF248" s="768"/>
      <c r="AG248" s="768"/>
      <c r="AH248" s="754"/>
      <c r="AI248" s="754"/>
      <c r="AJ248" s="754"/>
      <c r="AK248" s="754"/>
      <c r="AL248" s="754"/>
      <c r="AM248" s="754"/>
      <c r="AN248" s="754"/>
      <c r="AO248" s="754"/>
      <c r="AP248" s="754"/>
      <c r="AQ248" s="754"/>
      <c r="AR248" s="754"/>
      <c r="AS248" s="754"/>
      <c r="AT248" s="754"/>
      <c r="AU248" s="754"/>
      <c r="AV248" s="754"/>
      <c r="AW248" s="754"/>
      <c r="AX248" s="754"/>
      <c r="AY248" s="754"/>
      <c r="AZ248" s="754"/>
      <c r="BA248" s="754"/>
      <c r="BB248" s="754"/>
      <c r="BC248" s="754"/>
      <c r="BD248" s="754"/>
      <c r="BE248" s="754"/>
      <c r="BF248" s="754"/>
      <c r="BG248" s="754"/>
      <c r="BH248" s="754"/>
      <c r="BI248" s="754"/>
      <c r="BJ248" s="754"/>
      <c r="BK248" s="754"/>
      <c r="BL248" s="754"/>
      <c r="BM248" s="754"/>
      <c r="BN248" s="754"/>
      <c r="BO248" s="754"/>
      <c r="BP248" s="754"/>
      <c r="BQ248" s="754"/>
      <c r="BR248" s="754"/>
      <c r="BS248" s="754"/>
      <c r="BT248" s="754"/>
      <c r="BU248" s="754"/>
      <c r="BV248" s="754"/>
      <c r="BW248" s="754"/>
      <c r="BX248" s="754"/>
      <c r="BY248" s="754"/>
      <c r="BZ248" s="754"/>
      <c r="CA248" s="754"/>
      <c r="CB248" s="754"/>
      <c r="CC248" s="754"/>
      <c r="CD248" s="754"/>
      <c r="CE248" s="754"/>
      <c r="CF248" s="754"/>
      <c r="CG248" s="754"/>
      <c r="CH248" s="754"/>
      <c r="CI248" s="754"/>
      <c r="CJ248" s="754"/>
      <c r="CK248" s="35"/>
      <c r="CL248" s="35"/>
    </row>
    <row r="249" spans="1:94" s="37" customFormat="1" ht="33.65" customHeight="1">
      <c r="A249" s="749">
        <v>5</v>
      </c>
      <c r="B249" s="749"/>
      <c r="C249" s="755"/>
      <c r="D249" s="755"/>
      <c r="E249" s="755"/>
      <c r="F249" s="755"/>
      <c r="G249" s="755"/>
      <c r="H249" s="755"/>
      <c r="I249" s="755"/>
      <c r="J249" s="755"/>
      <c r="K249" s="755"/>
      <c r="L249" s="755"/>
      <c r="M249" s="755"/>
      <c r="N249" s="755"/>
      <c r="O249" s="755"/>
      <c r="P249" s="755"/>
      <c r="Q249" s="767"/>
      <c r="R249" s="768"/>
      <c r="S249" s="768"/>
      <c r="T249" s="768"/>
      <c r="U249" s="768"/>
      <c r="V249" s="304" t="s">
        <v>30</v>
      </c>
      <c r="W249" s="769"/>
      <c r="X249" s="768"/>
      <c r="Y249" s="768"/>
      <c r="Z249" s="768"/>
      <c r="AA249" s="768"/>
      <c r="AB249" s="304" t="s">
        <v>30</v>
      </c>
      <c r="AC249" s="769"/>
      <c r="AD249" s="768"/>
      <c r="AE249" s="768"/>
      <c r="AF249" s="768"/>
      <c r="AG249" s="768"/>
      <c r="AH249" s="754"/>
      <c r="AI249" s="754"/>
      <c r="AJ249" s="754"/>
      <c r="AK249" s="754"/>
      <c r="AL249" s="754"/>
      <c r="AM249" s="754"/>
      <c r="AN249" s="754"/>
      <c r="AO249" s="754"/>
      <c r="AP249" s="754"/>
      <c r="AQ249" s="754"/>
      <c r="AR249" s="754"/>
      <c r="AS249" s="754"/>
      <c r="AT249" s="754"/>
      <c r="AU249" s="754"/>
      <c r="AV249" s="754"/>
      <c r="AW249" s="754"/>
      <c r="AX249" s="754"/>
      <c r="AY249" s="754"/>
      <c r="AZ249" s="754"/>
      <c r="BA249" s="754"/>
      <c r="BB249" s="754"/>
      <c r="BC249" s="754"/>
      <c r="BD249" s="754"/>
      <c r="BE249" s="754"/>
      <c r="BF249" s="754"/>
      <c r="BG249" s="754"/>
      <c r="BH249" s="754"/>
      <c r="BI249" s="754"/>
      <c r="BJ249" s="754"/>
      <c r="BK249" s="754"/>
      <c r="BL249" s="754"/>
      <c r="BM249" s="754"/>
      <c r="BN249" s="754"/>
      <c r="BO249" s="754"/>
      <c r="BP249" s="754"/>
      <c r="BQ249" s="754"/>
      <c r="BR249" s="754"/>
      <c r="BS249" s="754"/>
      <c r="BT249" s="754"/>
      <c r="BU249" s="754"/>
      <c r="BV249" s="754"/>
      <c r="BW249" s="754"/>
      <c r="BX249" s="754"/>
      <c r="BY249" s="754"/>
      <c r="BZ249" s="754"/>
      <c r="CA249" s="754"/>
      <c r="CB249" s="754"/>
      <c r="CC249" s="754"/>
      <c r="CD249" s="754"/>
      <c r="CE249" s="754"/>
      <c r="CF249" s="754"/>
      <c r="CG249" s="754"/>
      <c r="CH249" s="754"/>
      <c r="CI249" s="754"/>
      <c r="CJ249" s="754"/>
      <c r="CK249" s="35"/>
      <c r="CL249" s="35"/>
    </row>
    <row r="250" spans="1:94" ht="33.65" customHeight="1">
      <c r="A250" s="749">
        <v>6</v>
      </c>
      <c r="B250" s="749"/>
      <c r="C250" s="755"/>
      <c r="D250" s="755"/>
      <c r="E250" s="755"/>
      <c r="F250" s="755"/>
      <c r="G250" s="755"/>
      <c r="H250" s="755"/>
      <c r="I250" s="755"/>
      <c r="J250" s="755"/>
      <c r="K250" s="755"/>
      <c r="L250" s="755"/>
      <c r="M250" s="755"/>
      <c r="N250" s="755"/>
      <c r="O250" s="755"/>
      <c r="P250" s="755"/>
      <c r="Q250" s="767"/>
      <c r="R250" s="768"/>
      <c r="S250" s="768"/>
      <c r="T250" s="768"/>
      <c r="U250" s="768"/>
      <c r="V250" s="304" t="s">
        <v>30</v>
      </c>
      <c r="W250" s="769"/>
      <c r="X250" s="768"/>
      <c r="Y250" s="768"/>
      <c r="Z250" s="768"/>
      <c r="AA250" s="768"/>
      <c r="AB250" s="304" t="s">
        <v>30</v>
      </c>
      <c r="AC250" s="769"/>
      <c r="AD250" s="768"/>
      <c r="AE250" s="768"/>
      <c r="AF250" s="768"/>
      <c r="AG250" s="768"/>
      <c r="AH250" s="754"/>
      <c r="AI250" s="754"/>
      <c r="AJ250" s="754"/>
      <c r="AK250" s="754"/>
      <c r="AL250" s="754"/>
      <c r="AM250" s="754"/>
      <c r="AN250" s="754"/>
      <c r="AO250" s="754"/>
      <c r="AP250" s="754"/>
      <c r="AQ250" s="754"/>
      <c r="AR250" s="754"/>
      <c r="AS250" s="754"/>
      <c r="AT250" s="754"/>
      <c r="AU250" s="754"/>
      <c r="AV250" s="754"/>
      <c r="AW250" s="754"/>
      <c r="AX250" s="754"/>
      <c r="AY250" s="754"/>
      <c r="AZ250" s="754"/>
      <c r="BA250" s="754"/>
      <c r="BB250" s="754"/>
      <c r="BC250" s="754"/>
      <c r="BD250" s="754"/>
      <c r="BE250" s="754"/>
      <c r="BF250" s="754"/>
      <c r="BG250" s="754"/>
      <c r="BH250" s="754"/>
      <c r="BI250" s="754"/>
      <c r="BJ250" s="754"/>
      <c r="BK250" s="754"/>
      <c r="BL250" s="754"/>
      <c r="BM250" s="754"/>
      <c r="BN250" s="754"/>
      <c r="BO250" s="754"/>
      <c r="BP250" s="754"/>
      <c r="BQ250" s="754"/>
      <c r="BR250" s="754"/>
      <c r="BS250" s="754"/>
      <c r="BT250" s="754"/>
      <c r="BU250" s="754"/>
      <c r="BV250" s="754"/>
      <c r="BW250" s="754"/>
      <c r="BX250" s="754"/>
      <c r="BY250" s="754"/>
      <c r="BZ250" s="754"/>
      <c r="CA250" s="754"/>
      <c r="CB250" s="754"/>
      <c r="CC250" s="754"/>
      <c r="CD250" s="754"/>
      <c r="CE250" s="754"/>
      <c r="CF250" s="754"/>
      <c r="CG250" s="754"/>
      <c r="CH250" s="754"/>
      <c r="CI250" s="754"/>
      <c r="CJ250" s="754"/>
    </row>
    <row r="251" spans="1:94" ht="33.65" customHeight="1">
      <c r="A251" s="749">
        <v>7</v>
      </c>
      <c r="B251" s="749"/>
      <c r="C251" s="755"/>
      <c r="D251" s="755"/>
      <c r="E251" s="755"/>
      <c r="F251" s="755"/>
      <c r="G251" s="755"/>
      <c r="H251" s="755"/>
      <c r="I251" s="755"/>
      <c r="J251" s="755"/>
      <c r="K251" s="755"/>
      <c r="L251" s="755"/>
      <c r="M251" s="755"/>
      <c r="N251" s="755"/>
      <c r="O251" s="755"/>
      <c r="P251" s="755"/>
      <c r="Q251" s="767"/>
      <c r="R251" s="768"/>
      <c r="S251" s="768"/>
      <c r="T251" s="768"/>
      <c r="U251" s="768"/>
      <c r="V251" s="304" t="s">
        <v>30</v>
      </c>
      <c r="W251" s="769"/>
      <c r="X251" s="768"/>
      <c r="Y251" s="768"/>
      <c r="Z251" s="768"/>
      <c r="AA251" s="768"/>
      <c r="AB251" s="304" t="s">
        <v>30</v>
      </c>
      <c r="AC251" s="769"/>
      <c r="AD251" s="768"/>
      <c r="AE251" s="768"/>
      <c r="AF251" s="768"/>
      <c r="AG251" s="768"/>
      <c r="AH251" s="754"/>
      <c r="AI251" s="754"/>
      <c r="AJ251" s="754"/>
      <c r="AK251" s="754"/>
      <c r="AL251" s="754"/>
      <c r="AM251" s="754"/>
      <c r="AN251" s="754"/>
      <c r="AO251" s="754"/>
      <c r="AP251" s="754"/>
      <c r="AQ251" s="754"/>
      <c r="AR251" s="754"/>
      <c r="AS251" s="754"/>
      <c r="AT251" s="754"/>
      <c r="AU251" s="754"/>
      <c r="AV251" s="754"/>
      <c r="AW251" s="754"/>
      <c r="AX251" s="754"/>
      <c r="AY251" s="754"/>
      <c r="AZ251" s="754"/>
      <c r="BA251" s="754"/>
      <c r="BB251" s="754"/>
      <c r="BC251" s="754"/>
      <c r="BD251" s="754"/>
      <c r="BE251" s="754"/>
      <c r="BF251" s="754"/>
      <c r="BG251" s="754"/>
      <c r="BH251" s="754"/>
      <c r="BI251" s="754"/>
      <c r="BJ251" s="754"/>
      <c r="BK251" s="754"/>
      <c r="BL251" s="754"/>
      <c r="BM251" s="754"/>
      <c r="BN251" s="754"/>
      <c r="BO251" s="754"/>
      <c r="BP251" s="754"/>
      <c r="BQ251" s="754"/>
      <c r="BR251" s="754"/>
      <c r="BS251" s="754"/>
      <c r="BT251" s="754"/>
      <c r="BU251" s="754"/>
      <c r="BV251" s="754"/>
      <c r="BW251" s="754"/>
      <c r="BX251" s="754"/>
      <c r="BY251" s="754"/>
      <c r="BZ251" s="754"/>
      <c r="CA251" s="754"/>
      <c r="CB251" s="754"/>
      <c r="CC251" s="754"/>
      <c r="CD251" s="754"/>
      <c r="CE251" s="754"/>
      <c r="CF251" s="754"/>
      <c r="CG251" s="754"/>
      <c r="CH251" s="754"/>
      <c r="CI251" s="754"/>
      <c r="CJ251" s="754"/>
    </row>
    <row r="252" spans="1:94" ht="33.65" customHeight="1">
      <c r="A252" s="749">
        <v>8</v>
      </c>
      <c r="B252" s="749"/>
      <c r="C252" s="755"/>
      <c r="D252" s="755"/>
      <c r="E252" s="755"/>
      <c r="F252" s="755"/>
      <c r="G252" s="755"/>
      <c r="H252" s="755"/>
      <c r="I252" s="755"/>
      <c r="J252" s="755"/>
      <c r="K252" s="755"/>
      <c r="L252" s="755"/>
      <c r="M252" s="755"/>
      <c r="N252" s="755"/>
      <c r="O252" s="755"/>
      <c r="P252" s="755"/>
      <c r="Q252" s="767"/>
      <c r="R252" s="768"/>
      <c r="S252" s="768"/>
      <c r="T252" s="768"/>
      <c r="U252" s="768"/>
      <c r="V252" s="304" t="s">
        <v>30</v>
      </c>
      <c r="W252" s="769"/>
      <c r="X252" s="768"/>
      <c r="Y252" s="768"/>
      <c r="Z252" s="768"/>
      <c r="AA252" s="768"/>
      <c r="AB252" s="304" t="s">
        <v>30</v>
      </c>
      <c r="AC252" s="769"/>
      <c r="AD252" s="768"/>
      <c r="AE252" s="768"/>
      <c r="AF252" s="768"/>
      <c r="AG252" s="768"/>
      <c r="AH252" s="754"/>
      <c r="AI252" s="754"/>
      <c r="AJ252" s="754"/>
      <c r="AK252" s="754"/>
      <c r="AL252" s="754"/>
      <c r="AM252" s="754"/>
      <c r="AN252" s="754"/>
      <c r="AO252" s="754"/>
      <c r="AP252" s="754"/>
      <c r="AQ252" s="754"/>
      <c r="AR252" s="754"/>
      <c r="AS252" s="754"/>
      <c r="AT252" s="754"/>
      <c r="AU252" s="754"/>
      <c r="AV252" s="754"/>
      <c r="AW252" s="754"/>
      <c r="AX252" s="754"/>
      <c r="AY252" s="754"/>
      <c r="AZ252" s="754"/>
      <c r="BA252" s="754"/>
      <c r="BB252" s="754"/>
      <c r="BC252" s="754"/>
      <c r="BD252" s="754"/>
      <c r="BE252" s="754"/>
      <c r="BF252" s="754"/>
      <c r="BG252" s="754"/>
      <c r="BH252" s="754"/>
      <c r="BI252" s="754"/>
      <c r="BJ252" s="754"/>
      <c r="BK252" s="754"/>
      <c r="BL252" s="754"/>
      <c r="BM252" s="754"/>
      <c r="BN252" s="754"/>
      <c r="BO252" s="754"/>
      <c r="BP252" s="754"/>
      <c r="BQ252" s="754"/>
      <c r="BR252" s="754"/>
      <c r="BS252" s="754"/>
      <c r="BT252" s="754"/>
      <c r="BU252" s="754"/>
      <c r="BV252" s="754"/>
      <c r="BW252" s="754"/>
      <c r="BX252" s="754"/>
      <c r="BY252" s="754"/>
      <c r="BZ252" s="754"/>
      <c r="CA252" s="754"/>
      <c r="CB252" s="754"/>
      <c r="CC252" s="754"/>
      <c r="CD252" s="754"/>
      <c r="CE252" s="754"/>
      <c r="CF252" s="754"/>
      <c r="CG252" s="754"/>
      <c r="CH252" s="754"/>
      <c r="CI252" s="754"/>
      <c r="CJ252" s="754"/>
    </row>
    <row r="253" spans="1:94" ht="33.65" customHeight="1">
      <c r="A253" s="749">
        <v>9</v>
      </c>
      <c r="B253" s="749"/>
      <c r="C253" s="755"/>
      <c r="D253" s="755"/>
      <c r="E253" s="755"/>
      <c r="F253" s="755"/>
      <c r="G253" s="755"/>
      <c r="H253" s="755"/>
      <c r="I253" s="755"/>
      <c r="J253" s="755"/>
      <c r="K253" s="755"/>
      <c r="L253" s="755"/>
      <c r="M253" s="755"/>
      <c r="N253" s="755"/>
      <c r="O253" s="755"/>
      <c r="P253" s="755"/>
      <c r="Q253" s="767"/>
      <c r="R253" s="768"/>
      <c r="S253" s="768"/>
      <c r="T253" s="768"/>
      <c r="U253" s="768"/>
      <c r="V253" s="304" t="s">
        <v>30</v>
      </c>
      <c r="W253" s="769"/>
      <c r="X253" s="768"/>
      <c r="Y253" s="768"/>
      <c r="Z253" s="768"/>
      <c r="AA253" s="768"/>
      <c r="AB253" s="304" t="s">
        <v>30</v>
      </c>
      <c r="AC253" s="769"/>
      <c r="AD253" s="768"/>
      <c r="AE253" s="768"/>
      <c r="AF253" s="768"/>
      <c r="AG253" s="768"/>
      <c r="AH253" s="754"/>
      <c r="AI253" s="754"/>
      <c r="AJ253" s="754"/>
      <c r="AK253" s="754"/>
      <c r="AL253" s="754"/>
      <c r="AM253" s="754"/>
      <c r="AN253" s="754"/>
      <c r="AO253" s="754"/>
      <c r="AP253" s="754"/>
      <c r="AQ253" s="754"/>
      <c r="AR253" s="754"/>
      <c r="AS253" s="754"/>
      <c r="AT253" s="754"/>
      <c r="AU253" s="754"/>
      <c r="AV253" s="754"/>
      <c r="AW253" s="754"/>
      <c r="AX253" s="754"/>
      <c r="AY253" s="754"/>
      <c r="AZ253" s="754"/>
      <c r="BA253" s="754"/>
      <c r="BB253" s="754"/>
      <c r="BC253" s="754"/>
      <c r="BD253" s="754"/>
      <c r="BE253" s="754"/>
      <c r="BF253" s="754"/>
      <c r="BG253" s="754"/>
      <c r="BH253" s="754"/>
      <c r="BI253" s="754"/>
      <c r="BJ253" s="754"/>
      <c r="BK253" s="754"/>
      <c r="BL253" s="754"/>
      <c r="BM253" s="754"/>
      <c r="BN253" s="754"/>
      <c r="BO253" s="754"/>
      <c r="BP253" s="754"/>
      <c r="BQ253" s="754"/>
      <c r="BR253" s="754"/>
      <c r="BS253" s="754"/>
      <c r="BT253" s="754"/>
      <c r="BU253" s="754"/>
      <c r="BV253" s="754"/>
      <c r="BW253" s="754"/>
      <c r="BX253" s="754"/>
      <c r="BY253" s="754"/>
      <c r="BZ253" s="754"/>
      <c r="CA253" s="754"/>
      <c r="CB253" s="754"/>
      <c r="CC253" s="754"/>
      <c r="CD253" s="754"/>
      <c r="CE253" s="754"/>
      <c r="CF253" s="754"/>
      <c r="CG253" s="754"/>
      <c r="CH253" s="754"/>
      <c r="CI253" s="754"/>
      <c r="CJ253" s="754"/>
    </row>
    <row r="254" spans="1:94" ht="33.65" customHeight="1">
      <c r="A254" s="749">
        <v>10</v>
      </c>
      <c r="B254" s="749"/>
      <c r="C254" s="755"/>
      <c r="D254" s="755"/>
      <c r="E254" s="755"/>
      <c r="F254" s="755"/>
      <c r="G254" s="755"/>
      <c r="H254" s="755"/>
      <c r="I254" s="755"/>
      <c r="J254" s="755"/>
      <c r="K254" s="755"/>
      <c r="L254" s="755"/>
      <c r="M254" s="755"/>
      <c r="N254" s="755"/>
      <c r="O254" s="755"/>
      <c r="P254" s="755"/>
      <c r="Q254" s="767"/>
      <c r="R254" s="768"/>
      <c r="S254" s="768"/>
      <c r="T254" s="768"/>
      <c r="U254" s="768"/>
      <c r="V254" s="304" t="s">
        <v>30</v>
      </c>
      <c r="W254" s="769"/>
      <c r="X254" s="768"/>
      <c r="Y254" s="768"/>
      <c r="Z254" s="768"/>
      <c r="AA254" s="768"/>
      <c r="AB254" s="304" t="s">
        <v>30</v>
      </c>
      <c r="AC254" s="769"/>
      <c r="AD254" s="768"/>
      <c r="AE254" s="768"/>
      <c r="AF254" s="768"/>
      <c r="AG254" s="768"/>
      <c r="AH254" s="754"/>
      <c r="AI254" s="754"/>
      <c r="AJ254" s="754"/>
      <c r="AK254" s="754"/>
      <c r="AL254" s="754"/>
      <c r="AM254" s="754"/>
      <c r="AN254" s="754"/>
      <c r="AO254" s="754"/>
      <c r="AP254" s="754"/>
      <c r="AQ254" s="754"/>
      <c r="AR254" s="754"/>
      <c r="AS254" s="754"/>
      <c r="AT254" s="754"/>
      <c r="AU254" s="754"/>
      <c r="AV254" s="754"/>
      <c r="AW254" s="754"/>
      <c r="AX254" s="754"/>
      <c r="AY254" s="754"/>
      <c r="AZ254" s="754"/>
      <c r="BA254" s="754"/>
      <c r="BB254" s="754"/>
      <c r="BC254" s="754"/>
      <c r="BD254" s="754"/>
      <c r="BE254" s="754"/>
      <c r="BF254" s="754"/>
      <c r="BG254" s="754"/>
      <c r="BH254" s="754"/>
      <c r="BI254" s="754"/>
      <c r="BJ254" s="754"/>
      <c r="BK254" s="754"/>
      <c r="BL254" s="754"/>
      <c r="BM254" s="754"/>
      <c r="BN254" s="754"/>
      <c r="BO254" s="754"/>
      <c r="BP254" s="754"/>
      <c r="BQ254" s="754"/>
      <c r="BR254" s="754"/>
      <c r="BS254" s="754"/>
      <c r="BT254" s="754"/>
      <c r="BU254" s="754"/>
      <c r="BV254" s="754"/>
      <c r="BW254" s="754"/>
      <c r="BX254" s="754"/>
      <c r="BY254" s="754"/>
      <c r="BZ254" s="754"/>
      <c r="CA254" s="754"/>
      <c r="CB254" s="754"/>
      <c r="CC254" s="754"/>
      <c r="CD254" s="754"/>
      <c r="CE254" s="754"/>
      <c r="CF254" s="754"/>
      <c r="CG254" s="754"/>
      <c r="CH254" s="754"/>
      <c r="CI254" s="754"/>
      <c r="CJ254" s="754"/>
    </row>
    <row r="255" spans="1:94" ht="33.65" customHeight="1">
      <c r="A255" s="749">
        <v>11</v>
      </c>
      <c r="B255" s="749"/>
      <c r="C255" s="755"/>
      <c r="D255" s="755"/>
      <c r="E255" s="755"/>
      <c r="F255" s="755"/>
      <c r="G255" s="755"/>
      <c r="H255" s="755"/>
      <c r="I255" s="755"/>
      <c r="J255" s="755"/>
      <c r="K255" s="755"/>
      <c r="L255" s="755"/>
      <c r="M255" s="755"/>
      <c r="N255" s="755"/>
      <c r="O255" s="755"/>
      <c r="P255" s="755"/>
      <c r="Q255" s="767"/>
      <c r="R255" s="768"/>
      <c r="S255" s="768"/>
      <c r="T255" s="768"/>
      <c r="U255" s="768"/>
      <c r="V255" s="304" t="s">
        <v>30</v>
      </c>
      <c r="W255" s="769"/>
      <c r="X255" s="768"/>
      <c r="Y255" s="768"/>
      <c r="Z255" s="768"/>
      <c r="AA255" s="768"/>
      <c r="AB255" s="304" t="s">
        <v>30</v>
      </c>
      <c r="AC255" s="769"/>
      <c r="AD255" s="768"/>
      <c r="AE255" s="768"/>
      <c r="AF255" s="768"/>
      <c r="AG255" s="768"/>
      <c r="AH255" s="754"/>
      <c r="AI255" s="754"/>
      <c r="AJ255" s="754"/>
      <c r="AK255" s="754"/>
      <c r="AL255" s="754"/>
      <c r="AM255" s="754"/>
      <c r="AN255" s="754"/>
      <c r="AO255" s="754"/>
      <c r="AP255" s="754"/>
      <c r="AQ255" s="754"/>
      <c r="AR255" s="754"/>
      <c r="AS255" s="754"/>
      <c r="AT255" s="754"/>
      <c r="AU255" s="754"/>
      <c r="AV255" s="754"/>
      <c r="AW255" s="754"/>
      <c r="AX255" s="754"/>
      <c r="AY255" s="754"/>
      <c r="AZ255" s="754"/>
      <c r="BA255" s="754"/>
      <c r="BB255" s="754"/>
      <c r="BC255" s="754"/>
      <c r="BD255" s="754"/>
      <c r="BE255" s="754"/>
      <c r="BF255" s="754"/>
      <c r="BG255" s="754"/>
      <c r="BH255" s="754"/>
      <c r="BI255" s="754"/>
      <c r="BJ255" s="754"/>
      <c r="BK255" s="754"/>
      <c r="BL255" s="754"/>
      <c r="BM255" s="754"/>
      <c r="BN255" s="754"/>
      <c r="BO255" s="754"/>
      <c r="BP255" s="754"/>
      <c r="BQ255" s="754"/>
      <c r="BR255" s="754"/>
      <c r="BS255" s="754"/>
      <c r="BT255" s="754"/>
      <c r="BU255" s="754"/>
      <c r="BV255" s="754"/>
      <c r="BW255" s="754"/>
      <c r="BX255" s="754"/>
      <c r="BY255" s="754"/>
      <c r="BZ255" s="754"/>
      <c r="CA255" s="754"/>
      <c r="CB255" s="754"/>
      <c r="CC255" s="754"/>
      <c r="CD255" s="754"/>
      <c r="CE255" s="754"/>
      <c r="CF255" s="754"/>
      <c r="CG255" s="754"/>
      <c r="CH255" s="754"/>
      <c r="CI255" s="754"/>
      <c r="CJ255" s="754"/>
    </row>
    <row r="256" spans="1:94" ht="33.65" customHeight="1">
      <c r="A256" s="749">
        <v>12</v>
      </c>
      <c r="B256" s="749"/>
      <c r="C256" s="755"/>
      <c r="D256" s="755"/>
      <c r="E256" s="755"/>
      <c r="F256" s="755"/>
      <c r="G256" s="755"/>
      <c r="H256" s="755"/>
      <c r="I256" s="755"/>
      <c r="J256" s="755"/>
      <c r="K256" s="755"/>
      <c r="L256" s="755"/>
      <c r="M256" s="755"/>
      <c r="N256" s="755"/>
      <c r="O256" s="755"/>
      <c r="P256" s="755"/>
      <c r="Q256" s="767"/>
      <c r="R256" s="768"/>
      <c r="S256" s="768"/>
      <c r="T256" s="768"/>
      <c r="U256" s="768"/>
      <c r="V256" s="304" t="s">
        <v>30</v>
      </c>
      <c r="W256" s="769"/>
      <c r="X256" s="768"/>
      <c r="Y256" s="768"/>
      <c r="Z256" s="768"/>
      <c r="AA256" s="768"/>
      <c r="AB256" s="304" t="s">
        <v>30</v>
      </c>
      <c r="AC256" s="769"/>
      <c r="AD256" s="768"/>
      <c r="AE256" s="768"/>
      <c r="AF256" s="768"/>
      <c r="AG256" s="768"/>
      <c r="AH256" s="754"/>
      <c r="AI256" s="754"/>
      <c r="AJ256" s="754"/>
      <c r="AK256" s="754"/>
      <c r="AL256" s="754"/>
      <c r="AM256" s="754"/>
      <c r="AN256" s="754"/>
      <c r="AO256" s="754"/>
      <c r="AP256" s="754"/>
      <c r="AQ256" s="754"/>
      <c r="AR256" s="754"/>
      <c r="AS256" s="754"/>
      <c r="AT256" s="754"/>
      <c r="AU256" s="754"/>
      <c r="AV256" s="754"/>
      <c r="AW256" s="754"/>
      <c r="AX256" s="754"/>
      <c r="AY256" s="754"/>
      <c r="AZ256" s="754"/>
      <c r="BA256" s="754"/>
      <c r="BB256" s="754"/>
      <c r="BC256" s="754"/>
      <c r="BD256" s="754"/>
      <c r="BE256" s="754"/>
      <c r="BF256" s="754"/>
      <c r="BG256" s="754"/>
      <c r="BH256" s="754"/>
      <c r="BI256" s="754"/>
      <c r="BJ256" s="754"/>
      <c r="BK256" s="754"/>
      <c r="BL256" s="754"/>
      <c r="BM256" s="754"/>
      <c r="BN256" s="754"/>
      <c r="BO256" s="754"/>
      <c r="BP256" s="754"/>
      <c r="BQ256" s="754"/>
      <c r="BR256" s="754"/>
      <c r="BS256" s="754"/>
      <c r="BT256" s="754"/>
      <c r="BU256" s="754"/>
      <c r="BV256" s="754"/>
      <c r="BW256" s="754"/>
      <c r="BX256" s="754"/>
      <c r="BY256" s="754"/>
      <c r="BZ256" s="754"/>
      <c r="CA256" s="754"/>
      <c r="CB256" s="754"/>
      <c r="CC256" s="754"/>
      <c r="CD256" s="754"/>
      <c r="CE256" s="754"/>
      <c r="CF256" s="754"/>
      <c r="CG256" s="754"/>
      <c r="CH256" s="754"/>
      <c r="CI256" s="754"/>
      <c r="CJ256" s="754"/>
    </row>
    <row r="257" spans="1:88" ht="33.65" customHeight="1">
      <c r="A257" s="749">
        <v>13</v>
      </c>
      <c r="B257" s="749"/>
      <c r="C257" s="755"/>
      <c r="D257" s="755"/>
      <c r="E257" s="755"/>
      <c r="F257" s="755"/>
      <c r="G257" s="755"/>
      <c r="H257" s="755"/>
      <c r="I257" s="755"/>
      <c r="J257" s="755"/>
      <c r="K257" s="755"/>
      <c r="L257" s="755"/>
      <c r="M257" s="755"/>
      <c r="N257" s="755"/>
      <c r="O257" s="755"/>
      <c r="P257" s="755"/>
      <c r="Q257" s="767"/>
      <c r="R257" s="768"/>
      <c r="S257" s="768"/>
      <c r="T257" s="768"/>
      <c r="U257" s="768"/>
      <c r="V257" s="304" t="s">
        <v>30</v>
      </c>
      <c r="W257" s="769"/>
      <c r="X257" s="768"/>
      <c r="Y257" s="768"/>
      <c r="Z257" s="768"/>
      <c r="AA257" s="768"/>
      <c r="AB257" s="304" t="s">
        <v>30</v>
      </c>
      <c r="AC257" s="769"/>
      <c r="AD257" s="768"/>
      <c r="AE257" s="768"/>
      <c r="AF257" s="768"/>
      <c r="AG257" s="768"/>
      <c r="AH257" s="754"/>
      <c r="AI257" s="754"/>
      <c r="AJ257" s="754"/>
      <c r="AK257" s="754"/>
      <c r="AL257" s="754"/>
      <c r="AM257" s="754"/>
      <c r="AN257" s="754"/>
      <c r="AO257" s="754"/>
      <c r="AP257" s="754"/>
      <c r="AQ257" s="754"/>
      <c r="AR257" s="754"/>
      <c r="AS257" s="754"/>
      <c r="AT257" s="754"/>
      <c r="AU257" s="754"/>
      <c r="AV257" s="754"/>
      <c r="AW257" s="754"/>
      <c r="AX257" s="754"/>
      <c r="AY257" s="754"/>
      <c r="AZ257" s="754"/>
      <c r="BA257" s="754"/>
      <c r="BB257" s="754"/>
      <c r="BC257" s="754"/>
      <c r="BD257" s="754"/>
      <c r="BE257" s="754"/>
      <c r="BF257" s="754"/>
      <c r="BG257" s="754"/>
      <c r="BH257" s="754"/>
      <c r="BI257" s="754"/>
      <c r="BJ257" s="754"/>
      <c r="BK257" s="754"/>
      <c r="BL257" s="754"/>
      <c r="BM257" s="754"/>
      <c r="BN257" s="754"/>
      <c r="BO257" s="754"/>
      <c r="BP257" s="754"/>
      <c r="BQ257" s="754"/>
      <c r="BR257" s="754"/>
      <c r="BS257" s="754"/>
      <c r="BT257" s="754"/>
      <c r="BU257" s="754"/>
      <c r="BV257" s="754"/>
      <c r="BW257" s="754"/>
      <c r="BX257" s="754"/>
      <c r="BY257" s="754"/>
      <c r="BZ257" s="754"/>
      <c r="CA257" s="754"/>
      <c r="CB257" s="754"/>
      <c r="CC257" s="754"/>
      <c r="CD257" s="754"/>
      <c r="CE257" s="754"/>
      <c r="CF257" s="754"/>
      <c r="CG257" s="754"/>
      <c r="CH257" s="754"/>
      <c r="CI257" s="754"/>
      <c r="CJ257" s="754"/>
    </row>
    <row r="258" spans="1:88" ht="33.65" customHeight="1">
      <c r="A258" s="749">
        <v>14</v>
      </c>
      <c r="B258" s="749"/>
      <c r="C258" s="755"/>
      <c r="D258" s="755"/>
      <c r="E258" s="755"/>
      <c r="F258" s="755"/>
      <c r="G258" s="755"/>
      <c r="H258" s="755"/>
      <c r="I258" s="755"/>
      <c r="J258" s="755"/>
      <c r="K258" s="755"/>
      <c r="L258" s="755"/>
      <c r="M258" s="755"/>
      <c r="N258" s="755"/>
      <c r="O258" s="755"/>
      <c r="P258" s="755"/>
      <c r="Q258" s="767"/>
      <c r="R258" s="768"/>
      <c r="S258" s="768"/>
      <c r="T258" s="768"/>
      <c r="U258" s="768"/>
      <c r="V258" s="304" t="s">
        <v>30</v>
      </c>
      <c r="W258" s="769"/>
      <c r="X258" s="768"/>
      <c r="Y258" s="768"/>
      <c r="Z258" s="768"/>
      <c r="AA258" s="768"/>
      <c r="AB258" s="304" t="s">
        <v>30</v>
      </c>
      <c r="AC258" s="769"/>
      <c r="AD258" s="768"/>
      <c r="AE258" s="768"/>
      <c r="AF258" s="768"/>
      <c r="AG258" s="768"/>
      <c r="AH258" s="754"/>
      <c r="AI258" s="754"/>
      <c r="AJ258" s="754"/>
      <c r="AK258" s="754"/>
      <c r="AL258" s="754"/>
      <c r="AM258" s="754"/>
      <c r="AN258" s="754"/>
      <c r="AO258" s="754"/>
      <c r="AP258" s="754"/>
      <c r="AQ258" s="754"/>
      <c r="AR258" s="754"/>
      <c r="AS258" s="754"/>
      <c r="AT258" s="754"/>
      <c r="AU258" s="754"/>
      <c r="AV258" s="754"/>
      <c r="AW258" s="754"/>
      <c r="AX258" s="754"/>
      <c r="AY258" s="754"/>
      <c r="AZ258" s="754"/>
      <c r="BA258" s="754"/>
      <c r="BB258" s="754"/>
      <c r="BC258" s="754"/>
      <c r="BD258" s="754"/>
      <c r="BE258" s="754"/>
      <c r="BF258" s="754"/>
      <c r="BG258" s="754"/>
      <c r="BH258" s="754"/>
      <c r="BI258" s="754"/>
      <c r="BJ258" s="754"/>
      <c r="BK258" s="754"/>
      <c r="BL258" s="754"/>
      <c r="BM258" s="754"/>
      <c r="BN258" s="754"/>
      <c r="BO258" s="754"/>
      <c r="BP258" s="754"/>
      <c r="BQ258" s="754"/>
      <c r="BR258" s="754"/>
      <c r="BS258" s="754"/>
      <c r="BT258" s="754"/>
      <c r="BU258" s="754"/>
      <c r="BV258" s="754"/>
      <c r="BW258" s="754"/>
      <c r="BX258" s="754"/>
      <c r="BY258" s="754"/>
      <c r="BZ258" s="754"/>
      <c r="CA258" s="754"/>
      <c r="CB258" s="754"/>
      <c r="CC258" s="754"/>
      <c r="CD258" s="754"/>
      <c r="CE258" s="754"/>
      <c r="CF258" s="754"/>
      <c r="CG258" s="754"/>
      <c r="CH258" s="754"/>
      <c r="CI258" s="754"/>
      <c r="CJ258" s="754"/>
    </row>
    <row r="259" spans="1:88" ht="33.65" customHeight="1">
      <c r="A259" s="749">
        <v>15</v>
      </c>
      <c r="B259" s="749"/>
      <c r="C259" s="755"/>
      <c r="D259" s="755"/>
      <c r="E259" s="755"/>
      <c r="F259" s="755"/>
      <c r="G259" s="755"/>
      <c r="H259" s="755"/>
      <c r="I259" s="755"/>
      <c r="J259" s="755"/>
      <c r="K259" s="755"/>
      <c r="L259" s="755"/>
      <c r="M259" s="755"/>
      <c r="N259" s="755"/>
      <c r="O259" s="755"/>
      <c r="P259" s="755"/>
      <c r="Q259" s="767"/>
      <c r="R259" s="768"/>
      <c r="S259" s="768"/>
      <c r="T259" s="768"/>
      <c r="U259" s="768"/>
      <c r="V259" s="304" t="s">
        <v>30</v>
      </c>
      <c r="W259" s="769"/>
      <c r="X259" s="768"/>
      <c r="Y259" s="768"/>
      <c r="Z259" s="768"/>
      <c r="AA259" s="768"/>
      <c r="AB259" s="304" t="s">
        <v>30</v>
      </c>
      <c r="AC259" s="769"/>
      <c r="AD259" s="768"/>
      <c r="AE259" s="768"/>
      <c r="AF259" s="768"/>
      <c r="AG259" s="768"/>
      <c r="AH259" s="754"/>
      <c r="AI259" s="754"/>
      <c r="AJ259" s="754"/>
      <c r="AK259" s="754"/>
      <c r="AL259" s="754"/>
      <c r="AM259" s="754"/>
      <c r="AN259" s="754"/>
      <c r="AO259" s="754"/>
      <c r="AP259" s="754"/>
      <c r="AQ259" s="754"/>
      <c r="AR259" s="754"/>
      <c r="AS259" s="754"/>
      <c r="AT259" s="754"/>
      <c r="AU259" s="754"/>
      <c r="AV259" s="754"/>
      <c r="AW259" s="754"/>
      <c r="AX259" s="754"/>
      <c r="AY259" s="754"/>
      <c r="AZ259" s="754"/>
      <c r="BA259" s="754"/>
      <c r="BB259" s="754"/>
      <c r="BC259" s="754"/>
      <c r="BD259" s="754"/>
      <c r="BE259" s="754"/>
      <c r="BF259" s="754"/>
      <c r="BG259" s="754"/>
      <c r="BH259" s="754"/>
      <c r="BI259" s="754"/>
      <c r="BJ259" s="754"/>
      <c r="BK259" s="754"/>
      <c r="BL259" s="754"/>
      <c r="BM259" s="754"/>
      <c r="BN259" s="754"/>
      <c r="BO259" s="754"/>
      <c r="BP259" s="754"/>
      <c r="BQ259" s="754"/>
      <c r="BR259" s="754"/>
      <c r="BS259" s="754"/>
      <c r="BT259" s="754"/>
      <c r="BU259" s="754"/>
      <c r="BV259" s="754"/>
      <c r="BW259" s="754"/>
      <c r="BX259" s="754"/>
      <c r="BY259" s="754"/>
      <c r="BZ259" s="754"/>
      <c r="CA259" s="754"/>
      <c r="CB259" s="754"/>
      <c r="CC259" s="754"/>
      <c r="CD259" s="754"/>
      <c r="CE259" s="754"/>
      <c r="CF259" s="754"/>
      <c r="CG259" s="754"/>
      <c r="CH259" s="754"/>
      <c r="CI259" s="754"/>
      <c r="CJ259" s="754"/>
    </row>
    <row r="260" spans="1:88" ht="33.65" customHeight="1">
      <c r="A260" s="749">
        <v>16</v>
      </c>
      <c r="B260" s="749"/>
      <c r="C260" s="755"/>
      <c r="D260" s="755"/>
      <c r="E260" s="755"/>
      <c r="F260" s="755"/>
      <c r="G260" s="755"/>
      <c r="H260" s="755"/>
      <c r="I260" s="755"/>
      <c r="J260" s="755"/>
      <c r="K260" s="755"/>
      <c r="L260" s="755"/>
      <c r="M260" s="755"/>
      <c r="N260" s="755"/>
      <c r="O260" s="755"/>
      <c r="P260" s="755"/>
      <c r="Q260" s="767"/>
      <c r="R260" s="768"/>
      <c r="S260" s="768"/>
      <c r="T260" s="768"/>
      <c r="U260" s="768"/>
      <c r="V260" s="304" t="s">
        <v>30</v>
      </c>
      <c r="W260" s="769"/>
      <c r="X260" s="768"/>
      <c r="Y260" s="768"/>
      <c r="Z260" s="768"/>
      <c r="AA260" s="768"/>
      <c r="AB260" s="304" t="s">
        <v>30</v>
      </c>
      <c r="AC260" s="769"/>
      <c r="AD260" s="768"/>
      <c r="AE260" s="768"/>
      <c r="AF260" s="768"/>
      <c r="AG260" s="768"/>
      <c r="AH260" s="754"/>
      <c r="AI260" s="754"/>
      <c r="AJ260" s="754"/>
      <c r="AK260" s="754"/>
      <c r="AL260" s="754"/>
      <c r="AM260" s="754"/>
      <c r="AN260" s="754"/>
      <c r="AO260" s="754"/>
      <c r="AP260" s="754"/>
      <c r="AQ260" s="754"/>
      <c r="AR260" s="754"/>
      <c r="AS260" s="754"/>
      <c r="AT260" s="754"/>
      <c r="AU260" s="754"/>
      <c r="AV260" s="754"/>
      <c r="AW260" s="754"/>
      <c r="AX260" s="754"/>
      <c r="AY260" s="754"/>
      <c r="AZ260" s="754"/>
      <c r="BA260" s="754"/>
      <c r="BB260" s="754"/>
      <c r="BC260" s="754"/>
      <c r="BD260" s="754"/>
      <c r="BE260" s="754"/>
      <c r="BF260" s="754"/>
      <c r="BG260" s="754"/>
      <c r="BH260" s="754"/>
      <c r="BI260" s="754"/>
      <c r="BJ260" s="754"/>
      <c r="BK260" s="754"/>
      <c r="BL260" s="754"/>
      <c r="BM260" s="754"/>
      <c r="BN260" s="754"/>
      <c r="BO260" s="754"/>
      <c r="BP260" s="754"/>
      <c r="BQ260" s="754"/>
      <c r="BR260" s="754"/>
      <c r="BS260" s="754"/>
      <c r="BT260" s="754"/>
      <c r="BU260" s="754"/>
      <c r="BV260" s="754"/>
      <c r="BW260" s="754"/>
      <c r="BX260" s="754"/>
      <c r="BY260" s="754"/>
      <c r="BZ260" s="754"/>
      <c r="CA260" s="754"/>
      <c r="CB260" s="754"/>
      <c r="CC260" s="754"/>
      <c r="CD260" s="754"/>
      <c r="CE260" s="754"/>
      <c r="CF260" s="754"/>
      <c r="CG260" s="754"/>
      <c r="CH260" s="754"/>
      <c r="CI260" s="754"/>
      <c r="CJ260" s="754"/>
    </row>
    <row r="261" spans="1:88" ht="33.65" customHeight="1">
      <c r="A261" s="749">
        <v>17</v>
      </c>
      <c r="B261" s="749"/>
      <c r="C261" s="755"/>
      <c r="D261" s="755"/>
      <c r="E261" s="755"/>
      <c r="F261" s="755"/>
      <c r="G261" s="755"/>
      <c r="H261" s="755"/>
      <c r="I261" s="755"/>
      <c r="J261" s="755"/>
      <c r="K261" s="755"/>
      <c r="L261" s="755"/>
      <c r="M261" s="755"/>
      <c r="N261" s="755"/>
      <c r="O261" s="755"/>
      <c r="P261" s="755"/>
      <c r="Q261" s="767"/>
      <c r="R261" s="768"/>
      <c r="S261" s="768"/>
      <c r="T261" s="768"/>
      <c r="U261" s="768"/>
      <c r="V261" s="304" t="s">
        <v>30</v>
      </c>
      <c r="W261" s="769"/>
      <c r="X261" s="768"/>
      <c r="Y261" s="768"/>
      <c r="Z261" s="768"/>
      <c r="AA261" s="768"/>
      <c r="AB261" s="304" t="s">
        <v>30</v>
      </c>
      <c r="AC261" s="769"/>
      <c r="AD261" s="768"/>
      <c r="AE261" s="768"/>
      <c r="AF261" s="768"/>
      <c r="AG261" s="768"/>
      <c r="AH261" s="754"/>
      <c r="AI261" s="754"/>
      <c r="AJ261" s="754"/>
      <c r="AK261" s="754"/>
      <c r="AL261" s="754"/>
      <c r="AM261" s="754"/>
      <c r="AN261" s="754"/>
      <c r="AO261" s="754"/>
      <c r="AP261" s="754"/>
      <c r="AQ261" s="754"/>
      <c r="AR261" s="754"/>
      <c r="AS261" s="754"/>
      <c r="AT261" s="754"/>
      <c r="AU261" s="754"/>
      <c r="AV261" s="754"/>
      <c r="AW261" s="754"/>
      <c r="AX261" s="754"/>
      <c r="AY261" s="754"/>
      <c r="AZ261" s="754"/>
      <c r="BA261" s="754"/>
      <c r="BB261" s="754"/>
      <c r="BC261" s="754"/>
      <c r="BD261" s="754"/>
      <c r="BE261" s="754"/>
      <c r="BF261" s="754"/>
      <c r="BG261" s="754"/>
      <c r="BH261" s="754"/>
      <c r="BI261" s="754"/>
      <c r="BJ261" s="754"/>
      <c r="BK261" s="754"/>
      <c r="BL261" s="754"/>
      <c r="BM261" s="754"/>
      <c r="BN261" s="754"/>
      <c r="BO261" s="754"/>
      <c r="BP261" s="754"/>
      <c r="BQ261" s="754"/>
      <c r="BR261" s="754"/>
      <c r="BS261" s="754"/>
      <c r="BT261" s="754"/>
      <c r="BU261" s="754"/>
      <c r="BV261" s="754"/>
      <c r="BW261" s="754"/>
      <c r="BX261" s="754"/>
      <c r="BY261" s="754"/>
      <c r="BZ261" s="754"/>
      <c r="CA261" s="754"/>
      <c r="CB261" s="754"/>
      <c r="CC261" s="754"/>
      <c r="CD261" s="754"/>
      <c r="CE261" s="754"/>
      <c r="CF261" s="754"/>
      <c r="CG261" s="754"/>
      <c r="CH261" s="754"/>
      <c r="CI261" s="754"/>
      <c r="CJ261" s="754"/>
    </row>
    <row r="262" spans="1:88" ht="33.65" customHeight="1">
      <c r="A262" s="749">
        <v>18</v>
      </c>
      <c r="B262" s="749"/>
      <c r="C262" s="755"/>
      <c r="D262" s="755"/>
      <c r="E262" s="755"/>
      <c r="F262" s="755"/>
      <c r="G262" s="755"/>
      <c r="H262" s="755"/>
      <c r="I262" s="755"/>
      <c r="J262" s="755"/>
      <c r="K262" s="755"/>
      <c r="L262" s="755"/>
      <c r="M262" s="755"/>
      <c r="N262" s="755"/>
      <c r="O262" s="755"/>
      <c r="P262" s="755"/>
      <c r="Q262" s="767"/>
      <c r="R262" s="768"/>
      <c r="S262" s="768"/>
      <c r="T262" s="768"/>
      <c r="U262" s="768"/>
      <c r="V262" s="304" t="s">
        <v>30</v>
      </c>
      <c r="W262" s="769"/>
      <c r="X262" s="768"/>
      <c r="Y262" s="768"/>
      <c r="Z262" s="768"/>
      <c r="AA262" s="768"/>
      <c r="AB262" s="304" t="s">
        <v>30</v>
      </c>
      <c r="AC262" s="769"/>
      <c r="AD262" s="768"/>
      <c r="AE262" s="768"/>
      <c r="AF262" s="768"/>
      <c r="AG262" s="768"/>
      <c r="AH262" s="754"/>
      <c r="AI262" s="754"/>
      <c r="AJ262" s="754"/>
      <c r="AK262" s="754"/>
      <c r="AL262" s="754"/>
      <c r="AM262" s="754"/>
      <c r="AN262" s="754"/>
      <c r="AO262" s="754"/>
      <c r="AP262" s="754"/>
      <c r="AQ262" s="754"/>
      <c r="AR262" s="754"/>
      <c r="AS262" s="754"/>
      <c r="AT262" s="754"/>
      <c r="AU262" s="754"/>
      <c r="AV262" s="754"/>
      <c r="AW262" s="754"/>
      <c r="AX262" s="754"/>
      <c r="AY262" s="754"/>
      <c r="AZ262" s="754"/>
      <c r="BA262" s="754"/>
      <c r="BB262" s="754"/>
      <c r="BC262" s="754"/>
      <c r="BD262" s="754"/>
      <c r="BE262" s="754"/>
      <c r="BF262" s="754"/>
      <c r="BG262" s="754"/>
      <c r="BH262" s="754"/>
      <c r="BI262" s="754"/>
      <c r="BJ262" s="754"/>
      <c r="BK262" s="754"/>
      <c r="BL262" s="754"/>
      <c r="BM262" s="754"/>
      <c r="BN262" s="754"/>
      <c r="BO262" s="754"/>
      <c r="BP262" s="754"/>
      <c r="BQ262" s="754"/>
      <c r="BR262" s="754"/>
      <c r="BS262" s="754"/>
      <c r="BT262" s="754"/>
      <c r="BU262" s="754"/>
      <c r="BV262" s="754"/>
      <c r="BW262" s="754"/>
      <c r="BX262" s="754"/>
      <c r="BY262" s="754"/>
      <c r="BZ262" s="754"/>
      <c r="CA262" s="754"/>
      <c r="CB262" s="754"/>
      <c r="CC262" s="754"/>
      <c r="CD262" s="754"/>
      <c r="CE262" s="754"/>
      <c r="CF262" s="754"/>
      <c r="CG262" s="754"/>
      <c r="CH262" s="754"/>
      <c r="CI262" s="754"/>
      <c r="CJ262" s="754"/>
    </row>
    <row r="263" spans="1:88" ht="33.65" customHeight="1">
      <c r="A263" s="749">
        <v>19</v>
      </c>
      <c r="B263" s="749"/>
      <c r="C263" s="755"/>
      <c r="D263" s="755"/>
      <c r="E263" s="755"/>
      <c r="F263" s="755"/>
      <c r="G263" s="755"/>
      <c r="H263" s="755"/>
      <c r="I263" s="755"/>
      <c r="J263" s="755"/>
      <c r="K263" s="755"/>
      <c r="L263" s="755"/>
      <c r="M263" s="755"/>
      <c r="N263" s="755"/>
      <c r="O263" s="755"/>
      <c r="P263" s="755"/>
      <c r="Q263" s="767"/>
      <c r="R263" s="768"/>
      <c r="S263" s="768"/>
      <c r="T263" s="768"/>
      <c r="U263" s="768"/>
      <c r="V263" s="304" t="s">
        <v>30</v>
      </c>
      <c r="W263" s="769"/>
      <c r="X263" s="768"/>
      <c r="Y263" s="768"/>
      <c r="Z263" s="768"/>
      <c r="AA263" s="768"/>
      <c r="AB263" s="304" t="s">
        <v>30</v>
      </c>
      <c r="AC263" s="769"/>
      <c r="AD263" s="768"/>
      <c r="AE263" s="768"/>
      <c r="AF263" s="768"/>
      <c r="AG263" s="768"/>
      <c r="AH263" s="754"/>
      <c r="AI263" s="754"/>
      <c r="AJ263" s="754"/>
      <c r="AK263" s="754"/>
      <c r="AL263" s="754"/>
      <c r="AM263" s="754"/>
      <c r="AN263" s="754"/>
      <c r="AO263" s="754"/>
      <c r="AP263" s="754"/>
      <c r="AQ263" s="754"/>
      <c r="AR263" s="754"/>
      <c r="AS263" s="754"/>
      <c r="AT263" s="754"/>
      <c r="AU263" s="754"/>
      <c r="AV263" s="754"/>
      <c r="AW263" s="754"/>
      <c r="AX263" s="754"/>
      <c r="AY263" s="754"/>
      <c r="AZ263" s="754"/>
      <c r="BA263" s="754"/>
      <c r="BB263" s="754"/>
      <c r="BC263" s="754"/>
      <c r="BD263" s="754"/>
      <c r="BE263" s="754"/>
      <c r="BF263" s="754"/>
      <c r="BG263" s="754"/>
      <c r="BH263" s="754"/>
      <c r="BI263" s="754"/>
      <c r="BJ263" s="754"/>
      <c r="BK263" s="754"/>
      <c r="BL263" s="754"/>
      <c r="BM263" s="754"/>
      <c r="BN263" s="754"/>
      <c r="BO263" s="754"/>
      <c r="BP263" s="754"/>
      <c r="BQ263" s="754"/>
      <c r="BR263" s="754"/>
      <c r="BS263" s="754"/>
      <c r="BT263" s="754"/>
      <c r="BU263" s="754"/>
      <c r="BV263" s="754"/>
      <c r="BW263" s="754"/>
      <c r="BX263" s="754"/>
      <c r="BY263" s="754"/>
      <c r="BZ263" s="754"/>
      <c r="CA263" s="754"/>
      <c r="CB263" s="754"/>
      <c r="CC263" s="754"/>
      <c r="CD263" s="754"/>
      <c r="CE263" s="754"/>
      <c r="CF263" s="754"/>
      <c r="CG263" s="754"/>
      <c r="CH263" s="754"/>
      <c r="CI263" s="754"/>
      <c r="CJ263" s="754"/>
    </row>
    <row r="264" spans="1:88" ht="33.65" customHeight="1">
      <c r="A264" s="749">
        <v>20</v>
      </c>
      <c r="B264" s="749"/>
      <c r="C264" s="755"/>
      <c r="D264" s="755"/>
      <c r="E264" s="755"/>
      <c r="F264" s="755"/>
      <c r="G264" s="755"/>
      <c r="H264" s="755"/>
      <c r="I264" s="755"/>
      <c r="J264" s="755"/>
      <c r="K264" s="755"/>
      <c r="L264" s="755"/>
      <c r="M264" s="755"/>
      <c r="N264" s="755"/>
      <c r="O264" s="755"/>
      <c r="P264" s="755"/>
      <c r="Q264" s="767"/>
      <c r="R264" s="768"/>
      <c r="S264" s="768"/>
      <c r="T264" s="768"/>
      <c r="U264" s="768"/>
      <c r="V264" s="304" t="s">
        <v>30</v>
      </c>
      <c r="W264" s="769"/>
      <c r="X264" s="768"/>
      <c r="Y264" s="768"/>
      <c r="Z264" s="768"/>
      <c r="AA264" s="768"/>
      <c r="AB264" s="304" t="s">
        <v>30</v>
      </c>
      <c r="AC264" s="769"/>
      <c r="AD264" s="768"/>
      <c r="AE264" s="768"/>
      <c r="AF264" s="768"/>
      <c r="AG264" s="768"/>
      <c r="AH264" s="754"/>
      <c r="AI264" s="754"/>
      <c r="AJ264" s="754"/>
      <c r="AK264" s="754"/>
      <c r="AL264" s="754"/>
      <c r="AM264" s="754"/>
      <c r="AN264" s="754"/>
      <c r="AO264" s="754"/>
      <c r="AP264" s="754"/>
      <c r="AQ264" s="754"/>
      <c r="AR264" s="754"/>
      <c r="AS264" s="754"/>
      <c r="AT264" s="754"/>
      <c r="AU264" s="754"/>
      <c r="AV264" s="754"/>
      <c r="AW264" s="754"/>
      <c r="AX264" s="754"/>
      <c r="AY264" s="754"/>
      <c r="AZ264" s="754"/>
      <c r="BA264" s="754"/>
      <c r="BB264" s="754"/>
      <c r="BC264" s="754"/>
      <c r="BD264" s="754"/>
      <c r="BE264" s="754"/>
      <c r="BF264" s="754"/>
      <c r="BG264" s="754"/>
      <c r="BH264" s="754"/>
      <c r="BI264" s="754"/>
      <c r="BJ264" s="754"/>
      <c r="BK264" s="754"/>
      <c r="BL264" s="754"/>
      <c r="BM264" s="754"/>
      <c r="BN264" s="754"/>
      <c r="BO264" s="754"/>
      <c r="BP264" s="754"/>
      <c r="BQ264" s="754"/>
      <c r="BR264" s="754"/>
      <c r="BS264" s="754"/>
      <c r="BT264" s="754"/>
      <c r="BU264" s="754"/>
      <c r="BV264" s="754"/>
      <c r="BW264" s="754"/>
      <c r="BX264" s="754"/>
      <c r="BY264" s="754"/>
      <c r="BZ264" s="754"/>
      <c r="CA264" s="754"/>
      <c r="CB264" s="754"/>
      <c r="CC264" s="754"/>
      <c r="CD264" s="754"/>
      <c r="CE264" s="754"/>
      <c r="CF264" s="754"/>
      <c r="CG264" s="754"/>
      <c r="CH264" s="754"/>
      <c r="CI264" s="754"/>
      <c r="CJ264" s="754"/>
    </row>
    <row r="265" spans="1:88" ht="33.65" customHeight="1">
      <c r="A265" s="749">
        <v>21</v>
      </c>
      <c r="B265" s="749"/>
      <c r="C265" s="755"/>
      <c r="D265" s="755"/>
      <c r="E265" s="755"/>
      <c r="F265" s="755"/>
      <c r="G265" s="755"/>
      <c r="H265" s="755"/>
      <c r="I265" s="755"/>
      <c r="J265" s="755"/>
      <c r="K265" s="755"/>
      <c r="L265" s="755"/>
      <c r="M265" s="755"/>
      <c r="N265" s="755"/>
      <c r="O265" s="755"/>
      <c r="P265" s="755"/>
      <c r="Q265" s="767"/>
      <c r="R265" s="768"/>
      <c r="S265" s="768"/>
      <c r="T265" s="768"/>
      <c r="U265" s="768"/>
      <c r="V265" s="304" t="s">
        <v>30</v>
      </c>
      <c r="W265" s="769"/>
      <c r="X265" s="768"/>
      <c r="Y265" s="768"/>
      <c r="Z265" s="768"/>
      <c r="AA265" s="768"/>
      <c r="AB265" s="304" t="s">
        <v>30</v>
      </c>
      <c r="AC265" s="769"/>
      <c r="AD265" s="768"/>
      <c r="AE265" s="768"/>
      <c r="AF265" s="768"/>
      <c r="AG265" s="768"/>
      <c r="AH265" s="754"/>
      <c r="AI265" s="754"/>
      <c r="AJ265" s="754"/>
      <c r="AK265" s="754"/>
      <c r="AL265" s="754"/>
      <c r="AM265" s="754"/>
      <c r="AN265" s="754"/>
      <c r="AO265" s="754"/>
      <c r="AP265" s="754"/>
      <c r="AQ265" s="754"/>
      <c r="AR265" s="754"/>
      <c r="AS265" s="754"/>
      <c r="AT265" s="754"/>
      <c r="AU265" s="754"/>
      <c r="AV265" s="754"/>
      <c r="AW265" s="754"/>
      <c r="AX265" s="754"/>
      <c r="AY265" s="754"/>
      <c r="AZ265" s="754"/>
      <c r="BA265" s="754"/>
      <c r="BB265" s="754"/>
      <c r="BC265" s="754"/>
      <c r="BD265" s="754"/>
      <c r="BE265" s="754"/>
      <c r="BF265" s="754"/>
      <c r="BG265" s="754"/>
      <c r="BH265" s="754"/>
      <c r="BI265" s="754"/>
      <c r="BJ265" s="754"/>
      <c r="BK265" s="754"/>
      <c r="BL265" s="754"/>
      <c r="BM265" s="754"/>
      <c r="BN265" s="754"/>
      <c r="BO265" s="754"/>
      <c r="BP265" s="754"/>
      <c r="BQ265" s="754"/>
      <c r="BR265" s="754"/>
      <c r="BS265" s="754"/>
      <c r="BT265" s="754"/>
      <c r="BU265" s="754"/>
      <c r="BV265" s="754"/>
      <c r="BW265" s="754"/>
      <c r="BX265" s="754"/>
      <c r="BY265" s="754"/>
      <c r="BZ265" s="754"/>
      <c r="CA265" s="754"/>
      <c r="CB265" s="754"/>
      <c r="CC265" s="754"/>
      <c r="CD265" s="754"/>
      <c r="CE265" s="754"/>
      <c r="CF265" s="754"/>
      <c r="CG265" s="754"/>
      <c r="CH265" s="754"/>
      <c r="CI265" s="754"/>
      <c r="CJ265" s="754"/>
    </row>
    <row r="266" spans="1:88" ht="33.65" customHeight="1">
      <c r="A266" s="749">
        <v>22</v>
      </c>
      <c r="B266" s="749"/>
      <c r="C266" s="755"/>
      <c r="D266" s="755"/>
      <c r="E266" s="755"/>
      <c r="F266" s="755"/>
      <c r="G266" s="755"/>
      <c r="H266" s="755"/>
      <c r="I266" s="755"/>
      <c r="J266" s="755"/>
      <c r="K266" s="755"/>
      <c r="L266" s="755"/>
      <c r="M266" s="755"/>
      <c r="N266" s="755"/>
      <c r="O266" s="755"/>
      <c r="P266" s="755"/>
      <c r="Q266" s="767"/>
      <c r="R266" s="768"/>
      <c r="S266" s="768"/>
      <c r="T266" s="768"/>
      <c r="U266" s="768"/>
      <c r="V266" s="304" t="s">
        <v>30</v>
      </c>
      <c r="W266" s="769"/>
      <c r="X266" s="768"/>
      <c r="Y266" s="768"/>
      <c r="Z266" s="768"/>
      <c r="AA266" s="768"/>
      <c r="AB266" s="304" t="s">
        <v>30</v>
      </c>
      <c r="AC266" s="769"/>
      <c r="AD266" s="768"/>
      <c r="AE266" s="768"/>
      <c r="AF266" s="768"/>
      <c r="AG266" s="768"/>
      <c r="AH266" s="754"/>
      <c r="AI266" s="754"/>
      <c r="AJ266" s="754"/>
      <c r="AK266" s="754"/>
      <c r="AL266" s="754"/>
      <c r="AM266" s="754"/>
      <c r="AN266" s="754"/>
      <c r="AO266" s="754"/>
      <c r="AP266" s="754"/>
      <c r="AQ266" s="754"/>
      <c r="AR266" s="754"/>
      <c r="AS266" s="754"/>
      <c r="AT266" s="754"/>
      <c r="AU266" s="754"/>
      <c r="AV266" s="754"/>
      <c r="AW266" s="754"/>
      <c r="AX266" s="754"/>
      <c r="AY266" s="754"/>
      <c r="AZ266" s="754"/>
      <c r="BA266" s="754"/>
      <c r="BB266" s="754"/>
      <c r="BC266" s="754"/>
      <c r="BD266" s="754"/>
      <c r="BE266" s="754"/>
      <c r="BF266" s="754"/>
      <c r="BG266" s="754"/>
      <c r="BH266" s="754"/>
      <c r="BI266" s="754"/>
      <c r="BJ266" s="754"/>
      <c r="BK266" s="754"/>
      <c r="BL266" s="754"/>
      <c r="BM266" s="754"/>
      <c r="BN266" s="754"/>
      <c r="BO266" s="754"/>
      <c r="BP266" s="754"/>
      <c r="BQ266" s="754"/>
      <c r="BR266" s="754"/>
      <c r="BS266" s="754"/>
      <c r="BT266" s="754"/>
      <c r="BU266" s="754"/>
      <c r="BV266" s="754"/>
      <c r="BW266" s="754"/>
      <c r="BX266" s="754"/>
      <c r="BY266" s="754"/>
      <c r="BZ266" s="754"/>
      <c r="CA266" s="754"/>
      <c r="CB266" s="754"/>
      <c r="CC266" s="754"/>
      <c r="CD266" s="754"/>
      <c r="CE266" s="754"/>
      <c r="CF266" s="754"/>
      <c r="CG266" s="754"/>
      <c r="CH266" s="754"/>
      <c r="CI266" s="754"/>
      <c r="CJ266" s="754"/>
    </row>
    <row r="267" spans="1:88" ht="33.65" customHeight="1">
      <c r="A267" s="749">
        <v>23</v>
      </c>
      <c r="B267" s="749"/>
      <c r="C267" s="755"/>
      <c r="D267" s="755"/>
      <c r="E267" s="755"/>
      <c r="F267" s="755"/>
      <c r="G267" s="755"/>
      <c r="H267" s="755"/>
      <c r="I267" s="755"/>
      <c r="J267" s="755"/>
      <c r="K267" s="755"/>
      <c r="L267" s="755"/>
      <c r="M267" s="755"/>
      <c r="N267" s="755"/>
      <c r="O267" s="755"/>
      <c r="P267" s="755"/>
      <c r="Q267" s="767"/>
      <c r="R267" s="768"/>
      <c r="S267" s="768"/>
      <c r="T267" s="768"/>
      <c r="U267" s="768"/>
      <c r="V267" s="304" t="s">
        <v>30</v>
      </c>
      <c r="W267" s="769"/>
      <c r="X267" s="768"/>
      <c r="Y267" s="768"/>
      <c r="Z267" s="768"/>
      <c r="AA267" s="768"/>
      <c r="AB267" s="304" t="s">
        <v>30</v>
      </c>
      <c r="AC267" s="769"/>
      <c r="AD267" s="768"/>
      <c r="AE267" s="768"/>
      <c r="AF267" s="768"/>
      <c r="AG267" s="768"/>
      <c r="AH267" s="754"/>
      <c r="AI267" s="754"/>
      <c r="AJ267" s="754"/>
      <c r="AK267" s="754"/>
      <c r="AL267" s="754"/>
      <c r="AM267" s="754"/>
      <c r="AN267" s="754"/>
      <c r="AO267" s="754"/>
      <c r="AP267" s="754"/>
      <c r="AQ267" s="754"/>
      <c r="AR267" s="754"/>
      <c r="AS267" s="754"/>
      <c r="AT267" s="754"/>
      <c r="AU267" s="754"/>
      <c r="AV267" s="754"/>
      <c r="AW267" s="754"/>
      <c r="AX267" s="754"/>
      <c r="AY267" s="754"/>
      <c r="AZ267" s="754"/>
      <c r="BA267" s="754"/>
      <c r="BB267" s="754"/>
      <c r="BC267" s="754"/>
      <c r="BD267" s="754"/>
      <c r="BE267" s="754"/>
      <c r="BF267" s="754"/>
      <c r="BG267" s="754"/>
      <c r="BH267" s="754"/>
      <c r="BI267" s="754"/>
      <c r="BJ267" s="754"/>
      <c r="BK267" s="754"/>
      <c r="BL267" s="754"/>
      <c r="BM267" s="754"/>
      <c r="BN267" s="754"/>
      <c r="BO267" s="754"/>
      <c r="BP267" s="754"/>
      <c r="BQ267" s="754"/>
      <c r="BR267" s="754"/>
      <c r="BS267" s="754"/>
      <c r="BT267" s="754"/>
      <c r="BU267" s="754"/>
      <c r="BV267" s="754"/>
      <c r="BW267" s="754"/>
      <c r="BX267" s="754"/>
      <c r="BY267" s="754"/>
      <c r="BZ267" s="754"/>
      <c r="CA267" s="754"/>
      <c r="CB267" s="754"/>
      <c r="CC267" s="754"/>
      <c r="CD267" s="754"/>
      <c r="CE267" s="754"/>
      <c r="CF267" s="754"/>
      <c r="CG267" s="754"/>
      <c r="CH267" s="754"/>
      <c r="CI267" s="754"/>
      <c r="CJ267" s="754"/>
    </row>
    <row r="268" spans="1:88" ht="33.65" customHeight="1">
      <c r="A268" s="749">
        <v>24</v>
      </c>
      <c r="B268" s="749"/>
      <c r="C268" s="755"/>
      <c r="D268" s="755"/>
      <c r="E268" s="755"/>
      <c r="F268" s="755"/>
      <c r="G268" s="755"/>
      <c r="H268" s="755"/>
      <c r="I268" s="755"/>
      <c r="J268" s="755"/>
      <c r="K268" s="755"/>
      <c r="L268" s="755"/>
      <c r="M268" s="755"/>
      <c r="N268" s="755"/>
      <c r="O268" s="755"/>
      <c r="P268" s="755"/>
      <c r="Q268" s="767"/>
      <c r="R268" s="768"/>
      <c r="S268" s="768"/>
      <c r="T268" s="768"/>
      <c r="U268" s="768"/>
      <c r="V268" s="304" t="s">
        <v>30</v>
      </c>
      <c r="W268" s="769"/>
      <c r="X268" s="768"/>
      <c r="Y268" s="768"/>
      <c r="Z268" s="768"/>
      <c r="AA268" s="768"/>
      <c r="AB268" s="304" t="s">
        <v>30</v>
      </c>
      <c r="AC268" s="769"/>
      <c r="AD268" s="768"/>
      <c r="AE268" s="768"/>
      <c r="AF268" s="768"/>
      <c r="AG268" s="768"/>
      <c r="AH268" s="754"/>
      <c r="AI268" s="754"/>
      <c r="AJ268" s="754"/>
      <c r="AK268" s="754"/>
      <c r="AL268" s="754"/>
      <c r="AM268" s="754"/>
      <c r="AN268" s="754"/>
      <c r="AO268" s="754"/>
      <c r="AP268" s="754"/>
      <c r="AQ268" s="754"/>
      <c r="AR268" s="754"/>
      <c r="AS268" s="754"/>
      <c r="AT268" s="754"/>
      <c r="AU268" s="754"/>
      <c r="AV268" s="754"/>
      <c r="AW268" s="754"/>
      <c r="AX268" s="754"/>
      <c r="AY268" s="754"/>
      <c r="AZ268" s="754"/>
      <c r="BA268" s="754"/>
      <c r="BB268" s="754"/>
      <c r="BC268" s="754"/>
      <c r="BD268" s="754"/>
      <c r="BE268" s="754"/>
      <c r="BF268" s="754"/>
      <c r="BG268" s="754"/>
      <c r="BH268" s="754"/>
      <c r="BI268" s="754"/>
      <c r="BJ268" s="754"/>
      <c r="BK268" s="754"/>
      <c r="BL268" s="754"/>
      <c r="BM268" s="754"/>
      <c r="BN268" s="754"/>
      <c r="BO268" s="754"/>
      <c r="BP268" s="754"/>
      <c r="BQ268" s="754"/>
      <c r="BR268" s="754"/>
      <c r="BS268" s="754"/>
      <c r="BT268" s="754"/>
      <c r="BU268" s="754"/>
      <c r="BV268" s="754"/>
      <c r="BW268" s="754"/>
      <c r="BX268" s="754"/>
      <c r="BY268" s="754"/>
      <c r="BZ268" s="754"/>
      <c r="CA268" s="754"/>
      <c r="CB268" s="754"/>
      <c r="CC268" s="754"/>
      <c r="CD268" s="754"/>
      <c r="CE268" s="754"/>
      <c r="CF268" s="754"/>
      <c r="CG268" s="754"/>
      <c r="CH268" s="754"/>
      <c r="CI268" s="754"/>
      <c r="CJ268" s="754"/>
    </row>
    <row r="269" spans="1:88" ht="33.65" customHeight="1">
      <c r="A269" s="749">
        <v>25</v>
      </c>
      <c r="B269" s="749"/>
      <c r="C269" s="755"/>
      <c r="D269" s="755"/>
      <c r="E269" s="755"/>
      <c r="F269" s="755"/>
      <c r="G269" s="755"/>
      <c r="H269" s="755"/>
      <c r="I269" s="755"/>
      <c r="J269" s="755"/>
      <c r="K269" s="755"/>
      <c r="L269" s="755"/>
      <c r="M269" s="755"/>
      <c r="N269" s="755"/>
      <c r="O269" s="755"/>
      <c r="P269" s="755"/>
      <c r="Q269" s="767"/>
      <c r="R269" s="768"/>
      <c r="S269" s="768"/>
      <c r="T269" s="768"/>
      <c r="U269" s="768"/>
      <c r="V269" s="304" t="s">
        <v>30</v>
      </c>
      <c r="W269" s="769"/>
      <c r="X269" s="768"/>
      <c r="Y269" s="768"/>
      <c r="Z269" s="768"/>
      <c r="AA269" s="768"/>
      <c r="AB269" s="304" t="s">
        <v>30</v>
      </c>
      <c r="AC269" s="769"/>
      <c r="AD269" s="768"/>
      <c r="AE269" s="768"/>
      <c r="AF269" s="768"/>
      <c r="AG269" s="768"/>
      <c r="AH269" s="754"/>
      <c r="AI269" s="754"/>
      <c r="AJ269" s="754"/>
      <c r="AK269" s="754"/>
      <c r="AL269" s="754"/>
      <c r="AM269" s="754"/>
      <c r="AN269" s="754"/>
      <c r="AO269" s="754"/>
      <c r="AP269" s="754"/>
      <c r="AQ269" s="754"/>
      <c r="AR269" s="754"/>
      <c r="AS269" s="754"/>
      <c r="AT269" s="754"/>
      <c r="AU269" s="754"/>
      <c r="AV269" s="754"/>
      <c r="AW269" s="754"/>
      <c r="AX269" s="754"/>
      <c r="AY269" s="754"/>
      <c r="AZ269" s="754"/>
      <c r="BA269" s="754"/>
      <c r="BB269" s="754"/>
      <c r="BC269" s="754"/>
      <c r="BD269" s="754"/>
      <c r="BE269" s="754"/>
      <c r="BF269" s="754"/>
      <c r="BG269" s="754"/>
      <c r="BH269" s="754"/>
      <c r="BI269" s="754"/>
      <c r="BJ269" s="754"/>
      <c r="BK269" s="754"/>
      <c r="BL269" s="754"/>
      <c r="BM269" s="754"/>
      <c r="BN269" s="754"/>
      <c r="BO269" s="754"/>
      <c r="BP269" s="754"/>
      <c r="BQ269" s="754"/>
      <c r="BR269" s="754"/>
      <c r="BS269" s="754"/>
      <c r="BT269" s="754"/>
      <c r="BU269" s="754"/>
      <c r="BV269" s="754"/>
      <c r="BW269" s="754"/>
      <c r="BX269" s="754"/>
      <c r="BY269" s="754"/>
      <c r="BZ269" s="754"/>
      <c r="CA269" s="754"/>
      <c r="CB269" s="754"/>
      <c r="CC269" s="754"/>
      <c r="CD269" s="754"/>
      <c r="CE269" s="754"/>
      <c r="CF269" s="754"/>
      <c r="CG269" s="754"/>
      <c r="CH269" s="754"/>
      <c r="CI269" s="754"/>
      <c r="CJ269" s="754"/>
    </row>
    <row r="270" spans="1:88" ht="33.65" customHeight="1">
      <c r="A270" s="749">
        <v>26</v>
      </c>
      <c r="B270" s="749"/>
      <c r="C270" s="750"/>
      <c r="D270" s="750"/>
      <c r="E270" s="750"/>
      <c r="F270" s="750"/>
      <c r="G270" s="750"/>
      <c r="H270" s="750"/>
      <c r="I270" s="750"/>
      <c r="J270" s="750"/>
      <c r="K270" s="750"/>
      <c r="L270" s="750"/>
      <c r="M270" s="750"/>
      <c r="N270" s="750"/>
      <c r="O270" s="750"/>
      <c r="P270" s="750"/>
      <c r="Q270" s="756"/>
      <c r="R270" s="757"/>
      <c r="S270" s="757"/>
      <c r="T270" s="757"/>
      <c r="U270" s="757"/>
      <c r="V270" s="304" t="s">
        <v>30</v>
      </c>
      <c r="W270" s="758"/>
      <c r="X270" s="757"/>
      <c r="Y270" s="757"/>
      <c r="Z270" s="757"/>
      <c r="AA270" s="757"/>
      <c r="AB270" s="304" t="s">
        <v>30</v>
      </c>
      <c r="AC270" s="758"/>
      <c r="AD270" s="757"/>
      <c r="AE270" s="757"/>
      <c r="AF270" s="757"/>
      <c r="AG270" s="757"/>
      <c r="AH270" s="754"/>
      <c r="AI270" s="754"/>
      <c r="AJ270" s="754"/>
      <c r="AK270" s="754"/>
      <c r="AL270" s="754"/>
      <c r="AM270" s="754"/>
      <c r="AN270" s="754"/>
      <c r="AO270" s="754"/>
      <c r="AP270" s="754"/>
      <c r="AQ270" s="754"/>
      <c r="AR270" s="754"/>
      <c r="AS270" s="754"/>
      <c r="AT270" s="754"/>
      <c r="AU270" s="754"/>
      <c r="AV270" s="754"/>
      <c r="AW270" s="754"/>
      <c r="AX270" s="754"/>
      <c r="AY270" s="754"/>
      <c r="AZ270" s="754"/>
      <c r="BA270" s="754"/>
      <c r="BB270" s="754"/>
      <c r="BC270" s="754"/>
      <c r="BD270" s="754"/>
      <c r="BE270" s="754"/>
      <c r="BF270" s="754"/>
      <c r="BG270" s="754"/>
      <c r="BH270" s="754"/>
      <c r="BI270" s="754"/>
      <c r="BJ270" s="754"/>
      <c r="BK270" s="754"/>
      <c r="BL270" s="754"/>
      <c r="BM270" s="754"/>
      <c r="BN270" s="754"/>
      <c r="BO270" s="754"/>
      <c r="BP270" s="754"/>
      <c r="BQ270" s="754"/>
      <c r="BR270" s="754"/>
      <c r="BS270" s="754"/>
      <c r="BT270" s="754"/>
      <c r="BU270" s="754"/>
      <c r="BV270" s="754"/>
      <c r="BW270" s="754"/>
      <c r="BX270" s="754"/>
      <c r="BY270" s="754"/>
      <c r="BZ270" s="754"/>
      <c r="CA270" s="754"/>
      <c r="CB270" s="754"/>
      <c r="CC270" s="754"/>
      <c r="CD270" s="754"/>
      <c r="CE270" s="754"/>
      <c r="CF270" s="754"/>
      <c r="CG270" s="754"/>
      <c r="CH270" s="754"/>
      <c r="CI270" s="754"/>
      <c r="CJ270" s="754"/>
    </row>
    <row r="271" spans="1:88" ht="33.65" customHeight="1">
      <c r="A271" s="749">
        <v>27</v>
      </c>
      <c r="B271" s="749"/>
      <c r="C271" s="750"/>
      <c r="D271" s="750"/>
      <c r="E271" s="750"/>
      <c r="F271" s="750"/>
      <c r="G271" s="750"/>
      <c r="H271" s="750"/>
      <c r="I271" s="750"/>
      <c r="J271" s="750"/>
      <c r="K271" s="750"/>
      <c r="L271" s="750"/>
      <c r="M271" s="750"/>
      <c r="N271" s="750"/>
      <c r="O271" s="750"/>
      <c r="P271" s="750"/>
      <c r="Q271" s="756"/>
      <c r="R271" s="757"/>
      <c r="S271" s="757"/>
      <c r="T271" s="757"/>
      <c r="U271" s="757"/>
      <c r="V271" s="304" t="s">
        <v>30</v>
      </c>
      <c r="W271" s="758"/>
      <c r="X271" s="757"/>
      <c r="Y271" s="757"/>
      <c r="Z271" s="757"/>
      <c r="AA271" s="757"/>
      <c r="AB271" s="304" t="s">
        <v>30</v>
      </c>
      <c r="AC271" s="758"/>
      <c r="AD271" s="757"/>
      <c r="AE271" s="757"/>
      <c r="AF271" s="757"/>
      <c r="AG271" s="757"/>
      <c r="AH271" s="754"/>
      <c r="AI271" s="754"/>
      <c r="AJ271" s="754"/>
      <c r="AK271" s="754"/>
      <c r="AL271" s="754"/>
      <c r="AM271" s="754"/>
      <c r="AN271" s="754"/>
      <c r="AO271" s="754"/>
      <c r="AP271" s="754"/>
      <c r="AQ271" s="754"/>
      <c r="AR271" s="754"/>
      <c r="AS271" s="754"/>
      <c r="AT271" s="754"/>
      <c r="AU271" s="754"/>
      <c r="AV271" s="754"/>
      <c r="AW271" s="754"/>
      <c r="AX271" s="754"/>
      <c r="AY271" s="754"/>
      <c r="AZ271" s="754"/>
      <c r="BA271" s="754"/>
      <c r="BB271" s="754"/>
      <c r="BC271" s="754"/>
      <c r="BD271" s="754"/>
      <c r="BE271" s="754"/>
      <c r="BF271" s="754"/>
      <c r="BG271" s="754"/>
      <c r="BH271" s="754"/>
      <c r="BI271" s="754"/>
      <c r="BJ271" s="754"/>
      <c r="BK271" s="754"/>
      <c r="BL271" s="754"/>
      <c r="BM271" s="754"/>
      <c r="BN271" s="754"/>
      <c r="BO271" s="754"/>
      <c r="BP271" s="754"/>
      <c r="BQ271" s="754"/>
      <c r="BR271" s="754"/>
      <c r="BS271" s="754"/>
      <c r="BT271" s="754"/>
      <c r="BU271" s="754"/>
      <c r="BV271" s="754"/>
      <c r="BW271" s="754"/>
      <c r="BX271" s="754"/>
      <c r="BY271" s="754"/>
      <c r="BZ271" s="754"/>
      <c r="CA271" s="754"/>
      <c r="CB271" s="754"/>
      <c r="CC271" s="754"/>
      <c r="CD271" s="754"/>
      <c r="CE271" s="754"/>
      <c r="CF271" s="754"/>
      <c r="CG271" s="754"/>
      <c r="CH271" s="754"/>
      <c r="CI271" s="754"/>
      <c r="CJ271" s="754"/>
    </row>
    <row r="272" spans="1:88" ht="33.65" customHeight="1">
      <c r="A272" s="749">
        <v>28</v>
      </c>
      <c r="B272" s="749"/>
      <c r="C272" s="750"/>
      <c r="D272" s="750"/>
      <c r="E272" s="750"/>
      <c r="F272" s="750"/>
      <c r="G272" s="750"/>
      <c r="H272" s="750"/>
      <c r="I272" s="750"/>
      <c r="J272" s="750"/>
      <c r="K272" s="750"/>
      <c r="L272" s="750"/>
      <c r="M272" s="750"/>
      <c r="N272" s="750"/>
      <c r="O272" s="750"/>
      <c r="P272" s="750"/>
      <c r="Q272" s="756"/>
      <c r="R272" s="757"/>
      <c r="S272" s="757"/>
      <c r="T272" s="757"/>
      <c r="U272" s="757"/>
      <c r="V272" s="304" t="s">
        <v>30</v>
      </c>
      <c r="W272" s="758"/>
      <c r="X272" s="757"/>
      <c r="Y272" s="757"/>
      <c r="Z272" s="757"/>
      <c r="AA272" s="757"/>
      <c r="AB272" s="304" t="s">
        <v>30</v>
      </c>
      <c r="AC272" s="758"/>
      <c r="AD272" s="757"/>
      <c r="AE272" s="757"/>
      <c r="AF272" s="757"/>
      <c r="AG272" s="757"/>
      <c r="AH272" s="754"/>
      <c r="AI272" s="754"/>
      <c r="AJ272" s="754"/>
      <c r="AK272" s="754"/>
      <c r="AL272" s="754"/>
      <c r="AM272" s="754"/>
      <c r="AN272" s="754"/>
      <c r="AO272" s="754"/>
      <c r="AP272" s="754"/>
      <c r="AQ272" s="754"/>
      <c r="AR272" s="754"/>
      <c r="AS272" s="754"/>
      <c r="AT272" s="754"/>
      <c r="AU272" s="754"/>
      <c r="AV272" s="754"/>
      <c r="AW272" s="754"/>
      <c r="AX272" s="754"/>
      <c r="AY272" s="754"/>
      <c r="AZ272" s="754"/>
      <c r="BA272" s="754"/>
      <c r="BB272" s="754"/>
      <c r="BC272" s="754"/>
      <c r="BD272" s="754"/>
      <c r="BE272" s="754"/>
      <c r="BF272" s="754"/>
      <c r="BG272" s="754"/>
      <c r="BH272" s="754"/>
      <c r="BI272" s="754"/>
      <c r="BJ272" s="754"/>
      <c r="BK272" s="754"/>
      <c r="BL272" s="754"/>
      <c r="BM272" s="754"/>
      <c r="BN272" s="754"/>
      <c r="BO272" s="754"/>
      <c r="BP272" s="754"/>
      <c r="BQ272" s="754"/>
      <c r="BR272" s="754"/>
      <c r="BS272" s="754"/>
      <c r="BT272" s="754"/>
      <c r="BU272" s="754"/>
      <c r="BV272" s="754"/>
      <c r="BW272" s="754"/>
      <c r="BX272" s="754"/>
      <c r="BY272" s="754"/>
      <c r="BZ272" s="754"/>
      <c r="CA272" s="754"/>
      <c r="CB272" s="754"/>
      <c r="CC272" s="754"/>
      <c r="CD272" s="754"/>
      <c r="CE272" s="754"/>
      <c r="CF272" s="754"/>
      <c r="CG272" s="754"/>
      <c r="CH272" s="754"/>
      <c r="CI272" s="754"/>
      <c r="CJ272" s="754"/>
    </row>
    <row r="273" spans="1:90" ht="33.65" customHeight="1">
      <c r="A273" s="749">
        <v>29</v>
      </c>
      <c r="B273" s="749"/>
      <c r="C273" s="750"/>
      <c r="D273" s="750"/>
      <c r="E273" s="750"/>
      <c r="F273" s="750"/>
      <c r="G273" s="750"/>
      <c r="H273" s="750"/>
      <c r="I273" s="750"/>
      <c r="J273" s="750"/>
      <c r="K273" s="750"/>
      <c r="L273" s="750"/>
      <c r="M273" s="750"/>
      <c r="N273" s="750"/>
      <c r="O273" s="750"/>
      <c r="P273" s="750"/>
      <c r="Q273" s="756"/>
      <c r="R273" s="757"/>
      <c r="S273" s="757"/>
      <c r="T273" s="757"/>
      <c r="U273" s="757"/>
      <c r="V273" s="304" t="s">
        <v>30</v>
      </c>
      <c r="W273" s="758"/>
      <c r="X273" s="757"/>
      <c r="Y273" s="757"/>
      <c r="Z273" s="757"/>
      <c r="AA273" s="757"/>
      <c r="AB273" s="304" t="s">
        <v>30</v>
      </c>
      <c r="AC273" s="758"/>
      <c r="AD273" s="757"/>
      <c r="AE273" s="757"/>
      <c r="AF273" s="757"/>
      <c r="AG273" s="757"/>
      <c r="AH273" s="754"/>
      <c r="AI273" s="754"/>
      <c r="AJ273" s="754"/>
      <c r="AK273" s="754"/>
      <c r="AL273" s="754"/>
      <c r="AM273" s="754"/>
      <c r="AN273" s="754"/>
      <c r="AO273" s="754"/>
      <c r="AP273" s="754"/>
      <c r="AQ273" s="754"/>
      <c r="AR273" s="754"/>
      <c r="AS273" s="754"/>
      <c r="AT273" s="754"/>
      <c r="AU273" s="754"/>
      <c r="AV273" s="754"/>
      <c r="AW273" s="754"/>
      <c r="AX273" s="754"/>
      <c r="AY273" s="754"/>
      <c r="AZ273" s="754"/>
      <c r="BA273" s="754"/>
      <c r="BB273" s="754"/>
      <c r="BC273" s="754"/>
      <c r="BD273" s="754"/>
      <c r="BE273" s="754"/>
      <c r="BF273" s="754"/>
      <c r="BG273" s="754"/>
      <c r="BH273" s="754"/>
      <c r="BI273" s="754"/>
      <c r="BJ273" s="754"/>
      <c r="BK273" s="754"/>
      <c r="BL273" s="754"/>
      <c r="BM273" s="754"/>
      <c r="BN273" s="754"/>
      <c r="BO273" s="754"/>
      <c r="BP273" s="754"/>
      <c r="BQ273" s="754"/>
      <c r="BR273" s="754"/>
      <c r="BS273" s="754"/>
      <c r="BT273" s="754"/>
      <c r="BU273" s="754"/>
      <c r="BV273" s="754"/>
      <c r="BW273" s="754"/>
      <c r="BX273" s="754"/>
      <c r="BY273" s="754"/>
      <c r="BZ273" s="754"/>
      <c r="CA273" s="754"/>
      <c r="CB273" s="754"/>
      <c r="CC273" s="754"/>
      <c r="CD273" s="754"/>
      <c r="CE273" s="754"/>
      <c r="CF273" s="754"/>
      <c r="CG273" s="754"/>
      <c r="CH273" s="754"/>
      <c r="CI273" s="754"/>
      <c r="CJ273" s="754"/>
    </row>
    <row r="274" spans="1:90" ht="33.65" customHeight="1">
      <c r="A274" s="749">
        <v>30</v>
      </c>
      <c r="B274" s="749"/>
      <c r="C274" s="750"/>
      <c r="D274" s="750"/>
      <c r="E274" s="750"/>
      <c r="F274" s="750"/>
      <c r="G274" s="750"/>
      <c r="H274" s="750"/>
      <c r="I274" s="750"/>
      <c r="J274" s="750"/>
      <c r="K274" s="750"/>
      <c r="L274" s="750"/>
      <c r="M274" s="750"/>
      <c r="N274" s="750"/>
      <c r="O274" s="750"/>
      <c r="P274" s="750"/>
      <c r="Q274" s="756"/>
      <c r="R274" s="757"/>
      <c r="S274" s="757"/>
      <c r="T274" s="757"/>
      <c r="U274" s="757"/>
      <c r="V274" s="304" t="s">
        <v>30</v>
      </c>
      <c r="W274" s="758"/>
      <c r="X274" s="757"/>
      <c r="Y274" s="757"/>
      <c r="Z274" s="757"/>
      <c r="AA274" s="757"/>
      <c r="AB274" s="304" t="s">
        <v>30</v>
      </c>
      <c r="AC274" s="758"/>
      <c r="AD274" s="757"/>
      <c r="AE274" s="757"/>
      <c r="AF274" s="757"/>
      <c r="AG274" s="757"/>
      <c r="AH274" s="754"/>
      <c r="AI274" s="754"/>
      <c r="AJ274" s="754"/>
      <c r="AK274" s="754"/>
      <c r="AL274" s="754"/>
      <c r="AM274" s="754"/>
      <c r="AN274" s="754"/>
      <c r="AO274" s="754"/>
      <c r="AP274" s="754"/>
      <c r="AQ274" s="754"/>
      <c r="AR274" s="754"/>
      <c r="AS274" s="754"/>
      <c r="AT274" s="754"/>
      <c r="AU274" s="754"/>
      <c r="AV274" s="754"/>
      <c r="AW274" s="754"/>
      <c r="AX274" s="754"/>
      <c r="AY274" s="754"/>
      <c r="AZ274" s="754"/>
      <c r="BA274" s="754"/>
      <c r="BB274" s="754"/>
      <c r="BC274" s="754"/>
      <c r="BD274" s="754"/>
      <c r="BE274" s="754"/>
      <c r="BF274" s="754"/>
      <c r="BG274" s="754"/>
      <c r="BH274" s="754"/>
      <c r="BI274" s="754"/>
      <c r="BJ274" s="754"/>
      <c r="BK274" s="754"/>
      <c r="BL274" s="754"/>
      <c r="BM274" s="754"/>
      <c r="BN274" s="754"/>
      <c r="BO274" s="754"/>
      <c r="BP274" s="754"/>
      <c r="BQ274" s="754"/>
      <c r="BR274" s="754"/>
      <c r="BS274" s="754"/>
      <c r="BT274" s="754"/>
      <c r="BU274" s="754"/>
      <c r="BV274" s="754"/>
      <c r="BW274" s="754"/>
      <c r="BX274" s="754"/>
      <c r="BY274" s="754"/>
      <c r="BZ274" s="754"/>
      <c r="CA274" s="754"/>
      <c r="CB274" s="754"/>
      <c r="CC274" s="754"/>
      <c r="CD274" s="754"/>
      <c r="CE274" s="754"/>
      <c r="CF274" s="754"/>
      <c r="CG274" s="754"/>
      <c r="CH274" s="754"/>
      <c r="CI274" s="754"/>
      <c r="CJ274" s="754"/>
    </row>
    <row r="275" spans="1:90" ht="33.65" customHeight="1">
      <c r="A275" s="749">
        <v>31</v>
      </c>
      <c r="B275" s="749"/>
      <c r="C275" s="750"/>
      <c r="D275" s="750"/>
      <c r="E275" s="750"/>
      <c r="F275" s="750"/>
      <c r="G275" s="750"/>
      <c r="H275" s="750"/>
      <c r="I275" s="750"/>
      <c r="J275" s="750"/>
      <c r="K275" s="750"/>
      <c r="L275" s="750"/>
      <c r="M275" s="750"/>
      <c r="N275" s="750"/>
      <c r="O275" s="750"/>
      <c r="P275" s="750"/>
      <c r="Q275" s="756"/>
      <c r="R275" s="757"/>
      <c r="S275" s="757"/>
      <c r="T275" s="757"/>
      <c r="U275" s="757"/>
      <c r="V275" s="304" t="s">
        <v>30</v>
      </c>
      <c r="W275" s="758"/>
      <c r="X275" s="757"/>
      <c r="Y275" s="757"/>
      <c r="Z275" s="757"/>
      <c r="AA275" s="757"/>
      <c r="AB275" s="304" t="s">
        <v>30</v>
      </c>
      <c r="AC275" s="758"/>
      <c r="AD275" s="757"/>
      <c r="AE275" s="757"/>
      <c r="AF275" s="757"/>
      <c r="AG275" s="757"/>
      <c r="AH275" s="754"/>
      <c r="AI275" s="754"/>
      <c r="AJ275" s="754"/>
      <c r="AK275" s="754"/>
      <c r="AL275" s="754"/>
      <c r="AM275" s="754"/>
      <c r="AN275" s="754"/>
      <c r="AO275" s="754"/>
      <c r="AP275" s="754"/>
      <c r="AQ275" s="754"/>
      <c r="AR275" s="754"/>
      <c r="AS275" s="754"/>
      <c r="AT275" s="754"/>
      <c r="AU275" s="754"/>
      <c r="AV275" s="754"/>
      <c r="AW275" s="754"/>
      <c r="AX275" s="754"/>
      <c r="AY275" s="754"/>
      <c r="AZ275" s="754"/>
      <c r="BA275" s="754"/>
      <c r="BB275" s="754"/>
      <c r="BC275" s="754"/>
      <c r="BD275" s="754"/>
      <c r="BE275" s="754"/>
      <c r="BF275" s="754"/>
      <c r="BG275" s="754"/>
      <c r="BH275" s="754"/>
      <c r="BI275" s="754"/>
      <c r="BJ275" s="754"/>
      <c r="BK275" s="754"/>
      <c r="BL275" s="754"/>
      <c r="BM275" s="754"/>
      <c r="BN275" s="754"/>
      <c r="BO275" s="754"/>
      <c r="BP275" s="754"/>
      <c r="BQ275" s="754"/>
      <c r="BR275" s="754"/>
      <c r="BS275" s="754"/>
      <c r="BT275" s="754"/>
      <c r="BU275" s="754"/>
      <c r="BV275" s="754"/>
      <c r="BW275" s="754"/>
      <c r="BX275" s="754"/>
      <c r="BY275" s="754"/>
      <c r="BZ275" s="754"/>
      <c r="CA275" s="754"/>
      <c r="CB275" s="754"/>
      <c r="CC275" s="754"/>
      <c r="CD275" s="754"/>
      <c r="CE275" s="754"/>
      <c r="CF275" s="754"/>
      <c r="CG275" s="754"/>
      <c r="CH275" s="754"/>
      <c r="CI275" s="754"/>
      <c r="CJ275" s="754"/>
    </row>
    <row r="276" spans="1:90" ht="33.65" customHeight="1">
      <c r="A276" s="749">
        <v>32</v>
      </c>
      <c r="B276" s="749"/>
      <c r="C276" s="750"/>
      <c r="D276" s="750"/>
      <c r="E276" s="750"/>
      <c r="F276" s="750"/>
      <c r="G276" s="750"/>
      <c r="H276" s="750"/>
      <c r="I276" s="750"/>
      <c r="J276" s="750"/>
      <c r="K276" s="750"/>
      <c r="L276" s="750"/>
      <c r="M276" s="750"/>
      <c r="N276" s="750"/>
      <c r="O276" s="750"/>
      <c r="P276" s="750"/>
      <c r="Q276" s="756"/>
      <c r="R276" s="757"/>
      <c r="S276" s="757"/>
      <c r="T276" s="757"/>
      <c r="U276" s="757"/>
      <c r="V276" s="304" t="s">
        <v>30</v>
      </c>
      <c r="W276" s="758"/>
      <c r="X276" s="757"/>
      <c r="Y276" s="757"/>
      <c r="Z276" s="757"/>
      <c r="AA276" s="757"/>
      <c r="AB276" s="304" t="s">
        <v>30</v>
      </c>
      <c r="AC276" s="758"/>
      <c r="AD276" s="757"/>
      <c r="AE276" s="757"/>
      <c r="AF276" s="757"/>
      <c r="AG276" s="757"/>
      <c r="AH276" s="754"/>
      <c r="AI276" s="754"/>
      <c r="AJ276" s="754"/>
      <c r="AK276" s="754"/>
      <c r="AL276" s="754"/>
      <c r="AM276" s="754"/>
      <c r="AN276" s="754"/>
      <c r="AO276" s="754"/>
      <c r="AP276" s="754"/>
      <c r="AQ276" s="754"/>
      <c r="AR276" s="754"/>
      <c r="AS276" s="754"/>
      <c r="AT276" s="754"/>
      <c r="AU276" s="754"/>
      <c r="AV276" s="754"/>
      <c r="AW276" s="754"/>
      <c r="AX276" s="754"/>
      <c r="AY276" s="754"/>
      <c r="AZ276" s="754"/>
      <c r="BA276" s="754"/>
      <c r="BB276" s="754"/>
      <c r="BC276" s="754"/>
      <c r="BD276" s="754"/>
      <c r="BE276" s="754"/>
      <c r="BF276" s="754"/>
      <c r="BG276" s="754"/>
      <c r="BH276" s="754"/>
      <c r="BI276" s="754"/>
      <c r="BJ276" s="754"/>
      <c r="BK276" s="754"/>
      <c r="BL276" s="754"/>
      <c r="BM276" s="754"/>
      <c r="BN276" s="754"/>
      <c r="BO276" s="754"/>
      <c r="BP276" s="754"/>
      <c r="BQ276" s="754"/>
      <c r="BR276" s="754"/>
      <c r="BS276" s="754"/>
      <c r="BT276" s="754"/>
      <c r="BU276" s="754"/>
      <c r="BV276" s="754"/>
      <c r="BW276" s="754"/>
      <c r="BX276" s="754"/>
      <c r="BY276" s="754"/>
      <c r="BZ276" s="754"/>
      <c r="CA276" s="754"/>
      <c r="CB276" s="754"/>
      <c r="CC276" s="754"/>
      <c r="CD276" s="754"/>
      <c r="CE276" s="754"/>
      <c r="CF276" s="754"/>
      <c r="CG276" s="754"/>
      <c r="CH276" s="754"/>
      <c r="CI276" s="754"/>
      <c r="CJ276" s="754"/>
    </row>
    <row r="277" spans="1:90" ht="33.65" customHeight="1">
      <c r="A277" s="749">
        <v>33</v>
      </c>
      <c r="B277" s="749"/>
      <c r="C277" s="750"/>
      <c r="D277" s="750"/>
      <c r="E277" s="750"/>
      <c r="F277" s="750"/>
      <c r="G277" s="750"/>
      <c r="H277" s="750"/>
      <c r="I277" s="750"/>
      <c r="J277" s="750"/>
      <c r="K277" s="750"/>
      <c r="L277" s="750"/>
      <c r="M277" s="750"/>
      <c r="N277" s="750"/>
      <c r="O277" s="750"/>
      <c r="P277" s="750"/>
      <c r="Q277" s="756"/>
      <c r="R277" s="757"/>
      <c r="S277" s="757"/>
      <c r="T277" s="757"/>
      <c r="U277" s="757"/>
      <c r="V277" s="304" t="s">
        <v>30</v>
      </c>
      <c r="W277" s="758"/>
      <c r="X277" s="757"/>
      <c r="Y277" s="757"/>
      <c r="Z277" s="757"/>
      <c r="AA277" s="757"/>
      <c r="AB277" s="304" t="s">
        <v>30</v>
      </c>
      <c r="AC277" s="758"/>
      <c r="AD277" s="757"/>
      <c r="AE277" s="757"/>
      <c r="AF277" s="757"/>
      <c r="AG277" s="757"/>
      <c r="AH277" s="754"/>
      <c r="AI277" s="754"/>
      <c r="AJ277" s="754"/>
      <c r="AK277" s="754"/>
      <c r="AL277" s="754"/>
      <c r="AM277" s="754"/>
      <c r="AN277" s="754"/>
      <c r="AO277" s="754"/>
      <c r="AP277" s="754"/>
      <c r="AQ277" s="754"/>
      <c r="AR277" s="754"/>
      <c r="AS277" s="754"/>
      <c r="AT277" s="754"/>
      <c r="AU277" s="754"/>
      <c r="AV277" s="754"/>
      <c r="AW277" s="754"/>
      <c r="AX277" s="754"/>
      <c r="AY277" s="754"/>
      <c r="AZ277" s="754"/>
      <c r="BA277" s="754"/>
      <c r="BB277" s="754"/>
      <c r="BC277" s="754"/>
      <c r="BD277" s="754"/>
      <c r="BE277" s="754"/>
      <c r="BF277" s="754"/>
      <c r="BG277" s="754"/>
      <c r="BH277" s="754"/>
      <c r="BI277" s="754"/>
      <c r="BJ277" s="754"/>
      <c r="BK277" s="754"/>
      <c r="BL277" s="754"/>
      <c r="BM277" s="754"/>
      <c r="BN277" s="754"/>
      <c r="BO277" s="754"/>
      <c r="BP277" s="754"/>
      <c r="BQ277" s="754"/>
      <c r="BR277" s="754"/>
      <c r="BS277" s="754"/>
      <c r="BT277" s="754"/>
      <c r="BU277" s="754"/>
      <c r="BV277" s="754"/>
      <c r="BW277" s="754"/>
      <c r="BX277" s="754"/>
      <c r="BY277" s="754"/>
      <c r="BZ277" s="754"/>
      <c r="CA277" s="754"/>
      <c r="CB277" s="754"/>
      <c r="CC277" s="754"/>
      <c r="CD277" s="754"/>
      <c r="CE277" s="754"/>
      <c r="CF277" s="754"/>
      <c r="CG277" s="754"/>
      <c r="CH277" s="754"/>
      <c r="CI277" s="754"/>
      <c r="CJ277" s="754"/>
    </row>
    <row r="278" spans="1:90" ht="33.65" customHeight="1">
      <c r="A278" s="749">
        <v>34</v>
      </c>
      <c r="B278" s="749"/>
      <c r="C278" s="750"/>
      <c r="D278" s="750"/>
      <c r="E278" s="750"/>
      <c r="F278" s="750"/>
      <c r="G278" s="750"/>
      <c r="H278" s="750"/>
      <c r="I278" s="750"/>
      <c r="J278" s="750"/>
      <c r="K278" s="750"/>
      <c r="L278" s="750"/>
      <c r="M278" s="750"/>
      <c r="N278" s="750"/>
      <c r="O278" s="750"/>
      <c r="P278" s="750"/>
      <c r="Q278" s="756"/>
      <c r="R278" s="757"/>
      <c r="S278" s="757"/>
      <c r="T278" s="757"/>
      <c r="U278" s="757"/>
      <c r="V278" s="304" t="s">
        <v>30</v>
      </c>
      <c r="W278" s="758"/>
      <c r="X278" s="757"/>
      <c r="Y278" s="757"/>
      <c r="Z278" s="757"/>
      <c r="AA278" s="757"/>
      <c r="AB278" s="304" t="s">
        <v>30</v>
      </c>
      <c r="AC278" s="758"/>
      <c r="AD278" s="757"/>
      <c r="AE278" s="757"/>
      <c r="AF278" s="757"/>
      <c r="AG278" s="757"/>
      <c r="AH278" s="754"/>
      <c r="AI278" s="754"/>
      <c r="AJ278" s="754"/>
      <c r="AK278" s="754"/>
      <c r="AL278" s="754"/>
      <c r="AM278" s="754"/>
      <c r="AN278" s="754"/>
      <c r="AO278" s="754"/>
      <c r="AP278" s="754"/>
      <c r="AQ278" s="754"/>
      <c r="AR278" s="754"/>
      <c r="AS278" s="754"/>
      <c r="AT278" s="754"/>
      <c r="AU278" s="754"/>
      <c r="AV278" s="754"/>
      <c r="AW278" s="754"/>
      <c r="AX278" s="754"/>
      <c r="AY278" s="754"/>
      <c r="AZ278" s="754"/>
      <c r="BA278" s="754"/>
      <c r="BB278" s="754"/>
      <c r="BC278" s="754"/>
      <c r="BD278" s="754"/>
      <c r="BE278" s="754"/>
      <c r="BF278" s="754"/>
      <c r="BG278" s="754"/>
      <c r="BH278" s="754"/>
      <c r="BI278" s="754"/>
      <c r="BJ278" s="754"/>
      <c r="BK278" s="754"/>
      <c r="BL278" s="754"/>
      <c r="BM278" s="754"/>
      <c r="BN278" s="754"/>
      <c r="BO278" s="754"/>
      <c r="BP278" s="754"/>
      <c r="BQ278" s="754"/>
      <c r="BR278" s="754"/>
      <c r="BS278" s="754"/>
      <c r="BT278" s="754"/>
      <c r="BU278" s="754"/>
      <c r="BV278" s="754"/>
      <c r="BW278" s="754"/>
      <c r="BX278" s="754"/>
      <c r="BY278" s="754"/>
      <c r="BZ278" s="754"/>
      <c r="CA278" s="754"/>
      <c r="CB278" s="754"/>
      <c r="CC278" s="754"/>
      <c r="CD278" s="754"/>
      <c r="CE278" s="754"/>
      <c r="CF278" s="754"/>
      <c r="CG278" s="754"/>
      <c r="CH278" s="754"/>
      <c r="CI278" s="754"/>
      <c r="CJ278" s="754"/>
    </row>
    <row r="279" spans="1:90" ht="33.65" customHeight="1">
      <c r="A279" s="749">
        <v>35</v>
      </c>
      <c r="B279" s="749"/>
      <c r="C279" s="750"/>
      <c r="D279" s="750"/>
      <c r="E279" s="750"/>
      <c r="F279" s="750"/>
      <c r="G279" s="750"/>
      <c r="H279" s="750"/>
      <c r="I279" s="750"/>
      <c r="J279" s="750"/>
      <c r="K279" s="750"/>
      <c r="L279" s="750"/>
      <c r="M279" s="750"/>
      <c r="N279" s="750"/>
      <c r="O279" s="750"/>
      <c r="P279" s="750"/>
      <c r="Q279" s="756"/>
      <c r="R279" s="757"/>
      <c r="S279" s="757"/>
      <c r="T279" s="757"/>
      <c r="U279" s="757"/>
      <c r="V279" s="304" t="s">
        <v>30</v>
      </c>
      <c r="W279" s="758"/>
      <c r="X279" s="757"/>
      <c r="Y279" s="757"/>
      <c r="Z279" s="757"/>
      <c r="AA279" s="757"/>
      <c r="AB279" s="304" t="s">
        <v>30</v>
      </c>
      <c r="AC279" s="758"/>
      <c r="AD279" s="757"/>
      <c r="AE279" s="757"/>
      <c r="AF279" s="757"/>
      <c r="AG279" s="757"/>
      <c r="AH279" s="754"/>
      <c r="AI279" s="754"/>
      <c r="AJ279" s="754"/>
      <c r="AK279" s="754"/>
      <c r="AL279" s="754"/>
      <c r="AM279" s="754"/>
      <c r="AN279" s="754"/>
      <c r="AO279" s="754"/>
      <c r="AP279" s="754"/>
      <c r="AQ279" s="754"/>
      <c r="AR279" s="754"/>
      <c r="AS279" s="754"/>
      <c r="AT279" s="754"/>
      <c r="AU279" s="754"/>
      <c r="AV279" s="754"/>
      <c r="AW279" s="754"/>
      <c r="AX279" s="754"/>
      <c r="AY279" s="754"/>
      <c r="AZ279" s="754"/>
      <c r="BA279" s="754"/>
      <c r="BB279" s="754"/>
      <c r="BC279" s="754"/>
      <c r="BD279" s="754"/>
      <c r="BE279" s="754"/>
      <c r="BF279" s="754"/>
      <c r="BG279" s="754"/>
      <c r="BH279" s="754"/>
      <c r="BI279" s="754"/>
      <c r="BJ279" s="754"/>
      <c r="BK279" s="754"/>
      <c r="BL279" s="754"/>
      <c r="BM279" s="754"/>
      <c r="BN279" s="754"/>
      <c r="BO279" s="754"/>
      <c r="BP279" s="754"/>
      <c r="BQ279" s="754"/>
      <c r="BR279" s="754"/>
      <c r="BS279" s="754"/>
      <c r="BT279" s="754"/>
      <c r="BU279" s="754"/>
      <c r="BV279" s="754"/>
      <c r="BW279" s="754"/>
      <c r="BX279" s="754"/>
      <c r="BY279" s="754"/>
      <c r="BZ279" s="754"/>
      <c r="CA279" s="754"/>
      <c r="CB279" s="754"/>
      <c r="CC279" s="754"/>
      <c r="CD279" s="754"/>
      <c r="CE279" s="754"/>
      <c r="CF279" s="754"/>
      <c r="CG279" s="754"/>
      <c r="CH279" s="754"/>
      <c r="CI279" s="754"/>
      <c r="CJ279" s="754"/>
    </row>
    <row r="280" spans="1:90" ht="33.65" customHeight="1">
      <c r="A280" s="749">
        <v>36</v>
      </c>
      <c r="B280" s="749"/>
      <c r="C280" s="750"/>
      <c r="D280" s="750"/>
      <c r="E280" s="750"/>
      <c r="F280" s="750"/>
      <c r="G280" s="750"/>
      <c r="H280" s="750"/>
      <c r="I280" s="750"/>
      <c r="J280" s="750"/>
      <c r="K280" s="750"/>
      <c r="L280" s="750"/>
      <c r="M280" s="750"/>
      <c r="N280" s="750"/>
      <c r="O280" s="750"/>
      <c r="P280" s="750"/>
      <c r="Q280" s="756"/>
      <c r="R280" s="757"/>
      <c r="S280" s="757"/>
      <c r="T280" s="757"/>
      <c r="U280" s="757"/>
      <c r="V280" s="304" t="s">
        <v>30</v>
      </c>
      <c r="W280" s="758"/>
      <c r="X280" s="757"/>
      <c r="Y280" s="757"/>
      <c r="Z280" s="757"/>
      <c r="AA280" s="757"/>
      <c r="AB280" s="304" t="s">
        <v>30</v>
      </c>
      <c r="AC280" s="758"/>
      <c r="AD280" s="757"/>
      <c r="AE280" s="757"/>
      <c r="AF280" s="757"/>
      <c r="AG280" s="757"/>
      <c r="AH280" s="754"/>
      <c r="AI280" s="754"/>
      <c r="AJ280" s="754"/>
      <c r="AK280" s="754"/>
      <c r="AL280" s="754"/>
      <c r="AM280" s="754"/>
      <c r="AN280" s="754"/>
      <c r="AO280" s="754"/>
      <c r="AP280" s="754"/>
      <c r="AQ280" s="754"/>
      <c r="AR280" s="754"/>
      <c r="AS280" s="754"/>
      <c r="AT280" s="754"/>
      <c r="AU280" s="754"/>
      <c r="AV280" s="754"/>
      <c r="AW280" s="754"/>
      <c r="AX280" s="754"/>
      <c r="AY280" s="754"/>
      <c r="AZ280" s="754"/>
      <c r="BA280" s="754"/>
      <c r="BB280" s="754"/>
      <c r="BC280" s="754"/>
      <c r="BD280" s="754"/>
      <c r="BE280" s="754"/>
      <c r="BF280" s="754"/>
      <c r="BG280" s="754"/>
      <c r="BH280" s="754"/>
      <c r="BI280" s="754"/>
      <c r="BJ280" s="754"/>
      <c r="BK280" s="754"/>
      <c r="BL280" s="754"/>
      <c r="BM280" s="754"/>
      <c r="BN280" s="754"/>
      <c r="BO280" s="754"/>
      <c r="BP280" s="754"/>
      <c r="BQ280" s="754"/>
      <c r="BR280" s="754"/>
      <c r="BS280" s="754"/>
      <c r="BT280" s="754"/>
      <c r="BU280" s="754"/>
      <c r="BV280" s="754"/>
      <c r="BW280" s="754"/>
      <c r="BX280" s="754"/>
      <c r="BY280" s="754"/>
      <c r="BZ280" s="754"/>
      <c r="CA280" s="754"/>
      <c r="CB280" s="754"/>
      <c r="CC280" s="754"/>
      <c r="CD280" s="754"/>
      <c r="CE280" s="754"/>
      <c r="CF280" s="754"/>
      <c r="CG280" s="754"/>
      <c r="CH280" s="754"/>
      <c r="CI280" s="754"/>
      <c r="CJ280" s="754"/>
    </row>
    <row r="281" spans="1:90" ht="33.65" customHeight="1">
      <c r="A281" s="749">
        <v>37</v>
      </c>
      <c r="B281" s="749"/>
      <c r="C281" s="750"/>
      <c r="D281" s="750"/>
      <c r="E281" s="750"/>
      <c r="F281" s="750"/>
      <c r="G281" s="750"/>
      <c r="H281" s="750"/>
      <c r="I281" s="750"/>
      <c r="J281" s="750"/>
      <c r="K281" s="750"/>
      <c r="L281" s="750"/>
      <c r="M281" s="750"/>
      <c r="N281" s="750"/>
      <c r="O281" s="750"/>
      <c r="P281" s="750"/>
      <c r="Q281" s="756"/>
      <c r="R281" s="757"/>
      <c r="S281" s="757"/>
      <c r="T281" s="757"/>
      <c r="U281" s="757"/>
      <c r="V281" s="304" t="s">
        <v>30</v>
      </c>
      <c r="W281" s="758"/>
      <c r="X281" s="757"/>
      <c r="Y281" s="757"/>
      <c r="Z281" s="757"/>
      <c r="AA281" s="757"/>
      <c r="AB281" s="304" t="s">
        <v>30</v>
      </c>
      <c r="AC281" s="758"/>
      <c r="AD281" s="757"/>
      <c r="AE281" s="757"/>
      <c r="AF281" s="757"/>
      <c r="AG281" s="757"/>
      <c r="AH281" s="754"/>
      <c r="AI281" s="754"/>
      <c r="AJ281" s="754"/>
      <c r="AK281" s="754"/>
      <c r="AL281" s="754"/>
      <c r="AM281" s="754"/>
      <c r="AN281" s="754"/>
      <c r="AO281" s="754"/>
      <c r="AP281" s="754"/>
      <c r="AQ281" s="754"/>
      <c r="AR281" s="754"/>
      <c r="AS281" s="754"/>
      <c r="AT281" s="754"/>
      <c r="AU281" s="754"/>
      <c r="AV281" s="754"/>
      <c r="AW281" s="754"/>
      <c r="AX281" s="754"/>
      <c r="AY281" s="754"/>
      <c r="AZ281" s="754"/>
      <c r="BA281" s="754"/>
      <c r="BB281" s="754"/>
      <c r="BC281" s="754"/>
      <c r="BD281" s="754"/>
      <c r="BE281" s="754"/>
      <c r="BF281" s="754"/>
      <c r="BG281" s="754"/>
      <c r="BH281" s="754"/>
      <c r="BI281" s="754"/>
      <c r="BJ281" s="754"/>
      <c r="BK281" s="754"/>
      <c r="BL281" s="754"/>
      <c r="BM281" s="754"/>
      <c r="BN281" s="754"/>
      <c r="BO281" s="754"/>
      <c r="BP281" s="754"/>
      <c r="BQ281" s="754"/>
      <c r="BR281" s="754"/>
      <c r="BS281" s="754"/>
      <c r="BT281" s="754"/>
      <c r="BU281" s="754"/>
      <c r="BV281" s="754"/>
      <c r="BW281" s="754"/>
      <c r="BX281" s="754"/>
      <c r="BY281" s="754"/>
      <c r="BZ281" s="754"/>
      <c r="CA281" s="754"/>
      <c r="CB281" s="754"/>
      <c r="CC281" s="754"/>
      <c r="CD281" s="754"/>
      <c r="CE281" s="754"/>
      <c r="CF281" s="754"/>
      <c r="CG281" s="754"/>
      <c r="CH281" s="754"/>
      <c r="CI281" s="754"/>
      <c r="CJ281" s="754"/>
    </row>
    <row r="282" spans="1:90" ht="33.65" customHeight="1">
      <c r="A282" s="749">
        <v>38</v>
      </c>
      <c r="B282" s="749"/>
      <c r="C282" s="750"/>
      <c r="D282" s="750"/>
      <c r="E282" s="750"/>
      <c r="F282" s="750"/>
      <c r="G282" s="750"/>
      <c r="H282" s="750"/>
      <c r="I282" s="750"/>
      <c r="J282" s="750"/>
      <c r="K282" s="750"/>
      <c r="L282" s="750"/>
      <c r="M282" s="750"/>
      <c r="N282" s="750"/>
      <c r="O282" s="750"/>
      <c r="P282" s="750"/>
      <c r="Q282" s="756"/>
      <c r="R282" s="757"/>
      <c r="S282" s="757"/>
      <c r="T282" s="757"/>
      <c r="U282" s="757"/>
      <c r="V282" s="304" t="s">
        <v>30</v>
      </c>
      <c r="W282" s="758"/>
      <c r="X282" s="757"/>
      <c r="Y282" s="757"/>
      <c r="Z282" s="757"/>
      <c r="AA282" s="757"/>
      <c r="AB282" s="304" t="s">
        <v>30</v>
      </c>
      <c r="AC282" s="758"/>
      <c r="AD282" s="757"/>
      <c r="AE282" s="757"/>
      <c r="AF282" s="757"/>
      <c r="AG282" s="757"/>
      <c r="AH282" s="754"/>
      <c r="AI282" s="754"/>
      <c r="AJ282" s="754"/>
      <c r="AK282" s="754"/>
      <c r="AL282" s="754"/>
      <c r="AM282" s="754"/>
      <c r="AN282" s="754"/>
      <c r="AO282" s="754"/>
      <c r="AP282" s="754"/>
      <c r="AQ282" s="754"/>
      <c r="AR282" s="754"/>
      <c r="AS282" s="754"/>
      <c r="AT282" s="754"/>
      <c r="AU282" s="754"/>
      <c r="AV282" s="754"/>
      <c r="AW282" s="754"/>
      <c r="AX282" s="754"/>
      <c r="AY282" s="754"/>
      <c r="AZ282" s="754"/>
      <c r="BA282" s="754"/>
      <c r="BB282" s="754"/>
      <c r="BC282" s="754"/>
      <c r="BD282" s="754"/>
      <c r="BE282" s="754"/>
      <c r="BF282" s="754"/>
      <c r="BG282" s="754"/>
      <c r="BH282" s="754"/>
      <c r="BI282" s="754"/>
      <c r="BJ282" s="754"/>
      <c r="BK282" s="754"/>
      <c r="BL282" s="754"/>
      <c r="BM282" s="754"/>
      <c r="BN282" s="754"/>
      <c r="BO282" s="754"/>
      <c r="BP282" s="754"/>
      <c r="BQ282" s="754"/>
      <c r="BR282" s="754"/>
      <c r="BS282" s="754"/>
      <c r="BT282" s="754"/>
      <c r="BU282" s="754"/>
      <c r="BV282" s="754"/>
      <c r="BW282" s="754"/>
      <c r="BX282" s="754"/>
      <c r="BY282" s="754"/>
      <c r="BZ282" s="754"/>
      <c r="CA282" s="754"/>
      <c r="CB282" s="754"/>
      <c r="CC282" s="754"/>
      <c r="CD282" s="754"/>
      <c r="CE282" s="754"/>
      <c r="CF282" s="754"/>
      <c r="CG282" s="754"/>
      <c r="CH282" s="754"/>
      <c r="CI282" s="754"/>
      <c r="CJ282" s="754"/>
    </row>
    <row r="283" spans="1:90" ht="33.65" customHeight="1">
      <c r="A283" s="749">
        <v>39</v>
      </c>
      <c r="B283" s="749"/>
      <c r="C283" s="750"/>
      <c r="D283" s="750"/>
      <c r="E283" s="750"/>
      <c r="F283" s="750"/>
      <c r="G283" s="750"/>
      <c r="H283" s="750"/>
      <c r="I283" s="750"/>
      <c r="J283" s="750"/>
      <c r="K283" s="750"/>
      <c r="L283" s="750"/>
      <c r="M283" s="750"/>
      <c r="N283" s="750"/>
      <c r="O283" s="750"/>
      <c r="P283" s="750"/>
      <c r="Q283" s="756"/>
      <c r="R283" s="757"/>
      <c r="S283" s="757"/>
      <c r="T283" s="757"/>
      <c r="U283" s="757"/>
      <c r="V283" s="304" t="s">
        <v>30</v>
      </c>
      <c r="W283" s="758"/>
      <c r="X283" s="757"/>
      <c r="Y283" s="757"/>
      <c r="Z283" s="757"/>
      <c r="AA283" s="757"/>
      <c r="AB283" s="304" t="s">
        <v>30</v>
      </c>
      <c r="AC283" s="758"/>
      <c r="AD283" s="757"/>
      <c r="AE283" s="757"/>
      <c r="AF283" s="757"/>
      <c r="AG283" s="757"/>
      <c r="AH283" s="754"/>
      <c r="AI283" s="754"/>
      <c r="AJ283" s="754"/>
      <c r="AK283" s="754"/>
      <c r="AL283" s="754"/>
      <c r="AM283" s="754"/>
      <c r="AN283" s="754"/>
      <c r="AO283" s="754"/>
      <c r="AP283" s="754"/>
      <c r="AQ283" s="754"/>
      <c r="AR283" s="754"/>
      <c r="AS283" s="754"/>
      <c r="AT283" s="754"/>
      <c r="AU283" s="754"/>
      <c r="AV283" s="754"/>
      <c r="AW283" s="754"/>
      <c r="AX283" s="754"/>
      <c r="AY283" s="754"/>
      <c r="AZ283" s="754"/>
      <c r="BA283" s="754"/>
      <c r="BB283" s="754"/>
      <c r="BC283" s="754"/>
      <c r="BD283" s="754"/>
      <c r="BE283" s="754"/>
      <c r="BF283" s="754"/>
      <c r="BG283" s="754"/>
      <c r="BH283" s="754"/>
      <c r="BI283" s="754"/>
      <c r="BJ283" s="754"/>
      <c r="BK283" s="754"/>
      <c r="BL283" s="754"/>
      <c r="BM283" s="754"/>
      <c r="BN283" s="754"/>
      <c r="BO283" s="754"/>
      <c r="BP283" s="754"/>
      <c r="BQ283" s="754"/>
      <c r="BR283" s="754"/>
      <c r="BS283" s="754"/>
      <c r="BT283" s="754"/>
      <c r="BU283" s="754"/>
      <c r="BV283" s="754"/>
      <c r="BW283" s="754"/>
      <c r="BX283" s="754"/>
      <c r="BY283" s="754"/>
      <c r="BZ283" s="754"/>
      <c r="CA283" s="754"/>
      <c r="CB283" s="754"/>
      <c r="CC283" s="754"/>
      <c r="CD283" s="754"/>
      <c r="CE283" s="754"/>
      <c r="CF283" s="754"/>
      <c r="CG283" s="754"/>
      <c r="CH283" s="754"/>
      <c r="CI283" s="754"/>
      <c r="CJ283" s="754"/>
    </row>
    <row r="284" spans="1:90" ht="33.65" customHeight="1">
      <c r="A284" s="749">
        <v>40</v>
      </c>
      <c r="B284" s="749"/>
      <c r="C284" s="750"/>
      <c r="D284" s="750"/>
      <c r="E284" s="750"/>
      <c r="F284" s="750"/>
      <c r="G284" s="750"/>
      <c r="H284" s="750"/>
      <c r="I284" s="750"/>
      <c r="J284" s="750"/>
      <c r="K284" s="750"/>
      <c r="L284" s="750"/>
      <c r="M284" s="750"/>
      <c r="N284" s="750"/>
      <c r="O284" s="750"/>
      <c r="P284" s="750"/>
      <c r="Q284" s="756"/>
      <c r="R284" s="757"/>
      <c r="S284" s="757"/>
      <c r="T284" s="757"/>
      <c r="U284" s="757"/>
      <c r="V284" s="304" t="s">
        <v>30</v>
      </c>
      <c r="W284" s="758"/>
      <c r="X284" s="757"/>
      <c r="Y284" s="757"/>
      <c r="Z284" s="757"/>
      <c r="AA284" s="757"/>
      <c r="AB284" s="304" t="s">
        <v>30</v>
      </c>
      <c r="AC284" s="758"/>
      <c r="AD284" s="757"/>
      <c r="AE284" s="757"/>
      <c r="AF284" s="757"/>
      <c r="AG284" s="757"/>
      <c r="AH284" s="754"/>
      <c r="AI284" s="754"/>
      <c r="AJ284" s="754"/>
      <c r="AK284" s="754"/>
      <c r="AL284" s="754"/>
      <c r="AM284" s="754"/>
      <c r="AN284" s="754"/>
      <c r="AO284" s="754"/>
      <c r="AP284" s="754"/>
      <c r="AQ284" s="754"/>
      <c r="AR284" s="754"/>
      <c r="AS284" s="754"/>
      <c r="AT284" s="754"/>
      <c r="AU284" s="754"/>
      <c r="AV284" s="754"/>
      <c r="AW284" s="754"/>
      <c r="AX284" s="754"/>
      <c r="AY284" s="754"/>
      <c r="AZ284" s="754"/>
      <c r="BA284" s="754"/>
      <c r="BB284" s="754"/>
      <c r="BC284" s="754"/>
      <c r="BD284" s="754"/>
      <c r="BE284" s="754"/>
      <c r="BF284" s="754"/>
      <c r="BG284" s="754"/>
      <c r="BH284" s="754"/>
      <c r="BI284" s="754"/>
      <c r="BJ284" s="754"/>
      <c r="BK284" s="754"/>
      <c r="BL284" s="754"/>
      <c r="BM284" s="754"/>
      <c r="BN284" s="754"/>
      <c r="BO284" s="754"/>
      <c r="BP284" s="754"/>
      <c r="BQ284" s="754"/>
      <c r="BR284" s="754"/>
      <c r="BS284" s="754"/>
      <c r="BT284" s="754"/>
      <c r="BU284" s="754"/>
      <c r="BV284" s="754"/>
      <c r="BW284" s="754"/>
      <c r="BX284" s="754"/>
      <c r="BY284" s="754"/>
      <c r="BZ284" s="754"/>
      <c r="CA284" s="754"/>
      <c r="CB284" s="754"/>
      <c r="CC284" s="754"/>
      <c r="CD284" s="754"/>
      <c r="CE284" s="754"/>
      <c r="CF284" s="754"/>
      <c r="CG284" s="754"/>
      <c r="CH284" s="754"/>
      <c r="CI284" s="754"/>
      <c r="CJ284" s="754"/>
    </row>
    <row r="285" spans="1:90" ht="18.75" customHeight="1"/>
    <row r="286" spans="1:90" ht="18.75" customHeight="1">
      <c r="A286" s="270"/>
      <c r="B286" s="286"/>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286"/>
      <c r="AF286" s="286"/>
      <c r="AG286" s="286"/>
      <c r="AH286" s="286"/>
      <c r="AI286" s="286"/>
      <c r="AJ286" s="286"/>
      <c r="AK286" s="286"/>
      <c r="AL286" s="286"/>
      <c r="AM286" s="286"/>
      <c r="AN286" s="286"/>
      <c r="AO286" s="287"/>
      <c r="AP286" s="287"/>
      <c r="AQ286" s="287"/>
      <c r="AR286" s="287"/>
      <c r="AS286" s="287"/>
      <c r="AT286" s="287"/>
      <c r="AU286" s="287"/>
      <c r="AV286" s="287"/>
      <c r="AW286" s="287"/>
      <c r="AX286" s="287"/>
      <c r="AY286" s="287"/>
      <c r="AZ286" s="287"/>
      <c r="BA286" s="287"/>
      <c r="BB286" s="287"/>
      <c r="BC286" s="287"/>
      <c r="BD286" s="287"/>
      <c r="BE286" s="287"/>
      <c r="BF286" s="287"/>
      <c r="BG286" s="287"/>
      <c r="BH286" s="287"/>
      <c r="BI286" s="287"/>
      <c r="BJ286" s="287"/>
      <c r="BK286" s="287"/>
      <c r="BL286" s="287"/>
      <c r="BM286" s="287"/>
      <c r="BN286" s="287"/>
      <c r="BO286" s="287"/>
      <c r="BP286" s="287"/>
      <c r="BQ286" s="287"/>
      <c r="BR286" s="287"/>
      <c r="BS286" s="287"/>
      <c r="BT286" s="287"/>
      <c r="BU286" s="287"/>
      <c r="BV286" s="287"/>
      <c r="BW286" s="287"/>
      <c r="BX286" s="287"/>
      <c r="BY286" s="287"/>
      <c r="BZ286" s="287"/>
      <c r="CA286" s="287"/>
      <c r="CB286" s="287"/>
      <c r="CC286" s="287"/>
      <c r="CD286" s="287"/>
      <c r="CE286" s="287"/>
      <c r="CF286" s="287"/>
      <c r="CG286" s="287"/>
      <c r="CH286" s="287"/>
    </row>
    <row r="287" spans="1:90" ht="28.5" customHeight="1">
      <c r="A287" s="209" t="s">
        <v>753</v>
      </c>
      <c r="B287" s="210"/>
      <c r="C287" s="210"/>
      <c r="D287" s="210"/>
      <c r="E287" s="210"/>
      <c r="F287" s="210"/>
      <c r="G287" s="210"/>
      <c r="H287" s="210"/>
      <c r="I287" s="210"/>
      <c r="J287" s="210"/>
      <c r="K287" s="210"/>
      <c r="L287" s="210"/>
      <c r="M287" s="210"/>
      <c r="N287" s="210"/>
      <c r="O287" s="210"/>
      <c r="P287" s="210"/>
      <c r="Q287" s="210"/>
      <c r="R287" s="210"/>
      <c r="S287" s="210"/>
      <c r="T287" s="210"/>
      <c r="U287" s="210"/>
      <c r="V287" s="210"/>
      <c r="W287" s="210"/>
      <c r="X287" s="210"/>
      <c r="Y287" s="210"/>
      <c r="Z287" s="210"/>
      <c r="AA287" s="210"/>
      <c r="AB287" s="210"/>
      <c r="AC287" s="210"/>
      <c r="AD287" s="210"/>
      <c r="AE287" s="210"/>
      <c r="AF287" s="210"/>
      <c r="AG287" s="210"/>
      <c r="AH287" s="210"/>
      <c r="AI287" s="210"/>
      <c r="AJ287" s="210"/>
      <c r="AK287" s="210"/>
      <c r="AL287" s="210"/>
      <c r="AM287" s="210"/>
      <c r="AN287" s="210"/>
      <c r="AO287" s="210"/>
      <c r="AP287" s="210"/>
      <c r="AQ287" s="210"/>
      <c r="AR287" s="210"/>
      <c r="AS287" s="210"/>
      <c r="AT287" s="210"/>
      <c r="AU287" s="210"/>
      <c r="AV287" s="210"/>
      <c r="AW287" s="210"/>
      <c r="AX287" s="210"/>
      <c r="AY287" s="210"/>
      <c r="AZ287" s="210"/>
      <c r="BA287" s="210"/>
      <c r="BB287" s="210"/>
      <c r="BC287" s="210"/>
      <c r="BD287" s="210"/>
      <c r="BE287" s="210"/>
      <c r="BF287" s="210"/>
      <c r="BG287" s="210"/>
      <c r="BH287" s="210"/>
      <c r="BI287" s="210"/>
      <c r="BJ287" s="210"/>
      <c r="BK287" s="210"/>
      <c r="BL287" s="210"/>
      <c r="BM287" s="210"/>
      <c r="BN287" s="210"/>
      <c r="BO287" s="210"/>
      <c r="BP287" s="210"/>
      <c r="BQ287" s="210"/>
      <c r="BR287" s="210"/>
      <c r="BS287" s="210"/>
      <c r="BT287" s="210"/>
      <c r="BU287" s="210"/>
      <c r="BV287" s="210"/>
      <c r="BW287" s="210"/>
      <c r="BX287" s="210"/>
      <c r="BY287" s="210"/>
      <c r="BZ287" s="210"/>
      <c r="CA287" s="210"/>
      <c r="CB287" s="210"/>
      <c r="CC287" s="210"/>
      <c r="CD287" s="210"/>
      <c r="CE287" s="266"/>
      <c r="CF287" s="759"/>
      <c r="CG287" s="759"/>
      <c r="CH287" s="268"/>
      <c r="CI287" s="759"/>
      <c r="CJ287" s="759"/>
      <c r="CK287" s="266"/>
      <c r="CL287" s="266"/>
    </row>
    <row r="288" spans="1:90" ht="18.75" customHeight="1">
      <c r="A288" s="271"/>
      <c r="B288" s="210"/>
      <c r="C288" s="210"/>
      <c r="D288" s="210"/>
      <c r="E288" s="210"/>
      <c r="F288" s="210"/>
      <c r="G288" s="210"/>
      <c r="H288" s="210"/>
      <c r="I288" s="210"/>
      <c r="J288" s="210"/>
      <c r="K288" s="210"/>
      <c r="L288" s="210"/>
      <c r="M288" s="210"/>
      <c r="N288" s="210"/>
      <c r="O288" s="210"/>
      <c r="P288" s="210"/>
      <c r="Q288" s="210"/>
      <c r="R288" s="210"/>
      <c r="S288" s="210"/>
      <c r="T288" s="210"/>
      <c r="U288" s="210"/>
      <c r="V288" s="210"/>
      <c r="W288" s="210"/>
      <c r="X288" s="210"/>
      <c r="Y288" s="210"/>
      <c r="Z288" s="210"/>
      <c r="AA288" s="210"/>
      <c r="AB288" s="210"/>
      <c r="AC288" s="210"/>
      <c r="AD288" s="210"/>
      <c r="AE288" s="210"/>
      <c r="AF288" s="210"/>
      <c r="AG288" s="210"/>
      <c r="AH288" s="210"/>
      <c r="AI288" s="210"/>
      <c r="AJ288" s="210"/>
      <c r="AK288" s="210"/>
      <c r="AL288" s="210"/>
      <c r="AM288" s="210"/>
      <c r="AN288" s="210"/>
      <c r="AO288" s="210"/>
      <c r="AP288" s="210"/>
      <c r="AQ288" s="210"/>
      <c r="AR288" s="210"/>
      <c r="AS288" s="210"/>
      <c r="AT288" s="210"/>
      <c r="AU288" s="210"/>
      <c r="AV288" s="210"/>
      <c r="AW288" s="210"/>
      <c r="AX288" s="210"/>
      <c r="AY288" s="210"/>
      <c r="AZ288" s="210"/>
      <c r="BA288" s="210"/>
      <c r="BB288" s="210"/>
      <c r="BC288" s="210"/>
      <c r="BD288" s="210"/>
      <c r="BE288" s="210"/>
      <c r="BF288" s="210"/>
      <c r="BG288" s="210"/>
      <c r="BH288" s="210"/>
      <c r="BI288" s="210"/>
      <c r="BJ288" s="210"/>
      <c r="BK288" s="210"/>
      <c r="BL288" s="210"/>
      <c r="BM288" s="210"/>
      <c r="BN288" s="210"/>
      <c r="BO288" s="210"/>
      <c r="BP288" s="210"/>
      <c r="BQ288" s="210"/>
      <c r="BR288" s="210"/>
      <c r="BS288" s="210"/>
      <c r="BT288" s="210"/>
      <c r="BU288" s="210"/>
      <c r="BV288" s="210"/>
      <c r="BW288" s="210"/>
      <c r="BX288" s="210"/>
      <c r="BY288" s="210"/>
      <c r="BZ288" s="210"/>
      <c r="CA288" s="210"/>
      <c r="CB288" s="210"/>
      <c r="CC288" s="210"/>
      <c r="CD288" s="210"/>
      <c r="CE288" s="266"/>
      <c r="CF288" s="267"/>
      <c r="CG288" s="267"/>
      <c r="CH288" s="268"/>
      <c r="CI288" s="267"/>
      <c r="CJ288" s="267"/>
      <c r="CK288" s="266"/>
      <c r="CL288" s="266"/>
    </row>
    <row r="289" spans="1:90" ht="18.75" customHeight="1">
      <c r="A289" s="271"/>
      <c r="B289" s="210"/>
      <c r="C289" s="210"/>
      <c r="D289" s="210"/>
      <c r="E289" s="210"/>
      <c r="F289" s="210"/>
      <c r="G289" s="210"/>
      <c r="H289" s="210"/>
      <c r="I289" s="210"/>
      <c r="J289" s="210"/>
      <c r="K289" s="210"/>
      <c r="L289" s="210"/>
      <c r="M289" s="210"/>
      <c r="N289" s="210"/>
      <c r="O289" s="210"/>
      <c r="P289" s="210"/>
      <c r="Q289" s="210"/>
      <c r="R289" s="210"/>
      <c r="S289" s="210"/>
      <c r="T289" s="210"/>
      <c r="U289" s="210"/>
      <c r="V289" s="210"/>
      <c r="W289" s="210"/>
      <c r="X289" s="210"/>
      <c r="Y289" s="210"/>
      <c r="Z289" s="210"/>
      <c r="AA289" s="210"/>
      <c r="AB289" s="210"/>
      <c r="AC289" s="210"/>
      <c r="AD289" s="210"/>
      <c r="AE289" s="210"/>
      <c r="AF289" s="210"/>
      <c r="AG289" s="210"/>
      <c r="AH289" s="210"/>
      <c r="AI289" s="210"/>
      <c r="AJ289" s="210"/>
      <c r="AK289" s="210"/>
      <c r="AL289" s="210"/>
      <c r="AM289" s="210"/>
      <c r="AN289" s="210"/>
      <c r="AO289" s="210"/>
      <c r="AP289" s="210"/>
      <c r="AQ289" s="210"/>
      <c r="AR289" s="210"/>
      <c r="AS289" s="210"/>
      <c r="AT289" s="210"/>
      <c r="AU289" s="210"/>
      <c r="AV289" s="210"/>
      <c r="AW289" s="210"/>
      <c r="AX289" s="210"/>
      <c r="AY289" s="210"/>
      <c r="AZ289" s="210"/>
      <c r="BA289" s="210"/>
      <c r="BB289" s="210"/>
      <c r="BC289" s="210"/>
      <c r="BD289" s="210"/>
      <c r="BE289" s="210"/>
      <c r="BF289" s="210"/>
      <c r="BG289" s="210"/>
      <c r="BH289" s="210"/>
      <c r="BI289" s="210"/>
      <c r="BJ289" s="210"/>
      <c r="BK289" s="210"/>
      <c r="BL289" s="210"/>
      <c r="BM289" s="210"/>
      <c r="BN289" s="210"/>
      <c r="BO289" s="210"/>
      <c r="BP289" s="210"/>
      <c r="BQ289" s="210"/>
      <c r="BR289" s="210"/>
      <c r="BS289" s="210"/>
      <c r="BT289" s="210"/>
      <c r="BU289" s="210"/>
      <c r="BV289" s="210"/>
      <c r="BW289" s="210"/>
      <c r="BX289" s="210"/>
      <c r="BY289" s="210"/>
      <c r="BZ289" s="210"/>
      <c r="CA289" s="210"/>
      <c r="CB289" s="210"/>
      <c r="CC289" s="210"/>
      <c r="CD289" s="210"/>
      <c r="CE289" s="266"/>
      <c r="CF289" s="267"/>
      <c r="CG289" s="267"/>
      <c r="CH289" s="268"/>
      <c r="CI289" s="267"/>
      <c r="CJ289" s="267"/>
      <c r="CK289" s="266"/>
      <c r="CL289" s="266"/>
    </row>
    <row r="290" spans="1:90" s="37" customFormat="1" ht="29.25" customHeight="1">
      <c r="A290" s="760"/>
      <c r="B290" s="760"/>
      <c r="C290" s="761" t="s">
        <v>330</v>
      </c>
      <c r="D290" s="762"/>
      <c r="E290" s="762"/>
      <c r="F290" s="762"/>
      <c r="G290" s="762"/>
      <c r="H290" s="762"/>
      <c r="I290" s="762"/>
      <c r="J290" s="762"/>
      <c r="K290" s="762"/>
      <c r="L290" s="762"/>
      <c r="M290" s="762"/>
      <c r="N290" s="762"/>
      <c r="O290" s="762"/>
      <c r="P290" s="763"/>
      <c r="Q290" s="764" t="s">
        <v>360</v>
      </c>
      <c r="R290" s="765"/>
      <c r="S290" s="765"/>
      <c r="T290" s="765"/>
      <c r="U290" s="765"/>
      <c r="V290" s="765"/>
      <c r="W290" s="765"/>
      <c r="X290" s="765"/>
      <c r="Y290" s="765"/>
      <c r="Z290" s="765"/>
      <c r="AA290" s="765"/>
      <c r="AB290" s="765"/>
      <c r="AC290" s="765"/>
      <c r="AD290" s="765"/>
      <c r="AE290" s="765"/>
      <c r="AF290" s="765"/>
      <c r="AG290" s="765"/>
      <c r="AH290" s="766" t="s">
        <v>622</v>
      </c>
      <c r="AI290" s="766"/>
      <c r="AJ290" s="766"/>
      <c r="AK290" s="766"/>
      <c r="AL290" s="766"/>
      <c r="AM290" s="766"/>
      <c r="AN290" s="766"/>
      <c r="AO290" s="766"/>
      <c r="AP290" s="766"/>
      <c r="AQ290" s="766"/>
      <c r="AR290" s="766"/>
      <c r="AS290" s="766"/>
      <c r="AT290" s="766"/>
      <c r="AU290" s="766"/>
      <c r="AV290" s="766"/>
      <c r="AW290" s="766"/>
      <c r="AX290" s="766"/>
      <c r="AY290" s="766"/>
      <c r="AZ290" s="766"/>
      <c r="BA290" s="766"/>
      <c r="BB290" s="766"/>
      <c r="BC290" s="766"/>
      <c r="BD290" s="766"/>
      <c r="BE290" s="766"/>
      <c r="BF290" s="766"/>
      <c r="BG290" s="766"/>
      <c r="BH290" s="766"/>
      <c r="BI290" s="766"/>
      <c r="BJ290" s="766"/>
      <c r="BK290" s="766"/>
      <c r="BL290" s="766"/>
      <c r="BM290" s="766"/>
      <c r="BN290" s="766"/>
      <c r="BO290" s="766"/>
      <c r="BP290" s="766"/>
      <c r="BQ290" s="766"/>
      <c r="BR290" s="766"/>
      <c r="BS290" s="766"/>
      <c r="BT290" s="766"/>
      <c r="BU290" s="766"/>
      <c r="BV290" s="766"/>
      <c r="BW290" s="766"/>
      <c r="BX290" s="766"/>
      <c r="BY290" s="766"/>
      <c r="BZ290" s="766"/>
      <c r="CA290" s="766"/>
      <c r="CB290" s="766"/>
      <c r="CC290" s="766"/>
      <c r="CD290" s="766"/>
      <c r="CE290" s="766"/>
      <c r="CF290" s="766"/>
      <c r="CG290" s="766"/>
      <c r="CH290" s="766"/>
      <c r="CI290" s="766"/>
      <c r="CJ290" s="766"/>
      <c r="CK290" s="35"/>
      <c r="CL290" s="35"/>
    </row>
    <row r="291" spans="1:90" s="37" customFormat="1" ht="33.65" customHeight="1">
      <c r="A291" s="749">
        <v>41</v>
      </c>
      <c r="B291" s="749"/>
      <c r="C291" s="755"/>
      <c r="D291" s="755"/>
      <c r="E291" s="755"/>
      <c r="F291" s="755"/>
      <c r="G291" s="755"/>
      <c r="H291" s="755"/>
      <c r="I291" s="755"/>
      <c r="J291" s="755"/>
      <c r="K291" s="755"/>
      <c r="L291" s="755"/>
      <c r="M291" s="755"/>
      <c r="N291" s="755"/>
      <c r="O291" s="755"/>
      <c r="P291" s="755"/>
      <c r="Q291" s="751"/>
      <c r="R291" s="752"/>
      <c r="S291" s="752"/>
      <c r="T291" s="752"/>
      <c r="U291" s="752"/>
      <c r="V291" s="297" t="s">
        <v>30</v>
      </c>
      <c r="W291" s="753"/>
      <c r="X291" s="752"/>
      <c r="Y291" s="752"/>
      <c r="Z291" s="752"/>
      <c r="AA291" s="752"/>
      <c r="AB291" s="297" t="s">
        <v>30</v>
      </c>
      <c r="AC291" s="753"/>
      <c r="AD291" s="752"/>
      <c r="AE291" s="752"/>
      <c r="AF291" s="752"/>
      <c r="AG291" s="752"/>
      <c r="AH291" s="754"/>
      <c r="AI291" s="754"/>
      <c r="AJ291" s="754"/>
      <c r="AK291" s="754"/>
      <c r="AL291" s="754"/>
      <c r="AM291" s="754"/>
      <c r="AN291" s="754"/>
      <c r="AO291" s="754"/>
      <c r="AP291" s="754"/>
      <c r="AQ291" s="754"/>
      <c r="AR291" s="754"/>
      <c r="AS291" s="754"/>
      <c r="AT291" s="754"/>
      <c r="AU291" s="754"/>
      <c r="AV291" s="754"/>
      <c r="AW291" s="754"/>
      <c r="AX291" s="754"/>
      <c r="AY291" s="754"/>
      <c r="AZ291" s="754"/>
      <c r="BA291" s="754"/>
      <c r="BB291" s="754"/>
      <c r="BC291" s="754"/>
      <c r="BD291" s="754"/>
      <c r="BE291" s="754"/>
      <c r="BF291" s="754"/>
      <c r="BG291" s="754"/>
      <c r="BH291" s="754"/>
      <c r="BI291" s="754"/>
      <c r="BJ291" s="754"/>
      <c r="BK291" s="754"/>
      <c r="BL291" s="754"/>
      <c r="BM291" s="754"/>
      <c r="BN291" s="754"/>
      <c r="BO291" s="754"/>
      <c r="BP291" s="754"/>
      <c r="BQ291" s="754"/>
      <c r="BR291" s="754"/>
      <c r="BS291" s="754"/>
      <c r="BT291" s="754"/>
      <c r="BU291" s="754"/>
      <c r="BV291" s="754"/>
      <c r="BW291" s="754"/>
      <c r="BX291" s="754"/>
      <c r="BY291" s="754"/>
      <c r="BZ291" s="754"/>
      <c r="CA291" s="754"/>
      <c r="CB291" s="754"/>
      <c r="CC291" s="754"/>
      <c r="CD291" s="754"/>
      <c r="CE291" s="754"/>
      <c r="CF291" s="754"/>
      <c r="CG291" s="754"/>
      <c r="CH291" s="754"/>
      <c r="CI291" s="754"/>
      <c r="CJ291" s="754"/>
      <c r="CK291" s="35"/>
      <c r="CL291" s="35"/>
    </row>
    <row r="292" spans="1:90" s="37" customFormat="1" ht="33.65" customHeight="1">
      <c r="A292" s="749">
        <v>42</v>
      </c>
      <c r="B292" s="749"/>
      <c r="C292" s="750"/>
      <c r="D292" s="750"/>
      <c r="E292" s="750"/>
      <c r="F292" s="750"/>
      <c r="G292" s="750"/>
      <c r="H292" s="750"/>
      <c r="I292" s="750"/>
      <c r="J292" s="750"/>
      <c r="K292" s="750"/>
      <c r="L292" s="750"/>
      <c r="M292" s="750"/>
      <c r="N292" s="750"/>
      <c r="O292" s="750"/>
      <c r="P292" s="750"/>
      <c r="Q292" s="751"/>
      <c r="R292" s="752"/>
      <c r="S292" s="752"/>
      <c r="T292" s="752"/>
      <c r="U292" s="752"/>
      <c r="V292" s="297" t="s">
        <v>30</v>
      </c>
      <c r="W292" s="753"/>
      <c r="X292" s="752"/>
      <c r="Y292" s="752"/>
      <c r="Z292" s="752"/>
      <c r="AA292" s="752"/>
      <c r="AB292" s="297" t="s">
        <v>30</v>
      </c>
      <c r="AC292" s="753"/>
      <c r="AD292" s="752"/>
      <c r="AE292" s="752"/>
      <c r="AF292" s="752"/>
      <c r="AG292" s="752"/>
      <c r="AH292" s="754"/>
      <c r="AI292" s="754"/>
      <c r="AJ292" s="754"/>
      <c r="AK292" s="754"/>
      <c r="AL292" s="754"/>
      <c r="AM292" s="754"/>
      <c r="AN292" s="754"/>
      <c r="AO292" s="754"/>
      <c r="AP292" s="754"/>
      <c r="AQ292" s="754"/>
      <c r="AR292" s="754"/>
      <c r="AS292" s="754"/>
      <c r="AT292" s="754"/>
      <c r="AU292" s="754"/>
      <c r="AV292" s="754"/>
      <c r="AW292" s="754"/>
      <c r="AX292" s="754"/>
      <c r="AY292" s="754"/>
      <c r="AZ292" s="754"/>
      <c r="BA292" s="754"/>
      <c r="BB292" s="754"/>
      <c r="BC292" s="754"/>
      <c r="BD292" s="754"/>
      <c r="BE292" s="754"/>
      <c r="BF292" s="754"/>
      <c r="BG292" s="754"/>
      <c r="BH292" s="754"/>
      <c r="BI292" s="754"/>
      <c r="BJ292" s="754"/>
      <c r="BK292" s="754"/>
      <c r="BL292" s="754"/>
      <c r="BM292" s="754"/>
      <c r="BN292" s="754"/>
      <c r="BO292" s="754"/>
      <c r="BP292" s="754"/>
      <c r="BQ292" s="754"/>
      <c r="BR292" s="754"/>
      <c r="BS292" s="754"/>
      <c r="BT292" s="754"/>
      <c r="BU292" s="754"/>
      <c r="BV292" s="754"/>
      <c r="BW292" s="754"/>
      <c r="BX292" s="754"/>
      <c r="BY292" s="754"/>
      <c r="BZ292" s="754"/>
      <c r="CA292" s="754"/>
      <c r="CB292" s="754"/>
      <c r="CC292" s="754"/>
      <c r="CD292" s="754"/>
      <c r="CE292" s="754"/>
      <c r="CF292" s="754"/>
      <c r="CG292" s="754"/>
      <c r="CH292" s="754"/>
      <c r="CI292" s="754"/>
      <c r="CJ292" s="754"/>
      <c r="CK292" s="35"/>
      <c r="CL292" s="35"/>
    </row>
    <row r="293" spans="1:90" s="37" customFormat="1" ht="33.65" customHeight="1">
      <c r="A293" s="749">
        <v>43</v>
      </c>
      <c r="B293" s="749"/>
      <c r="C293" s="750"/>
      <c r="D293" s="750"/>
      <c r="E293" s="750"/>
      <c r="F293" s="750"/>
      <c r="G293" s="750"/>
      <c r="H293" s="750"/>
      <c r="I293" s="750"/>
      <c r="J293" s="750"/>
      <c r="K293" s="750"/>
      <c r="L293" s="750"/>
      <c r="M293" s="750"/>
      <c r="N293" s="750"/>
      <c r="O293" s="750"/>
      <c r="P293" s="750"/>
      <c r="Q293" s="751"/>
      <c r="R293" s="752"/>
      <c r="S293" s="752"/>
      <c r="T293" s="752"/>
      <c r="U293" s="752"/>
      <c r="V293" s="297" t="s">
        <v>30</v>
      </c>
      <c r="W293" s="753"/>
      <c r="X293" s="752"/>
      <c r="Y293" s="752"/>
      <c r="Z293" s="752"/>
      <c r="AA293" s="752"/>
      <c r="AB293" s="297" t="s">
        <v>30</v>
      </c>
      <c r="AC293" s="753"/>
      <c r="AD293" s="752"/>
      <c r="AE293" s="752"/>
      <c r="AF293" s="752"/>
      <c r="AG293" s="752"/>
      <c r="AH293" s="754"/>
      <c r="AI293" s="754"/>
      <c r="AJ293" s="754"/>
      <c r="AK293" s="754"/>
      <c r="AL293" s="754"/>
      <c r="AM293" s="754"/>
      <c r="AN293" s="754"/>
      <c r="AO293" s="754"/>
      <c r="AP293" s="754"/>
      <c r="AQ293" s="754"/>
      <c r="AR293" s="754"/>
      <c r="AS293" s="754"/>
      <c r="AT293" s="754"/>
      <c r="AU293" s="754"/>
      <c r="AV293" s="754"/>
      <c r="AW293" s="754"/>
      <c r="AX293" s="754"/>
      <c r="AY293" s="754"/>
      <c r="AZ293" s="754"/>
      <c r="BA293" s="754"/>
      <c r="BB293" s="754"/>
      <c r="BC293" s="754"/>
      <c r="BD293" s="754"/>
      <c r="BE293" s="754"/>
      <c r="BF293" s="754"/>
      <c r="BG293" s="754"/>
      <c r="BH293" s="754"/>
      <c r="BI293" s="754"/>
      <c r="BJ293" s="754"/>
      <c r="BK293" s="754"/>
      <c r="BL293" s="754"/>
      <c r="BM293" s="754"/>
      <c r="BN293" s="754"/>
      <c r="BO293" s="754"/>
      <c r="BP293" s="754"/>
      <c r="BQ293" s="754"/>
      <c r="BR293" s="754"/>
      <c r="BS293" s="754"/>
      <c r="BT293" s="754"/>
      <c r="BU293" s="754"/>
      <c r="BV293" s="754"/>
      <c r="BW293" s="754"/>
      <c r="BX293" s="754"/>
      <c r="BY293" s="754"/>
      <c r="BZ293" s="754"/>
      <c r="CA293" s="754"/>
      <c r="CB293" s="754"/>
      <c r="CC293" s="754"/>
      <c r="CD293" s="754"/>
      <c r="CE293" s="754"/>
      <c r="CF293" s="754"/>
      <c r="CG293" s="754"/>
      <c r="CH293" s="754"/>
      <c r="CI293" s="754"/>
      <c r="CJ293" s="754"/>
      <c r="CK293" s="35"/>
      <c r="CL293" s="35"/>
    </row>
    <row r="294" spans="1:90" s="37" customFormat="1" ht="33.65" customHeight="1">
      <c r="A294" s="749">
        <v>44</v>
      </c>
      <c r="B294" s="749"/>
      <c r="C294" s="750"/>
      <c r="D294" s="750"/>
      <c r="E294" s="750"/>
      <c r="F294" s="750"/>
      <c r="G294" s="750"/>
      <c r="H294" s="750"/>
      <c r="I294" s="750"/>
      <c r="J294" s="750"/>
      <c r="K294" s="750"/>
      <c r="L294" s="750"/>
      <c r="M294" s="750"/>
      <c r="N294" s="750"/>
      <c r="O294" s="750"/>
      <c r="P294" s="750"/>
      <c r="Q294" s="751"/>
      <c r="R294" s="752"/>
      <c r="S294" s="752"/>
      <c r="T294" s="752"/>
      <c r="U294" s="752"/>
      <c r="V294" s="297" t="s">
        <v>30</v>
      </c>
      <c r="W294" s="753"/>
      <c r="X294" s="752"/>
      <c r="Y294" s="752"/>
      <c r="Z294" s="752"/>
      <c r="AA294" s="752"/>
      <c r="AB294" s="297" t="s">
        <v>30</v>
      </c>
      <c r="AC294" s="753"/>
      <c r="AD294" s="752"/>
      <c r="AE294" s="752"/>
      <c r="AF294" s="752"/>
      <c r="AG294" s="752"/>
      <c r="AH294" s="754"/>
      <c r="AI294" s="754"/>
      <c r="AJ294" s="754"/>
      <c r="AK294" s="754"/>
      <c r="AL294" s="754"/>
      <c r="AM294" s="754"/>
      <c r="AN294" s="754"/>
      <c r="AO294" s="754"/>
      <c r="AP294" s="754"/>
      <c r="AQ294" s="754"/>
      <c r="AR294" s="754"/>
      <c r="AS294" s="754"/>
      <c r="AT294" s="754"/>
      <c r="AU294" s="754"/>
      <c r="AV294" s="754"/>
      <c r="AW294" s="754"/>
      <c r="AX294" s="754"/>
      <c r="AY294" s="754"/>
      <c r="AZ294" s="754"/>
      <c r="BA294" s="754"/>
      <c r="BB294" s="754"/>
      <c r="BC294" s="754"/>
      <c r="BD294" s="754"/>
      <c r="BE294" s="754"/>
      <c r="BF294" s="754"/>
      <c r="BG294" s="754"/>
      <c r="BH294" s="754"/>
      <c r="BI294" s="754"/>
      <c r="BJ294" s="754"/>
      <c r="BK294" s="754"/>
      <c r="BL294" s="754"/>
      <c r="BM294" s="754"/>
      <c r="BN294" s="754"/>
      <c r="BO294" s="754"/>
      <c r="BP294" s="754"/>
      <c r="BQ294" s="754"/>
      <c r="BR294" s="754"/>
      <c r="BS294" s="754"/>
      <c r="BT294" s="754"/>
      <c r="BU294" s="754"/>
      <c r="BV294" s="754"/>
      <c r="BW294" s="754"/>
      <c r="BX294" s="754"/>
      <c r="BY294" s="754"/>
      <c r="BZ294" s="754"/>
      <c r="CA294" s="754"/>
      <c r="CB294" s="754"/>
      <c r="CC294" s="754"/>
      <c r="CD294" s="754"/>
      <c r="CE294" s="754"/>
      <c r="CF294" s="754"/>
      <c r="CG294" s="754"/>
      <c r="CH294" s="754"/>
      <c r="CI294" s="754"/>
      <c r="CJ294" s="754"/>
      <c r="CK294" s="35"/>
      <c r="CL294" s="35"/>
    </row>
    <row r="295" spans="1:90" s="37" customFormat="1" ht="33.65" customHeight="1">
      <c r="A295" s="749">
        <v>45</v>
      </c>
      <c r="B295" s="749"/>
      <c r="C295" s="750"/>
      <c r="D295" s="750"/>
      <c r="E295" s="750"/>
      <c r="F295" s="750"/>
      <c r="G295" s="750"/>
      <c r="H295" s="750"/>
      <c r="I295" s="750"/>
      <c r="J295" s="750"/>
      <c r="K295" s="750"/>
      <c r="L295" s="750"/>
      <c r="M295" s="750"/>
      <c r="N295" s="750"/>
      <c r="O295" s="750"/>
      <c r="P295" s="750"/>
      <c r="Q295" s="751"/>
      <c r="R295" s="752"/>
      <c r="S295" s="752"/>
      <c r="T295" s="752"/>
      <c r="U295" s="752"/>
      <c r="V295" s="297" t="s">
        <v>30</v>
      </c>
      <c r="W295" s="753"/>
      <c r="X295" s="752"/>
      <c r="Y295" s="752"/>
      <c r="Z295" s="752"/>
      <c r="AA295" s="752"/>
      <c r="AB295" s="297" t="s">
        <v>30</v>
      </c>
      <c r="AC295" s="753"/>
      <c r="AD295" s="752"/>
      <c r="AE295" s="752"/>
      <c r="AF295" s="752"/>
      <c r="AG295" s="752"/>
      <c r="AH295" s="754"/>
      <c r="AI295" s="754"/>
      <c r="AJ295" s="754"/>
      <c r="AK295" s="754"/>
      <c r="AL295" s="754"/>
      <c r="AM295" s="754"/>
      <c r="AN295" s="754"/>
      <c r="AO295" s="754"/>
      <c r="AP295" s="754"/>
      <c r="AQ295" s="754"/>
      <c r="AR295" s="754"/>
      <c r="AS295" s="754"/>
      <c r="AT295" s="754"/>
      <c r="AU295" s="754"/>
      <c r="AV295" s="754"/>
      <c r="AW295" s="754"/>
      <c r="AX295" s="754"/>
      <c r="AY295" s="754"/>
      <c r="AZ295" s="754"/>
      <c r="BA295" s="754"/>
      <c r="BB295" s="754"/>
      <c r="BC295" s="754"/>
      <c r="BD295" s="754"/>
      <c r="BE295" s="754"/>
      <c r="BF295" s="754"/>
      <c r="BG295" s="754"/>
      <c r="BH295" s="754"/>
      <c r="BI295" s="754"/>
      <c r="BJ295" s="754"/>
      <c r="BK295" s="754"/>
      <c r="BL295" s="754"/>
      <c r="BM295" s="754"/>
      <c r="BN295" s="754"/>
      <c r="BO295" s="754"/>
      <c r="BP295" s="754"/>
      <c r="BQ295" s="754"/>
      <c r="BR295" s="754"/>
      <c r="BS295" s="754"/>
      <c r="BT295" s="754"/>
      <c r="BU295" s="754"/>
      <c r="BV295" s="754"/>
      <c r="BW295" s="754"/>
      <c r="BX295" s="754"/>
      <c r="BY295" s="754"/>
      <c r="BZ295" s="754"/>
      <c r="CA295" s="754"/>
      <c r="CB295" s="754"/>
      <c r="CC295" s="754"/>
      <c r="CD295" s="754"/>
      <c r="CE295" s="754"/>
      <c r="CF295" s="754"/>
      <c r="CG295" s="754"/>
      <c r="CH295" s="754"/>
      <c r="CI295" s="754"/>
      <c r="CJ295" s="754"/>
      <c r="CK295" s="35"/>
      <c r="CL295" s="35"/>
    </row>
    <row r="296" spans="1:90" ht="33.65" customHeight="1">
      <c r="A296" s="749">
        <v>46</v>
      </c>
      <c r="B296" s="749"/>
      <c r="C296" s="750"/>
      <c r="D296" s="750"/>
      <c r="E296" s="750"/>
      <c r="F296" s="750"/>
      <c r="G296" s="750"/>
      <c r="H296" s="750"/>
      <c r="I296" s="750"/>
      <c r="J296" s="750"/>
      <c r="K296" s="750"/>
      <c r="L296" s="750"/>
      <c r="M296" s="750"/>
      <c r="N296" s="750"/>
      <c r="O296" s="750"/>
      <c r="P296" s="750"/>
      <c r="Q296" s="751"/>
      <c r="R296" s="752"/>
      <c r="S296" s="752"/>
      <c r="T296" s="752"/>
      <c r="U296" s="752"/>
      <c r="V296" s="297" t="s">
        <v>30</v>
      </c>
      <c r="W296" s="753"/>
      <c r="X296" s="752"/>
      <c r="Y296" s="752"/>
      <c r="Z296" s="752"/>
      <c r="AA296" s="752"/>
      <c r="AB296" s="297" t="s">
        <v>30</v>
      </c>
      <c r="AC296" s="753"/>
      <c r="AD296" s="752"/>
      <c r="AE296" s="752"/>
      <c r="AF296" s="752"/>
      <c r="AG296" s="752"/>
      <c r="AH296" s="754"/>
      <c r="AI296" s="754"/>
      <c r="AJ296" s="754"/>
      <c r="AK296" s="754"/>
      <c r="AL296" s="754"/>
      <c r="AM296" s="754"/>
      <c r="AN296" s="754"/>
      <c r="AO296" s="754"/>
      <c r="AP296" s="754"/>
      <c r="AQ296" s="754"/>
      <c r="AR296" s="754"/>
      <c r="AS296" s="754"/>
      <c r="AT296" s="754"/>
      <c r="AU296" s="754"/>
      <c r="AV296" s="754"/>
      <c r="AW296" s="754"/>
      <c r="AX296" s="754"/>
      <c r="AY296" s="754"/>
      <c r="AZ296" s="754"/>
      <c r="BA296" s="754"/>
      <c r="BB296" s="754"/>
      <c r="BC296" s="754"/>
      <c r="BD296" s="754"/>
      <c r="BE296" s="754"/>
      <c r="BF296" s="754"/>
      <c r="BG296" s="754"/>
      <c r="BH296" s="754"/>
      <c r="BI296" s="754"/>
      <c r="BJ296" s="754"/>
      <c r="BK296" s="754"/>
      <c r="BL296" s="754"/>
      <c r="BM296" s="754"/>
      <c r="BN296" s="754"/>
      <c r="BO296" s="754"/>
      <c r="BP296" s="754"/>
      <c r="BQ296" s="754"/>
      <c r="BR296" s="754"/>
      <c r="BS296" s="754"/>
      <c r="BT296" s="754"/>
      <c r="BU296" s="754"/>
      <c r="BV296" s="754"/>
      <c r="BW296" s="754"/>
      <c r="BX296" s="754"/>
      <c r="BY296" s="754"/>
      <c r="BZ296" s="754"/>
      <c r="CA296" s="754"/>
      <c r="CB296" s="754"/>
      <c r="CC296" s="754"/>
      <c r="CD296" s="754"/>
      <c r="CE296" s="754"/>
      <c r="CF296" s="754"/>
      <c r="CG296" s="754"/>
      <c r="CH296" s="754"/>
      <c r="CI296" s="754"/>
      <c r="CJ296" s="754"/>
    </row>
    <row r="297" spans="1:90" ht="33.65" customHeight="1">
      <c r="A297" s="749">
        <v>47</v>
      </c>
      <c r="B297" s="749"/>
      <c r="C297" s="750"/>
      <c r="D297" s="750"/>
      <c r="E297" s="750"/>
      <c r="F297" s="750"/>
      <c r="G297" s="750"/>
      <c r="H297" s="750"/>
      <c r="I297" s="750"/>
      <c r="J297" s="750"/>
      <c r="K297" s="750"/>
      <c r="L297" s="750"/>
      <c r="M297" s="750"/>
      <c r="N297" s="750"/>
      <c r="O297" s="750"/>
      <c r="P297" s="750"/>
      <c r="Q297" s="751"/>
      <c r="R297" s="752"/>
      <c r="S297" s="752"/>
      <c r="T297" s="752"/>
      <c r="U297" s="752"/>
      <c r="V297" s="297" t="s">
        <v>30</v>
      </c>
      <c r="W297" s="753"/>
      <c r="X297" s="752"/>
      <c r="Y297" s="752"/>
      <c r="Z297" s="752"/>
      <c r="AA297" s="752"/>
      <c r="AB297" s="297" t="s">
        <v>30</v>
      </c>
      <c r="AC297" s="753"/>
      <c r="AD297" s="752"/>
      <c r="AE297" s="752"/>
      <c r="AF297" s="752"/>
      <c r="AG297" s="752"/>
      <c r="AH297" s="754"/>
      <c r="AI297" s="754"/>
      <c r="AJ297" s="754"/>
      <c r="AK297" s="754"/>
      <c r="AL297" s="754"/>
      <c r="AM297" s="754"/>
      <c r="AN297" s="754"/>
      <c r="AO297" s="754"/>
      <c r="AP297" s="754"/>
      <c r="AQ297" s="754"/>
      <c r="AR297" s="754"/>
      <c r="AS297" s="754"/>
      <c r="AT297" s="754"/>
      <c r="AU297" s="754"/>
      <c r="AV297" s="754"/>
      <c r="AW297" s="754"/>
      <c r="AX297" s="754"/>
      <c r="AY297" s="754"/>
      <c r="AZ297" s="754"/>
      <c r="BA297" s="754"/>
      <c r="BB297" s="754"/>
      <c r="BC297" s="754"/>
      <c r="BD297" s="754"/>
      <c r="BE297" s="754"/>
      <c r="BF297" s="754"/>
      <c r="BG297" s="754"/>
      <c r="BH297" s="754"/>
      <c r="BI297" s="754"/>
      <c r="BJ297" s="754"/>
      <c r="BK297" s="754"/>
      <c r="BL297" s="754"/>
      <c r="BM297" s="754"/>
      <c r="BN297" s="754"/>
      <c r="BO297" s="754"/>
      <c r="BP297" s="754"/>
      <c r="BQ297" s="754"/>
      <c r="BR297" s="754"/>
      <c r="BS297" s="754"/>
      <c r="BT297" s="754"/>
      <c r="BU297" s="754"/>
      <c r="BV297" s="754"/>
      <c r="BW297" s="754"/>
      <c r="BX297" s="754"/>
      <c r="BY297" s="754"/>
      <c r="BZ297" s="754"/>
      <c r="CA297" s="754"/>
      <c r="CB297" s="754"/>
      <c r="CC297" s="754"/>
      <c r="CD297" s="754"/>
      <c r="CE297" s="754"/>
      <c r="CF297" s="754"/>
      <c r="CG297" s="754"/>
      <c r="CH297" s="754"/>
      <c r="CI297" s="754"/>
      <c r="CJ297" s="754"/>
    </row>
    <row r="298" spans="1:90" ht="33.65" customHeight="1">
      <c r="A298" s="749">
        <v>48</v>
      </c>
      <c r="B298" s="749"/>
      <c r="C298" s="750"/>
      <c r="D298" s="750"/>
      <c r="E298" s="750"/>
      <c r="F298" s="750"/>
      <c r="G298" s="750"/>
      <c r="H298" s="750"/>
      <c r="I298" s="750"/>
      <c r="J298" s="750"/>
      <c r="K298" s="750"/>
      <c r="L298" s="750"/>
      <c r="M298" s="750"/>
      <c r="N298" s="750"/>
      <c r="O298" s="750"/>
      <c r="P298" s="750"/>
      <c r="Q298" s="751"/>
      <c r="R298" s="752"/>
      <c r="S298" s="752"/>
      <c r="T298" s="752"/>
      <c r="U298" s="752"/>
      <c r="V298" s="297" t="s">
        <v>30</v>
      </c>
      <c r="W298" s="753"/>
      <c r="X298" s="752"/>
      <c r="Y298" s="752"/>
      <c r="Z298" s="752"/>
      <c r="AA298" s="752"/>
      <c r="AB298" s="297" t="s">
        <v>30</v>
      </c>
      <c r="AC298" s="753"/>
      <c r="AD298" s="752"/>
      <c r="AE298" s="752"/>
      <c r="AF298" s="752"/>
      <c r="AG298" s="752"/>
      <c r="AH298" s="754"/>
      <c r="AI298" s="754"/>
      <c r="AJ298" s="754"/>
      <c r="AK298" s="754"/>
      <c r="AL298" s="754"/>
      <c r="AM298" s="754"/>
      <c r="AN298" s="754"/>
      <c r="AO298" s="754"/>
      <c r="AP298" s="754"/>
      <c r="AQ298" s="754"/>
      <c r="AR298" s="754"/>
      <c r="AS298" s="754"/>
      <c r="AT298" s="754"/>
      <c r="AU298" s="754"/>
      <c r="AV298" s="754"/>
      <c r="AW298" s="754"/>
      <c r="AX298" s="754"/>
      <c r="AY298" s="754"/>
      <c r="AZ298" s="754"/>
      <c r="BA298" s="754"/>
      <c r="BB298" s="754"/>
      <c r="BC298" s="754"/>
      <c r="BD298" s="754"/>
      <c r="BE298" s="754"/>
      <c r="BF298" s="754"/>
      <c r="BG298" s="754"/>
      <c r="BH298" s="754"/>
      <c r="BI298" s="754"/>
      <c r="BJ298" s="754"/>
      <c r="BK298" s="754"/>
      <c r="BL298" s="754"/>
      <c r="BM298" s="754"/>
      <c r="BN298" s="754"/>
      <c r="BO298" s="754"/>
      <c r="BP298" s="754"/>
      <c r="BQ298" s="754"/>
      <c r="BR298" s="754"/>
      <c r="BS298" s="754"/>
      <c r="BT298" s="754"/>
      <c r="BU298" s="754"/>
      <c r="BV298" s="754"/>
      <c r="BW298" s="754"/>
      <c r="BX298" s="754"/>
      <c r="BY298" s="754"/>
      <c r="BZ298" s="754"/>
      <c r="CA298" s="754"/>
      <c r="CB298" s="754"/>
      <c r="CC298" s="754"/>
      <c r="CD298" s="754"/>
      <c r="CE298" s="754"/>
      <c r="CF298" s="754"/>
      <c r="CG298" s="754"/>
      <c r="CH298" s="754"/>
      <c r="CI298" s="754"/>
      <c r="CJ298" s="754"/>
    </row>
    <row r="299" spans="1:90" ht="33.65" customHeight="1">
      <c r="A299" s="749">
        <v>49</v>
      </c>
      <c r="B299" s="749"/>
      <c r="C299" s="750"/>
      <c r="D299" s="750"/>
      <c r="E299" s="750"/>
      <c r="F299" s="750"/>
      <c r="G299" s="750"/>
      <c r="H299" s="750"/>
      <c r="I299" s="750"/>
      <c r="J299" s="750"/>
      <c r="K299" s="750"/>
      <c r="L299" s="750"/>
      <c r="M299" s="750"/>
      <c r="N299" s="750"/>
      <c r="O299" s="750"/>
      <c r="P299" s="750"/>
      <c r="Q299" s="751"/>
      <c r="R299" s="752"/>
      <c r="S299" s="752"/>
      <c r="T299" s="752"/>
      <c r="U299" s="752"/>
      <c r="V299" s="297" t="s">
        <v>30</v>
      </c>
      <c r="W299" s="753"/>
      <c r="X299" s="752"/>
      <c r="Y299" s="752"/>
      <c r="Z299" s="752"/>
      <c r="AA299" s="752"/>
      <c r="AB299" s="297" t="s">
        <v>30</v>
      </c>
      <c r="AC299" s="753"/>
      <c r="AD299" s="752"/>
      <c r="AE299" s="752"/>
      <c r="AF299" s="752"/>
      <c r="AG299" s="752"/>
      <c r="AH299" s="754"/>
      <c r="AI299" s="754"/>
      <c r="AJ299" s="754"/>
      <c r="AK299" s="754"/>
      <c r="AL299" s="754"/>
      <c r="AM299" s="754"/>
      <c r="AN299" s="754"/>
      <c r="AO299" s="754"/>
      <c r="AP299" s="754"/>
      <c r="AQ299" s="754"/>
      <c r="AR299" s="754"/>
      <c r="AS299" s="754"/>
      <c r="AT299" s="754"/>
      <c r="AU299" s="754"/>
      <c r="AV299" s="754"/>
      <c r="AW299" s="754"/>
      <c r="AX299" s="754"/>
      <c r="AY299" s="754"/>
      <c r="AZ299" s="754"/>
      <c r="BA299" s="754"/>
      <c r="BB299" s="754"/>
      <c r="BC299" s="754"/>
      <c r="BD299" s="754"/>
      <c r="BE299" s="754"/>
      <c r="BF299" s="754"/>
      <c r="BG299" s="754"/>
      <c r="BH299" s="754"/>
      <c r="BI299" s="754"/>
      <c r="BJ299" s="754"/>
      <c r="BK299" s="754"/>
      <c r="BL299" s="754"/>
      <c r="BM299" s="754"/>
      <c r="BN299" s="754"/>
      <c r="BO299" s="754"/>
      <c r="BP299" s="754"/>
      <c r="BQ299" s="754"/>
      <c r="BR299" s="754"/>
      <c r="BS299" s="754"/>
      <c r="BT299" s="754"/>
      <c r="BU299" s="754"/>
      <c r="BV299" s="754"/>
      <c r="BW299" s="754"/>
      <c r="BX299" s="754"/>
      <c r="BY299" s="754"/>
      <c r="BZ299" s="754"/>
      <c r="CA299" s="754"/>
      <c r="CB299" s="754"/>
      <c r="CC299" s="754"/>
      <c r="CD299" s="754"/>
      <c r="CE299" s="754"/>
      <c r="CF299" s="754"/>
      <c r="CG299" s="754"/>
      <c r="CH299" s="754"/>
      <c r="CI299" s="754"/>
      <c r="CJ299" s="754"/>
    </row>
    <row r="300" spans="1:90" ht="33.65" customHeight="1">
      <c r="A300" s="749">
        <v>50</v>
      </c>
      <c r="B300" s="749"/>
      <c r="C300" s="750"/>
      <c r="D300" s="750"/>
      <c r="E300" s="750"/>
      <c r="F300" s="750"/>
      <c r="G300" s="750"/>
      <c r="H300" s="750"/>
      <c r="I300" s="750"/>
      <c r="J300" s="750"/>
      <c r="K300" s="750"/>
      <c r="L300" s="750"/>
      <c r="M300" s="750"/>
      <c r="N300" s="750"/>
      <c r="O300" s="750"/>
      <c r="P300" s="750"/>
      <c r="Q300" s="751"/>
      <c r="R300" s="752"/>
      <c r="S300" s="752"/>
      <c r="T300" s="752"/>
      <c r="U300" s="752"/>
      <c r="V300" s="297" t="s">
        <v>30</v>
      </c>
      <c r="W300" s="753"/>
      <c r="X300" s="752"/>
      <c r="Y300" s="752"/>
      <c r="Z300" s="752"/>
      <c r="AA300" s="752"/>
      <c r="AB300" s="297" t="s">
        <v>30</v>
      </c>
      <c r="AC300" s="753"/>
      <c r="AD300" s="752"/>
      <c r="AE300" s="752"/>
      <c r="AF300" s="752"/>
      <c r="AG300" s="752"/>
      <c r="AH300" s="754"/>
      <c r="AI300" s="754"/>
      <c r="AJ300" s="754"/>
      <c r="AK300" s="754"/>
      <c r="AL300" s="754"/>
      <c r="AM300" s="754"/>
      <c r="AN300" s="754"/>
      <c r="AO300" s="754"/>
      <c r="AP300" s="754"/>
      <c r="AQ300" s="754"/>
      <c r="AR300" s="754"/>
      <c r="AS300" s="754"/>
      <c r="AT300" s="754"/>
      <c r="AU300" s="754"/>
      <c r="AV300" s="754"/>
      <c r="AW300" s="754"/>
      <c r="AX300" s="754"/>
      <c r="AY300" s="754"/>
      <c r="AZ300" s="754"/>
      <c r="BA300" s="754"/>
      <c r="BB300" s="754"/>
      <c r="BC300" s="754"/>
      <c r="BD300" s="754"/>
      <c r="BE300" s="754"/>
      <c r="BF300" s="754"/>
      <c r="BG300" s="754"/>
      <c r="BH300" s="754"/>
      <c r="BI300" s="754"/>
      <c r="BJ300" s="754"/>
      <c r="BK300" s="754"/>
      <c r="BL300" s="754"/>
      <c r="BM300" s="754"/>
      <c r="BN300" s="754"/>
      <c r="BO300" s="754"/>
      <c r="BP300" s="754"/>
      <c r="BQ300" s="754"/>
      <c r="BR300" s="754"/>
      <c r="BS300" s="754"/>
      <c r="BT300" s="754"/>
      <c r="BU300" s="754"/>
      <c r="BV300" s="754"/>
      <c r="BW300" s="754"/>
      <c r="BX300" s="754"/>
      <c r="BY300" s="754"/>
      <c r="BZ300" s="754"/>
      <c r="CA300" s="754"/>
      <c r="CB300" s="754"/>
      <c r="CC300" s="754"/>
      <c r="CD300" s="754"/>
      <c r="CE300" s="754"/>
      <c r="CF300" s="754"/>
      <c r="CG300" s="754"/>
      <c r="CH300" s="754"/>
      <c r="CI300" s="754"/>
      <c r="CJ300" s="754"/>
    </row>
    <row r="301" spans="1:90" ht="33.65" customHeight="1">
      <c r="A301" s="749">
        <v>51</v>
      </c>
      <c r="B301" s="749"/>
      <c r="C301" s="750"/>
      <c r="D301" s="750"/>
      <c r="E301" s="750"/>
      <c r="F301" s="750"/>
      <c r="G301" s="750"/>
      <c r="H301" s="750"/>
      <c r="I301" s="750"/>
      <c r="J301" s="750"/>
      <c r="K301" s="750"/>
      <c r="L301" s="750"/>
      <c r="M301" s="750"/>
      <c r="N301" s="750"/>
      <c r="O301" s="750"/>
      <c r="P301" s="750"/>
      <c r="Q301" s="751"/>
      <c r="R301" s="752"/>
      <c r="S301" s="752"/>
      <c r="T301" s="752"/>
      <c r="U301" s="752"/>
      <c r="V301" s="297" t="s">
        <v>30</v>
      </c>
      <c r="W301" s="753"/>
      <c r="X301" s="752"/>
      <c r="Y301" s="752"/>
      <c r="Z301" s="752"/>
      <c r="AA301" s="752"/>
      <c r="AB301" s="297" t="s">
        <v>30</v>
      </c>
      <c r="AC301" s="753"/>
      <c r="AD301" s="752"/>
      <c r="AE301" s="752"/>
      <c r="AF301" s="752"/>
      <c r="AG301" s="752"/>
      <c r="AH301" s="754"/>
      <c r="AI301" s="754"/>
      <c r="AJ301" s="754"/>
      <c r="AK301" s="754"/>
      <c r="AL301" s="754"/>
      <c r="AM301" s="754"/>
      <c r="AN301" s="754"/>
      <c r="AO301" s="754"/>
      <c r="AP301" s="754"/>
      <c r="AQ301" s="754"/>
      <c r="AR301" s="754"/>
      <c r="AS301" s="754"/>
      <c r="AT301" s="754"/>
      <c r="AU301" s="754"/>
      <c r="AV301" s="754"/>
      <c r="AW301" s="754"/>
      <c r="AX301" s="754"/>
      <c r="AY301" s="754"/>
      <c r="AZ301" s="754"/>
      <c r="BA301" s="754"/>
      <c r="BB301" s="754"/>
      <c r="BC301" s="754"/>
      <c r="BD301" s="754"/>
      <c r="BE301" s="754"/>
      <c r="BF301" s="754"/>
      <c r="BG301" s="754"/>
      <c r="BH301" s="754"/>
      <c r="BI301" s="754"/>
      <c r="BJ301" s="754"/>
      <c r="BK301" s="754"/>
      <c r="BL301" s="754"/>
      <c r="BM301" s="754"/>
      <c r="BN301" s="754"/>
      <c r="BO301" s="754"/>
      <c r="BP301" s="754"/>
      <c r="BQ301" s="754"/>
      <c r="BR301" s="754"/>
      <c r="BS301" s="754"/>
      <c r="BT301" s="754"/>
      <c r="BU301" s="754"/>
      <c r="BV301" s="754"/>
      <c r="BW301" s="754"/>
      <c r="BX301" s="754"/>
      <c r="BY301" s="754"/>
      <c r="BZ301" s="754"/>
      <c r="CA301" s="754"/>
      <c r="CB301" s="754"/>
      <c r="CC301" s="754"/>
      <c r="CD301" s="754"/>
      <c r="CE301" s="754"/>
      <c r="CF301" s="754"/>
      <c r="CG301" s="754"/>
      <c r="CH301" s="754"/>
      <c r="CI301" s="754"/>
      <c r="CJ301" s="754"/>
    </row>
    <row r="302" spans="1:90" ht="33.65" customHeight="1">
      <c r="A302" s="749">
        <v>52</v>
      </c>
      <c r="B302" s="749"/>
      <c r="C302" s="750"/>
      <c r="D302" s="750"/>
      <c r="E302" s="750"/>
      <c r="F302" s="750"/>
      <c r="G302" s="750"/>
      <c r="H302" s="750"/>
      <c r="I302" s="750"/>
      <c r="J302" s="750"/>
      <c r="K302" s="750"/>
      <c r="L302" s="750"/>
      <c r="M302" s="750"/>
      <c r="N302" s="750"/>
      <c r="O302" s="750"/>
      <c r="P302" s="750"/>
      <c r="Q302" s="751"/>
      <c r="R302" s="752"/>
      <c r="S302" s="752"/>
      <c r="T302" s="752"/>
      <c r="U302" s="752"/>
      <c r="V302" s="297" t="s">
        <v>30</v>
      </c>
      <c r="W302" s="753"/>
      <c r="X302" s="752"/>
      <c r="Y302" s="752"/>
      <c r="Z302" s="752"/>
      <c r="AA302" s="752"/>
      <c r="AB302" s="297" t="s">
        <v>30</v>
      </c>
      <c r="AC302" s="753"/>
      <c r="AD302" s="752"/>
      <c r="AE302" s="752"/>
      <c r="AF302" s="752"/>
      <c r="AG302" s="752"/>
      <c r="AH302" s="754"/>
      <c r="AI302" s="754"/>
      <c r="AJ302" s="754"/>
      <c r="AK302" s="754"/>
      <c r="AL302" s="754"/>
      <c r="AM302" s="754"/>
      <c r="AN302" s="754"/>
      <c r="AO302" s="754"/>
      <c r="AP302" s="754"/>
      <c r="AQ302" s="754"/>
      <c r="AR302" s="754"/>
      <c r="AS302" s="754"/>
      <c r="AT302" s="754"/>
      <c r="AU302" s="754"/>
      <c r="AV302" s="754"/>
      <c r="AW302" s="754"/>
      <c r="AX302" s="754"/>
      <c r="AY302" s="754"/>
      <c r="AZ302" s="754"/>
      <c r="BA302" s="754"/>
      <c r="BB302" s="754"/>
      <c r="BC302" s="754"/>
      <c r="BD302" s="754"/>
      <c r="BE302" s="754"/>
      <c r="BF302" s="754"/>
      <c r="BG302" s="754"/>
      <c r="BH302" s="754"/>
      <c r="BI302" s="754"/>
      <c r="BJ302" s="754"/>
      <c r="BK302" s="754"/>
      <c r="BL302" s="754"/>
      <c r="BM302" s="754"/>
      <c r="BN302" s="754"/>
      <c r="BO302" s="754"/>
      <c r="BP302" s="754"/>
      <c r="BQ302" s="754"/>
      <c r="BR302" s="754"/>
      <c r="BS302" s="754"/>
      <c r="BT302" s="754"/>
      <c r="BU302" s="754"/>
      <c r="BV302" s="754"/>
      <c r="BW302" s="754"/>
      <c r="BX302" s="754"/>
      <c r="BY302" s="754"/>
      <c r="BZ302" s="754"/>
      <c r="CA302" s="754"/>
      <c r="CB302" s="754"/>
      <c r="CC302" s="754"/>
      <c r="CD302" s="754"/>
      <c r="CE302" s="754"/>
      <c r="CF302" s="754"/>
      <c r="CG302" s="754"/>
      <c r="CH302" s="754"/>
      <c r="CI302" s="754"/>
      <c r="CJ302" s="754"/>
    </row>
    <row r="303" spans="1:90" ht="33.65" customHeight="1">
      <c r="A303" s="749">
        <v>53</v>
      </c>
      <c r="B303" s="749"/>
      <c r="C303" s="750"/>
      <c r="D303" s="750"/>
      <c r="E303" s="750"/>
      <c r="F303" s="750"/>
      <c r="G303" s="750"/>
      <c r="H303" s="750"/>
      <c r="I303" s="750"/>
      <c r="J303" s="750"/>
      <c r="K303" s="750"/>
      <c r="L303" s="750"/>
      <c r="M303" s="750"/>
      <c r="N303" s="750"/>
      <c r="O303" s="750"/>
      <c r="P303" s="750"/>
      <c r="Q303" s="751"/>
      <c r="R303" s="752"/>
      <c r="S303" s="752"/>
      <c r="T303" s="752"/>
      <c r="U303" s="752"/>
      <c r="V303" s="297" t="s">
        <v>30</v>
      </c>
      <c r="W303" s="753"/>
      <c r="X303" s="752"/>
      <c r="Y303" s="752"/>
      <c r="Z303" s="752"/>
      <c r="AA303" s="752"/>
      <c r="AB303" s="297" t="s">
        <v>30</v>
      </c>
      <c r="AC303" s="753"/>
      <c r="AD303" s="752"/>
      <c r="AE303" s="752"/>
      <c r="AF303" s="752"/>
      <c r="AG303" s="752"/>
      <c r="AH303" s="754"/>
      <c r="AI303" s="754"/>
      <c r="AJ303" s="754"/>
      <c r="AK303" s="754"/>
      <c r="AL303" s="754"/>
      <c r="AM303" s="754"/>
      <c r="AN303" s="754"/>
      <c r="AO303" s="754"/>
      <c r="AP303" s="754"/>
      <c r="AQ303" s="754"/>
      <c r="AR303" s="754"/>
      <c r="AS303" s="754"/>
      <c r="AT303" s="754"/>
      <c r="AU303" s="754"/>
      <c r="AV303" s="754"/>
      <c r="AW303" s="754"/>
      <c r="AX303" s="754"/>
      <c r="AY303" s="754"/>
      <c r="AZ303" s="754"/>
      <c r="BA303" s="754"/>
      <c r="BB303" s="754"/>
      <c r="BC303" s="754"/>
      <c r="BD303" s="754"/>
      <c r="BE303" s="754"/>
      <c r="BF303" s="754"/>
      <c r="BG303" s="754"/>
      <c r="BH303" s="754"/>
      <c r="BI303" s="754"/>
      <c r="BJ303" s="754"/>
      <c r="BK303" s="754"/>
      <c r="BL303" s="754"/>
      <c r="BM303" s="754"/>
      <c r="BN303" s="754"/>
      <c r="BO303" s="754"/>
      <c r="BP303" s="754"/>
      <c r="BQ303" s="754"/>
      <c r="BR303" s="754"/>
      <c r="BS303" s="754"/>
      <c r="BT303" s="754"/>
      <c r="BU303" s="754"/>
      <c r="BV303" s="754"/>
      <c r="BW303" s="754"/>
      <c r="BX303" s="754"/>
      <c r="BY303" s="754"/>
      <c r="BZ303" s="754"/>
      <c r="CA303" s="754"/>
      <c r="CB303" s="754"/>
      <c r="CC303" s="754"/>
      <c r="CD303" s="754"/>
      <c r="CE303" s="754"/>
      <c r="CF303" s="754"/>
      <c r="CG303" s="754"/>
      <c r="CH303" s="754"/>
      <c r="CI303" s="754"/>
      <c r="CJ303" s="754"/>
    </row>
    <row r="304" spans="1:90" ht="33.65" customHeight="1">
      <c r="A304" s="749">
        <v>54</v>
      </c>
      <c r="B304" s="749"/>
      <c r="C304" s="750"/>
      <c r="D304" s="750"/>
      <c r="E304" s="750"/>
      <c r="F304" s="750"/>
      <c r="G304" s="750"/>
      <c r="H304" s="750"/>
      <c r="I304" s="750"/>
      <c r="J304" s="750"/>
      <c r="K304" s="750"/>
      <c r="L304" s="750"/>
      <c r="M304" s="750"/>
      <c r="N304" s="750"/>
      <c r="O304" s="750"/>
      <c r="P304" s="750"/>
      <c r="Q304" s="751"/>
      <c r="R304" s="752"/>
      <c r="S304" s="752"/>
      <c r="T304" s="752"/>
      <c r="U304" s="752"/>
      <c r="V304" s="297" t="s">
        <v>30</v>
      </c>
      <c r="W304" s="753"/>
      <c r="X304" s="752"/>
      <c r="Y304" s="752"/>
      <c r="Z304" s="752"/>
      <c r="AA304" s="752"/>
      <c r="AB304" s="297" t="s">
        <v>30</v>
      </c>
      <c r="AC304" s="753"/>
      <c r="AD304" s="752"/>
      <c r="AE304" s="752"/>
      <c r="AF304" s="752"/>
      <c r="AG304" s="752"/>
      <c r="AH304" s="754"/>
      <c r="AI304" s="754"/>
      <c r="AJ304" s="754"/>
      <c r="AK304" s="754"/>
      <c r="AL304" s="754"/>
      <c r="AM304" s="754"/>
      <c r="AN304" s="754"/>
      <c r="AO304" s="754"/>
      <c r="AP304" s="754"/>
      <c r="AQ304" s="754"/>
      <c r="AR304" s="754"/>
      <c r="AS304" s="754"/>
      <c r="AT304" s="754"/>
      <c r="AU304" s="754"/>
      <c r="AV304" s="754"/>
      <c r="AW304" s="754"/>
      <c r="AX304" s="754"/>
      <c r="AY304" s="754"/>
      <c r="AZ304" s="754"/>
      <c r="BA304" s="754"/>
      <c r="BB304" s="754"/>
      <c r="BC304" s="754"/>
      <c r="BD304" s="754"/>
      <c r="BE304" s="754"/>
      <c r="BF304" s="754"/>
      <c r="BG304" s="754"/>
      <c r="BH304" s="754"/>
      <c r="BI304" s="754"/>
      <c r="BJ304" s="754"/>
      <c r="BK304" s="754"/>
      <c r="BL304" s="754"/>
      <c r="BM304" s="754"/>
      <c r="BN304" s="754"/>
      <c r="BO304" s="754"/>
      <c r="BP304" s="754"/>
      <c r="BQ304" s="754"/>
      <c r="BR304" s="754"/>
      <c r="BS304" s="754"/>
      <c r="BT304" s="754"/>
      <c r="BU304" s="754"/>
      <c r="BV304" s="754"/>
      <c r="BW304" s="754"/>
      <c r="BX304" s="754"/>
      <c r="BY304" s="754"/>
      <c r="BZ304" s="754"/>
      <c r="CA304" s="754"/>
      <c r="CB304" s="754"/>
      <c r="CC304" s="754"/>
      <c r="CD304" s="754"/>
      <c r="CE304" s="754"/>
      <c r="CF304" s="754"/>
      <c r="CG304" s="754"/>
      <c r="CH304" s="754"/>
      <c r="CI304" s="754"/>
      <c r="CJ304" s="754"/>
    </row>
    <row r="305" spans="1:88" ht="33.65" customHeight="1">
      <c r="A305" s="749">
        <v>55</v>
      </c>
      <c r="B305" s="749"/>
      <c r="C305" s="750"/>
      <c r="D305" s="750"/>
      <c r="E305" s="750"/>
      <c r="F305" s="750"/>
      <c r="G305" s="750"/>
      <c r="H305" s="750"/>
      <c r="I305" s="750"/>
      <c r="J305" s="750"/>
      <c r="K305" s="750"/>
      <c r="L305" s="750"/>
      <c r="M305" s="750"/>
      <c r="N305" s="750"/>
      <c r="O305" s="750"/>
      <c r="P305" s="750"/>
      <c r="Q305" s="751"/>
      <c r="R305" s="752"/>
      <c r="S305" s="752"/>
      <c r="T305" s="752"/>
      <c r="U305" s="752"/>
      <c r="V305" s="297" t="s">
        <v>30</v>
      </c>
      <c r="W305" s="753"/>
      <c r="X305" s="752"/>
      <c r="Y305" s="752"/>
      <c r="Z305" s="752"/>
      <c r="AA305" s="752"/>
      <c r="AB305" s="297" t="s">
        <v>30</v>
      </c>
      <c r="AC305" s="753"/>
      <c r="AD305" s="752"/>
      <c r="AE305" s="752"/>
      <c r="AF305" s="752"/>
      <c r="AG305" s="752"/>
      <c r="AH305" s="754"/>
      <c r="AI305" s="754"/>
      <c r="AJ305" s="754"/>
      <c r="AK305" s="754"/>
      <c r="AL305" s="754"/>
      <c r="AM305" s="754"/>
      <c r="AN305" s="754"/>
      <c r="AO305" s="754"/>
      <c r="AP305" s="754"/>
      <c r="AQ305" s="754"/>
      <c r="AR305" s="754"/>
      <c r="AS305" s="754"/>
      <c r="AT305" s="754"/>
      <c r="AU305" s="754"/>
      <c r="AV305" s="754"/>
      <c r="AW305" s="754"/>
      <c r="AX305" s="754"/>
      <c r="AY305" s="754"/>
      <c r="AZ305" s="754"/>
      <c r="BA305" s="754"/>
      <c r="BB305" s="754"/>
      <c r="BC305" s="754"/>
      <c r="BD305" s="754"/>
      <c r="BE305" s="754"/>
      <c r="BF305" s="754"/>
      <c r="BG305" s="754"/>
      <c r="BH305" s="754"/>
      <c r="BI305" s="754"/>
      <c r="BJ305" s="754"/>
      <c r="BK305" s="754"/>
      <c r="BL305" s="754"/>
      <c r="BM305" s="754"/>
      <c r="BN305" s="754"/>
      <c r="BO305" s="754"/>
      <c r="BP305" s="754"/>
      <c r="BQ305" s="754"/>
      <c r="BR305" s="754"/>
      <c r="BS305" s="754"/>
      <c r="BT305" s="754"/>
      <c r="BU305" s="754"/>
      <c r="BV305" s="754"/>
      <c r="BW305" s="754"/>
      <c r="BX305" s="754"/>
      <c r="BY305" s="754"/>
      <c r="BZ305" s="754"/>
      <c r="CA305" s="754"/>
      <c r="CB305" s="754"/>
      <c r="CC305" s="754"/>
      <c r="CD305" s="754"/>
      <c r="CE305" s="754"/>
      <c r="CF305" s="754"/>
      <c r="CG305" s="754"/>
      <c r="CH305" s="754"/>
      <c r="CI305" s="754"/>
      <c r="CJ305" s="754"/>
    </row>
    <row r="306" spans="1:88" ht="33.65" customHeight="1">
      <c r="A306" s="749">
        <v>56</v>
      </c>
      <c r="B306" s="749"/>
      <c r="C306" s="750"/>
      <c r="D306" s="750"/>
      <c r="E306" s="750"/>
      <c r="F306" s="750"/>
      <c r="G306" s="750"/>
      <c r="H306" s="750"/>
      <c r="I306" s="750"/>
      <c r="J306" s="750"/>
      <c r="K306" s="750"/>
      <c r="L306" s="750"/>
      <c r="M306" s="750"/>
      <c r="N306" s="750"/>
      <c r="O306" s="750"/>
      <c r="P306" s="750"/>
      <c r="Q306" s="751"/>
      <c r="R306" s="752"/>
      <c r="S306" s="752"/>
      <c r="T306" s="752"/>
      <c r="U306" s="752"/>
      <c r="V306" s="297" t="s">
        <v>30</v>
      </c>
      <c r="W306" s="753"/>
      <c r="X306" s="752"/>
      <c r="Y306" s="752"/>
      <c r="Z306" s="752"/>
      <c r="AA306" s="752"/>
      <c r="AB306" s="297" t="s">
        <v>30</v>
      </c>
      <c r="AC306" s="753"/>
      <c r="AD306" s="752"/>
      <c r="AE306" s="752"/>
      <c r="AF306" s="752"/>
      <c r="AG306" s="752"/>
      <c r="AH306" s="754"/>
      <c r="AI306" s="754"/>
      <c r="AJ306" s="754"/>
      <c r="AK306" s="754"/>
      <c r="AL306" s="754"/>
      <c r="AM306" s="754"/>
      <c r="AN306" s="754"/>
      <c r="AO306" s="754"/>
      <c r="AP306" s="754"/>
      <c r="AQ306" s="754"/>
      <c r="AR306" s="754"/>
      <c r="AS306" s="754"/>
      <c r="AT306" s="754"/>
      <c r="AU306" s="754"/>
      <c r="AV306" s="754"/>
      <c r="AW306" s="754"/>
      <c r="AX306" s="754"/>
      <c r="AY306" s="754"/>
      <c r="AZ306" s="754"/>
      <c r="BA306" s="754"/>
      <c r="BB306" s="754"/>
      <c r="BC306" s="754"/>
      <c r="BD306" s="754"/>
      <c r="BE306" s="754"/>
      <c r="BF306" s="754"/>
      <c r="BG306" s="754"/>
      <c r="BH306" s="754"/>
      <c r="BI306" s="754"/>
      <c r="BJ306" s="754"/>
      <c r="BK306" s="754"/>
      <c r="BL306" s="754"/>
      <c r="BM306" s="754"/>
      <c r="BN306" s="754"/>
      <c r="BO306" s="754"/>
      <c r="BP306" s="754"/>
      <c r="BQ306" s="754"/>
      <c r="BR306" s="754"/>
      <c r="BS306" s="754"/>
      <c r="BT306" s="754"/>
      <c r="BU306" s="754"/>
      <c r="BV306" s="754"/>
      <c r="BW306" s="754"/>
      <c r="BX306" s="754"/>
      <c r="BY306" s="754"/>
      <c r="BZ306" s="754"/>
      <c r="CA306" s="754"/>
      <c r="CB306" s="754"/>
      <c r="CC306" s="754"/>
      <c r="CD306" s="754"/>
      <c r="CE306" s="754"/>
      <c r="CF306" s="754"/>
      <c r="CG306" s="754"/>
      <c r="CH306" s="754"/>
      <c r="CI306" s="754"/>
      <c r="CJ306" s="754"/>
    </row>
    <row r="307" spans="1:88" ht="33.65" customHeight="1">
      <c r="A307" s="749">
        <v>57</v>
      </c>
      <c r="B307" s="749"/>
      <c r="C307" s="750"/>
      <c r="D307" s="750"/>
      <c r="E307" s="750"/>
      <c r="F307" s="750"/>
      <c r="G307" s="750"/>
      <c r="H307" s="750"/>
      <c r="I307" s="750"/>
      <c r="J307" s="750"/>
      <c r="K307" s="750"/>
      <c r="L307" s="750"/>
      <c r="M307" s="750"/>
      <c r="N307" s="750"/>
      <c r="O307" s="750"/>
      <c r="P307" s="750"/>
      <c r="Q307" s="751"/>
      <c r="R307" s="752"/>
      <c r="S307" s="752"/>
      <c r="T307" s="752"/>
      <c r="U307" s="752"/>
      <c r="V307" s="297" t="s">
        <v>30</v>
      </c>
      <c r="W307" s="753"/>
      <c r="X307" s="752"/>
      <c r="Y307" s="752"/>
      <c r="Z307" s="752"/>
      <c r="AA307" s="752"/>
      <c r="AB307" s="297" t="s">
        <v>30</v>
      </c>
      <c r="AC307" s="753"/>
      <c r="AD307" s="752"/>
      <c r="AE307" s="752"/>
      <c r="AF307" s="752"/>
      <c r="AG307" s="752"/>
      <c r="AH307" s="754"/>
      <c r="AI307" s="754"/>
      <c r="AJ307" s="754"/>
      <c r="AK307" s="754"/>
      <c r="AL307" s="754"/>
      <c r="AM307" s="754"/>
      <c r="AN307" s="754"/>
      <c r="AO307" s="754"/>
      <c r="AP307" s="754"/>
      <c r="AQ307" s="754"/>
      <c r="AR307" s="754"/>
      <c r="AS307" s="754"/>
      <c r="AT307" s="754"/>
      <c r="AU307" s="754"/>
      <c r="AV307" s="754"/>
      <c r="AW307" s="754"/>
      <c r="AX307" s="754"/>
      <c r="AY307" s="754"/>
      <c r="AZ307" s="754"/>
      <c r="BA307" s="754"/>
      <c r="BB307" s="754"/>
      <c r="BC307" s="754"/>
      <c r="BD307" s="754"/>
      <c r="BE307" s="754"/>
      <c r="BF307" s="754"/>
      <c r="BG307" s="754"/>
      <c r="BH307" s="754"/>
      <c r="BI307" s="754"/>
      <c r="BJ307" s="754"/>
      <c r="BK307" s="754"/>
      <c r="BL307" s="754"/>
      <c r="BM307" s="754"/>
      <c r="BN307" s="754"/>
      <c r="BO307" s="754"/>
      <c r="BP307" s="754"/>
      <c r="BQ307" s="754"/>
      <c r="BR307" s="754"/>
      <c r="BS307" s="754"/>
      <c r="BT307" s="754"/>
      <c r="BU307" s="754"/>
      <c r="BV307" s="754"/>
      <c r="BW307" s="754"/>
      <c r="BX307" s="754"/>
      <c r="BY307" s="754"/>
      <c r="BZ307" s="754"/>
      <c r="CA307" s="754"/>
      <c r="CB307" s="754"/>
      <c r="CC307" s="754"/>
      <c r="CD307" s="754"/>
      <c r="CE307" s="754"/>
      <c r="CF307" s="754"/>
      <c r="CG307" s="754"/>
      <c r="CH307" s="754"/>
      <c r="CI307" s="754"/>
      <c r="CJ307" s="754"/>
    </row>
    <row r="308" spans="1:88" ht="33.65" customHeight="1">
      <c r="A308" s="749">
        <v>58</v>
      </c>
      <c r="B308" s="749"/>
      <c r="C308" s="750"/>
      <c r="D308" s="750"/>
      <c r="E308" s="750"/>
      <c r="F308" s="750"/>
      <c r="G308" s="750"/>
      <c r="H308" s="750"/>
      <c r="I308" s="750"/>
      <c r="J308" s="750"/>
      <c r="K308" s="750"/>
      <c r="L308" s="750"/>
      <c r="M308" s="750"/>
      <c r="N308" s="750"/>
      <c r="O308" s="750"/>
      <c r="P308" s="750"/>
      <c r="Q308" s="751"/>
      <c r="R308" s="752"/>
      <c r="S308" s="752"/>
      <c r="T308" s="752"/>
      <c r="U308" s="752"/>
      <c r="V308" s="297" t="s">
        <v>30</v>
      </c>
      <c r="W308" s="753"/>
      <c r="X308" s="752"/>
      <c r="Y308" s="752"/>
      <c r="Z308" s="752"/>
      <c r="AA308" s="752"/>
      <c r="AB308" s="297" t="s">
        <v>30</v>
      </c>
      <c r="AC308" s="753"/>
      <c r="AD308" s="752"/>
      <c r="AE308" s="752"/>
      <c r="AF308" s="752"/>
      <c r="AG308" s="752"/>
      <c r="AH308" s="754"/>
      <c r="AI308" s="754"/>
      <c r="AJ308" s="754"/>
      <c r="AK308" s="754"/>
      <c r="AL308" s="754"/>
      <c r="AM308" s="754"/>
      <c r="AN308" s="754"/>
      <c r="AO308" s="754"/>
      <c r="AP308" s="754"/>
      <c r="AQ308" s="754"/>
      <c r="AR308" s="754"/>
      <c r="AS308" s="754"/>
      <c r="AT308" s="754"/>
      <c r="AU308" s="754"/>
      <c r="AV308" s="754"/>
      <c r="AW308" s="754"/>
      <c r="AX308" s="754"/>
      <c r="AY308" s="754"/>
      <c r="AZ308" s="754"/>
      <c r="BA308" s="754"/>
      <c r="BB308" s="754"/>
      <c r="BC308" s="754"/>
      <c r="BD308" s="754"/>
      <c r="BE308" s="754"/>
      <c r="BF308" s="754"/>
      <c r="BG308" s="754"/>
      <c r="BH308" s="754"/>
      <c r="BI308" s="754"/>
      <c r="BJ308" s="754"/>
      <c r="BK308" s="754"/>
      <c r="BL308" s="754"/>
      <c r="BM308" s="754"/>
      <c r="BN308" s="754"/>
      <c r="BO308" s="754"/>
      <c r="BP308" s="754"/>
      <c r="BQ308" s="754"/>
      <c r="BR308" s="754"/>
      <c r="BS308" s="754"/>
      <c r="BT308" s="754"/>
      <c r="BU308" s="754"/>
      <c r="BV308" s="754"/>
      <c r="BW308" s="754"/>
      <c r="BX308" s="754"/>
      <c r="BY308" s="754"/>
      <c r="BZ308" s="754"/>
      <c r="CA308" s="754"/>
      <c r="CB308" s="754"/>
      <c r="CC308" s="754"/>
      <c r="CD308" s="754"/>
      <c r="CE308" s="754"/>
      <c r="CF308" s="754"/>
      <c r="CG308" s="754"/>
      <c r="CH308" s="754"/>
      <c r="CI308" s="754"/>
      <c r="CJ308" s="754"/>
    </row>
    <row r="309" spans="1:88" ht="33.65" customHeight="1">
      <c r="A309" s="749">
        <v>59</v>
      </c>
      <c r="B309" s="749"/>
      <c r="C309" s="750"/>
      <c r="D309" s="750"/>
      <c r="E309" s="750"/>
      <c r="F309" s="750"/>
      <c r="G309" s="750"/>
      <c r="H309" s="750"/>
      <c r="I309" s="750"/>
      <c r="J309" s="750"/>
      <c r="K309" s="750"/>
      <c r="L309" s="750"/>
      <c r="M309" s="750"/>
      <c r="N309" s="750"/>
      <c r="O309" s="750"/>
      <c r="P309" s="750"/>
      <c r="Q309" s="751"/>
      <c r="R309" s="752"/>
      <c r="S309" s="752"/>
      <c r="T309" s="752"/>
      <c r="U309" s="752"/>
      <c r="V309" s="297" t="s">
        <v>30</v>
      </c>
      <c r="W309" s="753"/>
      <c r="X309" s="752"/>
      <c r="Y309" s="752"/>
      <c r="Z309" s="752"/>
      <c r="AA309" s="752"/>
      <c r="AB309" s="297" t="s">
        <v>30</v>
      </c>
      <c r="AC309" s="753"/>
      <c r="AD309" s="752"/>
      <c r="AE309" s="752"/>
      <c r="AF309" s="752"/>
      <c r="AG309" s="752"/>
      <c r="AH309" s="754"/>
      <c r="AI309" s="754"/>
      <c r="AJ309" s="754"/>
      <c r="AK309" s="754"/>
      <c r="AL309" s="754"/>
      <c r="AM309" s="754"/>
      <c r="AN309" s="754"/>
      <c r="AO309" s="754"/>
      <c r="AP309" s="754"/>
      <c r="AQ309" s="754"/>
      <c r="AR309" s="754"/>
      <c r="AS309" s="754"/>
      <c r="AT309" s="754"/>
      <c r="AU309" s="754"/>
      <c r="AV309" s="754"/>
      <c r="AW309" s="754"/>
      <c r="AX309" s="754"/>
      <c r="AY309" s="754"/>
      <c r="AZ309" s="754"/>
      <c r="BA309" s="754"/>
      <c r="BB309" s="754"/>
      <c r="BC309" s="754"/>
      <c r="BD309" s="754"/>
      <c r="BE309" s="754"/>
      <c r="BF309" s="754"/>
      <c r="BG309" s="754"/>
      <c r="BH309" s="754"/>
      <c r="BI309" s="754"/>
      <c r="BJ309" s="754"/>
      <c r="BK309" s="754"/>
      <c r="BL309" s="754"/>
      <c r="BM309" s="754"/>
      <c r="BN309" s="754"/>
      <c r="BO309" s="754"/>
      <c r="BP309" s="754"/>
      <c r="BQ309" s="754"/>
      <c r="BR309" s="754"/>
      <c r="BS309" s="754"/>
      <c r="BT309" s="754"/>
      <c r="BU309" s="754"/>
      <c r="BV309" s="754"/>
      <c r="BW309" s="754"/>
      <c r="BX309" s="754"/>
      <c r="BY309" s="754"/>
      <c r="BZ309" s="754"/>
      <c r="CA309" s="754"/>
      <c r="CB309" s="754"/>
      <c r="CC309" s="754"/>
      <c r="CD309" s="754"/>
      <c r="CE309" s="754"/>
      <c r="CF309" s="754"/>
      <c r="CG309" s="754"/>
      <c r="CH309" s="754"/>
      <c r="CI309" s="754"/>
      <c r="CJ309" s="754"/>
    </row>
    <row r="310" spans="1:88" ht="33.65" customHeight="1">
      <c r="A310" s="749">
        <v>60</v>
      </c>
      <c r="B310" s="749"/>
      <c r="C310" s="750"/>
      <c r="D310" s="750"/>
      <c r="E310" s="750"/>
      <c r="F310" s="750"/>
      <c r="G310" s="750"/>
      <c r="H310" s="750"/>
      <c r="I310" s="750"/>
      <c r="J310" s="750"/>
      <c r="K310" s="750"/>
      <c r="L310" s="750"/>
      <c r="M310" s="750"/>
      <c r="N310" s="750"/>
      <c r="O310" s="750"/>
      <c r="P310" s="750"/>
      <c r="Q310" s="751"/>
      <c r="R310" s="752"/>
      <c r="S310" s="752"/>
      <c r="T310" s="752"/>
      <c r="U310" s="752"/>
      <c r="V310" s="297" t="s">
        <v>30</v>
      </c>
      <c r="W310" s="753"/>
      <c r="X310" s="752"/>
      <c r="Y310" s="752"/>
      <c r="Z310" s="752"/>
      <c r="AA310" s="752"/>
      <c r="AB310" s="297" t="s">
        <v>30</v>
      </c>
      <c r="AC310" s="753"/>
      <c r="AD310" s="752"/>
      <c r="AE310" s="752"/>
      <c r="AF310" s="752"/>
      <c r="AG310" s="752"/>
      <c r="AH310" s="754"/>
      <c r="AI310" s="754"/>
      <c r="AJ310" s="754"/>
      <c r="AK310" s="754"/>
      <c r="AL310" s="754"/>
      <c r="AM310" s="754"/>
      <c r="AN310" s="754"/>
      <c r="AO310" s="754"/>
      <c r="AP310" s="754"/>
      <c r="AQ310" s="754"/>
      <c r="AR310" s="754"/>
      <c r="AS310" s="754"/>
      <c r="AT310" s="754"/>
      <c r="AU310" s="754"/>
      <c r="AV310" s="754"/>
      <c r="AW310" s="754"/>
      <c r="AX310" s="754"/>
      <c r="AY310" s="754"/>
      <c r="AZ310" s="754"/>
      <c r="BA310" s="754"/>
      <c r="BB310" s="754"/>
      <c r="BC310" s="754"/>
      <c r="BD310" s="754"/>
      <c r="BE310" s="754"/>
      <c r="BF310" s="754"/>
      <c r="BG310" s="754"/>
      <c r="BH310" s="754"/>
      <c r="BI310" s="754"/>
      <c r="BJ310" s="754"/>
      <c r="BK310" s="754"/>
      <c r="BL310" s="754"/>
      <c r="BM310" s="754"/>
      <c r="BN310" s="754"/>
      <c r="BO310" s="754"/>
      <c r="BP310" s="754"/>
      <c r="BQ310" s="754"/>
      <c r="BR310" s="754"/>
      <c r="BS310" s="754"/>
      <c r="BT310" s="754"/>
      <c r="BU310" s="754"/>
      <c r="BV310" s="754"/>
      <c r="BW310" s="754"/>
      <c r="BX310" s="754"/>
      <c r="BY310" s="754"/>
      <c r="BZ310" s="754"/>
      <c r="CA310" s="754"/>
      <c r="CB310" s="754"/>
      <c r="CC310" s="754"/>
      <c r="CD310" s="754"/>
      <c r="CE310" s="754"/>
      <c r="CF310" s="754"/>
      <c r="CG310" s="754"/>
      <c r="CH310" s="754"/>
      <c r="CI310" s="754"/>
      <c r="CJ310" s="754"/>
    </row>
    <row r="311" spans="1:88" ht="33.65" customHeight="1">
      <c r="A311" s="749">
        <v>61</v>
      </c>
      <c r="B311" s="749"/>
      <c r="C311" s="750"/>
      <c r="D311" s="750"/>
      <c r="E311" s="750"/>
      <c r="F311" s="750"/>
      <c r="G311" s="750"/>
      <c r="H311" s="750"/>
      <c r="I311" s="750"/>
      <c r="J311" s="750"/>
      <c r="K311" s="750"/>
      <c r="L311" s="750"/>
      <c r="M311" s="750"/>
      <c r="N311" s="750"/>
      <c r="O311" s="750"/>
      <c r="P311" s="750"/>
      <c r="Q311" s="751"/>
      <c r="R311" s="752"/>
      <c r="S311" s="752"/>
      <c r="T311" s="752"/>
      <c r="U311" s="752"/>
      <c r="V311" s="297" t="s">
        <v>30</v>
      </c>
      <c r="W311" s="753"/>
      <c r="X311" s="752"/>
      <c r="Y311" s="752"/>
      <c r="Z311" s="752"/>
      <c r="AA311" s="752"/>
      <c r="AB311" s="297" t="s">
        <v>30</v>
      </c>
      <c r="AC311" s="753"/>
      <c r="AD311" s="752"/>
      <c r="AE311" s="752"/>
      <c r="AF311" s="752"/>
      <c r="AG311" s="752"/>
      <c r="AH311" s="754"/>
      <c r="AI311" s="754"/>
      <c r="AJ311" s="754"/>
      <c r="AK311" s="754"/>
      <c r="AL311" s="754"/>
      <c r="AM311" s="754"/>
      <c r="AN311" s="754"/>
      <c r="AO311" s="754"/>
      <c r="AP311" s="754"/>
      <c r="AQ311" s="754"/>
      <c r="AR311" s="754"/>
      <c r="AS311" s="754"/>
      <c r="AT311" s="754"/>
      <c r="AU311" s="754"/>
      <c r="AV311" s="754"/>
      <c r="AW311" s="754"/>
      <c r="AX311" s="754"/>
      <c r="AY311" s="754"/>
      <c r="AZ311" s="754"/>
      <c r="BA311" s="754"/>
      <c r="BB311" s="754"/>
      <c r="BC311" s="754"/>
      <c r="BD311" s="754"/>
      <c r="BE311" s="754"/>
      <c r="BF311" s="754"/>
      <c r="BG311" s="754"/>
      <c r="BH311" s="754"/>
      <c r="BI311" s="754"/>
      <c r="BJ311" s="754"/>
      <c r="BK311" s="754"/>
      <c r="BL311" s="754"/>
      <c r="BM311" s="754"/>
      <c r="BN311" s="754"/>
      <c r="BO311" s="754"/>
      <c r="BP311" s="754"/>
      <c r="BQ311" s="754"/>
      <c r="BR311" s="754"/>
      <c r="BS311" s="754"/>
      <c r="BT311" s="754"/>
      <c r="BU311" s="754"/>
      <c r="BV311" s="754"/>
      <c r="BW311" s="754"/>
      <c r="BX311" s="754"/>
      <c r="BY311" s="754"/>
      <c r="BZ311" s="754"/>
      <c r="CA311" s="754"/>
      <c r="CB311" s="754"/>
      <c r="CC311" s="754"/>
      <c r="CD311" s="754"/>
      <c r="CE311" s="754"/>
      <c r="CF311" s="754"/>
      <c r="CG311" s="754"/>
      <c r="CH311" s="754"/>
      <c r="CI311" s="754"/>
      <c r="CJ311" s="754"/>
    </row>
    <row r="312" spans="1:88" ht="33.65" customHeight="1">
      <c r="A312" s="749">
        <v>62</v>
      </c>
      <c r="B312" s="749"/>
      <c r="C312" s="750"/>
      <c r="D312" s="750"/>
      <c r="E312" s="750"/>
      <c r="F312" s="750"/>
      <c r="G312" s="750"/>
      <c r="H312" s="750"/>
      <c r="I312" s="750"/>
      <c r="J312" s="750"/>
      <c r="K312" s="750"/>
      <c r="L312" s="750"/>
      <c r="M312" s="750"/>
      <c r="N312" s="750"/>
      <c r="O312" s="750"/>
      <c r="P312" s="750"/>
      <c r="Q312" s="751"/>
      <c r="R312" s="752"/>
      <c r="S312" s="752"/>
      <c r="T312" s="752"/>
      <c r="U312" s="752"/>
      <c r="V312" s="297" t="s">
        <v>30</v>
      </c>
      <c r="W312" s="753"/>
      <c r="X312" s="752"/>
      <c r="Y312" s="752"/>
      <c r="Z312" s="752"/>
      <c r="AA312" s="752"/>
      <c r="AB312" s="297" t="s">
        <v>30</v>
      </c>
      <c r="AC312" s="753"/>
      <c r="AD312" s="752"/>
      <c r="AE312" s="752"/>
      <c r="AF312" s="752"/>
      <c r="AG312" s="752"/>
      <c r="AH312" s="754"/>
      <c r="AI312" s="754"/>
      <c r="AJ312" s="754"/>
      <c r="AK312" s="754"/>
      <c r="AL312" s="754"/>
      <c r="AM312" s="754"/>
      <c r="AN312" s="754"/>
      <c r="AO312" s="754"/>
      <c r="AP312" s="754"/>
      <c r="AQ312" s="754"/>
      <c r="AR312" s="754"/>
      <c r="AS312" s="754"/>
      <c r="AT312" s="754"/>
      <c r="AU312" s="754"/>
      <c r="AV312" s="754"/>
      <c r="AW312" s="754"/>
      <c r="AX312" s="754"/>
      <c r="AY312" s="754"/>
      <c r="AZ312" s="754"/>
      <c r="BA312" s="754"/>
      <c r="BB312" s="754"/>
      <c r="BC312" s="754"/>
      <c r="BD312" s="754"/>
      <c r="BE312" s="754"/>
      <c r="BF312" s="754"/>
      <c r="BG312" s="754"/>
      <c r="BH312" s="754"/>
      <c r="BI312" s="754"/>
      <c r="BJ312" s="754"/>
      <c r="BK312" s="754"/>
      <c r="BL312" s="754"/>
      <c r="BM312" s="754"/>
      <c r="BN312" s="754"/>
      <c r="BO312" s="754"/>
      <c r="BP312" s="754"/>
      <c r="BQ312" s="754"/>
      <c r="BR312" s="754"/>
      <c r="BS312" s="754"/>
      <c r="BT312" s="754"/>
      <c r="BU312" s="754"/>
      <c r="BV312" s="754"/>
      <c r="BW312" s="754"/>
      <c r="BX312" s="754"/>
      <c r="BY312" s="754"/>
      <c r="BZ312" s="754"/>
      <c r="CA312" s="754"/>
      <c r="CB312" s="754"/>
      <c r="CC312" s="754"/>
      <c r="CD312" s="754"/>
      <c r="CE312" s="754"/>
      <c r="CF312" s="754"/>
      <c r="CG312" s="754"/>
      <c r="CH312" s="754"/>
      <c r="CI312" s="754"/>
      <c r="CJ312" s="754"/>
    </row>
    <row r="313" spans="1:88" ht="33.65" customHeight="1">
      <c r="A313" s="749">
        <v>63</v>
      </c>
      <c r="B313" s="749"/>
      <c r="C313" s="750"/>
      <c r="D313" s="750"/>
      <c r="E313" s="750"/>
      <c r="F313" s="750"/>
      <c r="G313" s="750"/>
      <c r="H313" s="750"/>
      <c r="I313" s="750"/>
      <c r="J313" s="750"/>
      <c r="K313" s="750"/>
      <c r="L313" s="750"/>
      <c r="M313" s="750"/>
      <c r="N313" s="750"/>
      <c r="O313" s="750"/>
      <c r="P313" s="750"/>
      <c r="Q313" s="751"/>
      <c r="R313" s="752"/>
      <c r="S313" s="752"/>
      <c r="T313" s="752"/>
      <c r="U313" s="752"/>
      <c r="V313" s="297" t="s">
        <v>30</v>
      </c>
      <c r="W313" s="753"/>
      <c r="X313" s="752"/>
      <c r="Y313" s="752"/>
      <c r="Z313" s="752"/>
      <c r="AA313" s="752"/>
      <c r="AB313" s="297" t="s">
        <v>30</v>
      </c>
      <c r="AC313" s="753"/>
      <c r="AD313" s="752"/>
      <c r="AE313" s="752"/>
      <c r="AF313" s="752"/>
      <c r="AG313" s="752"/>
      <c r="AH313" s="754"/>
      <c r="AI313" s="754"/>
      <c r="AJ313" s="754"/>
      <c r="AK313" s="754"/>
      <c r="AL313" s="754"/>
      <c r="AM313" s="754"/>
      <c r="AN313" s="754"/>
      <c r="AO313" s="754"/>
      <c r="AP313" s="754"/>
      <c r="AQ313" s="754"/>
      <c r="AR313" s="754"/>
      <c r="AS313" s="754"/>
      <c r="AT313" s="754"/>
      <c r="AU313" s="754"/>
      <c r="AV313" s="754"/>
      <c r="AW313" s="754"/>
      <c r="AX313" s="754"/>
      <c r="AY313" s="754"/>
      <c r="AZ313" s="754"/>
      <c r="BA313" s="754"/>
      <c r="BB313" s="754"/>
      <c r="BC313" s="754"/>
      <c r="BD313" s="754"/>
      <c r="BE313" s="754"/>
      <c r="BF313" s="754"/>
      <c r="BG313" s="754"/>
      <c r="BH313" s="754"/>
      <c r="BI313" s="754"/>
      <c r="BJ313" s="754"/>
      <c r="BK313" s="754"/>
      <c r="BL313" s="754"/>
      <c r="BM313" s="754"/>
      <c r="BN313" s="754"/>
      <c r="BO313" s="754"/>
      <c r="BP313" s="754"/>
      <c r="BQ313" s="754"/>
      <c r="BR313" s="754"/>
      <c r="BS313" s="754"/>
      <c r="BT313" s="754"/>
      <c r="BU313" s="754"/>
      <c r="BV313" s="754"/>
      <c r="BW313" s="754"/>
      <c r="BX313" s="754"/>
      <c r="BY313" s="754"/>
      <c r="BZ313" s="754"/>
      <c r="CA313" s="754"/>
      <c r="CB313" s="754"/>
      <c r="CC313" s="754"/>
      <c r="CD313" s="754"/>
      <c r="CE313" s="754"/>
      <c r="CF313" s="754"/>
      <c r="CG313" s="754"/>
      <c r="CH313" s="754"/>
      <c r="CI313" s="754"/>
      <c r="CJ313" s="754"/>
    </row>
    <row r="314" spans="1:88" ht="33.65" customHeight="1">
      <c r="A314" s="749">
        <v>64</v>
      </c>
      <c r="B314" s="749"/>
      <c r="C314" s="750"/>
      <c r="D314" s="750"/>
      <c r="E314" s="750"/>
      <c r="F314" s="750"/>
      <c r="G314" s="750"/>
      <c r="H314" s="750"/>
      <c r="I314" s="750"/>
      <c r="J314" s="750"/>
      <c r="K314" s="750"/>
      <c r="L314" s="750"/>
      <c r="M314" s="750"/>
      <c r="N314" s="750"/>
      <c r="O314" s="750"/>
      <c r="P314" s="750"/>
      <c r="Q314" s="751"/>
      <c r="R314" s="752"/>
      <c r="S314" s="752"/>
      <c r="T314" s="752"/>
      <c r="U314" s="752"/>
      <c r="V314" s="297" t="s">
        <v>30</v>
      </c>
      <c r="W314" s="753"/>
      <c r="X314" s="752"/>
      <c r="Y314" s="752"/>
      <c r="Z314" s="752"/>
      <c r="AA314" s="752"/>
      <c r="AB314" s="297" t="s">
        <v>30</v>
      </c>
      <c r="AC314" s="753"/>
      <c r="AD314" s="752"/>
      <c r="AE314" s="752"/>
      <c r="AF314" s="752"/>
      <c r="AG314" s="752"/>
      <c r="AH314" s="754"/>
      <c r="AI314" s="754"/>
      <c r="AJ314" s="754"/>
      <c r="AK314" s="754"/>
      <c r="AL314" s="754"/>
      <c r="AM314" s="754"/>
      <c r="AN314" s="754"/>
      <c r="AO314" s="754"/>
      <c r="AP314" s="754"/>
      <c r="AQ314" s="754"/>
      <c r="AR314" s="754"/>
      <c r="AS314" s="754"/>
      <c r="AT314" s="754"/>
      <c r="AU314" s="754"/>
      <c r="AV314" s="754"/>
      <c r="AW314" s="754"/>
      <c r="AX314" s="754"/>
      <c r="AY314" s="754"/>
      <c r="AZ314" s="754"/>
      <c r="BA314" s="754"/>
      <c r="BB314" s="754"/>
      <c r="BC314" s="754"/>
      <c r="BD314" s="754"/>
      <c r="BE314" s="754"/>
      <c r="BF314" s="754"/>
      <c r="BG314" s="754"/>
      <c r="BH314" s="754"/>
      <c r="BI314" s="754"/>
      <c r="BJ314" s="754"/>
      <c r="BK314" s="754"/>
      <c r="BL314" s="754"/>
      <c r="BM314" s="754"/>
      <c r="BN314" s="754"/>
      <c r="BO314" s="754"/>
      <c r="BP314" s="754"/>
      <c r="BQ314" s="754"/>
      <c r="BR314" s="754"/>
      <c r="BS314" s="754"/>
      <c r="BT314" s="754"/>
      <c r="BU314" s="754"/>
      <c r="BV314" s="754"/>
      <c r="BW314" s="754"/>
      <c r="BX314" s="754"/>
      <c r="BY314" s="754"/>
      <c r="BZ314" s="754"/>
      <c r="CA314" s="754"/>
      <c r="CB314" s="754"/>
      <c r="CC314" s="754"/>
      <c r="CD314" s="754"/>
      <c r="CE314" s="754"/>
      <c r="CF314" s="754"/>
      <c r="CG314" s="754"/>
      <c r="CH314" s="754"/>
      <c r="CI314" s="754"/>
      <c r="CJ314" s="754"/>
    </row>
    <row r="315" spans="1:88" ht="33.65" customHeight="1">
      <c r="A315" s="749">
        <v>65</v>
      </c>
      <c r="B315" s="749"/>
      <c r="C315" s="750"/>
      <c r="D315" s="750"/>
      <c r="E315" s="750"/>
      <c r="F315" s="750"/>
      <c r="G315" s="750"/>
      <c r="H315" s="750"/>
      <c r="I315" s="750"/>
      <c r="J315" s="750"/>
      <c r="K315" s="750"/>
      <c r="L315" s="750"/>
      <c r="M315" s="750"/>
      <c r="N315" s="750"/>
      <c r="O315" s="750"/>
      <c r="P315" s="750"/>
      <c r="Q315" s="751"/>
      <c r="R315" s="752"/>
      <c r="S315" s="752"/>
      <c r="T315" s="752"/>
      <c r="U315" s="752"/>
      <c r="V315" s="297" t="s">
        <v>30</v>
      </c>
      <c r="W315" s="753"/>
      <c r="X315" s="752"/>
      <c r="Y315" s="752"/>
      <c r="Z315" s="752"/>
      <c r="AA315" s="752"/>
      <c r="AB315" s="297" t="s">
        <v>30</v>
      </c>
      <c r="AC315" s="753"/>
      <c r="AD315" s="752"/>
      <c r="AE315" s="752"/>
      <c r="AF315" s="752"/>
      <c r="AG315" s="752"/>
      <c r="AH315" s="754"/>
      <c r="AI315" s="754"/>
      <c r="AJ315" s="754"/>
      <c r="AK315" s="754"/>
      <c r="AL315" s="754"/>
      <c r="AM315" s="754"/>
      <c r="AN315" s="754"/>
      <c r="AO315" s="754"/>
      <c r="AP315" s="754"/>
      <c r="AQ315" s="754"/>
      <c r="AR315" s="754"/>
      <c r="AS315" s="754"/>
      <c r="AT315" s="754"/>
      <c r="AU315" s="754"/>
      <c r="AV315" s="754"/>
      <c r="AW315" s="754"/>
      <c r="AX315" s="754"/>
      <c r="AY315" s="754"/>
      <c r="AZ315" s="754"/>
      <c r="BA315" s="754"/>
      <c r="BB315" s="754"/>
      <c r="BC315" s="754"/>
      <c r="BD315" s="754"/>
      <c r="BE315" s="754"/>
      <c r="BF315" s="754"/>
      <c r="BG315" s="754"/>
      <c r="BH315" s="754"/>
      <c r="BI315" s="754"/>
      <c r="BJ315" s="754"/>
      <c r="BK315" s="754"/>
      <c r="BL315" s="754"/>
      <c r="BM315" s="754"/>
      <c r="BN315" s="754"/>
      <c r="BO315" s="754"/>
      <c r="BP315" s="754"/>
      <c r="BQ315" s="754"/>
      <c r="BR315" s="754"/>
      <c r="BS315" s="754"/>
      <c r="BT315" s="754"/>
      <c r="BU315" s="754"/>
      <c r="BV315" s="754"/>
      <c r="BW315" s="754"/>
      <c r="BX315" s="754"/>
      <c r="BY315" s="754"/>
      <c r="BZ315" s="754"/>
      <c r="CA315" s="754"/>
      <c r="CB315" s="754"/>
      <c r="CC315" s="754"/>
      <c r="CD315" s="754"/>
      <c r="CE315" s="754"/>
      <c r="CF315" s="754"/>
      <c r="CG315" s="754"/>
      <c r="CH315" s="754"/>
      <c r="CI315" s="754"/>
      <c r="CJ315" s="754"/>
    </row>
    <row r="316" spans="1:88" ht="33.65" customHeight="1">
      <c r="A316" s="749">
        <v>66</v>
      </c>
      <c r="B316" s="749"/>
      <c r="C316" s="750"/>
      <c r="D316" s="750"/>
      <c r="E316" s="750"/>
      <c r="F316" s="750"/>
      <c r="G316" s="750"/>
      <c r="H316" s="750"/>
      <c r="I316" s="750"/>
      <c r="J316" s="750"/>
      <c r="K316" s="750"/>
      <c r="L316" s="750"/>
      <c r="M316" s="750"/>
      <c r="N316" s="750"/>
      <c r="O316" s="750"/>
      <c r="P316" s="750"/>
      <c r="Q316" s="751"/>
      <c r="R316" s="752"/>
      <c r="S316" s="752"/>
      <c r="T316" s="752"/>
      <c r="U316" s="752"/>
      <c r="V316" s="297" t="s">
        <v>30</v>
      </c>
      <c r="W316" s="753"/>
      <c r="X316" s="752"/>
      <c r="Y316" s="752"/>
      <c r="Z316" s="752"/>
      <c r="AA316" s="752"/>
      <c r="AB316" s="297" t="s">
        <v>30</v>
      </c>
      <c r="AC316" s="753"/>
      <c r="AD316" s="752"/>
      <c r="AE316" s="752"/>
      <c r="AF316" s="752"/>
      <c r="AG316" s="752"/>
      <c r="AH316" s="754"/>
      <c r="AI316" s="754"/>
      <c r="AJ316" s="754"/>
      <c r="AK316" s="754"/>
      <c r="AL316" s="754"/>
      <c r="AM316" s="754"/>
      <c r="AN316" s="754"/>
      <c r="AO316" s="754"/>
      <c r="AP316" s="754"/>
      <c r="AQ316" s="754"/>
      <c r="AR316" s="754"/>
      <c r="AS316" s="754"/>
      <c r="AT316" s="754"/>
      <c r="AU316" s="754"/>
      <c r="AV316" s="754"/>
      <c r="AW316" s="754"/>
      <c r="AX316" s="754"/>
      <c r="AY316" s="754"/>
      <c r="AZ316" s="754"/>
      <c r="BA316" s="754"/>
      <c r="BB316" s="754"/>
      <c r="BC316" s="754"/>
      <c r="BD316" s="754"/>
      <c r="BE316" s="754"/>
      <c r="BF316" s="754"/>
      <c r="BG316" s="754"/>
      <c r="BH316" s="754"/>
      <c r="BI316" s="754"/>
      <c r="BJ316" s="754"/>
      <c r="BK316" s="754"/>
      <c r="BL316" s="754"/>
      <c r="BM316" s="754"/>
      <c r="BN316" s="754"/>
      <c r="BO316" s="754"/>
      <c r="BP316" s="754"/>
      <c r="BQ316" s="754"/>
      <c r="BR316" s="754"/>
      <c r="BS316" s="754"/>
      <c r="BT316" s="754"/>
      <c r="BU316" s="754"/>
      <c r="BV316" s="754"/>
      <c r="BW316" s="754"/>
      <c r="BX316" s="754"/>
      <c r="BY316" s="754"/>
      <c r="BZ316" s="754"/>
      <c r="CA316" s="754"/>
      <c r="CB316" s="754"/>
      <c r="CC316" s="754"/>
      <c r="CD316" s="754"/>
      <c r="CE316" s="754"/>
      <c r="CF316" s="754"/>
      <c r="CG316" s="754"/>
      <c r="CH316" s="754"/>
      <c r="CI316" s="754"/>
      <c r="CJ316" s="754"/>
    </row>
    <row r="317" spans="1:88" ht="33.65" customHeight="1">
      <c r="A317" s="749">
        <v>67</v>
      </c>
      <c r="B317" s="749"/>
      <c r="C317" s="750"/>
      <c r="D317" s="750"/>
      <c r="E317" s="750"/>
      <c r="F317" s="750"/>
      <c r="G317" s="750"/>
      <c r="H317" s="750"/>
      <c r="I317" s="750"/>
      <c r="J317" s="750"/>
      <c r="K317" s="750"/>
      <c r="L317" s="750"/>
      <c r="M317" s="750"/>
      <c r="N317" s="750"/>
      <c r="O317" s="750"/>
      <c r="P317" s="750"/>
      <c r="Q317" s="751"/>
      <c r="R317" s="752"/>
      <c r="S317" s="752"/>
      <c r="T317" s="752"/>
      <c r="U317" s="752"/>
      <c r="V317" s="297" t="s">
        <v>30</v>
      </c>
      <c r="W317" s="753"/>
      <c r="X317" s="752"/>
      <c r="Y317" s="752"/>
      <c r="Z317" s="752"/>
      <c r="AA317" s="752"/>
      <c r="AB317" s="297" t="s">
        <v>30</v>
      </c>
      <c r="AC317" s="753"/>
      <c r="AD317" s="752"/>
      <c r="AE317" s="752"/>
      <c r="AF317" s="752"/>
      <c r="AG317" s="752"/>
      <c r="AH317" s="754"/>
      <c r="AI317" s="754"/>
      <c r="AJ317" s="754"/>
      <c r="AK317" s="754"/>
      <c r="AL317" s="754"/>
      <c r="AM317" s="754"/>
      <c r="AN317" s="754"/>
      <c r="AO317" s="754"/>
      <c r="AP317" s="754"/>
      <c r="AQ317" s="754"/>
      <c r="AR317" s="754"/>
      <c r="AS317" s="754"/>
      <c r="AT317" s="754"/>
      <c r="AU317" s="754"/>
      <c r="AV317" s="754"/>
      <c r="AW317" s="754"/>
      <c r="AX317" s="754"/>
      <c r="AY317" s="754"/>
      <c r="AZ317" s="754"/>
      <c r="BA317" s="754"/>
      <c r="BB317" s="754"/>
      <c r="BC317" s="754"/>
      <c r="BD317" s="754"/>
      <c r="BE317" s="754"/>
      <c r="BF317" s="754"/>
      <c r="BG317" s="754"/>
      <c r="BH317" s="754"/>
      <c r="BI317" s="754"/>
      <c r="BJ317" s="754"/>
      <c r="BK317" s="754"/>
      <c r="BL317" s="754"/>
      <c r="BM317" s="754"/>
      <c r="BN317" s="754"/>
      <c r="BO317" s="754"/>
      <c r="BP317" s="754"/>
      <c r="BQ317" s="754"/>
      <c r="BR317" s="754"/>
      <c r="BS317" s="754"/>
      <c r="BT317" s="754"/>
      <c r="BU317" s="754"/>
      <c r="BV317" s="754"/>
      <c r="BW317" s="754"/>
      <c r="BX317" s="754"/>
      <c r="BY317" s="754"/>
      <c r="BZ317" s="754"/>
      <c r="CA317" s="754"/>
      <c r="CB317" s="754"/>
      <c r="CC317" s="754"/>
      <c r="CD317" s="754"/>
      <c r="CE317" s="754"/>
      <c r="CF317" s="754"/>
      <c r="CG317" s="754"/>
      <c r="CH317" s="754"/>
      <c r="CI317" s="754"/>
      <c r="CJ317" s="754"/>
    </row>
    <row r="318" spans="1:88" ht="33.65" customHeight="1">
      <c r="A318" s="749">
        <v>68</v>
      </c>
      <c r="B318" s="749"/>
      <c r="C318" s="750"/>
      <c r="D318" s="750"/>
      <c r="E318" s="750"/>
      <c r="F318" s="750"/>
      <c r="G318" s="750"/>
      <c r="H318" s="750"/>
      <c r="I318" s="750"/>
      <c r="J318" s="750"/>
      <c r="K318" s="750"/>
      <c r="L318" s="750"/>
      <c r="M318" s="750"/>
      <c r="N318" s="750"/>
      <c r="O318" s="750"/>
      <c r="P318" s="750"/>
      <c r="Q318" s="751"/>
      <c r="R318" s="752"/>
      <c r="S318" s="752"/>
      <c r="T318" s="752"/>
      <c r="U318" s="752"/>
      <c r="V318" s="297" t="s">
        <v>30</v>
      </c>
      <c r="W318" s="753"/>
      <c r="X318" s="752"/>
      <c r="Y318" s="752"/>
      <c r="Z318" s="752"/>
      <c r="AA318" s="752"/>
      <c r="AB318" s="297" t="s">
        <v>30</v>
      </c>
      <c r="AC318" s="753"/>
      <c r="AD318" s="752"/>
      <c r="AE318" s="752"/>
      <c r="AF318" s="752"/>
      <c r="AG318" s="752"/>
      <c r="AH318" s="754"/>
      <c r="AI318" s="754"/>
      <c r="AJ318" s="754"/>
      <c r="AK318" s="754"/>
      <c r="AL318" s="754"/>
      <c r="AM318" s="754"/>
      <c r="AN318" s="754"/>
      <c r="AO318" s="754"/>
      <c r="AP318" s="754"/>
      <c r="AQ318" s="754"/>
      <c r="AR318" s="754"/>
      <c r="AS318" s="754"/>
      <c r="AT318" s="754"/>
      <c r="AU318" s="754"/>
      <c r="AV318" s="754"/>
      <c r="AW318" s="754"/>
      <c r="AX318" s="754"/>
      <c r="AY318" s="754"/>
      <c r="AZ318" s="754"/>
      <c r="BA318" s="754"/>
      <c r="BB318" s="754"/>
      <c r="BC318" s="754"/>
      <c r="BD318" s="754"/>
      <c r="BE318" s="754"/>
      <c r="BF318" s="754"/>
      <c r="BG318" s="754"/>
      <c r="BH318" s="754"/>
      <c r="BI318" s="754"/>
      <c r="BJ318" s="754"/>
      <c r="BK318" s="754"/>
      <c r="BL318" s="754"/>
      <c r="BM318" s="754"/>
      <c r="BN318" s="754"/>
      <c r="BO318" s="754"/>
      <c r="BP318" s="754"/>
      <c r="BQ318" s="754"/>
      <c r="BR318" s="754"/>
      <c r="BS318" s="754"/>
      <c r="BT318" s="754"/>
      <c r="BU318" s="754"/>
      <c r="BV318" s="754"/>
      <c r="BW318" s="754"/>
      <c r="BX318" s="754"/>
      <c r="BY318" s="754"/>
      <c r="BZ318" s="754"/>
      <c r="CA318" s="754"/>
      <c r="CB318" s="754"/>
      <c r="CC318" s="754"/>
      <c r="CD318" s="754"/>
      <c r="CE318" s="754"/>
      <c r="CF318" s="754"/>
      <c r="CG318" s="754"/>
      <c r="CH318" s="754"/>
      <c r="CI318" s="754"/>
      <c r="CJ318" s="754"/>
    </row>
    <row r="319" spans="1:88" ht="33.65" customHeight="1">
      <c r="A319" s="749">
        <v>69</v>
      </c>
      <c r="B319" s="749"/>
      <c r="C319" s="750"/>
      <c r="D319" s="750"/>
      <c r="E319" s="750"/>
      <c r="F319" s="750"/>
      <c r="G319" s="750"/>
      <c r="H319" s="750"/>
      <c r="I319" s="750"/>
      <c r="J319" s="750"/>
      <c r="K319" s="750"/>
      <c r="L319" s="750"/>
      <c r="M319" s="750"/>
      <c r="N319" s="750"/>
      <c r="O319" s="750"/>
      <c r="P319" s="750"/>
      <c r="Q319" s="751"/>
      <c r="R319" s="752"/>
      <c r="S319" s="752"/>
      <c r="T319" s="752"/>
      <c r="U319" s="752"/>
      <c r="V319" s="297" t="s">
        <v>30</v>
      </c>
      <c r="W319" s="753"/>
      <c r="X319" s="752"/>
      <c r="Y319" s="752"/>
      <c r="Z319" s="752"/>
      <c r="AA319" s="752"/>
      <c r="AB319" s="297" t="s">
        <v>30</v>
      </c>
      <c r="AC319" s="753"/>
      <c r="AD319" s="752"/>
      <c r="AE319" s="752"/>
      <c r="AF319" s="752"/>
      <c r="AG319" s="752"/>
      <c r="AH319" s="754"/>
      <c r="AI319" s="754"/>
      <c r="AJ319" s="754"/>
      <c r="AK319" s="754"/>
      <c r="AL319" s="754"/>
      <c r="AM319" s="754"/>
      <c r="AN319" s="754"/>
      <c r="AO319" s="754"/>
      <c r="AP319" s="754"/>
      <c r="AQ319" s="754"/>
      <c r="AR319" s="754"/>
      <c r="AS319" s="754"/>
      <c r="AT319" s="754"/>
      <c r="AU319" s="754"/>
      <c r="AV319" s="754"/>
      <c r="AW319" s="754"/>
      <c r="AX319" s="754"/>
      <c r="AY319" s="754"/>
      <c r="AZ319" s="754"/>
      <c r="BA319" s="754"/>
      <c r="BB319" s="754"/>
      <c r="BC319" s="754"/>
      <c r="BD319" s="754"/>
      <c r="BE319" s="754"/>
      <c r="BF319" s="754"/>
      <c r="BG319" s="754"/>
      <c r="BH319" s="754"/>
      <c r="BI319" s="754"/>
      <c r="BJ319" s="754"/>
      <c r="BK319" s="754"/>
      <c r="BL319" s="754"/>
      <c r="BM319" s="754"/>
      <c r="BN319" s="754"/>
      <c r="BO319" s="754"/>
      <c r="BP319" s="754"/>
      <c r="BQ319" s="754"/>
      <c r="BR319" s="754"/>
      <c r="BS319" s="754"/>
      <c r="BT319" s="754"/>
      <c r="BU319" s="754"/>
      <c r="BV319" s="754"/>
      <c r="BW319" s="754"/>
      <c r="BX319" s="754"/>
      <c r="BY319" s="754"/>
      <c r="BZ319" s="754"/>
      <c r="CA319" s="754"/>
      <c r="CB319" s="754"/>
      <c r="CC319" s="754"/>
      <c r="CD319" s="754"/>
      <c r="CE319" s="754"/>
      <c r="CF319" s="754"/>
      <c r="CG319" s="754"/>
      <c r="CH319" s="754"/>
      <c r="CI319" s="754"/>
      <c r="CJ319" s="754"/>
    </row>
    <row r="320" spans="1:88" ht="33.65" customHeight="1">
      <c r="A320" s="749">
        <v>70</v>
      </c>
      <c r="B320" s="749"/>
      <c r="C320" s="750"/>
      <c r="D320" s="750"/>
      <c r="E320" s="750"/>
      <c r="F320" s="750"/>
      <c r="G320" s="750"/>
      <c r="H320" s="750"/>
      <c r="I320" s="750"/>
      <c r="J320" s="750"/>
      <c r="K320" s="750"/>
      <c r="L320" s="750"/>
      <c r="M320" s="750"/>
      <c r="N320" s="750"/>
      <c r="O320" s="750"/>
      <c r="P320" s="750"/>
      <c r="Q320" s="751"/>
      <c r="R320" s="752"/>
      <c r="S320" s="752"/>
      <c r="T320" s="752"/>
      <c r="U320" s="752"/>
      <c r="V320" s="297" t="s">
        <v>30</v>
      </c>
      <c r="W320" s="753"/>
      <c r="X320" s="752"/>
      <c r="Y320" s="752"/>
      <c r="Z320" s="752"/>
      <c r="AA320" s="752"/>
      <c r="AB320" s="297" t="s">
        <v>30</v>
      </c>
      <c r="AC320" s="753"/>
      <c r="AD320" s="752"/>
      <c r="AE320" s="752"/>
      <c r="AF320" s="752"/>
      <c r="AG320" s="752"/>
      <c r="AH320" s="754"/>
      <c r="AI320" s="754"/>
      <c r="AJ320" s="754"/>
      <c r="AK320" s="754"/>
      <c r="AL320" s="754"/>
      <c r="AM320" s="754"/>
      <c r="AN320" s="754"/>
      <c r="AO320" s="754"/>
      <c r="AP320" s="754"/>
      <c r="AQ320" s="754"/>
      <c r="AR320" s="754"/>
      <c r="AS320" s="754"/>
      <c r="AT320" s="754"/>
      <c r="AU320" s="754"/>
      <c r="AV320" s="754"/>
      <c r="AW320" s="754"/>
      <c r="AX320" s="754"/>
      <c r="AY320" s="754"/>
      <c r="AZ320" s="754"/>
      <c r="BA320" s="754"/>
      <c r="BB320" s="754"/>
      <c r="BC320" s="754"/>
      <c r="BD320" s="754"/>
      <c r="BE320" s="754"/>
      <c r="BF320" s="754"/>
      <c r="BG320" s="754"/>
      <c r="BH320" s="754"/>
      <c r="BI320" s="754"/>
      <c r="BJ320" s="754"/>
      <c r="BK320" s="754"/>
      <c r="BL320" s="754"/>
      <c r="BM320" s="754"/>
      <c r="BN320" s="754"/>
      <c r="BO320" s="754"/>
      <c r="BP320" s="754"/>
      <c r="BQ320" s="754"/>
      <c r="BR320" s="754"/>
      <c r="BS320" s="754"/>
      <c r="BT320" s="754"/>
      <c r="BU320" s="754"/>
      <c r="BV320" s="754"/>
      <c r="BW320" s="754"/>
      <c r="BX320" s="754"/>
      <c r="BY320" s="754"/>
      <c r="BZ320" s="754"/>
      <c r="CA320" s="754"/>
      <c r="CB320" s="754"/>
      <c r="CC320" s="754"/>
      <c r="CD320" s="754"/>
      <c r="CE320" s="754"/>
      <c r="CF320" s="754"/>
      <c r="CG320" s="754"/>
      <c r="CH320" s="754"/>
      <c r="CI320" s="754"/>
      <c r="CJ320" s="754"/>
    </row>
    <row r="321" spans="1:88" ht="33.65" customHeight="1">
      <c r="A321" s="749">
        <v>71</v>
      </c>
      <c r="B321" s="749"/>
      <c r="C321" s="750"/>
      <c r="D321" s="750"/>
      <c r="E321" s="750"/>
      <c r="F321" s="750"/>
      <c r="G321" s="750"/>
      <c r="H321" s="750"/>
      <c r="I321" s="750"/>
      <c r="J321" s="750"/>
      <c r="K321" s="750"/>
      <c r="L321" s="750"/>
      <c r="M321" s="750"/>
      <c r="N321" s="750"/>
      <c r="O321" s="750"/>
      <c r="P321" s="750"/>
      <c r="Q321" s="751"/>
      <c r="R321" s="752"/>
      <c r="S321" s="752"/>
      <c r="T321" s="752"/>
      <c r="U321" s="752"/>
      <c r="V321" s="297" t="s">
        <v>30</v>
      </c>
      <c r="W321" s="753"/>
      <c r="X321" s="752"/>
      <c r="Y321" s="752"/>
      <c r="Z321" s="752"/>
      <c r="AA321" s="752"/>
      <c r="AB321" s="297" t="s">
        <v>30</v>
      </c>
      <c r="AC321" s="753"/>
      <c r="AD321" s="752"/>
      <c r="AE321" s="752"/>
      <c r="AF321" s="752"/>
      <c r="AG321" s="752"/>
      <c r="AH321" s="754"/>
      <c r="AI321" s="754"/>
      <c r="AJ321" s="754"/>
      <c r="AK321" s="754"/>
      <c r="AL321" s="754"/>
      <c r="AM321" s="754"/>
      <c r="AN321" s="754"/>
      <c r="AO321" s="754"/>
      <c r="AP321" s="754"/>
      <c r="AQ321" s="754"/>
      <c r="AR321" s="754"/>
      <c r="AS321" s="754"/>
      <c r="AT321" s="754"/>
      <c r="AU321" s="754"/>
      <c r="AV321" s="754"/>
      <c r="AW321" s="754"/>
      <c r="AX321" s="754"/>
      <c r="AY321" s="754"/>
      <c r="AZ321" s="754"/>
      <c r="BA321" s="754"/>
      <c r="BB321" s="754"/>
      <c r="BC321" s="754"/>
      <c r="BD321" s="754"/>
      <c r="BE321" s="754"/>
      <c r="BF321" s="754"/>
      <c r="BG321" s="754"/>
      <c r="BH321" s="754"/>
      <c r="BI321" s="754"/>
      <c r="BJ321" s="754"/>
      <c r="BK321" s="754"/>
      <c r="BL321" s="754"/>
      <c r="BM321" s="754"/>
      <c r="BN321" s="754"/>
      <c r="BO321" s="754"/>
      <c r="BP321" s="754"/>
      <c r="BQ321" s="754"/>
      <c r="BR321" s="754"/>
      <c r="BS321" s="754"/>
      <c r="BT321" s="754"/>
      <c r="BU321" s="754"/>
      <c r="BV321" s="754"/>
      <c r="BW321" s="754"/>
      <c r="BX321" s="754"/>
      <c r="BY321" s="754"/>
      <c r="BZ321" s="754"/>
      <c r="CA321" s="754"/>
      <c r="CB321" s="754"/>
      <c r="CC321" s="754"/>
      <c r="CD321" s="754"/>
      <c r="CE321" s="754"/>
      <c r="CF321" s="754"/>
      <c r="CG321" s="754"/>
      <c r="CH321" s="754"/>
      <c r="CI321" s="754"/>
      <c r="CJ321" s="754"/>
    </row>
    <row r="322" spans="1:88" ht="33.65" customHeight="1">
      <c r="A322" s="749">
        <v>72</v>
      </c>
      <c r="B322" s="749"/>
      <c r="C322" s="750"/>
      <c r="D322" s="750"/>
      <c r="E322" s="750"/>
      <c r="F322" s="750"/>
      <c r="G322" s="750"/>
      <c r="H322" s="750"/>
      <c r="I322" s="750"/>
      <c r="J322" s="750"/>
      <c r="K322" s="750"/>
      <c r="L322" s="750"/>
      <c r="M322" s="750"/>
      <c r="N322" s="750"/>
      <c r="O322" s="750"/>
      <c r="P322" s="750"/>
      <c r="Q322" s="751"/>
      <c r="R322" s="752"/>
      <c r="S322" s="752"/>
      <c r="T322" s="752"/>
      <c r="U322" s="752"/>
      <c r="V322" s="297" t="s">
        <v>30</v>
      </c>
      <c r="W322" s="753"/>
      <c r="X322" s="752"/>
      <c r="Y322" s="752"/>
      <c r="Z322" s="752"/>
      <c r="AA322" s="752"/>
      <c r="AB322" s="297" t="s">
        <v>30</v>
      </c>
      <c r="AC322" s="753"/>
      <c r="AD322" s="752"/>
      <c r="AE322" s="752"/>
      <c r="AF322" s="752"/>
      <c r="AG322" s="752"/>
      <c r="AH322" s="754"/>
      <c r="AI322" s="754"/>
      <c r="AJ322" s="754"/>
      <c r="AK322" s="754"/>
      <c r="AL322" s="754"/>
      <c r="AM322" s="754"/>
      <c r="AN322" s="754"/>
      <c r="AO322" s="754"/>
      <c r="AP322" s="754"/>
      <c r="AQ322" s="754"/>
      <c r="AR322" s="754"/>
      <c r="AS322" s="754"/>
      <c r="AT322" s="754"/>
      <c r="AU322" s="754"/>
      <c r="AV322" s="754"/>
      <c r="AW322" s="754"/>
      <c r="AX322" s="754"/>
      <c r="AY322" s="754"/>
      <c r="AZ322" s="754"/>
      <c r="BA322" s="754"/>
      <c r="BB322" s="754"/>
      <c r="BC322" s="754"/>
      <c r="BD322" s="754"/>
      <c r="BE322" s="754"/>
      <c r="BF322" s="754"/>
      <c r="BG322" s="754"/>
      <c r="BH322" s="754"/>
      <c r="BI322" s="754"/>
      <c r="BJ322" s="754"/>
      <c r="BK322" s="754"/>
      <c r="BL322" s="754"/>
      <c r="BM322" s="754"/>
      <c r="BN322" s="754"/>
      <c r="BO322" s="754"/>
      <c r="BP322" s="754"/>
      <c r="BQ322" s="754"/>
      <c r="BR322" s="754"/>
      <c r="BS322" s="754"/>
      <c r="BT322" s="754"/>
      <c r="BU322" s="754"/>
      <c r="BV322" s="754"/>
      <c r="BW322" s="754"/>
      <c r="BX322" s="754"/>
      <c r="BY322" s="754"/>
      <c r="BZ322" s="754"/>
      <c r="CA322" s="754"/>
      <c r="CB322" s="754"/>
      <c r="CC322" s="754"/>
      <c r="CD322" s="754"/>
      <c r="CE322" s="754"/>
      <c r="CF322" s="754"/>
      <c r="CG322" s="754"/>
      <c r="CH322" s="754"/>
      <c r="CI322" s="754"/>
      <c r="CJ322" s="754"/>
    </row>
    <row r="323" spans="1:88" ht="33.65" customHeight="1">
      <c r="A323" s="749">
        <v>73</v>
      </c>
      <c r="B323" s="749"/>
      <c r="C323" s="750"/>
      <c r="D323" s="750"/>
      <c r="E323" s="750"/>
      <c r="F323" s="750"/>
      <c r="G323" s="750"/>
      <c r="H323" s="750"/>
      <c r="I323" s="750"/>
      <c r="J323" s="750"/>
      <c r="K323" s="750"/>
      <c r="L323" s="750"/>
      <c r="M323" s="750"/>
      <c r="N323" s="750"/>
      <c r="O323" s="750"/>
      <c r="P323" s="750"/>
      <c r="Q323" s="751"/>
      <c r="R323" s="752"/>
      <c r="S323" s="752"/>
      <c r="T323" s="752"/>
      <c r="U323" s="752"/>
      <c r="V323" s="297" t="s">
        <v>30</v>
      </c>
      <c r="W323" s="753"/>
      <c r="X323" s="752"/>
      <c r="Y323" s="752"/>
      <c r="Z323" s="752"/>
      <c r="AA323" s="752"/>
      <c r="AB323" s="297" t="s">
        <v>30</v>
      </c>
      <c r="AC323" s="753"/>
      <c r="AD323" s="752"/>
      <c r="AE323" s="752"/>
      <c r="AF323" s="752"/>
      <c r="AG323" s="752"/>
      <c r="AH323" s="754"/>
      <c r="AI323" s="754"/>
      <c r="AJ323" s="754"/>
      <c r="AK323" s="754"/>
      <c r="AL323" s="754"/>
      <c r="AM323" s="754"/>
      <c r="AN323" s="754"/>
      <c r="AO323" s="754"/>
      <c r="AP323" s="754"/>
      <c r="AQ323" s="754"/>
      <c r="AR323" s="754"/>
      <c r="AS323" s="754"/>
      <c r="AT323" s="754"/>
      <c r="AU323" s="754"/>
      <c r="AV323" s="754"/>
      <c r="AW323" s="754"/>
      <c r="AX323" s="754"/>
      <c r="AY323" s="754"/>
      <c r="AZ323" s="754"/>
      <c r="BA323" s="754"/>
      <c r="BB323" s="754"/>
      <c r="BC323" s="754"/>
      <c r="BD323" s="754"/>
      <c r="BE323" s="754"/>
      <c r="BF323" s="754"/>
      <c r="BG323" s="754"/>
      <c r="BH323" s="754"/>
      <c r="BI323" s="754"/>
      <c r="BJ323" s="754"/>
      <c r="BK323" s="754"/>
      <c r="BL323" s="754"/>
      <c r="BM323" s="754"/>
      <c r="BN323" s="754"/>
      <c r="BO323" s="754"/>
      <c r="BP323" s="754"/>
      <c r="BQ323" s="754"/>
      <c r="BR323" s="754"/>
      <c r="BS323" s="754"/>
      <c r="BT323" s="754"/>
      <c r="BU323" s="754"/>
      <c r="BV323" s="754"/>
      <c r="BW323" s="754"/>
      <c r="BX323" s="754"/>
      <c r="BY323" s="754"/>
      <c r="BZ323" s="754"/>
      <c r="CA323" s="754"/>
      <c r="CB323" s="754"/>
      <c r="CC323" s="754"/>
      <c r="CD323" s="754"/>
      <c r="CE323" s="754"/>
      <c r="CF323" s="754"/>
      <c r="CG323" s="754"/>
      <c r="CH323" s="754"/>
      <c r="CI323" s="754"/>
      <c r="CJ323" s="754"/>
    </row>
    <row r="324" spans="1:88" ht="33.65" customHeight="1">
      <c r="A324" s="749">
        <v>74</v>
      </c>
      <c r="B324" s="749"/>
      <c r="C324" s="750"/>
      <c r="D324" s="750"/>
      <c r="E324" s="750"/>
      <c r="F324" s="750"/>
      <c r="G324" s="750"/>
      <c r="H324" s="750"/>
      <c r="I324" s="750"/>
      <c r="J324" s="750"/>
      <c r="K324" s="750"/>
      <c r="L324" s="750"/>
      <c r="M324" s="750"/>
      <c r="N324" s="750"/>
      <c r="O324" s="750"/>
      <c r="P324" s="750"/>
      <c r="Q324" s="751"/>
      <c r="R324" s="752"/>
      <c r="S324" s="752"/>
      <c r="T324" s="752"/>
      <c r="U324" s="752"/>
      <c r="V324" s="297" t="s">
        <v>30</v>
      </c>
      <c r="W324" s="753"/>
      <c r="X324" s="752"/>
      <c r="Y324" s="752"/>
      <c r="Z324" s="752"/>
      <c r="AA324" s="752"/>
      <c r="AB324" s="297" t="s">
        <v>30</v>
      </c>
      <c r="AC324" s="753"/>
      <c r="AD324" s="752"/>
      <c r="AE324" s="752"/>
      <c r="AF324" s="752"/>
      <c r="AG324" s="752"/>
      <c r="AH324" s="754"/>
      <c r="AI324" s="754"/>
      <c r="AJ324" s="754"/>
      <c r="AK324" s="754"/>
      <c r="AL324" s="754"/>
      <c r="AM324" s="754"/>
      <c r="AN324" s="754"/>
      <c r="AO324" s="754"/>
      <c r="AP324" s="754"/>
      <c r="AQ324" s="754"/>
      <c r="AR324" s="754"/>
      <c r="AS324" s="754"/>
      <c r="AT324" s="754"/>
      <c r="AU324" s="754"/>
      <c r="AV324" s="754"/>
      <c r="AW324" s="754"/>
      <c r="AX324" s="754"/>
      <c r="AY324" s="754"/>
      <c r="AZ324" s="754"/>
      <c r="BA324" s="754"/>
      <c r="BB324" s="754"/>
      <c r="BC324" s="754"/>
      <c r="BD324" s="754"/>
      <c r="BE324" s="754"/>
      <c r="BF324" s="754"/>
      <c r="BG324" s="754"/>
      <c r="BH324" s="754"/>
      <c r="BI324" s="754"/>
      <c r="BJ324" s="754"/>
      <c r="BK324" s="754"/>
      <c r="BL324" s="754"/>
      <c r="BM324" s="754"/>
      <c r="BN324" s="754"/>
      <c r="BO324" s="754"/>
      <c r="BP324" s="754"/>
      <c r="BQ324" s="754"/>
      <c r="BR324" s="754"/>
      <c r="BS324" s="754"/>
      <c r="BT324" s="754"/>
      <c r="BU324" s="754"/>
      <c r="BV324" s="754"/>
      <c r="BW324" s="754"/>
      <c r="BX324" s="754"/>
      <c r="BY324" s="754"/>
      <c r="BZ324" s="754"/>
      <c r="CA324" s="754"/>
      <c r="CB324" s="754"/>
      <c r="CC324" s="754"/>
      <c r="CD324" s="754"/>
      <c r="CE324" s="754"/>
      <c r="CF324" s="754"/>
      <c r="CG324" s="754"/>
      <c r="CH324" s="754"/>
      <c r="CI324" s="754"/>
      <c r="CJ324" s="754"/>
    </row>
    <row r="325" spans="1:88" ht="33.65" customHeight="1">
      <c r="A325" s="749">
        <v>75</v>
      </c>
      <c r="B325" s="749"/>
      <c r="C325" s="750"/>
      <c r="D325" s="750"/>
      <c r="E325" s="750"/>
      <c r="F325" s="750"/>
      <c r="G325" s="750"/>
      <c r="H325" s="750"/>
      <c r="I325" s="750"/>
      <c r="J325" s="750"/>
      <c r="K325" s="750"/>
      <c r="L325" s="750"/>
      <c r="M325" s="750"/>
      <c r="N325" s="750"/>
      <c r="O325" s="750"/>
      <c r="P325" s="750"/>
      <c r="Q325" s="751"/>
      <c r="R325" s="752"/>
      <c r="S325" s="752"/>
      <c r="T325" s="752"/>
      <c r="U325" s="752"/>
      <c r="V325" s="297" t="s">
        <v>30</v>
      </c>
      <c r="W325" s="753"/>
      <c r="X325" s="752"/>
      <c r="Y325" s="752"/>
      <c r="Z325" s="752"/>
      <c r="AA325" s="752"/>
      <c r="AB325" s="297" t="s">
        <v>30</v>
      </c>
      <c r="AC325" s="753"/>
      <c r="AD325" s="752"/>
      <c r="AE325" s="752"/>
      <c r="AF325" s="752"/>
      <c r="AG325" s="752"/>
      <c r="AH325" s="754"/>
      <c r="AI325" s="754"/>
      <c r="AJ325" s="754"/>
      <c r="AK325" s="754"/>
      <c r="AL325" s="754"/>
      <c r="AM325" s="754"/>
      <c r="AN325" s="754"/>
      <c r="AO325" s="754"/>
      <c r="AP325" s="754"/>
      <c r="AQ325" s="754"/>
      <c r="AR325" s="754"/>
      <c r="AS325" s="754"/>
      <c r="AT325" s="754"/>
      <c r="AU325" s="754"/>
      <c r="AV325" s="754"/>
      <c r="AW325" s="754"/>
      <c r="AX325" s="754"/>
      <c r="AY325" s="754"/>
      <c r="AZ325" s="754"/>
      <c r="BA325" s="754"/>
      <c r="BB325" s="754"/>
      <c r="BC325" s="754"/>
      <c r="BD325" s="754"/>
      <c r="BE325" s="754"/>
      <c r="BF325" s="754"/>
      <c r="BG325" s="754"/>
      <c r="BH325" s="754"/>
      <c r="BI325" s="754"/>
      <c r="BJ325" s="754"/>
      <c r="BK325" s="754"/>
      <c r="BL325" s="754"/>
      <c r="BM325" s="754"/>
      <c r="BN325" s="754"/>
      <c r="BO325" s="754"/>
      <c r="BP325" s="754"/>
      <c r="BQ325" s="754"/>
      <c r="BR325" s="754"/>
      <c r="BS325" s="754"/>
      <c r="BT325" s="754"/>
      <c r="BU325" s="754"/>
      <c r="BV325" s="754"/>
      <c r="BW325" s="754"/>
      <c r="BX325" s="754"/>
      <c r="BY325" s="754"/>
      <c r="BZ325" s="754"/>
      <c r="CA325" s="754"/>
      <c r="CB325" s="754"/>
      <c r="CC325" s="754"/>
      <c r="CD325" s="754"/>
      <c r="CE325" s="754"/>
      <c r="CF325" s="754"/>
      <c r="CG325" s="754"/>
      <c r="CH325" s="754"/>
      <c r="CI325" s="754"/>
      <c r="CJ325" s="754"/>
    </row>
    <row r="326" spans="1:88" ht="33.65" customHeight="1">
      <c r="A326" s="749">
        <v>76</v>
      </c>
      <c r="B326" s="749"/>
      <c r="C326" s="750"/>
      <c r="D326" s="750"/>
      <c r="E326" s="750"/>
      <c r="F326" s="750"/>
      <c r="G326" s="750"/>
      <c r="H326" s="750"/>
      <c r="I326" s="750"/>
      <c r="J326" s="750"/>
      <c r="K326" s="750"/>
      <c r="L326" s="750"/>
      <c r="M326" s="750"/>
      <c r="N326" s="750"/>
      <c r="O326" s="750"/>
      <c r="P326" s="750"/>
      <c r="Q326" s="751"/>
      <c r="R326" s="752"/>
      <c r="S326" s="752"/>
      <c r="T326" s="752"/>
      <c r="U326" s="752"/>
      <c r="V326" s="297" t="s">
        <v>30</v>
      </c>
      <c r="W326" s="753"/>
      <c r="X326" s="752"/>
      <c r="Y326" s="752"/>
      <c r="Z326" s="752"/>
      <c r="AA326" s="752"/>
      <c r="AB326" s="297" t="s">
        <v>30</v>
      </c>
      <c r="AC326" s="753"/>
      <c r="AD326" s="752"/>
      <c r="AE326" s="752"/>
      <c r="AF326" s="752"/>
      <c r="AG326" s="752"/>
      <c r="AH326" s="754"/>
      <c r="AI326" s="754"/>
      <c r="AJ326" s="754"/>
      <c r="AK326" s="754"/>
      <c r="AL326" s="754"/>
      <c r="AM326" s="754"/>
      <c r="AN326" s="754"/>
      <c r="AO326" s="754"/>
      <c r="AP326" s="754"/>
      <c r="AQ326" s="754"/>
      <c r="AR326" s="754"/>
      <c r="AS326" s="754"/>
      <c r="AT326" s="754"/>
      <c r="AU326" s="754"/>
      <c r="AV326" s="754"/>
      <c r="AW326" s="754"/>
      <c r="AX326" s="754"/>
      <c r="AY326" s="754"/>
      <c r="AZ326" s="754"/>
      <c r="BA326" s="754"/>
      <c r="BB326" s="754"/>
      <c r="BC326" s="754"/>
      <c r="BD326" s="754"/>
      <c r="BE326" s="754"/>
      <c r="BF326" s="754"/>
      <c r="BG326" s="754"/>
      <c r="BH326" s="754"/>
      <c r="BI326" s="754"/>
      <c r="BJ326" s="754"/>
      <c r="BK326" s="754"/>
      <c r="BL326" s="754"/>
      <c r="BM326" s="754"/>
      <c r="BN326" s="754"/>
      <c r="BO326" s="754"/>
      <c r="BP326" s="754"/>
      <c r="BQ326" s="754"/>
      <c r="BR326" s="754"/>
      <c r="BS326" s="754"/>
      <c r="BT326" s="754"/>
      <c r="BU326" s="754"/>
      <c r="BV326" s="754"/>
      <c r="BW326" s="754"/>
      <c r="BX326" s="754"/>
      <c r="BY326" s="754"/>
      <c r="BZ326" s="754"/>
      <c r="CA326" s="754"/>
      <c r="CB326" s="754"/>
      <c r="CC326" s="754"/>
      <c r="CD326" s="754"/>
      <c r="CE326" s="754"/>
      <c r="CF326" s="754"/>
      <c r="CG326" s="754"/>
      <c r="CH326" s="754"/>
      <c r="CI326" s="754"/>
      <c r="CJ326" s="754"/>
    </row>
    <row r="327" spans="1:88" ht="33.65" customHeight="1">
      <c r="A327" s="749">
        <v>77</v>
      </c>
      <c r="B327" s="749"/>
      <c r="C327" s="750"/>
      <c r="D327" s="750"/>
      <c r="E327" s="750"/>
      <c r="F327" s="750"/>
      <c r="G327" s="750"/>
      <c r="H327" s="750"/>
      <c r="I327" s="750"/>
      <c r="J327" s="750"/>
      <c r="K327" s="750"/>
      <c r="L327" s="750"/>
      <c r="M327" s="750"/>
      <c r="N327" s="750"/>
      <c r="O327" s="750"/>
      <c r="P327" s="750"/>
      <c r="Q327" s="751"/>
      <c r="R327" s="752"/>
      <c r="S327" s="752"/>
      <c r="T327" s="752"/>
      <c r="U327" s="752"/>
      <c r="V327" s="297" t="s">
        <v>30</v>
      </c>
      <c r="W327" s="753"/>
      <c r="X327" s="752"/>
      <c r="Y327" s="752"/>
      <c r="Z327" s="752"/>
      <c r="AA327" s="752"/>
      <c r="AB327" s="297" t="s">
        <v>30</v>
      </c>
      <c r="AC327" s="753"/>
      <c r="AD327" s="752"/>
      <c r="AE327" s="752"/>
      <c r="AF327" s="752"/>
      <c r="AG327" s="752"/>
      <c r="AH327" s="754"/>
      <c r="AI327" s="754"/>
      <c r="AJ327" s="754"/>
      <c r="AK327" s="754"/>
      <c r="AL327" s="754"/>
      <c r="AM327" s="754"/>
      <c r="AN327" s="754"/>
      <c r="AO327" s="754"/>
      <c r="AP327" s="754"/>
      <c r="AQ327" s="754"/>
      <c r="AR327" s="754"/>
      <c r="AS327" s="754"/>
      <c r="AT327" s="754"/>
      <c r="AU327" s="754"/>
      <c r="AV327" s="754"/>
      <c r="AW327" s="754"/>
      <c r="AX327" s="754"/>
      <c r="AY327" s="754"/>
      <c r="AZ327" s="754"/>
      <c r="BA327" s="754"/>
      <c r="BB327" s="754"/>
      <c r="BC327" s="754"/>
      <c r="BD327" s="754"/>
      <c r="BE327" s="754"/>
      <c r="BF327" s="754"/>
      <c r="BG327" s="754"/>
      <c r="BH327" s="754"/>
      <c r="BI327" s="754"/>
      <c r="BJ327" s="754"/>
      <c r="BK327" s="754"/>
      <c r="BL327" s="754"/>
      <c r="BM327" s="754"/>
      <c r="BN327" s="754"/>
      <c r="BO327" s="754"/>
      <c r="BP327" s="754"/>
      <c r="BQ327" s="754"/>
      <c r="BR327" s="754"/>
      <c r="BS327" s="754"/>
      <c r="BT327" s="754"/>
      <c r="BU327" s="754"/>
      <c r="BV327" s="754"/>
      <c r="BW327" s="754"/>
      <c r="BX327" s="754"/>
      <c r="BY327" s="754"/>
      <c r="BZ327" s="754"/>
      <c r="CA327" s="754"/>
      <c r="CB327" s="754"/>
      <c r="CC327" s="754"/>
      <c r="CD327" s="754"/>
      <c r="CE327" s="754"/>
      <c r="CF327" s="754"/>
      <c r="CG327" s="754"/>
      <c r="CH327" s="754"/>
      <c r="CI327" s="754"/>
      <c r="CJ327" s="754"/>
    </row>
    <row r="328" spans="1:88" ht="33.65" customHeight="1">
      <c r="A328" s="749">
        <v>78</v>
      </c>
      <c r="B328" s="749"/>
      <c r="C328" s="750"/>
      <c r="D328" s="750"/>
      <c r="E328" s="750"/>
      <c r="F328" s="750"/>
      <c r="G328" s="750"/>
      <c r="H328" s="750"/>
      <c r="I328" s="750"/>
      <c r="J328" s="750"/>
      <c r="K328" s="750"/>
      <c r="L328" s="750"/>
      <c r="M328" s="750"/>
      <c r="N328" s="750"/>
      <c r="O328" s="750"/>
      <c r="P328" s="750"/>
      <c r="Q328" s="751"/>
      <c r="R328" s="752"/>
      <c r="S328" s="752"/>
      <c r="T328" s="752"/>
      <c r="U328" s="752"/>
      <c r="V328" s="297" t="s">
        <v>30</v>
      </c>
      <c r="W328" s="753"/>
      <c r="X328" s="752"/>
      <c r="Y328" s="752"/>
      <c r="Z328" s="752"/>
      <c r="AA328" s="752"/>
      <c r="AB328" s="297" t="s">
        <v>30</v>
      </c>
      <c r="AC328" s="753"/>
      <c r="AD328" s="752"/>
      <c r="AE328" s="752"/>
      <c r="AF328" s="752"/>
      <c r="AG328" s="752"/>
      <c r="AH328" s="754"/>
      <c r="AI328" s="754"/>
      <c r="AJ328" s="754"/>
      <c r="AK328" s="754"/>
      <c r="AL328" s="754"/>
      <c r="AM328" s="754"/>
      <c r="AN328" s="754"/>
      <c r="AO328" s="754"/>
      <c r="AP328" s="754"/>
      <c r="AQ328" s="754"/>
      <c r="AR328" s="754"/>
      <c r="AS328" s="754"/>
      <c r="AT328" s="754"/>
      <c r="AU328" s="754"/>
      <c r="AV328" s="754"/>
      <c r="AW328" s="754"/>
      <c r="AX328" s="754"/>
      <c r="AY328" s="754"/>
      <c r="AZ328" s="754"/>
      <c r="BA328" s="754"/>
      <c r="BB328" s="754"/>
      <c r="BC328" s="754"/>
      <c r="BD328" s="754"/>
      <c r="BE328" s="754"/>
      <c r="BF328" s="754"/>
      <c r="BG328" s="754"/>
      <c r="BH328" s="754"/>
      <c r="BI328" s="754"/>
      <c r="BJ328" s="754"/>
      <c r="BK328" s="754"/>
      <c r="BL328" s="754"/>
      <c r="BM328" s="754"/>
      <c r="BN328" s="754"/>
      <c r="BO328" s="754"/>
      <c r="BP328" s="754"/>
      <c r="BQ328" s="754"/>
      <c r="BR328" s="754"/>
      <c r="BS328" s="754"/>
      <c r="BT328" s="754"/>
      <c r="BU328" s="754"/>
      <c r="BV328" s="754"/>
      <c r="BW328" s="754"/>
      <c r="BX328" s="754"/>
      <c r="BY328" s="754"/>
      <c r="BZ328" s="754"/>
      <c r="CA328" s="754"/>
      <c r="CB328" s="754"/>
      <c r="CC328" s="754"/>
      <c r="CD328" s="754"/>
      <c r="CE328" s="754"/>
      <c r="CF328" s="754"/>
      <c r="CG328" s="754"/>
      <c r="CH328" s="754"/>
      <c r="CI328" s="754"/>
      <c r="CJ328" s="754"/>
    </row>
    <row r="329" spans="1:88" ht="33.65" customHeight="1">
      <c r="A329" s="749">
        <v>79</v>
      </c>
      <c r="B329" s="749"/>
      <c r="C329" s="750"/>
      <c r="D329" s="750"/>
      <c r="E329" s="750"/>
      <c r="F329" s="750"/>
      <c r="G329" s="750"/>
      <c r="H329" s="750"/>
      <c r="I329" s="750"/>
      <c r="J329" s="750"/>
      <c r="K329" s="750"/>
      <c r="L329" s="750"/>
      <c r="M329" s="750"/>
      <c r="N329" s="750"/>
      <c r="O329" s="750"/>
      <c r="P329" s="750"/>
      <c r="Q329" s="751"/>
      <c r="R329" s="752"/>
      <c r="S329" s="752"/>
      <c r="T329" s="752"/>
      <c r="U329" s="752"/>
      <c r="V329" s="297" t="s">
        <v>30</v>
      </c>
      <c r="W329" s="753"/>
      <c r="X329" s="752"/>
      <c r="Y329" s="752"/>
      <c r="Z329" s="752"/>
      <c r="AA329" s="752"/>
      <c r="AB329" s="297" t="s">
        <v>30</v>
      </c>
      <c r="AC329" s="753"/>
      <c r="AD329" s="752"/>
      <c r="AE329" s="752"/>
      <c r="AF329" s="752"/>
      <c r="AG329" s="752"/>
      <c r="AH329" s="754"/>
      <c r="AI329" s="754"/>
      <c r="AJ329" s="754"/>
      <c r="AK329" s="754"/>
      <c r="AL329" s="754"/>
      <c r="AM329" s="754"/>
      <c r="AN329" s="754"/>
      <c r="AO329" s="754"/>
      <c r="AP329" s="754"/>
      <c r="AQ329" s="754"/>
      <c r="AR329" s="754"/>
      <c r="AS329" s="754"/>
      <c r="AT329" s="754"/>
      <c r="AU329" s="754"/>
      <c r="AV329" s="754"/>
      <c r="AW329" s="754"/>
      <c r="AX329" s="754"/>
      <c r="AY329" s="754"/>
      <c r="AZ329" s="754"/>
      <c r="BA329" s="754"/>
      <c r="BB329" s="754"/>
      <c r="BC329" s="754"/>
      <c r="BD329" s="754"/>
      <c r="BE329" s="754"/>
      <c r="BF329" s="754"/>
      <c r="BG329" s="754"/>
      <c r="BH329" s="754"/>
      <c r="BI329" s="754"/>
      <c r="BJ329" s="754"/>
      <c r="BK329" s="754"/>
      <c r="BL329" s="754"/>
      <c r="BM329" s="754"/>
      <c r="BN329" s="754"/>
      <c r="BO329" s="754"/>
      <c r="BP329" s="754"/>
      <c r="BQ329" s="754"/>
      <c r="BR329" s="754"/>
      <c r="BS329" s="754"/>
      <c r="BT329" s="754"/>
      <c r="BU329" s="754"/>
      <c r="BV329" s="754"/>
      <c r="BW329" s="754"/>
      <c r="BX329" s="754"/>
      <c r="BY329" s="754"/>
      <c r="BZ329" s="754"/>
      <c r="CA329" s="754"/>
      <c r="CB329" s="754"/>
      <c r="CC329" s="754"/>
      <c r="CD329" s="754"/>
      <c r="CE329" s="754"/>
      <c r="CF329" s="754"/>
      <c r="CG329" s="754"/>
      <c r="CH329" s="754"/>
      <c r="CI329" s="754"/>
      <c r="CJ329" s="754"/>
    </row>
    <row r="330" spans="1:88" ht="33.65" customHeight="1">
      <c r="A330" s="749">
        <v>80</v>
      </c>
      <c r="B330" s="749"/>
      <c r="C330" s="750"/>
      <c r="D330" s="750"/>
      <c r="E330" s="750"/>
      <c r="F330" s="750"/>
      <c r="G330" s="750"/>
      <c r="H330" s="750"/>
      <c r="I330" s="750"/>
      <c r="J330" s="750"/>
      <c r="K330" s="750"/>
      <c r="L330" s="750"/>
      <c r="M330" s="750"/>
      <c r="N330" s="750"/>
      <c r="O330" s="750"/>
      <c r="P330" s="750"/>
      <c r="Q330" s="751"/>
      <c r="R330" s="752"/>
      <c r="S330" s="752"/>
      <c r="T330" s="752"/>
      <c r="U330" s="752"/>
      <c r="V330" s="297" t="s">
        <v>30</v>
      </c>
      <c r="W330" s="753"/>
      <c r="X330" s="752"/>
      <c r="Y330" s="752"/>
      <c r="Z330" s="752"/>
      <c r="AA330" s="752"/>
      <c r="AB330" s="297" t="s">
        <v>30</v>
      </c>
      <c r="AC330" s="753"/>
      <c r="AD330" s="752"/>
      <c r="AE330" s="752"/>
      <c r="AF330" s="752"/>
      <c r="AG330" s="752"/>
      <c r="AH330" s="754"/>
      <c r="AI330" s="754"/>
      <c r="AJ330" s="754"/>
      <c r="AK330" s="754"/>
      <c r="AL330" s="754"/>
      <c r="AM330" s="754"/>
      <c r="AN330" s="754"/>
      <c r="AO330" s="754"/>
      <c r="AP330" s="754"/>
      <c r="AQ330" s="754"/>
      <c r="AR330" s="754"/>
      <c r="AS330" s="754"/>
      <c r="AT330" s="754"/>
      <c r="AU330" s="754"/>
      <c r="AV330" s="754"/>
      <c r="AW330" s="754"/>
      <c r="AX330" s="754"/>
      <c r="AY330" s="754"/>
      <c r="AZ330" s="754"/>
      <c r="BA330" s="754"/>
      <c r="BB330" s="754"/>
      <c r="BC330" s="754"/>
      <c r="BD330" s="754"/>
      <c r="BE330" s="754"/>
      <c r="BF330" s="754"/>
      <c r="BG330" s="754"/>
      <c r="BH330" s="754"/>
      <c r="BI330" s="754"/>
      <c r="BJ330" s="754"/>
      <c r="BK330" s="754"/>
      <c r="BL330" s="754"/>
      <c r="BM330" s="754"/>
      <c r="BN330" s="754"/>
      <c r="BO330" s="754"/>
      <c r="BP330" s="754"/>
      <c r="BQ330" s="754"/>
      <c r="BR330" s="754"/>
      <c r="BS330" s="754"/>
      <c r="BT330" s="754"/>
      <c r="BU330" s="754"/>
      <c r="BV330" s="754"/>
      <c r="BW330" s="754"/>
      <c r="BX330" s="754"/>
      <c r="BY330" s="754"/>
      <c r="BZ330" s="754"/>
      <c r="CA330" s="754"/>
      <c r="CB330" s="754"/>
      <c r="CC330" s="754"/>
      <c r="CD330" s="754"/>
      <c r="CE330" s="754"/>
      <c r="CF330" s="754"/>
      <c r="CG330" s="754"/>
      <c r="CH330" s="754"/>
      <c r="CI330" s="754"/>
      <c r="CJ330" s="754"/>
    </row>
    <row r="331" spans="1:88" ht="19.5" customHeight="1">
      <c r="A331" s="210"/>
      <c r="B331" s="308"/>
      <c r="C331" s="308"/>
      <c r="D331" s="308"/>
      <c r="E331" s="308"/>
      <c r="F331" s="308"/>
      <c r="G331" s="308"/>
      <c r="H331" s="308"/>
      <c r="I331" s="308"/>
      <c r="J331" s="308"/>
      <c r="K331" s="308"/>
      <c r="L331" s="308"/>
      <c r="M331" s="308"/>
      <c r="N331" s="308"/>
      <c r="O331" s="308"/>
      <c r="P331" s="308"/>
      <c r="Q331" s="308"/>
      <c r="R331" s="308"/>
      <c r="S331" s="308"/>
      <c r="T331" s="308"/>
      <c r="U331" s="308"/>
      <c r="V331" s="308"/>
      <c r="W331" s="308"/>
      <c r="X331" s="308"/>
      <c r="Y331" s="308"/>
      <c r="Z331" s="308"/>
      <c r="AA331" s="308"/>
      <c r="AB331" s="308"/>
      <c r="AC331" s="308"/>
      <c r="AD331" s="308"/>
      <c r="AE331" s="308"/>
      <c r="AF331" s="308"/>
      <c r="AG331" s="308"/>
      <c r="AH331" s="308"/>
      <c r="AI331" s="308"/>
      <c r="AJ331" s="308"/>
      <c r="AK331" s="308"/>
      <c r="AL331" s="308"/>
      <c r="AM331" s="308"/>
      <c r="AN331" s="308"/>
      <c r="AO331" s="308"/>
      <c r="AP331" s="308"/>
      <c r="AQ331" s="308"/>
      <c r="AR331" s="308"/>
      <c r="AS331" s="308"/>
      <c r="AT331" s="308"/>
      <c r="AU331" s="308"/>
      <c r="AV331" s="308"/>
      <c r="AW331" s="308"/>
      <c r="AX331" s="308"/>
      <c r="AY331" s="308"/>
      <c r="AZ331" s="308"/>
      <c r="BA331" s="308"/>
      <c r="BB331" s="308"/>
      <c r="BC331" s="308"/>
      <c r="BD331" s="308"/>
      <c r="BE331" s="308"/>
      <c r="BF331" s="308"/>
      <c r="BG331" s="308"/>
      <c r="BH331" s="308"/>
      <c r="BI331" s="308"/>
      <c r="BJ331" s="308"/>
      <c r="BK331" s="308"/>
      <c r="BL331" s="308"/>
      <c r="BM331" s="308"/>
      <c r="BN331" s="308"/>
      <c r="BO331" s="308"/>
      <c r="BP331" s="308"/>
      <c r="BQ331" s="308"/>
      <c r="BR331" s="308"/>
      <c r="BS331" s="308"/>
      <c r="BT331" s="308"/>
      <c r="BU331" s="308"/>
      <c r="BV331" s="308"/>
      <c r="BW331" s="308"/>
      <c r="BX331" s="308"/>
      <c r="BY331" s="308"/>
      <c r="BZ331" s="308"/>
      <c r="CA331" s="308"/>
      <c r="CB331" s="308"/>
      <c r="CC331" s="308"/>
      <c r="CD331" s="308"/>
      <c r="CE331" s="308"/>
      <c r="CF331" s="308"/>
      <c r="CG331" s="308"/>
    </row>
  </sheetData>
  <sheetProtection algorithmName="SHA-512" hashValue="Pqh9MGaJCifCMsu3aagSscynfmaS6K4asNsTXAzaiL9kKOxIj/vLuvLwHXGnKtmEbtOxiB1YdS1j0yhr57LdnQ==" saltValue="8PcFe2ATbOxqaBv4rs6NTw==" spinCount="100000" sheet="1" objects="1" formatCells="0" formatColumns="0" formatRows="0" insertColumns="0" insertRows="0" insertHyperlinks="0" deleteColumns="0" deleteRows="0" selectLockedCells="1" sort="0" autoFilter="0" pivotTables="0"/>
  <dataConsolidate/>
  <mergeCells count="2488">
    <mergeCell ref="BR131:BU132"/>
    <mergeCell ref="BV131:BW132"/>
    <mergeCell ref="A127:B128"/>
    <mergeCell ref="C127:G127"/>
    <mergeCell ref="H127:AC127"/>
    <mergeCell ref="AD127:AH128"/>
    <mergeCell ref="AI127:AM128"/>
    <mergeCell ref="AN127:AQ128"/>
    <mergeCell ref="AR127:AS128"/>
    <mergeCell ref="C43:I44"/>
    <mergeCell ref="J43:O44"/>
    <mergeCell ref="P43:Q44"/>
    <mergeCell ref="R43:W44"/>
    <mergeCell ref="X43:Y44"/>
    <mergeCell ref="Z43:AE44"/>
    <mergeCell ref="AF43:AG44"/>
    <mergeCell ref="AH43:AM44"/>
    <mergeCell ref="AN43:AO44"/>
    <mergeCell ref="AP43:AU44"/>
    <mergeCell ref="AV43:AW44"/>
    <mergeCell ref="AX43:BC44"/>
    <mergeCell ref="BD43:BE44"/>
    <mergeCell ref="BO43:BT44"/>
    <mergeCell ref="BU43:BV44"/>
    <mergeCell ref="AT127:AU128"/>
    <mergeCell ref="AV127:AW128"/>
    <mergeCell ref="AX127:BA128"/>
    <mergeCell ref="BB127:BE128"/>
    <mergeCell ref="BL127:BO128"/>
    <mergeCell ref="BP127:BQ128"/>
    <mergeCell ref="BR127:BU128"/>
    <mergeCell ref="BV127:BW128"/>
    <mergeCell ref="C137:G137"/>
    <mergeCell ref="H137:AC137"/>
    <mergeCell ref="AD137:AH138"/>
    <mergeCell ref="AI137:AM138"/>
    <mergeCell ref="AN137:AQ138"/>
    <mergeCell ref="AR137:AS138"/>
    <mergeCell ref="AT137:AU138"/>
    <mergeCell ref="AV137:AW138"/>
    <mergeCell ref="AX137:BA138"/>
    <mergeCell ref="BB137:BE138"/>
    <mergeCell ref="BL137:BO138"/>
    <mergeCell ref="H135:AC135"/>
    <mergeCell ref="AD135:AH136"/>
    <mergeCell ref="AI135:AM136"/>
    <mergeCell ref="AN135:AQ136"/>
    <mergeCell ref="AR135:AS136"/>
    <mergeCell ref="AT135:AU136"/>
    <mergeCell ref="AV135:AW136"/>
    <mergeCell ref="AX135:BA136"/>
    <mergeCell ref="BB135:BE136"/>
    <mergeCell ref="BL135:BO136"/>
    <mergeCell ref="BR137:BU138"/>
    <mergeCell ref="BV137:BW138"/>
    <mergeCell ref="BX137:CE138"/>
    <mergeCell ref="CF137:CJ138"/>
    <mergeCell ref="C138:G138"/>
    <mergeCell ref="BP135:BQ136"/>
    <mergeCell ref="BR135:BU136"/>
    <mergeCell ref="BV135:BW136"/>
    <mergeCell ref="BX135:CE136"/>
    <mergeCell ref="CF135:CJ136"/>
    <mergeCell ref="C136:G136"/>
    <mergeCell ref="A133:B134"/>
    <mergeCell ref="C133:G133"/>
    <mergeCell ref="H133:AC133"/>
    <mergeCell ref="AD133:AH134"/>
    <mergeCell ref="AI133:AM134"/>
    <mergeCell ref="AN133:AQ134"/>
    <mergeCell ref="AR133:AS134"/>
    <mergeCell ref="AT133:AU134"/>
    <mergeCell ref="AV133:AW134"/>
    <mergeCell ref="AX133:BA134"/>
    <mergeCell ref="BB133:BE134"/>
    <mergeCell ref="BL133:BO134"/>
    <mergeCell ref="BP133:BQ134"/>
    <mergeCell ref="BR133:BU134"/>
    <mergeCell ref="BV133:BW134"/>
    <mergeCell ref="BX133:CE134"/>
    <mergeCell ref="CF133:CJ134"/>
    <mergeCell ref="C134:G134"/>
    <mergeCell ref="A135:B136"/>
    <mergeCell ref="C135:G135"/>
    <mergeCell ref="A137:B138"/>
    <mergeCell ref="BX131:CE132"/>
    <mergeCell ref="CF131:CJ132"/>
    <mergeCell ref="C132:G132"/>
    <mergeCell ref="A129:B130"/>
    <mergeCell ref="C129:G129"/>
    <mergeCell ref="H129:AC129"/>
    <mergeCell ref="AD129:AH130"/>
    <mergeCell ref="AI129:AM130"/>
    <mergeCell ref="AN129:AQ130"/>
    <mergeCell ref="AR129:AS130"/>
    <mergeCell ref="AT129:AU130"/>
    <mergeCell ref="AV129:AW130"/>
    <mergeCell ref="AX129:BA130"/>
    <mergeCell ref="BB129:BE130"/>
    <mergeCell ref="BL129:BO130"/>
    <mergeCell ref="BP129:BQ130"/>
    <mergeCell ref="BR129:BU130"/>
    <mergeCell ref="BV129:BW130"/>
    <mergeCell ref="BX129:CE130"/>
    <mergeCell ref="CF129:CJ130"/>
    <mergeCell ref="C130:G130"/>
    <mergeCell ref="H130:AC130"/>
    <mergeCell ref="H132:AC132"/>
    <mergeCell ref="A131:B132"/>
    <mergeCell ref="C131:G131"/>
    <mergeCell ref="H131:AC131"/>
    <mergeCell ref="AD131:AH132"/>
    <mergeCell ref="AI131:AM132"/>
    <mergeCell ref="AN131:AQ132"/>
    <mergeCell ref="AR131:AS132"/>
    <mergeCell ref="AT131:AU132"/>
    <mergeCell ref="AV131:AW132"/>
    <mergeCell ref="BX127:CE128"/>
    <mergeCell ref="CF127:CJ128"/>
    <mergeCell ref="C128:G128"/>
    <mergeCell ref="H128:AC128"/>
    <mergeCell ref="A125:B126"/>
    <mergeCell ref="C125:G125"/>
    <mergeCell ref="H125:AC125"/>
    <mergeCell ref="AD125:AH126"/>
    <mergeCell ref="AI125:AM126"/>
    <mergeCell ref="AN125:AQ126"/>
    <mergeCell ref="AR125:AS126"/>
    <mergeCell ref="AT125:AU126"/>
    <mergeCell ref="AV125:AW126"/>
    <mergeCell ref="AX125:BA126"/>
    <mergeCell ref="BB125:BE126"/>
    <mergeCell ref="BL125:BO126"/>
    <mergeCell ref="BP125:BQ126"/>
    <mergeCell ref="BR125:BU126"/>
    <mergeCell ref="BV125:BW126"/>
    <mergeCell ref="BX125:CE126"/>
    <mergeCell ref="CF125:CJ126"/>
    <mergeCell ref="C126:G126"/>
    <mergeCell ref="H126:AC126"/>
    <mergeCell ref="BF125:BI126"/>
    <mergeCell ref="BJ125:BK126"/>
    <mergeCell ref="BX121:CE122"/>
    <mergeCell ref="CF121:CJ122"/>
    <mergeCell ref="C122:G122"/>
    <mergeCell ref="H122:AC122"/>
    <mergeCell ref="A123:B124"/>
    <mergeCell ref="C123:G123"/>
    <mergeCell ref="H123:AC123"/>
    <mergeCell ref="AD123:AH124"/>
    <mergeCell ref="AI123:AM124"/>
    <mergeCell ref="AN123:AQ124"/>
    <mergeCell ref="AR123:AS124"/>
    <mergeCell ref="AT123:AU124"/>
    <mergeCell ref="AV123:AW124"/>
    <mergeCell ref="AX123:BA124"/>
    <mergeCell ref="BB123:BE124"/>
    <mergeCell ref="BL123:BO124"/>
    <mergeCell ref="BP123:BQ124"/>
    <mergeCell ref="BR123:BU124"/>
    <mergeCell ref="BV123:BW124"/>
    <mergeCell ref="BX123:CE124"/>
    <mergeCell ref="CF123:CJ124"/>
    <mergeCell ref="C124:G124"/>
    <mergeCell ref="H124:AC124"/>
    <mergeCell ref="C120:G120"/>
    <mergeCell ref="H120:AC120"/>
    <mergeCell ref="A121:B122"/>
    <mergeCell ref="C121:G121"/>
    <mergeCell ref="H121:AC121"/>
    <mergeCell ref="AD121:AH122"/>
    <mergeCell ref="AI121:AM122"/>
    <mergeCell ref="AN121:AQ122"/>
    <mergeCell ref="AR121:AS122"/>
    <mergeCell ref="AT121:AU122"/>
    <mergeCell ref="AV121:AW122"/>
    <mergeCell ref="AX121:BA122"/>
    <mergeCell ref="BB121:BE122"/>
    <mergeCell ref="BL121:BO122"/>
    <mergeCell ref="BP121:BQ122"/>
    <mergeCell ref="BR121:BU122"/>
    <mergeCell ref="BV121:BW122"/>
    <mergeCell ref="BL113:BO114"/>
    <mergeCell ref="BP113:BQ114"/>
    <mergeCell ref="BR113:BU114"/>
    <mergeCell ref="BV113:BW114"/>
    <mergeCell ref="BX113:CE114"/>
    <mergeCell ref="CF113:CJ114"/>
    <mergeCell ref="C114:G114"/>
    <mergeCell ref="A109:B110"/>
    <mergeCell ref="C109:G109"/>
    <mergeCell ref="H109:AC109"/>
    <mergeCell ref="A111:B112"/>
    <mergeCell ref="C111:G111"/>
    <mergeCell ref="A117:B118"/>
    <mergeCell ref="C117:G117"/>
    <mergeCell ref="H117:AC117"/>
    <mergeCell ref="AD117:AH118"/>
    <mergeCell ref="AI117:AM118"/>
    <mergeCell ref="AN117:AQ118"/>
    <mergeCell ref="AR117:AS118"/>
    <mergeCell ref="AT117:AU118"/>
    <mergeCell ref="AV117:AW118"/>
    <mergeCell ref="AX117:BA118"/>
    <mergeCell ref="BB117:BE118"/>
    <mergeCell ref="BL117:BO118"/>
    <mergeCell ref="BP117:BQ118"/>
    <mergeCell ref="BR117:BU118"/>
    <mergeCell ref="BV117:BW118"/>
    <mergeCell ref="BX117:CE118"/>
    <mergeCell ref="CF117:CJ118"/>
    <mergeCell ref="C118:G118"/>
    <mergeCell ref="H118:AC118"/>
    <mergeCell ref="H111:AC111"/>
    <mergeCell ref="B8:CJ8"/>
    <mergeCell ref="B10:M10"/>
    <mergeCell ref="N10:CJ10"/>
    <mergeCell ref="B11:M11"/>
    <mergeCell ref="N11:CJ11"/>
    <mergeCell ref="B12:M12"/>
    <mergeCell ref="CF2:CG2"/>
    <mergeCell ref="CI2:CJ2"/>
    <mergeCell ref="Q3:BR3"/>
    <mergeCell ref="A6:S6"/>
    <mergeCell ref="AX53:BA54"/>
    <mergeCell ref="BB53:BE54"/>
    <mergeCell ref="A53:B54"/>
    <mergeCell ref="C53:AC54"/>
    <mergeCell ref="AD53:AH54"/>
    <mergeCell ref="AI53:AM54"/>
    <mergeCell ref="AN53:AS54"/>
    <mergeCell ref="AT53:AW54"/>
    <mergeCell ref="A22:CH22"/>
    <mergeCell ref="B24:AC24"/>
    <mergeCell ref="AD24:CJ24"/>
    <mergeCell ref="B14:CJ14"/>
    <mergeCell ref="B15:CJ15"/>
    <mergeCell ref="B16:CJ16"/>
    <mergeCell ref="B18:CJ18"/>
    <mergeCell ref="B19:CJ19"/>
    <mergeCell ref="B9:M9"/>
    <mergeCell ref="N9:CJ9"/>
    <mergeCell ref="CF48:CJ49"/>
    <mergeCell ref="BL32:BM33"/>
    <mergeCell ref="BL36:BM37"/>
    <mergeCell ref="BV32:BW33"/>
    <mergeCell ref="B237:CJ237"/>
    <mergeCell ref="A235:CH235"/>
    <mergeCell ref="CF141:CG141"/>
    <mergeCell ref="CI141:CJ141"/>
    <mergeCell ref="A107:B108"/>
    <mergeCell ref="C107:G107"/>
    <mergeCell ref="H107:AC107"/>
    <mergeCell ref="AD107:AH108"/>
    <mergeCell ref="AI107:AM108"/>
    <mergeCell ref="AN107:AQ108"/>
    <mergeCell ref="AR107:AS108"/>
    <mergeCell ref="AT107:AU108"/>
    <mergeCell ref="AV107:AW108"/>
    <mergeCell ref="AX107:BA108"/>
    <mergeCell ref="B20:CJ20"/>
    <mergeCell ref="A26:CH26"/>
    <mergeCell ref="BX53:CE54"/>
    <mergeCell ref="CF53:CJ54"/>
    <mergeCell ref="BL54:BQ54"/>
    <mergeCell ref="BR54:BW54"/>
    <mergeCell ref="A77:B78"/>
    <mergeCell ref="C77:AC78"/>
    <mergeCell ref="AD77:AH78"/>
    <mergeCell ref="AI77:AM78"/>
    <mergeCell ref="AN77:AS78"/>
    <mergeCell ref="AT77:AW78"/>
    <mergeCell ref="AX77:BA78"/>
    <mergeCell ref="BB77:BE78"/>
    <mergeCell ref="BL77:BW77"/>
    <mergeCell ref="BX77:CE78"/>
    <mergeCell ref="B206:CJ216"/>
    <mergeCell ref="BB113:BE114"/>
    <mergeCell ref="A251:B251"/>
    <mergeCell ref="C250:P250"/>
    <mergeCell ref="Q250:U250"/>
    <mergeCell ref="W250:AA250"/>
    <mergeCell ref="AC250:AG250"/>
    <mergeCell ref="AH250:CJ250"/>
    <mergeCell ref="C251:P251"/>
    <mergeCell ref="Q251:U251"/>
    <mergeCell ref="W251:AA251"/>
    <mergeCell ref="AC251:AG251"/>
    <mergeCell ref="AH251:CJ251"/>
    <mergeCell ref="A250:B250"/>
    <mergeCell ref="A249:B249"/>
    <mergeCell ref="A248:B248"/>
    <mergeCell ref="A247:B247"/>
    <mergeCell ref="A246:B246"/>
    <mergeCell ref="A245:B245"/>
    <mergeCell ref="C246:P246"/>
    <mergeCell ref="Q246:U246"/>
    <mergeCell ref="W246:AA246"/>
    <mergeCell ref="AC246:AG246"/>
    <mergeCell ref="AH246:CJ246"/>
    <mergeCell ref="C247:P247"/>
    <mergeCell ref="Q247:U247"/>
    <mergeCell ref="W247:AA247"/>
    <mergeCell ref="AC247:AG247"/>
    <mergeCell ref="AH247:CJ247"/>
    <mergeCell ref="C248:P248"/>
    <mergeCell ref="Q248:U248"/>
    <mergeCell ref="W248:AA248"/>
    <mergeCell ref="AC248:AG248"/>
    <mergeCell ref="AH248:CJ248"/>
    <mergeCell ref="AH253:CJ253"/>
    <mergeCell ref="C257:P257"/>
    <mergeCell ref="Q257:U257"/>
    <mergeCell ref="W257:AA257"/>
    <mergeCell ref="AC257:AG257"/>
    <mergeCell ref="AH257:CJ257"/>
    <mergeCell ref="C254:P254"/>
    <mergeCell ref="Q254:U254"/>
    <mergeCell ref="W254:AA254"/>
    <mergeCell ref="AC254:AG254"/>
    <mergeCell ref="AH254:CJ254"/>
    <mergeCell ref="C255:P255"/>
    <mergeCell ref="Q255:U255"/>
    <mergeCell ref="W255:AA255"/>
    <mergeCell ref="AC255:AG255"/>
    <mergeCell ref="AH255:CJ255"/>
    <mergeCell ref="C256:P256"/>
    <mergeCell ref="Q256:U256"/>
    <mergeCell ref="W256:AA256"/>
    <mergeCell ref="AC256:AG256"/>
    <mergeCell ref="AH256:CJ256"/>
    <mergeCell ref="C260:P260"/>
    <mergeCell ref="Q260:U260"/>
    <mergeCell ref="W260:AA260"/>
    <mergeCell ref="AC260:AG260"/>
    <mergeCell ref="AH260:CJ260"/>
    <mergeCell ref="C261:P261"/>
    <mergeCell ref="Q261:U261"/>
    <mergeCell ref="W261:AA261"/>
    <mergeCell ref="AC261:AG261"/>
    <mergeCell ref="AH261:CJ261"/>
    <mergeCell ref="A259:B259"/>
    <mergeCell ref="C258:P258"/>
    <mergeCell ref="Q258:U258"/>
    <mergeCell ref="B238:M238"/>
    <mergeCell ref="N238:CJ238"/>
    <mergeCell ref="B239:M239"/>
    <mergeCell ref="A258:B258"/>
    <mergeCell ref="A257:B257"/>
    <mergeCell ref="A256:B256"/>
    <mergeCell ref="A255:B255"/>
    <mergeCell ref="A254:B254"/>
    <mergeCell ref="A253:B253"/>
    <mergeCell ref="A252:B252"/>
    <mergeCell ref="C252:P252"/>
    <mergeCell ref="Q252:U252"/>
    <mergeCell ref="W252:AA252"/>
    <mergeCell ref="AC252:AG252"/>
    <mergeCell ref="AH252:CJ252"/>
    <mergeCell ref="C253:P253"/>
    <mergeCell ref="Q253:U253"/>
    <mergeCell ref="W253:AA253"/>
    <mergeCell ref="AC253:AG253"/>
    <mergeCell ref="CF201:CG201"/>
    <mergeCell ref="CI201:CJ201"/>
    <mergeCell ref="A203:CH203"/>
    <mergeCell ref="AR109:AS110"/>
    <mergeCell ref="AT109:AU110"/>
    <mergeCell ref="AV109:AW110"/>
    <mergeCell ref="AX109:BA110"/>
    <mergeCell ref="BB109:BE110"/>
    <mergeCell ref="BL109:BO110"/>
    <mergeCell ref="BP109:BQ110"/>
    <mergeCell ref="BR109:BU110"/>
    <mergeCell ref="BV109:BW110"/>
    <mergeCell ref="BX109:CE110"/>
    <mergeCell ref="CF109:CJ110"/>
    <mergeCell ref="C110:G110"/>
    <mergeCell ref="AI85:AM86"/>
    <mergeCell ref="AN85:AQ86"/>
    <mergeCell ref="AR85:AS86"/>
    <mergeCell ref="CF107:CJ108"/>
    <mergeCell ref="C108:G108"/>
    <mergeCell ref="H108:AC108"/>
    <mergeCell ref="BB111:BE112"/>
    <mergeCell ref="BL111:BO112"/>
    <mergeCell ref="BP111:BQ112"/>
    <mergeCell ref="BR111:BU112"/>
    <mergeCell ref="BV111:BW112"/>
    <mergeCell ref="BX111:CE112"/>
    <mergeCell ref="CF111:CJ112"/>
    <mergeCell ref="C112:G112"/>
    <mergeCell ref="A113:B114"/>
    <mergeCell ref="C113:G113"/>
    <mergeCell ref="A85:B86"/>
    <mergeCell ref="BL59:BO60"/>
    <mergeCell ref="BP59:BQ60"/>
    <mergeCell ref="BB55:BE56"/>
    <mergeCell ref="BL55:BO56"/>
    <mergeCell ref="BP55:BQ56"/>
    <mergeCell ref="H58:AC58"/>
    <mergeCell ref="H60:AC60"/>
    <mergeCell ref="A55:B56"/>
    <mergeCell ref="A57:B58"/>
    <mergeCell ref="H57:AC57"/>
    <mergeCell ref="AD57:AH58"/>
    <mergeCell ref="AI57:AM58"/>
    <mergeCell ref="AN57:AQ58"/>
    <mergeCell ref="AR57:AS58"/>
    <mergeCell ref="AT57:AU58"/>
    <mergeCell ref="AV57:AW58"/>
    <mergeCell ref="AX57:BA58"/>
    <mergeCell ref="BB57:BE58"/>
    <mergeCell ref="C57:G57"/>
    <mergeCell ref="C58:G58"/>
    <mergeCell ref="H55:AC55"/>
    <mergeCell ref="BJ57:BK58"/>
    <mergeCell ref="BJ59:BK60"/>
    <mergeCell ref="AV55:AW56"/>
    <mergeCell ref="AX55:BA56"/>
    <mergeCell ref="C55:G55"/>
    <mergeCell ref="C56:G56"/>
    <mergeCell ref="AD55:AH56"/>
    <mergeCell ref="AI55:AM56"/>
    <mergeCell ref="AN55:AQ56"/>
    <mergeCell ref="A65:B66"/>
    <mergeCell ref="H64:AC64"/>
    <mergeCell ref="BR59:BU60"/>
    <mergeCell ref="BV59:BW60"/>
    <mergeCell ref="BX59:CE60"/>
    <mergeCell ref="CF59:CJ60"/>
    <mergeCell ref="C60:G60"/>
    <mergeCell ref="A61:B62"/>
    <mergeCell ref="C61:G61"/>
    <mergeCell ref="H61:AC61"/>
    <mergeCell ref="AD61:AH62"/>
    <mergeCell ref="AI61:AM62"/>
    <mergeCell ref="AN61:AQ62"/>
    <mergeCell ref="AR61:AS62"/>
    <mergeCell ref="AT61:AU62"/>
    <mergeCell ref="AV61:AW62"/>
    <mergeCell ref="AX61:BA62"/>
    <mergeCell ref="BB61:BE62"/>
    <mergeCell ref="BL61:BO62"/>
    <mergeCell ref="BP61:BQ62"/>
    <mergeCell ref="BR61:BU62"/>
    <mergeCell ref="BV61:BW62"/>
    <mergeCell ref="BX61:CE62"/>
    <mergeCell ref="CF61:CJ62"/>
    <mergeCell ref="C62:G62"/>
    <mergeCell ref="H62:AC62"/>
    <mergeCell ref="A63:B64"/>
    <mergeCell ref="C63:G63"/>
    <mergeCell ref="H63:AC63"/>
    <mergeCell ref="AD63:AH64"/>
    <mergeCell ref="AI63:AM64"/>
    <mergeCell ref="A59:B60"/>
    <mergeCell ref="CF63:CJ64"/>
    <mergeCell ref="C64:G64"/>
    <mergeCell ref="C65:G65"/>
    <mergeCell ref="H65:AC65"/>
    <mergeCell ref="AD65:AH66"/>
    <mergeCell ref="AI65:AM66"/>
    <mergeCell ref="AN65:AQ66"/>
    <mergeCell ref="AR65:AS66"/>
    <mergeCell ref="AT65:AU66"/>
    <mergeCell ref="AV65:AW66"/>
    <mergeCell ref="AX65:BA66"/>
    <mergeCell ref="BB65:BE66"/>
    <mergeCell ref="BL65:BO66"/>
    <mergeCell ref="BP65:BQ66"/>
    <mergeCell ref="BR65:BU66"/>
    <mergeCell ref="BV65:BW66"/>
    <mergeCell ref="BX65:CE66"/>
    <mergeCell ref="CF65:CJ66"/>
    <mergeCell ref="C66:G66"/>
    <mergeCell ref="H66:AC66"/>
    <mergeCell ref="AN63:AQ64"/>
    <mergeCell ref="C72:G72"/>
    <mergeCell ref="C68:G68"/>
    <mergeCell ref="A69:B70"/>
    <mergeCell ref="C69:G69"/>
    <mergeCell ref="H69:AC69"/>
    <mergeCell ref="AD69:AH70"/>
    <mergeCell ref="AI69:AM70"/>
    <mergeCell ref="AN69:AQ70"/>
    <mergeCell ref="AR69:AS70"/>
    <mergeCell ref="AT69:AU70"/>
    <mergeCell ref="AV69:AW70"/>
    <mergeCell ref="AX69:BA70"/>
    <mergeCell ref="BB69:BE70"/>
    <mergeCell ref="BL69:BO70"/>
    <mergeCell ref="BP69:BQ70"/>
    <mergeCell ref="BR69:BU70"/>
    <mergeCell ref="BV69:BW70"/>
    <mergeCell ref="C70:G70"/>
    <mergeCell ref="A67:B68"/>
    <mergeCell ref="C67:G67"/>
    <mergeCell ref="H67:AC67"/>
    <mergeCell ref="AD67:AH68"/>
    <mergeCell ref="AI67:AM68"/>
    <mergeCell ref="AX67:BA68"/>
    <mergeCell ref="BB67:BE68"/>
    <mergeCell ref="BL67:BO68"/>
    <mergeCell ref="BV67:BW68"/>
    <mergeCell ref="C82:G82"/>
    <mergeCell ref="A71:B72"/>
    <mergeCell ref="A73:B74"/>
    <mergeCell ref="A79:B80"/>
    <mergeCell ref="C79:G79"/>
    <mergeCell ref="H79:AC79"/>
    <mergeCell ref="AD79:AH80"/>
    <mergeCell ref="AI79:AM80"/>
    <mergeCell ref="AN79:AQ80"/>
    <mergeCell ref="AR79:AS80"/>
    <mergeCell ref="AT79:AU80"/>
    <mergeCell ref="AV79:AW80"/>
    <mergeCell ref="AX79:BA80"/>
    <mergeCell ref="BB79:BE80"/>
    <mergeCell ref="BL79:BO80"/>
    <mergeCell ref="BP79:BQ80"/>
    <mergeCell ref="BR79:BU80"/>
    <mergeCell ref="C73:G73"/>
    <mergeCell ref="H73:AC73"/>
    <mergeCell ref="AD73:AH74"/>
    <mergeCell ref="AI73:AM74"/>
    <mergeCell ref="AN73:AQ74"/>
    <mergeCell ref="AR73:AS74"/>
    <mergeCell ref="AT73:AU74"/>
    <mergeCell ref="AV73:AW74"/>
    <mergeCell ref="AX73:BA74"/>
    <mergeCell ref="BB73:BE74"/>
    <mergeCell ref="BL73:BO74"/>
    <mergeCell ref="BP73:BQ74"/>
    <mergeCell ref="BR73:BU74"/>
    <mergeCell ref="C74:G74"/>
    <mergeCell ref="AR71:AS72"/>
    <mergeCell ref="AD83:AH84"/>
    <mergeCell ref="AI83:AM84"/>
    <mergeCell ref="AN83:AQ84"/>
    <mergeCell ref="AR83:AS84"/>
    <mergeCell ref="AT83:AU84"/>
    <mergeCell ref="AV83:AW84"/>
    <mergeCell ref="AX83:BA84"/>
    <mergeCell ref="BB83:BE84"/>
    <mergeCell ref="BL83:BO84"/>
    <mergeCell ref="BP83:BQ84"/>
    <mergeCell ref="BR83:BU84"/>
    <mergeCell ref="BV83:BW84"/>
    <mergeCell ref="BX83:CE84"/>
    <mergeCell ref="CF83:CJ84"/>
    <mergeCell ref="C84:G84"/>
    <mergeCell ref="H84:AC84"/>
    <mergeCell ref="A81:B82"/>
    <mergeCell ref="C81:G81"/>
    <mergeCell ref="H81:AC81"/>
    <mergeCell ref="AD81:AH82"/>
    <mergeCell ref="AI81:AM82"/>
    <mergeCell ref="AN81:AQ82"/>
    <mergeCell ref="AR81:AS82"/>
    <mergeCell ref="AT81:AU82"/>
    <mergeCell ref="AV81:AW82"/>
    <mergeCell ref="AX81:BA82"/>
    <mergeCell ref="BB81:BE82"/>
    <mergeCell ref="BL81:BO82"/>
    <mergeCell ref="BP81:BQ82"/>
    <mergeCell ref="BR81:BU82"/>
    <mergeCell ref="BV81:BW82"/>
    <mergeCell ref="BX81:CE82"/>
    <mergeCell ref="C85:G85"/>
    <mergeCell ref="H85:AC85"/>
    <mergeCell ref="AD85:AH86"/>
    <mergeCell ref="CF75:CG75"/>
    <mergeCell ref="CI75:CJ75"/>
    <mergeCell ref="A87:B88"/>
    <mergeCell ref="C87:G87"/>
    <mergeCell ref="H87:AC87"/>
    <mergeCell ref="AD87:AH88"/>
    <mergeCell ref="AI87:AM88"/>
    <mergeCell ref="AN87:AQ88"/>
    <mergeCell ref="AR87:AS88"/>
    <mergeCell ref="AT87:AU88"/>
    <mergeCell ref="AV87:AW88"/>
    <mergeCell ref="AX87:BA88"/>
    <mergeCell ref="BB87:BE88"/>
    <mergeCell ref="BL87:BO88"/>
    <mergeCell ref="BP87:BQ88"/>
    <mergeCell ref="BR87:BU88"/>
    <mergeCell ref="BV87:BW88"/>
    <mergeCell ref="BX87:CE88"/>
    <mergeCell ref="CF87:CJ88"/>
    <mergeCell ref="C88:G88"/>
    <mergeCell ref="AT85:AU86"/>
    <mergeCell ref="AV85:AW86"/>
    <mergeCell ref="AX85:BA86"/>
    <mergeCell ref="BB85:BE86"/>
    <mergeCell ref="CF85:CJ86"/>
    <mergeCell ref="C86:G86"/>
    <mergeCell ref="A83:B84"/>
    <mergeCell ref="C83:G83"/>
    <mergeCell ref="H83:AC83"/>
    <mergeCell ref="A89:B90"/>
    <mergeCell ref="C89:G89"/>
    <mergeCell ref="H89:AC89"/>
    <mergeCell ref="AD89:AH90"/>
    <mergeCell ref="AI89:AM90"/>
    <mergeCell ref="AN89:AQ90"/>
    <mergeCell ref="AR89:AS90"/>
    <mergeCell ref="AT89:AU90"/>
    <mergeCell ref="AV89:AW90"/>
    <mergeCell ref="AX89:BA90"/>
    <mergeCell ref="BB89:BE90"/>
    <mergeCell ref="BL89:BO90"/>
    <mergeCell ref="BP89:BQ90"/>
    <mergeCell ref="BR89:BU90"/>
    <mergeCell ref="BV89:BW90"/>
    <mergeCell ref="BX89:CE90"/>
    <mergeCell ref="CF89:CJ90"/>
    <mergeCell ref="C90:G90"/>
    <mergeCell ref="A91:B92"/>
    <mergeCell ref="C91:G91"/>
    <mergeCell ref="H91:AC91"/>
    <mergeCell ref="AD91:AH92"/>
    <mergeCell ref="AI91:AM92"/>
    <mergeCell ref="AN91:AQ92"/>
    <mergeCell ref="AR91:AS92"/>
    <mergeCell ref="AT91:AU92"/>
    <mergeCell ref="AV91:AW92"/>
    <mergeCell ref="AX91:BA92"/>
    <mergeCell ref="BB91:BE92"/>
    <mergeCell ref="BL91:BO92"/>
    <mergeCell ref="BP91:BQ92"/>
    <mergeCell ref="BR91:BU92"/>
    <mergeCell ref="BV91:BW92"/>
    <mergeCell ref="BX91:CE92"/>
    <mergeCell ref="CF91:CJ92"/>
    <mergeCell ref="C92:G92"/>
    <mergeCell ref="A93:B94"/>
    <mergeCell ref="C93:G93"/>
    <mergeCell ref="H93:AC93"/>
    <mergeCell ref="AD93:AH94"/>
    <mergeCell ref="AI93:AM94"/>
    <mergeCell ref="AN93:AQ94"/>
    <mergeCell ref="AR93:AS94"/>
    <mergeCell ref="AT93:AU94"/>
    <mergeCell ref="AV93:AW94"/>
    <mergeCell ref="AX93:BA94"/>
    <mergeCell ref="BB93:BE94"/>
    <mergeCell ref="BL93:BO94"/>
    <mergeCell ref="BP93:BQ94"/>
    <mergeCell ref="BR93:BU94"/>
    <mergeCell ref="BV93:BW94"/>
    <mergeCell ref="BX93:CE94"/>
    <mergeCell ref="CF93:CJ94"/>
    <mergeCell ref="C94:G94"/>
    <mergeCell ref="BF93:BI94"/>
    <mergeCell ref="BJ93:BK94"/>
    <mergeCell ref="A95:B96"/>
    <mergeCell ref="C95:G95"/>
    <mergeCell ref="H95:AC95"/>
    <mergeCell ref="AD95:AH96"/>
    <mergeCell ref="AI95:AM96"/>
    <mergeCell ref="AN95:AQ96"/>
    <mergeCell ref="AR95:AS96"/>
    <mergeCell ref="AT95:AU96"/>
    <mergeCell ref="AV95:AW96"/>
    <mergeCell ref="AX95:BA96"/>
    <mergeCell ref="BB95:BE96"/>
    <mergeCell ref="BL95:BO96"/>
    <mergeCell ref="BP95:BQ96"/>
    <mergeCell ref="BR95:BU96"/>
    <mergeCell ref="BV95:BW96"/>
    <mergeCell ref="BX95:CE96"/>
    <mergeCell ref="CF95:CJ96"/>
    <mergeCell ref="C96:G96"/>
    <mergeCell ref="BF95:BI96"/>
    <mergeCell ref="BJ95:BK96"/>
    <mergeCell ref="A97:B98"/>
    <mergeCell ref="C97:G97"/>
    <mergeCell ref="H97:AC97"/>
    <mergeCell ref="AD97:AH98"/>
    <mergeCell ref="AI97:AM98"/>
    <mergeCell ref="AN97:AQ98"/>
    <mergeCell ref="AR97:AS98"/>
    <mergeCell ref="AT97:AU98"/>
    <mergeCell ref="AV97:AW98"/>
    <mergeCell ref="AX97:BA98"/>
    <mergeCell ref="BB97:BE98"/>
    <mergeCell ref="BL97:BO98"/>
    <mergeCell ref="BP97:BQ98"/>
    <mergeCell ref="BR97:BU98"/>
    <mergeCell ref="BV97:BW98"/>
    <mergeCell ref="BX97:CE98"/>
    <mergeCell ref="CF97:CJ98"/>
    <mergeCell ref="C98:G98"/>
    <mergeCell ref="H98:AC98"/>
    <mergeCell ref="BF97:BI98"/>
    <mergeCell ref="BJ97:BK98"/>
    <mergeCell ref="A99:B100"/>
    <mergeCell ref="C99:G99"/>
    <mergeCell ref="H99:AC99"/>
    <mergeCell ref="AD99:AH100"/>
    <mergeCell ref="AI99:AM100"/>
    <mergeCell ref="AN99:AQ100"/>
    <mergeCell ref="AR99:AS100"/>
    <mergeCell ref="AT99:AU100"/>
    <mergeCell ref="AV99:AW100"/>
    <mergeCell ref="AX99:BA100"/>
    <mergeCell ref="BB99:BE100"/>
    <mergeCell ref="BL99:BO100"/>
    <mergeCell ref="BP99:BQ100"/>
    <mergeCell ref="BR99:BU100"/>
    <mergeCell ref="BV99:BW100"/>
    <mergeCell ref="BX99:CE100"/>
    <mergeCell ref="CF99:CJ100"/>
    <mergeCell ref="C100:G100"/>
    <mergeCell ref="H100:AC100"/>
    <mergeCell ref="BF99:BI100"/>
    <mergeCell ref="BJ99:BK100"/>
    <mergeCell ref="A101:B102"/>
    <mergeCell ref="C101:G101"/>
    <mergeCell ref="H101:AC101"/>
    <mergeCell ref="AD101:AH102"/>
    <mergeCell ref="AI101:AM102"/>
    <mergeCell ref="AN101:AQ102"/>
    <mergeCell ref="AR101:AS102"/>
    <mergeCell ref="AT101:AU102"/>
    <mergeCell ref="AV101:AW102"/>
    <mergeCell ref="AX101:BA102"/>
    <mergeCell ref="BB101:BE102"/>
    <mergeCell ref="BL101:BO102"/>
    <mergeCell ref="BP101:BQ102"/>
    <mergeCell ref="BR101:BU102"/>
    <mergeCell ref="BV101:BW102"/>
    <mergeCell ref="BX101:CE102"/>
    <mergeCell ref="CF101:CJ102"/>
    <mergeCell ref="C102:G102"/>
    <mergeCell ref="H102:AC102"/>
    <mergeCell ref="BF101:BI102"/>
    <mergeCell ref="BJ101:BK102"/>
    <mergeCell ref="A103:B104"/>
    <mergeCell ref="C103:G103"/>
    <mergeCell ref="H103:AC103"/>
    <mergeCell ref="AD103:AH104"/>
    <mergeCell ref="AI103:AM104"/>
    <mergeCell ref="AN103:AQ104"/>
    <mergeCell ref="AR103:AS104"/>
    <mergeCell ref="AT103:AU104"/>
    <mergeCell ref="AV103:AW104"/>
    <mergeCell ref="AX103:BA104"/>
    <mergeCell ref="BB103:BE104"/>
    <mergeCell ref="BL103:BO104"/>
    <mergeCell ref="BP103:BQ104"/>
    <mergeCell ref="BR103:BU104"/>
    <mergeCell ref="BV103:BW104"/>
    <mergeCell ref="BX103:CE104"/>
    <mergeCell ref="CF103:CJ104"/>
    <mergeCell ref="C104:G104"/>
    <mergeCell ref="H104:AC104"/>
    <mergeCell ref="BF103:BI104"/>
    <mergeCell ref="BJ103:BK104"/>
    <mergeCell ref="A105:B106"/>
    <mergeCell ref="C105:G105"/>
    <mergeCell ref="H105:AC105"/>
    <mergeCell ref="AD105:AH106"/>
    <mergeCell ref="AI105:AM106"/>
    <mergeCell ref="AN105:AQ106"/>
    <mergeCell ref="AR105:AS106"/>
    <mergeCell ref="AT105:AU106"/>
    <mergeCell ref="AV105:AW106"/>
    <mergeCell ref="AX105:BA106"/>
    <mergeCell ref="BB105:BE106"/>
    <mergeCell ref="BL105:BO106"/>
    <mergeCell ref="BP105:BQ106"/>
    <mergeCell ref="BR105:BU106"/>
    <mergeCell ref="BV105:BW106"/>
    <mergeCell ref="BX105:CE106"/>
    <mergeCell ref="CF105:CJ106"/>
    <mergeCell ref="C106:G106"/>
    <mergeCell ref="H106:AC106"/>
    <mergeCell ref="BF105:BI106"/>
    <mergeCell ref="BJ105:BK106"/>
    <mergeCell ref="AD111:AH112"/>
    <mergeCell ref="AI111:AM112"/>
    <mergeCell ref="AN111:AQ112"/>
    <mergeCell ref="AR111:AS112"/>
    <mergeCell ref="AT111:AU112"/>
    <mergeCell ref="AV111:AW112"/>
    <mergeCell ref="AX111:BA112"/>
    <mergeCell ref="A115:B116"/>
    <mergeCell ref="C115:G115"/>
    <mergeCell ref="H115:AC115"/>
    <mergeCell ref="AD115:AH116"/>
    <mergeCell ref="AI115:AM116"/>
    <mergeCell ref="AN115:AQ116"/>
    <mergeCell ref="AR115:AS116"/>
    <mergeCell ref="AT115:AU116"/>
    <mergeCell ref="AV115:AW116"/>
    <mergeCell ref="C116:G116"/>
    <mergeCell ref="H114:AC114"/>
    <mergeCell ref="H116:AC116"/>
    <mergeCell ref="H113:AC113"/>
    <mergeCell ref="AD113:AH114"/>
    <mergeCell ref="AI113:AM114"/>
    <mergeCell ref="AN113:AQ114"/>
    <mergeCell ref="AR113:AS114"/>
    <mergeCell ref="AT113:AU114"/>
    <mergeCell ref="AV113:AW114"/>
    <mergeCell ref="AX113:BA114"/>
    <mergeCell ref="A147:B148"/>
    <mergeCell ref="C147:AC148"/>
    <mergeCell ref="AD147:AH148"/>
    <mergeCell ref="AI147:AM148"/>
    <mergeCell ref="AN147:AS148"/>
    <mergeCell ref="AT147:AW148"/>
    <mergeCell ref="AX147:BA148"/>
    <mergeCell ref="BB147:BE148"/>
    <mergeCell ref="BL147:BW147"/>
    <mergeCell ref="BX147:CJ148"/>
    <mergeCell ref="BL148:BQ148"/>
    <mergeCell ref="BR148:BW148"/>
    <mergeCell ref="BL115:BO116"/>
    <mergeCell ref="BP115:BQ116"/>
    <mergeCell ref="BR115:BU116"/>
    <mergeCell ref="BV115:BW116"/>
    <mergeCell ref="A119:B120"/>
    <mergeCell ref="C119:G119"/>
    <mergeCell ref="H119:AC119"/>
    <mergeCell ref="AD119:AH120"/>
    <mergeCell ref="AI119:AM120"/>
    <mergeCell ref="AN119:AQ120"/>
    <mergeCell ref="AR119:AS120"/>
    <mergeCell ref="AT119:AU120"/>
    <mergeCell ref="AV119:AW120"/>
    <mergeCell ref="AX119:BA120"/>
    <mergeCell ref="BB119:BE120"/>
    <mergeCell ref="BL119:BO120"/>
    <mergeCell ref="BP119:BQ120"/>
    <mergeCell ref="BR119:BU120"/>
    <mergeCell ref="BV119:BW120"/>
    <mergeCell ref="BX119:CE120"/>
    <mergeCell ref="A150:B150"/>
    <mergeCell ref="C150:AC150"/>
    <mergeCell ref="AD150:AH150"/>
    <mergeCell ref="AI150:AM150"/>
    <mergeCell ref="AN150:AQ150"/>
    <mergeCell ref="AR150:AS150"/>
    <mergeCell ref="AT150:AU150"/>
    <mergeCell ref="AV150:AW150"/>
    <mergeCell ref="AX150:BA150"/>
    <mergeCell ref="BB150:BE150"/>
    <mergeCell ref="BL150:BO150"/>
    <mergeCell ref="BP150:BQ150"/>
    <mergeCell ref="BR150:BU150"/>
    <mergeCell ref="BV150:BW150"/>
    <mergeCell ref="BX150:CJ150"/>
    <mergeCell ref="AD109:AH110"/>
    <mergeCell ref="AI109:AM110"/>
    <mergeCell ref="AN109:AQ110"/>
    <mergeCell ref="A149:B149"/>
    <mergeCell ref="C149:AC149"/>
    <mergeCell ref="AD149:AH149"/>
    <mergeCell ref="AI149:AM149"/>
    <mergeCell ref="AN149:AQ149"/>
    <mergeCell ref="AR149:AS149"/>
    <mergeCell ref="AT149:AU149"/>
    <mergeCell ref="AV149:AW149"/>
    <mergeCell ref="AX149:BA149"/>
    <mergeCell ref="BB149:BE149"/>
    <mergeCell ref="BL149:BO149"/>
    <mergeCell ref="H138:AC138"/>
    <mergeCell ref="H110:AC110"/>
    <mergeCell ref="H112:AC112"/>
    <mergeCell ref="A151:B151"/>
    <mergeCell ref="C151:AC151"/>
    <mergeCell ref="AD151:AH151"/>
    <mergeCell ref="AI151:AM151"/>
    <mergeCell ref="AN151:AQ151"/>
    <mergeCell ref="AR151:AS151"/>
    <mergeCell ref="AT151:AU151"/>
    <mergeCell ref="AV151:AW151"/>
    <mergeCell ref="AX151:BA151"/>
    <mergeCell ref="BB151:BE151"/>
    <mergeCell ref="BL151:BO151"/>
    <mergeCell ref="BP151:BQ151"/>
    <mergeCell ref="BR151:BU151"/>
    <mergeCell ref="BV151:BW151"/>
    <mergeCell ref="BX151:CJ151"/>
    <mergeCell ref="A152:B152"/>
    <mergeCell ref="C152:AC152"/>
    <mergeCell ref="AD152:AH152"/>
    <mergeCell ref="AI152:AM152"/>
    <mergeCell ref="AN152:AQ152"/>
    <mergeCell ref="AR152:AS152"/>
    <mergeCell ref="AT152:AU152"/>
    <mergeCell ref="AV152:AW152"/>
    <mergeCell ref="AX152:BA152"/>
    <mergeCell ref="BB152:BE152"/>
    <mergeCell ref="BL152:BO152"/>
    <mergeCell ref="BP152:BQ152"/>
    <mergeCell ref="BR152:BU152"/>
    <mergeCell ref="BV152:BW152"/>
    <mergeCell ref="BX152:CJ152"/>
    <mergeCell ref="BF152:BI152"/>
    <mergeCell ref="A153:B153"/>
    <mergeCell ref="C153:AC153"/>
    <mergeCell ref="AD153:AH153"/>
    <mergeCell ref="AI153:AM153"/>
    <mergeCell ref="AN153:AQ153"/>
    <mergeCell ref="AR153:AS153"/>
    <mergeCell ref="AT153:AU153"/>
    <mergeCell ref="AV153:AW153"/>
    <mergeCell ref="AX153:BA153"/>
    <mergeCell ref="BB153:BE153"/>
    <mergeCell ref="BL153:BO153"/>
    <mergeCell ref="BP153:BQ153"/>
    <mergeCell ref="BR153:BU153"/>
    <mergeCell ref="BV153:BW153"/>
    <mergeCell ref="BX153:CJ153"/>
    <mergeCell ref="A154:B154"/>
    <mergeCell ref="C154:AC154"/>
    <mergeCell ref="AD154:AH154"/>
    <mergeCell ref="AI154:AM154"/>
    <mergeCell ref="AN154:AQ154"/>
    <mergeCell ref="AR154:AS154"/>
    <mergeCell ref="AT154:AU154"/>
    <mergeCell ref="AV154:AW154"/>
    <mergeCell ref="AX154:BA154"/>
    <mergeCell ref="BB154:BE154"/>
    <mergeCell ref="BL154:BO154"/>
    <mergeCell ref="BP154:BQ154"/>
    <mergeCell ref="BR154:BU154"/>
    <mergeCell ref="BV154:BW154"/>
    <mergeCell ref="BX154:CJ154"/>
    <mergeCell ref="A155:B155"/>
    <mergeCell ref="C155:AC155"/>
    <mergeCell ref="AD155:AH155"/>
    <mergeCell ref="AI155:AM155"/>
    <mergeCell ref="AN155:AQ155"/>
    <mergeCell ref="AR155:AS155"/>
    <mergeCell ref="AT155:AU155"/>
    <mergeCell ref="AV155:AW155"/>
    <mergeCell ref="AX155:BA155"/>
    <mergeCell ref="BB155:BE155"/>
    <mergeCell ref="BL155:BO155"/>
    <mergeCell ref="BP155:BQ155"/>
    <mergeCell ref="BR155:BU155"/>
    <mergeCell ref="BV155:BW155"/>
    <mergeCell ref="BX155:CJ155"/>
    <mergeCell ref="A156:B156"/>
    <mergeCell ref="C156:AC156"/>
    <mergeCell ref="AD156:AH156"/>
    <mergeCell ref="AI156:AM156"/>
    <mergeCell ref="AN156:AQ156"/>
    <mergeCell ref="AR156:AS156"/>
    <mergeCell ref="AT156:AU156"/>
    <mergeCell ref="AV156:AW156"/>
    <mergeCell ref="AX156:BA156"/>
    <mergeCell ref="BB156:BE156"/>
    <mergeCell ref="BL156:BO156"/>
    <mergeCell ref="BP156:BQ156"/>
    <mergeCell ref="BR156:BU156"/>
    <mergeCell ref="BV156:BW156"/>
    <mergeCell ref="BX156:CJ156"/>
    <mergeCell ref="BJ155:BK155"/>
    <mergeCell ref="BJ156:BK156"/>
    <mergeCell ref="A157:B157"/>
    <mergeCell ref="C157:AC157"/>
    <mergeCell ref="AD157:AH157"/>
    <mergeCell ref="AI157:AM157"/>
    <mergeCell ref="AN157:AQ157"/>
    <mergeCell ref="AR157:AS157"/>
    <mergeCell ref="AT157:AU157"/>
    <mergeCell ref="AV157:AW157"/>
    <mergeCell ref="AX157:BA157"/>
    <mergeCell ref="BB157:BE157"/>
    <mergeCell ref="BL157:BO157"/>
    <mergeCell ref="BP157:BQ157"/>
    <mergeCell ref="BR157:BU157"/>
    <mergeCell ref="BV157:BW157"/>
    <mergeCell ref="BX157:CJ157"/>
    <mergeCell ref="A158:B158"/>
    <mergeCell ref="C158:AC158"/>
    <mergeCell ref="AD158:AH158"/>
    <mergeCell ref="AI158:AM158"/>
    <mergeCell ref="AN158:AQ158"/>
    <mergeCell ref="AR158:AS158"/>
    <mergeCell ref="AT158:AU158"/>
    <mergeCell ref="AV158:AW158"/>
    <mergeCell ref="AX158:BA158"/>
    <mergeCell ref="BB158:BE158"/>
    <mergeCell ref="BL158:BO158"/>
    <mergeCell ref="BP158:BQ158"/>
    <mergeCell ref="BR158:BU158"/>
    <mergeCell ref="BV158:BW158"/>
    <mergeCell ref="BX158:CJ158"/>
    <mergeCell ref="BJ157:BK157"/>
    <mergeCell ref="BJ158:BK158"/>
    <mergeCell ref="A159:B159"/>
    <mergeCell ref="C159:AC159"/>
    <mergeCell ref="AD159:AH159"/>
    <mergeCell ref="AI159:AM159"/>
    <mergeCell ref="AN159:AQ159"/>
    <mergeCell ref="AR159:AS159"/>
    <mergeCell ref="AT159:AU159"/>
    <mergeCell ref="AV159:AW159"/>
    <mergeCell ref="AX159:BA159"/>
    <mergeCell ref="BB159:BE159"/>
    <mergeCell ref="BL159:BO159"/>
    <mergeCell ref="BP159:BQ159"/>
    <mergeCell ref="BR159:BU159"/>
    <mergeCell ref="BV159:BW159"/>
    <mergeCell ref="BX159:CJ159"/>
    <mergeCell ref="A160:B160"/>
    <mergeCell ref="C160:AC160"/>
    <mergeCell ref="AD160:AH160"/>
    <mergeCell ref="AI160:AM160"/>
    <mergeCell ref="AN160:AQ160"/>
    <mergeCell ref="AR160:AS160"/>
    <mergeCell ref="AT160:AU160"/>
    <mergeCell ref="AV160:AW160"/>
    <mergeCell ref="AX160:BA160"/>
    <mergeCell ref="BB160:BE160"/>
    <mergeCell ref="BL160:BO160"/>
    <mergeCell ref="BP160:BQ160"/>
    <mergeCell ref="BR160:BU160"/>
    <mergeCell ref="BV160:BW160"/>
    <mergeCell ref="BX160:CJ160"/>
    <mergeCell ref="BJ159:BK159"/>
    <mergeCell ref="BJ160:BK160"/>
    <mergeCell ref="A161:B161"/>
    <mergeCell ref="C161:AC161"/>
    <mergeCell ref="AD161:AH161"/>
    <mergeCell ref="AI161:AM161"/>
    <mergeCell ref="AN161:AQ161"/>
    <mergeCell ref="AR161:AS161"/>
    <mergeCell ref="AT161:AU161"/>
    <mergeCell ref="AV161:AW161"/>
    <mergeCell ref="AX161:BA161"/>
    <mergeCell ref="BB161:BE161"/>
    <mergeCell ref="BL161:BO161"/>
    <mergeCell ref="BP161:BQ161"/>
    <mergeCell ref="BR161:BU161"/>
    <mergeCell ref="BV161:BW161"/>
    <mergeCell ref="BX161:CJ161"/>
    <mergeCell ref="A162:B162"/>
    <mergeCell ref="C162:AC162"/>
    <mergeCell ref="AD162:AH162"/>
    <mergeCell ref="AI162:AM162"/>
    <mergeCell ref="AN162:AQ162"/>
    <mergeCell ref="AR162:AS162"/>
    <mergeCell ref="AT162:AU162"/>
    <mergeCell ref="AV162:AW162"/>
    <mergeCell ref="AX162:BA162"/>
    <mergeCell ref="BB162:BE162"/>
    <mergeCell ref="BL162:BO162"/>
    <mergeCell ref="BP162:BQ162"/>
    <mergeCell ref="BR162:BU162"/>
    <mergeCell ref="BV162:BW162"/>
    <mergeCell ref="BX162:CJ162"/>
    <mergeCell ref="BJ161:BK161"/>
    <mergeCell ref="BJ162:BK162"/>
    <mergeCell ref="A163:B163"/>
    <mergeCell ref="C163:AC163"/>
    <mergeCell ref="AD163:AH163"/>
    <mergeCell ref="AI163:AM163"/>
    <mergeCell ref="AN163:AQ163"/>
    <mergeCell ref="AR163:AS163"/>
    <mergeCell ref="AT163:AU163"/>
    <mergeCell ref="AV163:AW163"/>
    <mergeCell ref="AX163:BA163"/>
    <mergeCell ref="BB163:BE163"/>
    <mergeCell ref="BL163:BO163"/>
    <mergeCell ref="BP163:BQ163"/>
    <mergeCell ref="BR163:BU163"/>
    <mergeCell ref="BV163:BW163"/>
    <mergeCell ref="BX163:CJ163"/>
    <mergeCell ref="A164:B164"/>
    <mergeCell ref="C164:AC164"/>
    <mergeCell ref="AD164:AH164"/>
    <mergeCell ref="AI164:AM164"/>
    <mergeCell ref="AN164:AQ164"/>
    <mergeCell ref="AR164:AS164"/>
    <mergeCell ref="AT164:AU164"/>
    <mergeCell ref="AV164:AW164"/>
    <mergeCell ref="AX164:BA164"/>
    <mergeCell ref="BB164:BE164"/>
    <mergeCell ref="BL164:BO164"/>
    <mergeCell ref="BP164:BQ164"/>
    <mergeCell ref="BR164:BU164"/>
    <mergeCell ref="BV164:BW164"/>
    <mergeCell ref="BX164:CJ164"/>
    <mergeCell ref="BJ163:BK163"/>
    <mergeCell ref="BJ164:BK164"/>
    <mergeCell ref="A165:B165"/>
    <mergeCell ref="C165:AC165"/>
    <mergeCell ref="AD165:AH165"/>
    <mergeCell ref="AI165:AM165"/>
    <mergeCell ref="AN165:AQ165"/>
    <mergeCell ref="AR165:AS165"/>
    <mergeCell ref="AT165:AU165"/>
    <mergeCell ref="AV165:AW165"/>
    <mergeCell ref="AX165:BA165"/>
    <mergeCell ref="BB165:BE165"/>
    <mergeCell ref="BL165:BO165"/>
    <mergeCell ref="BP165:BQ165"/>
    <mergeCell ref="BR165:BU165"/>
    <mergeCell ref="BV165:BW165"/>
    <mergeCell ref="BX165:CJ165"/>
    <mergeCell ref="A166:B166"/>
    <mergeCell ref="C166:AC166"/>
    <mergeCell ref="AD166:AH166"/>
    <mergeCell ref="AI166:AM166"/>
    <mergeCell ref="AN166:AQ166"/>
    <mergeCell ref="AR166:AS166"/>
    <mergeCell ref="AT166:AU166"/>
    <mergeCell ref="AV166:AW166"/>
    <mergeCell ref="AX166:BA166"/>
    <mergeCell ref="BB166:BE166"/>
    <mergeCell ref="BL166:BO166"/>
    <mergeCell ref="BP166:BQ166"/>
    <mergeCell ref="BR166:BU166"/>
    <mergeCell ref="BV166:BW166"/>
    <mergeCell ref="BX166:CJ166"/>
    <mergeCell ref="BJ165:BK165"/>
    <mergeCell ref="BJ166:BK166"/>
    <mergeCell ref="A167:B167"/>
    <mergeCell ref="C167:AC167"/>
    <mergeCell ref="AD167:AH167"/>
    <mergeCell ref="AI167:AM167"/>
    <mergeCell ref="AN167:AQ167"/>
    <mergeCell ref="AR167:AS167"/>
    <mergeCell ref="AT167:AU167"/>
    <mergeCell ref="AV167:AW167"/>
    <mergeCell ref="AX167:BA167"/>
    <mergeCell ref="BB167:BE167"/>
    <mergeCell ref="BL167:BO167"/>
    <mergeCell ref="BP167:BQ167"/>
    <mergeCell ref="BR167:BU167"/>
    <mergeCell ref="BV167:BW167"/>
    <mergeCell ref="BX167:CJ167"/>
    <mergeCell ref="A168:B168"/>
    <mergeCell ref="C168:AC168"/>
    <mergeCell ref="AD168:AH168"/>
    <mergeCell ref="AI168:AM168"/>
    <mergeCell ref="AN168:AQ168"/>
    <mergeCell ref="AR168:AS168"/>
    <mergeCell ref="AT168:AU168"/>
    <mergeCell ref="AV168:AW168"/>
    <mergeCell ref="AX168:BA168"/>
    <mergeCell ref="BB168:BE168"/>
    <mergeCell ref="BL168:BO168"/>
    <mergeCell ref="BP168:BQ168"/>
    <mergeCell ref="BR168:BU168"/>
    <mergeCell ref="BV168:BW168"/>
    <mergeCell ref="BX168:CJ168"/>
    <mergeCell ref="BJ168:BK168"/>
    <mergeCell ref="A169:B169"/>
    <mergeCell ref="C169:AC169"/>
    <mergeCell ref="AD169:AH169"/>
    <mergeCell ref="AI169:AM169"/>
    <mergeCell ref="AN169:AQ169"/>
    <mergeCell ref="AR169:AS169"/>
    <mergeCell ref="AT169:AU169"/>
    <mergeCell ref="AV169:AW169"/>
    <mergeCell ref="AX169:BA169"/>
    <mergeCell ref="BB169:BE169"/>
    <mergeCell ref="BL169:BO169"/>
    <mergeCell ref="BP169:BQ169"/>
    <mergeCell ref="BR169:BU169"/>
    <mergeCell ref="BV169:BW169"/>
    <mergeCell ref="BX169:CJ169"/>
    <mergeCell ref="A170:B170"/>
    <mergeCell ref="C170:AC170"/>
    <mergeCell ref="AD170:AH170"/>
    <mergeCell ref="AI170:AM170"/>
    <mergeCell ref="AN170:AQ170"/>
    <mergeCell ref="AR170:AS170"/>
    <mergeCell ref="AT170:AU170"/>
    <mergeCell ref="AV170:AW170"/>
    <mergeCell ref="AX170:BA170"/>
    <mergeCell ref="BB170:BE170"/>
    <mergeCell ref="BL170:BO170"/>
    <mergeCell ref="BP170:BQ170"/>
    <mergeCell ref="BR170:BU170"/>
    <mergeCell ref="BV170:BW170"/>
    <mergeCell ref="BX170:CJ170"/>
    <mergeCell ref="BF170:BI170"/>
    <mergeCell ref="BJ170:BK170"/>
    <mergeCell ref="A171:B171"/>
    <mergeCell ref="C171:AC171"/>
    <mergeCell ref="AD171:AH171"/>
    <mergeCell ref="AI171:AM171"/>
    <mergeCell ref="AN171:AQ171"/>
    <mergeCell ref="AR171:AS171"/>
    <mergeCell ref="AT171:AU171"/>
    <mergeCell ref="AV171:AW171"/>
    <mergeCell ref="AX171:BA171"/>
    <mergeCell ref="BB171:BE171"/>
    <mergeCell ref="BL171:BO171"/>
    <mergeCell ref="BP171:BQ171"/>
    <mergeCell ref="BR171:BU171"/>
    <mergeCell ref="BV171:BW171"/>
    <mergeCell ref="BX171:CJ171"/>
    <mergeCell ref="A172:B172"/>
    <mergeCell ref="C172:AC172"/>
    <mergeCell ref="AD172:AH172"/>
    <mergeCell ref="AI172:AM172"/>
    <mergeCell ref="AN172:AQ172"/>
    <mergeCell ref="AR172:AS172"/>
    <mergeCell ref="AT172:AU172"/>
    <mergeCell ref="AV172:AW172"/>
    <mergeCell ref="AX172:BA172"/>
    <mergeCell ref="BB172:BE172"/>
    <mergeCell ref="BL172:BO172"/>
    <mergeCell ref="BP172:BQ172"/>
    <mergeCell ref="BR172:BU172"/>
    <mergeCell ref="BV172:BW172"/>
    <mergeCell ref="BX172:CJ172"/>
    <mergeCell ref="BF171:BI171"/>
    <mergeCell ref="BF172:BI172"/>
    <mergeCell ref="A173:B173"/>
    <mergeCell ref="C173:AC173"/>
    <mergeCell ref="AD173:AH173"/>
    <mergeCell ref="AI173:AM173"/>
    <mergeCell ref="AN173:AQ173"/>
    <mergeCell ref="AR173:AS173"/>
    <mergeCell ref="AT173:AU173"/>
    <mergeCell ref="AV173:AW173"/>
    <mergeCell ref="AX173:BA173"/>
    <mergeCell ref="BB173:BE173"/>
    <mergeCell ref="BL173:BO173"/>
    <mergeCell ref="BP173:BQ173"/>
    <mergeCell ref="BR173:BU173"/>
    <mergeCell ref="BV173:BW173"/>
    <mergeCell ref="BX173:CJ173"/>
    <mergeCell ref="A174:B174"/>
    <mergeCell ref="C174:AC174"/>
    <mergeCell ref="AD174:AH174"/>
    <mergeCell ref="AI174:AM174"/>
    <mergeCell ref="AN174:AQ174"/>
    <mergeCell ref="AR174:AS174"/>
    <mergeCell ref="AT174:AU174"/>
    <mergeCell ref="AV174:AW174"/>
    <mergeCell ref="AX174:BA174"/>
    <mergeCell ref="BB174:BE174"/>
    <mergeCell ref="BL174:BO174"/>
    <mergeCell ref="BP174:BQ174"/>
    <mergeCell ref="BR174:BU174"/>
    <mergeCell ref="BV174:BW174"/>
    <mergeCell ref="BX174:CJ174"/>
    <mergeCell ref="BJ173:BK173"/>
    <mergeCell ref="BJ174:BK174"/>
    <mergeCell ref="A175:B175"/>
    <mergeCell ref="C175:AC175"/>
    <mergeCell ref="AD175:AH175"/>
    <mergeCell ref="AI175:AM175"/>
    <mergeCell ref="AN175:AQ175"/>
    <mergeCell ref="AR175:AS175"/>
    <mergeCell ref="AT175:AU175"/>
    <mergeCell ref="AV175:AW175"/>
    <mergeCell ref="AX175:BA175"/>
    <mergeCell ref="BB175:BE175"/>
    <mergeCell ref="BL175:BO175"/>
    <mergeCell ref="BP175:BQ175"/>
    <mergeCell ref="BR175:BU175"/>
    <mergeCell ref="BV175:BW175"/>
    <mergeCell ref="BX175:CJ175"/>
    <mergeCell ref="A176:B176"/>
    <mergeCell ref="C176:AC176"/>
    <mergeCell ref="AD176:AH176"/>
    <mergeCell ref="AI176:AM176"/>
    <mergeCell ref="AN176:AQ176"/>
    <mergeCell ref="AR176:AS176"/>
    <mergeCell ref="AT176:AU176"/>
    <mergeCell ref="AV176:AW176"/>
    <mergeCell ref="AX176:BA176"/>
    <mergeCell ref="BB176:BE176"/>
    <mergeCell ref="BL176:BO176"/>
    <mergeCell ref="BP176:BQ176"/>
    <mergeCell ref="BR176:BU176"/>
    <mergeCell ref="BV176:BW176"/>
    <mergeCell ref="BX176:CJ176"/>
    <mergeCell ref="BJ175:BK175"/>
    <mergeCell ref="BJ176:BK176"/>
    <mergeCell ref="A177:B177"/>
    <mergeCell ref="C177:AC177"/>
    <mergeCell ref="AD177:AH177"/>
    <mergeCell ref="AI177:AM177"/>
    <mergeCell ref="AN177:AQ177"/>
    <mergeCell ref="AR177:AS177"/>
    <mergeCell ref="AT177:AU177"/>
    <mergeCell ref="AV177:AW177"/>
    <mergeCell ref="AX177:BA177"/>
    <mergeCell ref="BB177:BE177"/>
    <mergeCell ref="BL177:BO177"/>
    <mergeCell ref="BP177:BQ177"/>
    <mergeCell ref="BR177:BU177"/>
    <mergeCell ref="BV177:BW177"/>
    <mergeCell ref="BX177:CJ177"/>
    <mergeCell ref="A178:B178"/>
    <mergeCell ref="C178:AC178"/>
    <mergeCell ref="AD178:AH178"/>
    <mergeCell ref="AI178:AM178"/>
    <mergeCell ref="AN178:AQ178"/>
    <mergeCell ref="AR178:AS178"/>
    <mergeCell ref="AT178:AU178"/>
    <mergeCell ref="AV178:AW178"/>
    <mergeCell ref="AX178:BA178"/>
    <mergeCell ref="BB178:BE178"/>
    <mergeCell ref="BL178:BO178"/>
    <mergeCell ref="BP178:BQ178"/>
    <mergeCell ref="BR178:BU178"/>
    <mergeCell ref="BV178:BW178"/>
    <mergeCell ref="BX178:CJ178"/>
    <mergeCell ref="BJ177:BK177"/>
    <mergeCell ref="BJ178:BK178"/>
    <mergeCell ref="A179:B179"/>
    <mergeCell ref="C179:AC179"/>
    <mergeCell ref="AD179:AH179"/>
    <mergeCell ref="AI179:AM179"/>
    <mergeCell ref="AN179:AQ179"/>
    <mergeCell ref="AR179:AS179"/>
    <mergeCell ref="AT179:AU179"/>
    <mergeCell ref="AV179:AW179"/>
    <mergeCell ref="AX179:BA179"/>
    <mergeCell ref="BB179:BE179"/>
    <mergeCell ref="BL179:BO179"/>
    <mergeCell ref="BP179:BQ179"/>
    <mergeCell ref="BR179:BU179"/>
    <mergeCell ref="BV179:BW179"/>
    <mergeCell ref="BX179:CJ179"/>
    <mergeCell ref="A180:B180"/>
    <mergeCell ref="C180:AC180"/>
    <mergeCell ref="AD180:AH180"/>
    <mergeCell ref="AI180:AM180"/>
    <mergeCell ref="AN180:AQ180"/>
    <mergeCell ref="AR180:AS180"/>
    <mergeCell ref="AT180:AU180"/>
    <mergeCell ref="AV180:AW180"/>
    <mergeCell ref="AX180:BA180"/>
    <mergeCell ref="BB180:BE180"/>
    <mergeCell ref="BL180:BO180"/>
    <mergeCell ref="BP180:BQ180"/>
    <mergeCell ref="BR180:BU180"/>
    <mergeCell ref="BV180:BW180"/>
    <mergeCell ref="BX180:CJ180"/>
    <mergeCell ref="BJ179:BK179"/>
    <mergeCell ref="BJ180:BK180"/>
    <mergeCell ref="A181:B181"/>
    <mergeCell ref="C181:AC181"/>
    <mergeCell ref="AD181:AH181"/>
    <mergeCell ref="AI181:AM181"/>
    <mergeCell ref="AN181:AQ181"/>
    <mergeCell ref="AR181:AS181"/>
    <mergeCell ref="AT181:AU181"/>
    <mergeCell ref="AV181:AW181"/>
    <mergeCell ref="AX181:BA181"/>
    <mergeCell ref="BB181:BE181"/>
    <mergeCell ref="BL181:BO181"/>
    <mergeCell ref="BP181:BQ181"/>
    <mergeCell ref="BR181:BU181"/>
    <mergeCell ref="BV181:BW181"/>
    <mergeCell ref="BX181:CJ181"/>
    <mergeCell ref="A182:B182"/>
    <mergeCell ref="C182:AC182"/>
    <mergeCell ref="AD182:AH182"/>
    <mergeCell ref="AI182:AM182"/>
    <mergeCell ref="AN182:AQ182"/>
    <mergeCell ref="AR182:AS182"/>
    <mergeCell ref="AT182:AU182"/>
    <mergeCell ref="AV182:AW182"/>
    <mergeCell ref="AX182:BA182"/>
    <mergeCell ref="BB182:BE182"/>
    <mergeCell ref="BL182:BO182"/>
    <mergeCell ref="BP182:BQ182"/>
    <mergeCell ref="BR182:BU182"/>
    <mergeCell ref="BV182:BW182"/>
    <mergeCell ref="BX182:CJ182"/>
    <mergeCell ref="BJ181:BK181"/>
    <mergeCell ref="BJ182:BK182"/>
    <mergeCell ref="A183:B183"/>
    <mergeCell ref="C183:AC183"/>
    <mergeCell ref="AD183:AH183"/>
    <mergeCell ref="AI183:AM183"/>
    <mergeCell ref="AN183:AQ183"/>
    <mergeCell ref="AR183:AS183"/>
    <mergeCell ref="AT183:AU183"/>
    <mergeCell ref="AV183:AW183"/>
    <mergeCell ref="AX183:BA183"/>
    <mergeCell ref="BB183:BE183"/>
    <mergeCell ref="BL183:BO183"/>
    <mergeCell ref="BP183:BQ183"/>
    <mergeCell ref="BR183:BU183"/>
    <mergeCell ref="BV183:BW183"/>
    <mergeCell ref="BX183:CJ183"/>
    <mergeCell ref="A184:B184"/>
    <mergeCell ref="C184:AC184"/>
    <mergeCell ref="AD184:AH184"/>
    <mergeCell ref="AI184:AM184"/>
    <mergeCell ref="AN184:AQ184"/>
    <mergeCell ref="AR184:AS184"/>
    <mergeCell ref="AT184:AU184"/>
    <mergeCell ref="AV184:AW184"/>
    <mergeCell ref="AX184:BA184"/>
    <mergeCell ref="BB184:BE184"/>
    <mergeCell ref="BL184:BO184"/>
    <mergeCell ref="BP184:BQ184"/>
    <mergeCell ref="BR184:BU184"/>
    <mergeCell ref="BV184:BW184"/>
    <mergeCell ref="BX184:CJ184"/>
    <mergeCell ref="BJ183:BK183"/>
    <mergeCell ref="BJ184:BK184"/>
    <mergeCell ref="A185:B185"/>
    <mergeCell ref="C185:AC185"/>
    <mergeCell ref="AD185:AH185"/>
    <mergeCell ref="AI185:AM185"/>
    <mergeCell ref="AN185:AQ185"/>
    <mergeCell ref="AR185:AS185"/>
    <mergeCell ref="AT185:AU185"/>
    <mergeCell ref="AV185:AW185"/>
    <mergeCell ref="AX185:BA185"/>
    <mergeCell ref="BB185:BE185"/>
    <mergeCell ref="BL185:BO185"/>
    <mergeCell ref="BP185:BQ185"/>
    <mergeCell ref="BR185:BU185"/>
    <mergeCell ref="BV185:BW185"/>
    <mergeCell ref="BX185:CJ185"/>
    <mergeCell ref="A186:B186"/>
    <mergeCell ref="C186:AC186"/>
    <mergeCell ref="AD186:AH186"/>
    <mergeCell ref="AI186:AM186"/>
    <mergeCell ref="AN186:AQ186"/>
    <mergeCell ref="AR186:AS186"/>
    <mergeCell ref="AT186:AU186"/>
    <mergeCell ref="AV186:AW186"/>
    <mergeCell ref="AX186:BA186"/>
    <mergeCell ref="BB186:BE186"/>
    <mergeCell ref="BL186:BO186"/>
    <mergeCell ref="BP186:BQ186"/>
    <mergeCell ref="BR186:BU186"/>
    <mergeCell ref="BV186:BW186"/>
    <mergeCell ref="BX186:CJ186"/>
    <mergeCell ref="BJ185:BK185"/>
    <mergeCell ref="BJ186:BK186"/>
    <mergeCell ref="A187:B187"/>
    <mergeCell ref="C187:AC187"/>
    <mergeCell ref="AD187:AH187"/>
    <mergeCell ref="AI187:AM187"/>
    <mergeCell ref="AN187:AQ187"/>
    <mergeCell ref="AR187:AS187"/>
    <mergeCell ref="AT187:AU187"/>
    <mergeCell ref="AV187:AW187"/>
    <mergeCell ref="AX187:BA187"/>
    <mergeCell ref="BB187:BE187"/>
    <mergeCell ref="BL187:BO187"/>
    <mergeCell ref="BP187:BQ187"/>
    <mergeCell ref="BR187:BU187"/>
    <mergeCell ref="BV187:BW187"/>
    <mergeCell ref="BX187:CJ187"/>
    <mergeCell ref="A188:B188"/>
    <mergeCell ref="C188:AC188"/>
    <mergeCell ref="AD188:AH188"/>
    <mergeCell ref="AI188:AM188"/>
    <mergeCell ref="AN188:AQ188"/>
    <mergeCell ref="AR188:AS188"/>
    <mergeCell ref="AT188:AU188"/>
    <mergeCell ref="AV188:AW188"/>
    <mergeCell ref="AX188:BA188"/>
    <mergeCell ref="BB188:BE188"/>
    <mergeCell ref="BL188:BO188"/>
    <mergeCell ref="BP188:BQ188"/>
    <mergeCell ref="BR188:BU188"/>
    <mergeCell ref="BV188:BW188"/>
    <mergeCell ref="BX188:CJ188"/>
    <mergeCell ref="BJ187:BK187"/>
    <mergeCell ref="BJ188:BK188"/>
    <mergeCell ref="A189:B189"/>
    <mergeCell ref="C189:AC189"/>
    <mergeCell ref="AD189:AH189"/>
    <mergeCell ref="AI189:AM189"/>
    <mergeCell ref="AN189:AQ189"/>
    <mergeCell ref="AR189:AS189"/>
    <mergeCell ref="AT189:AU189"/>
    <mergeCell ref="AV189:AW189"/>
    <mergeCell ref="AX189:BA189"/>
    <mergeCell ref="BB189:BE189"/>
    <mergeCell ref="BL189:BO189"/>
    <mergeCell ref="BP189:BQ189"/>
    <mergeCell ref="BR189:BU189"/>
    <mergeCell ref="BV189:BW189"/>
    <mergeCell ref="BX189:CJ189"/>
    <mergeCell ref="A190:B190"/>
    <mergeCell ref="C190:AC190"/>
    <mergeCell ref="AD190:AH190"/>
    <mergeCell ref="AI190:AM190"/>
    <mergeCell ref="AN190:AQ190"/>
    <mergeCell ref="AR190:AS190"/>
    <mergeCell ref="AT190:AU190"/>
    <mergeCell ref="AV190:AW190"/>
    <mergeCell ref="AX190:BA190"/>
    <mergeCell ref="BB190:BE190"/>
    <mergeCell ref="BL190:BO190"/>
    <mergeCell ref="BP190:BQ190"/>
    <mergeCell ref="BR190:BU190"/>
    <mergeCell ref="BV190:BW190"/>
    <mergeCell ref="BX190:CJ190"/>
    <mergeCell ref="BF190:BI190"/>
    <mergeCell ref="BJ189:BK189"/>
    <mergeCell ref="A191:B191"/>
    <mergeCell ref="C191:AC191"/>
    <mergeCell ref="AD191:AH191"/>
    <mergeCell ref="AI191:AM191"/>
    <mergeCell ref="AN191:AQ191"/>
    <mergeCell ref="AR191:AS191"/>
    <mergeCell ref="AT191:AU191"/>
    <mergeCell ref="AV191:AW191"/>
    <mergeCell ref="AX191:BA191"/>
    <mergeCell ref="BB191:BE191"/>
    <mergeCell ref="BL191:BO191"/>
    <mergeCell ref="BP191:BQ191"/>
    <mergeCell ref="BR191:BU191"/>
    <mergeCell ref="BV191:BW191"/>
    <mergeCell ref="BX191:CJ191"/>
    <mergeCell ref="A192:B192"/>
    <mergeCell ref="C192:AC192"/>
    <mergeCell ref="AD192:AH192"/>
    <mergeCell ref="AI192:AM192"/>
    <mergeCell ref="AN192:AQ192"/>
    <mergeCell ref="AR192:AS192"/>
    <mergeCell ref="AT192:AU192"/>
    <mergeCell ref="AV192:AW192"/>
    <mergeCell ref="AX192:BA192"/>
    <mergeCell ref="BB192:BE192"/>
    <mergeCell ref="BL192:BO192"/>
    <mergeCell ref="BP192:BQ192"/>
    <mergeCell ref="BR192:BU192"/>
    <mergeCell ref="BV192:BW192"/>
    <mergeCell ref="BX192:CJ192"/>
    <mergeCell ref="BF191:BI191"/>
    <mergeCell ref="BF192:BI192"/>
    <mergeCell ref="A193:B193"/>
    <mergeCell ref="C193:AC193"/>
    <mergeCell ref="AD193:AH193"/>
    <mergeCell ref="AI193:AM193"/>
    <mergeCell ref="AN193:AQ193"/>
    <mergeCell ref="AR193:AS193"/>
    <mergeCell ref="AT193:AU193"/>
    <mergeCell ref="AV193:AW193"/>
    <mergeCell ref="AX193:BA193"/>
    <mergeCell ref="BB193:BE193"/>
    <mergeCell ref="BL193:BO193"/>
    <mergeCell ref="BP193:BQ193"/>
    <mergeCell ref="BR193:BU193"/>
    <mergeCell ref="BV193:BW193"/>
    <mergeCell ref="BX193:CJ193"/>
    <mergeCell ref="A194:B194"/>
    <mergeCell ref="C194:AC194"/>
    <mergeCell ref="AD194:AH194"/>
    <mergeCell ref="AI194:AM194"/>
    <mergeCell ref="AN194:AQ194"/>
    <mergeCell ref="AR194:AS194"/>
    <mergeCell ref="AT194:AU194"/>
    <mergeCell ref="AV194:AW194"/>
    <mergeCell ref="AX194:BA194"/>
    <mergeCell ref="BB194:BE194"/>
    <mergeCell ref="BL194:BO194"/>
    <mergeCell ref="BP194:BQ194"/>
    <mergeCell ref="BR194:BU194"/>
    <mergeCell ref="BV194:BW194"/>
    <mergeCell ref="BX194:CJ194"/>
    <mergeCell ref="A195:B195"/>
    <mergeCell ref="C195:AC195"/>
    <mergeCell ref="AD195:AH195"/>
    <mergeCell ref="AI195:AM195"/>
    <mergeCell ref="AN195:AQ195"/>
    <mergeCell ref="AR195:AS195"/>
    <mergeCell ref="AT195:AU195"/>
    <mergeCell ref="AV195:AW195"/>
    <mergeCell ref="AX195:BA195"/>
    <mergeCell ref="BB195:BE195"/>
    <mergeCell ref="BL195:BO195"/>
    <mergeCell ref="BP195:BQ195"/>
    <mergeCell ref="BR195:BU195"/>
    <mergeCell ref="BV195:BW195"/>
    <mergeCell ref="BX195:CJ195"/>
    <mergeCell ref="A196:B196"/>
    <mergeCell ref="C196:AC196"/>
    <mergeCell ref="AD196:AH196"/>
    <mergeCell ref="AI196:AM196"/>
    <mergeCell ref="AN196:AQ196"/>
    <mergeCell ref="AR196:AS196"/>
    <mergeCell ref="AT196:AU196"/>
    <mergeCell ref="AV196:AW196"/>
    <mergeCell ref="AX196:BA196"/>
    <mergeCell ref="BB196:BE196"/>
    <mergeCell ref="BL196:BO196"/>
    <mergeCell ref="BP196:BQ196"/>
    <mergeCell ref="BR196:BU196"/>
    <mergeCell ref="BV196:BW196"/>
    <mergeCell ref="BX196:CJ196"/>
    <mergeCell ref="BJ196:BK196"/>
    <mergeCell ref="A197:B197"/>
    <mergeCell ref="C197:AC197"/>
    <mergeCell ref="AD197:AH197"/>
    <mergeCell ref="AI197:AM197"/>
    <mergeCell ref="AN197:AQ197"/>
    <mergeCell ref="AR197:AS197"/>
    <mergeCell ref="AT197:AU197"/>
    <mergeCell ref="AV197:AW197"/>
    <mergeCell ref="AX197:BA197"/>
    <mergeCell ref="BB197:BE197"/>
    <mergeCell ref="BL197:BO197"/>
    <mergeCell ref="BP197:BQ197"/>
    <mergeCell ref="BR197:BU197"/>
    <mergeCell ref="BV197:BW197"/>
    <mergeCell ref="BX197:CJ197"/>
    <mergeCell ref="A198:B198"/>
    <mergeCell ref="C198:AC198"/>
    <mergeCell ref="AD198:AH198"/>
    <mergeCell ref="AI198:AM198"/>
    <mergeCell ref="AN198:AQ198"/>
    <mergeCell ref="AR198:AS198"/>
    <mergeCell ref="AT198:AU198"/>
    <mergeCell ref="AV198:AW198"/>
    <mergeCell ref="AX198:BA198"/>
    <mergeCell ref="BB198:BE198"/>
    <mergeCell ref="BL198:BO198"/>
    <mergeCell ref="BP198:BQ198"/>
    <mergeCell ref="BR198:BU198"/>
    <mergeCell ref="BV198:BW198"/>
    <mergeCell ref="BX198:CJ198"/>
    <mergeCell ref="BJ197:BK197"/>
    <mergeCell ref="BJ198:BK198"/>
    <mergeCell ref="N239:R239"/>
    <mergeCell ref="T239:X239"/>
    <mergeCell ref="Z239:AD239"/>
    <mergeCell ref="B240:M240"/>
    <mergeCell ref="N240:CJ240"/>
    <mergeCell ref="C244:P244"/>
    <mergeCell ref="Q244:AG244"/>
    <mergeCell ref="AH244:CJ244"/>
    <mergeCell ref="C245:P245"/>
    <mergeCell ref="Q245:U245"/>
    <mergeCell ref="W245:AA245"/>
    <mergeCell ref="AC245:AG245"/>
    <mergeCell ref="AH245:CJ245"/>
    <mergeCell ref="A244:B244"/>
    <mergeCell ref="C249:P249"/>
    <mergeCell ref="Q249:U249"/>
    <mergeCell ref="W249:AA249"/>
    <mergeCell ref="AC249:AG249"/>
    <mergeCell ref="AH249:CJ249"/>
    <mergeCell ref="W267:AA267"/>
    <mergeCell ref="AC267:AG267"/>
    <mergeCell ref="AH267:CJ267"/>
    <mergeCell ref="A266:B266"/>
    <mergeCell ref="A265:B265"/>
    <mergeCell ref="C266:P266"/>
    <mergeCell ref="Q266:U266"/>
    <mergeCell ref="W266:AA266"/>
    <mergeCell ref="AC266:AG266"/>
    <mergeCell ref="AH266:CJ266"/>
    <mergeCell ref="A264:B264"/>
    <mergeCell ref="C262:P262"/>
    <mergeCell ref="Q262:U262"/>
    <mergeCell ref="W262:AA262"/>
    <mergeCell ref="AC262:AG262"/>
    <mergeCell ref="AH262:CJ262"/>
    <mergeCell ref="W258:AA258"/>
    <mergeCell ref="AC258:AG258"/>
    <mergeCell ref="AH258:CJ258"/>
    <mergeCell ref="C259:P259"/>
    <mergeCell ref="Q259:U259"/>
    <mergeCell ref="W259:AA259"/>
    <mergeCell ref="AC259:AG259"/>
    <mergeCell ref="AH259:CJ259"/>
    <mergeCell ref="C263:P263"/>
    <mergeCell ref="Q263:U263"/>
    <mergeCell ref="W263:AA263"/>
    <mergeCell ref="AC263:AG263"/>
    <mergeCell ref="AH263:CJ263"/>
    <mergeCell ref="A262:B262"/>
    <mergeCell ref="A261:B261"/>
    <mergeCell ref="A260:B260"/>
    <mergeCell ref="A263:B263"/>
    <mergeCell ref="A268:B268"/>
    <mergeCell ref="C268:P268"/>
    <mergeCell ref="Q268:U268"/>
    <mergeCell ref="W268:AA268"/>
    <mergeCell ref="AC268:AG268"/>
    <mergeCell ref="AH268:CJ268"/>
    <mergeCell ref="A269:B269"/>
    <mergeCell ref="C269:P269"/>
    <mergeCell ref="Q269:U269"/>
    <mergeCell ref="W269:AA269"/>
    <mergeCell ref="AC269:AG269"/>
    <mergeCell ref="AH269:CJ269"/>
    <mergeCell ref="A270:B270"/>
    <mergeCell ref="C270:P270"/>
    <mergeCell ref="Q270:U270"/>
    <mergeCell ref="W270:AA270"/>
    <mergeCell ref="AC270:AG270"/>
    <mergeCell ref="AH270:CJ270"/>
    <mergeCell ref="C264:P264"/>
    <mergeCell ref="Q264:U264"/>
    <mergeCell ref="W264:AA264"/>
    <mergeCell ref="AC264:AG264"/>
    <mergeCell ref="AH264:CJ264"/>
    <mergeCell ref="C265:P265"/>
    <mergeCell ref="Q265:U265"/>
    <mergeCell ref="W265:AA265"/>
    <mergeCell ref="AC265:AG265"/>
    <mergeCell ref="AH265:CJ265"/>
    <mergeCell ref="A267:B267"/>
    <mergeCell ref="C267:P267"/>
    <mergeCell ref="Q267:U267"/>
    <mergeCell ref="A271:B271"/>
    <mergeCell ref="C271:P271"/>
    <mergeCell ref="Q271:U271"/>
    <mergeCell ref="W271:AA271"/>
    <mergeCell ref="AC271:AG271"/>
    <mergeCell ref="AH271:CJ271"/>
    <mergeCell ref="A272:B272"/>
    <mergeCell ref="C272:P272"/>
    <mergeCell ref="Q272:U272"/>
    <mergeCell ref="W272:AA272"/>
    <mergeCell ref="AC272:AG272"/>
    <mergeCell ref="AH272:CJ272"/>
    <mergeCell ref="A273:B273"/>
    <mergeCell ref="C273:P273"/>
    <mergeCell ref="Q273:U273"/>
    <mergeCell ref="W273:AA273"/>
    <mergeCell ref="AC273:AG273"/>
    <mergeCell ref="AH273:CJ273"/>
    <mergeCell ref="A274:B274"/>
    <mergeCell ref="C274:P274"/>
    <mergeCell ref="Q274:U274"/>
    <mergeCell ref="W274:AA274"/>
    <mergeCell ref="AC274:AG274"/>
    <mergeCell ref="AH274:CJ274"/>
    <mergeCell ref="A275:B275"/>
    <mergeCell ref="C275:P275"/>
    <mergeCell ref="Q275:U275"/>
    <mergeCell ref="W275:AA275"/>
    <mergeCell ref="AC275:AG275"/>
    <mergeCell ref="AH275:CJ275"/>
    <mergeCell ref="A276:B276"/>
    <mergeCell ref="C276:P276"/>
    <mergeCell ref="Q276:U276"/>
    <mergeCell ref="W276:AA276"/>
    <mergeCell ref="AC276:AG276"/>
    <mergeCell ref="AH276:CJ276"/>
    <mergeCell ref="A277:B277"/>
    <mergeCell ref="C277:P277"/>
    <mergeCell ref="Q277:U277"/>
    <mergeCell ref="W277:AA277"/>
    <mergeCell ref="AC277:AG277"/>
    <mergeCell ref="AH277:CJ277"/>
    <mergeCell ref="A278:B278"/>
    <mergeCell ref="C278:P278"/>
    <mergeCell ref="Q278:U278"/>
    <mergeCell ref="W278:AA278"/>
    <mergeCell ref="AC278:AG278"/>
    <mergeCell ref="AH278:CJ278"/>
    <mergeCell ref="A279:B279"/>
    <mergeCell ref="C279:P279"/>
    <mergeCell ref="Q279:U279"/>
    <mergeCell ref="W279:AA279"/>
    <mergeCell ref="AC279:AG279"/>
    <mergeCell ref="AH279:CJ279"/>
    <mergeCell ref="A280:B280"/>
    <mergeCell ref="C280:P280"/>
    <mergeCell ref="Q280:U280"/>
    <mergeCell ref="W280:AA280"/>
    <mergeCell ref="AC280:AG280"/>
    <mergeCell ref="AH280:CJ280"/>
    <mergeCell ref="A281:B281"/>
    <mergeCell ref="C281:P281"/>
    <mergeCell ref="Q281:U281"/>
    <mergeCell ref="W281:AA281"/>
    <mergeCell ref="AC281:AG281"/>
    <mergeCell ref="AH281:CJ281"/>
    <mergeCell ref="A282:B282"/>
    <mergeCell ref="C282:P282"/>
    <mergeCell ref="Q282:U282"/>
    <mergeCell ref="W282:AA282"/>
    <mergeCell ref="AC282:AG282"/>
    <mergeCell ref="AH282:CJ282"/>
    <mergeCell ref="A283:B283"/>
    <mergeCell ref="C283:P283"/>
    <mergeCell ref="Q283:U283"/>
    <mergeCell ref="W283:AA283"/>
    <mergeCell ref="AC283:AG283"/>
    <mergeCell ref="AH283:CJ283"/>
    <mergeCell ref="A284:B284"/>
    <mergeCell ref="C284:P284"/>
    <mergeCell ref="Q284:U284"/>
    <mergeCell ref="W284:AA284"/>
    <mergeCell ref="AC284:AG284"/>
    <mergeCell ref="AH284:CJ284"/>
    <mergeCell ref="CF287:CG287"/>
    <mergeCell ref="CI287:CJ287"/>
    <mergeCell ref="A290:B290"/>
    <mergeCell ref="C290:P290"/>
    <mergeCell ref="Q290:AG290"/>
    <mergeCell ref="AH290:CJ290"/>
    <mergeCell ref="A291:B291"/>
    <mergeCell ref="C291:P291"/>
    <mergeCell ref="Q291:U291"/>
    <mergeCell ref="W291:AA291"/>
    <mergeCell ref="AC291:AG291"/>
    <mergeCell ref="AH291:CJ291"/>
    <mergeCell ref="A292:B292"/>
    <mergeCell ref="C292:P292"/>
    <mergeCell ref="Q292:U292"/>
    <mergeCell ref="W292:AA292"/>
    <mergeCell ref="AC292:AG292"/>
    <mergeCell ref="AH292:CJ292"/>
    <mergeCell ref="A293:B293"/>
    <mergeCell ref="C293:P293"/>
    <mergeCell ref="Q293:U293"/>
    <mergeCell ref="W293:AA293"/>
    <mergeCell ref="AC293:AG293"/>
    <mergeCell ref="AH293:CJ293"/>
    <mergeCell ref="A294:B294"/>
    <mergeCell ref="C294:P294"/>
    <mergeCell ref="Q294:U294"/>
    <mergeCell ref="W294:AA294"/>
    <mergeCell ref="AC294:AG294"/>
    <mergeCell ref="AH294:CJ294"/>
    <mergeCell ref="A295:B295"/>
    <mergeCell ref="C295:P295"/>
    <mergeCell ref="Q295:U295"/>
    <mergeCell ref="W295:AA295"/>
    <mergeCell ref="AC295:AG295"/>
    <mergeCell ref="AH295:CJ295"/>
    <mergeCell ref="A296:B296"/>
    <mergeCell ref="C296:P296"/>
    <mergeCell ref="Q296:U296"/>
    <mergeCell ref="W296:AA296"/>
    <mergeCell ref="AC296:AG296"/>
    <mergeCell ref="AH296:CJ296"/>
    <mergeCell ref="A297:B297"/>
    <mergeCell ref="C297:P297"/>
    <mergeCell ref="Q297:U297"/>
    <mergeCell ref="W297:AA297"/>
    <mergeCell ref="AC297:AG297"/>
    <mergeCell ref="AH297:CJ297"/>
    <mergeCell ref="A298:B298"/>
    <mergeCell ref="C298:P298"/>
    <mergeCell ref="Q298:U298"/>
    <mergeCell ref="W298:AA298"/>
    <mergeCell ref="AC298:AG298"/>
    <mergeCell ref="AH298:CJ298"/>
    <mergeCell ref="A299:B299"/>
    <mergeCell ref="C299:P299"/>
    <mergeCell ref="Q299:U299"/>
    <mergeCell ref="W299:AA299"/>
    <mergeCell ref="AC299:AG299"/>
    <mergeCell ref="AH299:CJ299"/>
    <mergeCell ref="A300:B300"/>
    <mergeCell ref="C300:P300"/>
    <mergeCell ref="Q300:U300"/>
    <mergeCell ref="W300:AA300"/>
    <mergeCell ref="AC300:AG300"/>
    <mergeCell ref="AH300:CJ300"/>
    <mergeCell ref="A301:B301"/>
    <mergeCell ref="C301:P301"/>
    <mergeCell ref="Q301:U301"/>
    <mergeCell ref="W301:AA301"/>
    <mergeCell ref="AC301:AG301"/>
    <mergeCell ref="AH301:CJ301"/>
    <mergeCell ref="A302:B302"/>
    <mergeCell ref="C302:P302"/>
    <mergeCell ref="Q302:U302"/>
    <mergeCell ref="W302:AA302"/>
    <mergeCell ref="AC302:AG302"/>
    <mergeCell ref="AH302:CJ302"/>
    <mergeCell ref="A303:B303"/>
    <mergeCell ref="C303:P303"/>
    <mergeCell ref="Q303:U303"/>
    <mergeCell ref="W303:AA303"/>
    <mergeCell ref="AC303:AG303"/>
    <mergeCell ref="AH303:CJ303"/>
    <mergeCell ref="A304:B304"/>
    <mergeCell ref="C304:P304"/>
    <mergeCell ref="Q304:U304"/>
    <mergeCell ref="W304:AA304"/>
    <mergeCell ref="AC304:AG304"/>
    <mergeCell ref="AH304:CJ304"/>
    <mergeCell ref="A305:B305"/>
    <mergeCell ref="C305:P305"/>
    <mergeCell ref="Q305:U305"/>
    <mergeCell ref="W305:AA305"/>
    <mergeCell ref="AC305:AG305"/>
    <mergeCell ref="AH305:CJ305"/>
    <mergeCell ref="A306:B306"/>
    <mergeCell ref="C306:P306"/>
    <mergeCell ref="Q306:U306"/>
    <mergeCell ref="W306:AA306"/>
    <mergeCell ref="AC306:AG306"/>
    <mergeCell ref="AH306:CJ306"/>
    <mergeCell ref="A307:B307"/>
    <mergeCell ref="C307:P307"/>
    <mergeCell ref="Q307:U307"/>
    <mergeCell ref="W307:AA307"/>
    <mergeCell ref="AC307:AG307"/>
    <mergeCell ref="AH307:CJ307"/>
    <mergeCell ref="A308:B308"/>
    <mergeCell ref="C308:P308"/>
    <mergeCell ref="Q308:U308"/>
    <mergeCell ref="W308:AA308"/>
    <mergeCell ref="AC308:AG308"/>
    <mergeCell ref="AH308:CJ308"/>
    <mergeCell ref="A309:B309"/>
    <mergeCell ref="C309:P309"/>
    <mergeCell ref="Q309:U309"/>
    <mergeCell ref="W309:AA309"/>
    <mergeCell ref="AC309:AG309"/>
    <mergeCell ref="AH309:CJ309"/>
    <mergeCell ref="A310:B310"/>
    <mergeCell ref="C310:P310"/>
    <mergeCell ref="Q310:U310"/>
    <mergeCell ref="W310:AA310"/>
    <mergeCell ref="AC310:AG310"/>
    <mergeCell ref="AH310:CJ310"/>
    <mergeCell ref="A311:B311"/>
    <mergeCell ref="C311:P311"/>
    <mergeCell ref="Q311:U311"/>
    <mergeCell ref="W311:AA311"/>
    <mergeCell ref="AC311:AG311"/>
    <mergeCell ref="AH311:CJ311"/>
    <mergeCell ref="A312:B312"/>
    <mergeCell ref="C312:P312"/>
    <mergeCell ref="Q312:U312"/>
    <mergeCell ref="W312:AA312"/>
    <mergeCell ref="AC312:AG312"/>
    <mergeCell ref="AH312:CJ312"/>
    <mergeCell ref="A313:B313"/>
    <mergeCell ref="C313:P313"/>
    <mergeCell ref="Q313:U313"/>
    <mergeCell ref="W313:AA313"/>
    <mergeCell ref="AC313:AG313"/>
    <mergeCell ref="AH313:CJ313"/>
    <mergeCell ref="A314:B314"/>
    <mergeCell ref="C314:P314"/>
    <mergeCell ref="Q314:U314"/>
    <mergeCell ref="W314:AA314"/>
    <mergeCell ref="AC314:AG314"/>
    <mergeCell ref="AH314:CJ314"/>
    <mergeCell ref="A315:B315"/>
    <mergeCell ref="C315:P315"/>
    <mergeCell ref="Q315:U315"/>
    <mergeCell ref="W315:AA315"/>
    <mergeCell ref="AC315:AG315"/>
    <mergeCell ref="AH315:CJ315"/>
    <mergeCell ref="A316:B316"/>
    <mergeCell ref="C316:P316"/>
    <mergeCell ref="Q316:U316"/>
    <mergeCell ref="W316:AA316"/>
    <mergeCell ref="AC316:AG316"/>
    <mergeCell ref="AH316:CJ316"/>
    <mergeCell ref="A317:B317"/>
    <mergeCell ref="C317:P317"/>
    <mergeCell ref="Q317:U317"/>
    <mergeCell ref="W317:AA317"/>
    <mergeCell ref="AC317:AG317"/>
    <mergeCell ref="AH317:CJ317"/>
    <mergeCell ref="A318:B318"/>
    <mergeCell ref="C318:P318"/>
    <mergeCell ref="Q318:U318"/>
    <mergeCell ref="W318:AA318"/>
    <mergeCell ref="AC318:AG318"/>
    <mergeCell ref="AH318:CJ318"/>
    <mergeCell ref="A319:B319"/>
    <mergeCell ref="C319:P319"/>
    <mergeCell ref="Q319:U319"/>
    <mergeCell ref="W319:AA319"/>
    <mergeCell ref="AC319:AG319"/>
    <mergeCell ref="AH319:CJ319"/>
    <mergeCell ref="A320:B320"/>
    <mergeCell ref="C320:P320"/>
    <mergeCell ref="Q320:U320"/>
    <mergeCell ref="W320:AA320"/>
    <mergeCell ref="AC320:AG320"/>
    <mergeCell ref="AH320:CJ320"/>
    <mergeCell ref="A321:B321"/>
    <mergeCell ref="C321:P321"/>
    <mergeCell ref="Q321:U321"/>
    <mergeCell ref="W321:AA321"/>
    <mergeCell ref="AC321:AG321"/>
    <mergeCell ref="AH321:CJ321"/>
    <mergeCell ref="A322:B322"/>
    <mergeCell ref="C322:P322"/>
    <mergeCell ref="Q322:U322"/>
    <mergeCell ref="W322:AA322"/>
    <mergeCell ref="AC322:AG322"/>
    <mergeCell ref="AH322:CJ322"/>
    <mergeCell ref="A323:B323"/>
    <mergeCell ref="C323:P323"/>
    <mergeCell ref="Q323:U323"/>
    <mergeCell ref="W323:AA323"/>
    <mergeCell ref="AC323:AG323"/>
    <mergeCell ref="AH323:CJ323"/>
    <mergeCell ref="A324:B324"/>
    <mergeCell ref="C324:P324"/>
    <mergeCell ref="Q324:U324"/>
    <mergeCell ref="W324:AA324"/>
    <mergeCell ref="AC324:AG324"/>
    <mergeCell ref="AH324:CJ324"/>
    <mergeCell ref="A325:B325"/>
    <mergeCell ref="C325:P325"/>
    <mergeCell ref="Q325:U325"/>
    <mergeCell ref="W325:AA325"/>
    <mergeCell ref="AC325:AG325"/>
    <mergeCell ref="AH325:CJ325"/>
    <mergeCell ref="A329:B329"/>
    <mergeCell ref="C329:P329"/>
    <mergeCell ref="Q329:U329"/>
    <mergeCell ref="W329:AA329"/>
    <mergeCell ref="AC329:AG329"/>
    <mergeCell ref="AH329:CJ329"/>
    <mergeCell ref="A330:B330"/>
    <mergeCell ref="C330:P330"/>
    <mergeCell ref="Q330:U330"/>
    <mergeCell ref="W330:AA330"/>
    <mergeCell ref="AC330:AG330"/>
    <mergeCell ref="AH330:CJ330"/>
    <mergeCell ref="A326:B326"/>
    <mergeCell ref="C326:P326"/>
    <mergeCell ref="Q326:U326"/>
    <mergeCell ref="W326:AA326"/>
    <mergeCell ref="AC326:AG326"/>
    <mergeCell ref="AH326:CJ326"/>
    <mergeCell ref="A327:B327"/>
    <mergeCell ref="C327:P327"/>
    <mergeCell ref="Q327:U327"/>
    <mergeCell ref="W327:AA327"/>
    <mergeCell ref="AC327:AG327"/>
    <mergeCell ref="AH327:CJ327"/>
    <mergeCell ref="A328:B328"/>
    <mergeCell ref="C328:P328"/>
    <mergeCell ref="Q328:U328"/>
    <mergeCell ref="W328:AA328"/>
    <mergeCell ref="AC328:AG328"/>
    <mergeCell ref="AH328:CJ328"/>
    <mergeCell ref="AT225:AU225"/>
    <mergeCell ref="AV225:BA225"/>
    <mergeCell ref="J226:M226"/>
    <mergeCell ref="N226:O226"/>
    <mergeCell ref="P226:U226"/>
    <mergeCell ref="V226:W226"/>
    <mergeCell ref="X226:AC226"/>
    <mergeCell ref="AD226:AE226"/>
    <mergeCell ref="AF226:AK226"/>
    <mergeCell ref="A218:CH218"/>
    <mergeCell ref="B220:I230"/>
    <mergeCell ref="J220:M220"/>
    <mergeCell ref="N220:O220"/>
    <mergeCell ref="P220:U220"/>
    <mergeCell ref="J221:M221"/>
    <mergeCell ref="N221:O221"/>
    <mergeCell ref="P221:U221"/>
    <mergeCell ref="J222:M222"/>
    <mergeCell ref="N222:O222"/>
    <mergeCell ref="P222:U222"/>
    <mergeCell ref="V222:W222"/>
    <mergeCell ref="X222:AC222"/>
    <mergeCell ref="AD222:AE222"/>
    <mergeCell ref="AF222:AK222"/>
    <mergeCell ref="AL222:AM222"/>
    <mergeCell ref="AN222:AS222"/>
    <mergeCell ref="AT222:AU222"/>
    <mergeCell ref="AV222:BA222"/>
    <mergeCell ref="BB222:BC222"/>
    <mergeCell ref="J223:M223"/>
    <mergeCell ref="N223:O223"/>
    <mergeCell ref="J224:M224"/>
    <mergeCell ref="N224:O224"/>
    <mergeCell ref="P224:U224"/>
    <mergeCell ref="V224:W224"/>
    <mergeCell ref="X224:AC224"/>
    <mergeCell ref="AD224:AE224"/>
    <mergeCell ref="AF224:AK224"/>
    <mergeCell ref="AL224:AM224"/>
    <mergeCell ref="AN224:AS224"/>
    <mergeCell ref="J225:M225"/>
    <mergeCell ref="N225:O225"/>
    <mergeCell ref="P225:U225"/>
    <mergeCell ref="V225:W225"/>
    <mergeCell ref="X225:AC225"/>
    <mergeCell ref="AD225:AE225"/>
    <mergeCell ref="AF225:AK225"/>
    <mergeCell ref="AL225:AM225"/>
    <mergeCell ref="AN225:AS225"/>
    <mergeCell ref="J230:M230"/>
    <mergeCell ref="N230:O230"/>
    <mergeCell ref="P230:U230"/>
    <mergeCell ref="B231:M233"/>
    <mergeCell ref="P231:AJ231"/>
    <mergeCell ref="P232:T232"/>
    <mergeCell ref="U232:Y232"/>
    <mergeCell ref="N233:T233"/>
    <mergeCell ref="U233:Y233"/>
    <mergeCell ref="J228:M228"/>
    <mergeCell ref="N228:O228"/>
    <mergeCell ref="P228:U228"/>
    <mergeCell ref="V228:W228"/>
    <mergeCell ref="X228:AC228"/>
    <mergeCell ref="AD228:AE228"/>
    <mergeCell ref="AF228:AK228"/>
    <mergeCell ref="AL228:AM228"/>
    <mergeCell ref="J229:M229"/>
    <mergeCell ref="N229:O229"/>
    <mergeCell ref="P229:U229"/>
    <mergeCell ref="V229:W229"/>
    <mergeCell ref="X229:AC229"/>
    <mergeCell ref="AD229:AE229"/>
    <mergeCell ref="AF229:AK229"/>
    <mergeCell ref="AL229:AM229"/>
    <mergeCell ref="BL229:BQ229"/>
    <mergeCell ref="AN228:AS228"/>
    <mergeCell ref="AN229:AS229"/>
    <mergeCell ref="AT229:AU229"/>
    <mergeCell ref="AV229:BA229"/>
    <mergeCell ref="BB229:BC229"/>
    <mergeCell ref="AL226:AM226"/>
    <mergeCell ref="AN226:AS226"/>
    <mergeCell ref="AT226:AU226"/>
    <mergeCell ref="AV226:BA226"/>
    <mergeCell ref="BB226:BC226"/>
    <mergeCell ref="BJ226:BK226"/>
    <mergeCell ref="BL226:BQ226"/>
    <mergeCell ref="J227:M227"/>
    <mergeCell ref="N227:O227"/>
    <mergeCell ref="P227:U227"/>
    <mergeCell ref="V227:W227"/>
    <mergeCell ref="X227:AC227"/>
    <mergeCell ref="AD227:AE227"/>
    <mergeCell ref="AF227:AK227"/>
    <mergeCell ref="AL227:AM227"/>
    <mergeCell ref="AN227:AS227"/>
    <mergeCell ref="AT227:AU227"/>
    <mergeCell ref="AV227:BA227"/>
    <mergeCell ref="BJ229:BK229"/>
    <mergeCell ref="BR55:BU56"/>
    <mergeCell ref="BV55:BW56"/>
    <mergeCell ref="BX55:CE56"/>
    <mergeCell ref="CF55:CJ56"/>
    <mergeCell ref="BP57:BQ58"/>
    <mergeCell ref="BR57:BU58"/>
    <mergeCell ref="BV57:BW58"/>
    <mergeCell ref="BP149:BQ149"/>
    <mergeCell ref="BR149:BU149"/>
    <mergeCell ref="BV149:BW149"/>
    <mergeCell ref="BX149:CJ149"/>
    <mergeCell ref="BL57:BO58"/>
    <mergeCell ref="BX57:CE58"/>
    <mergeCell ref="CF57:CJ58"/>
    <mergeCell ref="BX115:CE116"/>
    <mergeCell ref="CF115:CJ116"/>
    <mergeCell ref="BL131:BO132"/>
    <mergeCell ref="BP131:BQ132"/>
    <mergeCell ref="BL143:CE144"/>
    <mergeCell ref="CF143:CJ144"/>
    <mergeCell ref="BV79:BW80"/>
    <mergeCell ref="BV73:BW74"/>
    <mergeCell ref="CF119:CJ120"/>
    <mergeCell ref="BL71:BO72"/>
    <mergeCell ref="BP71:BQ72"/>
    <mergeCell ref="BR71:BU72"/>
    <mergeCell ref="BV71:BW72"/>
    <mergeCell ref="BX71:CE72"/>
    <mergeCell ref="CF71:CJ72"/>
    <mergeCell ref="BX69:CE70"/>
    <mergeCell ref="BX67:CE68"/>
    <mergeCell ref="BX63:CE64"/>
    <mergeCell ref="H80:AC80"/>
    <mergeCell ref="H82:AC82"/>
    <mergeCell ref="H72:AC72"/>
    <mergeCell ref="H74:AC74"/>
    <mergeCell ref="BJ65:BK66"/>
    <mergeCell ref="BJ67:BK68"/>
    <mergeCell ref="BJ69:BK70"/>
    <mergeCell ref="BJ71:BK72"/>
    <mergeCell ref="BJ73:BK74"/>
    <mergeCell ref="BF65:BI66"/>
    <mergeCell ref="BF67:BI68"/>
    <mergeCell ref="BF69:BI70"/>
    <mergeCell ref="CF77:CJ78"/>
    <mergeCell ref="BL78:BQ78"/>
    <mergeCell ref="BR78:BW78"/>
    <mergeCell ref="CF79:CJ80"/>
    <mergeCell ref="CF81:CJ82"/>
    <mergeCell ref="CF73:CJ74"/>
    <mergeCell ref="CF67:CJ68"/>
    <mergeCell ref="CF69:CJ70"/>
    <mergeCell ref="AX71:BA72"/>
    <mergeCell ref="BB71:BE72"/>
    <mergeCell ref="BF71:BI72"/>
    <mergeCell ref="BF73:BI74"/>
    <mergeCell ref="BF77:BK78"/>
    <mergeCell ref="BJ79:BK80"/>
    <mergeCell ref="BF79:BI80"/>
    <mergeCell ref="BF81:BI82"/>
    <mergeCell ref="BJ81:BK82"/>
    <mergeCell ref="BB223:BC223"/>
    <mergeCell ref="BJ223:BK223"/>
    <mergeCell ref="BL223:BQ223"/>
    <mergeCell ref="BB131:BE132"/>
    <mergeCell ref="P223:U223"/>
    <mergeCell ref="V223:W223"/>
    <mergeCell ref="X223:AC223"/>
    <mergeCell ref="AD223:AE223"/>
    <mergeCell ref="AF223:AK223"/>
    <mergeCell ref="AL223:AM223"/>
    <mergeCell ref="AN223:AS223"/>
    <mergeCell ref="AT223:AU223"/>
    <mergeCell ref="AV223:BA223"/>
    <mergeCell ref="H134:AC134"/>
    <mergeCell ref="H136:AC136"/>
    <mergeCell ref="AX115:BA116"/>
    <mergeCell ref="BB115:BE116"/>
    <mergeCell ref="BP137:BQ138"/>
    <mergeCell ref="AX131:BA132"/>
    <mergeCell ref="BJ167:BK167"/>
    <mergeCell ref="BF117:BI118"/>
    <mergeCell ref="BJ117:BK118"/>
    <mergeCell ref="BF119:BI120"/>
    <mergeCell ref="BJ119:BK120"/>
    <mergeCell ref="BF121:BI122"/>
    <mergeCell ref="BJ121:BK122"/>
    <mergeCell ref="BF123:BI124"/>
    <mergeCell ref="BJ123:BK124"/>
    <mergeCell ref="BF127:BI128"/>
    <mergeCell ref="BJ127:BK128"/>
    <mergeCell ref="BJ171:BK171"/>
    <mergeCell ref="BJ172:BK172"/>
    <mergeCell ref="C30:AW30"/>
    <mergeCell ref="AZ30:BM31"/>
    <mergeCell ref="BL48:CE49"/>
    <mergeCell ref="BB107:BE108"/>
    <mergeCell ref="BL107:BO108"/>
    <mergeCell ref="BP107:BQ108"/>
    <mergeCell ref="BR107:BU108"/>
    <mergeCell ref="BV107:BW108"/>
    <mergeCell ref="BX107:CE108"/>
    <mergeCell ref="BL85:BO86"/>
    <mergeCell ref="BP85:BQ86"/>
    <mergeCell ref="BR85:BU86"/>
    <mergeCell ref="BV85:BW86"/>
    <mergeCell ref="BX85:CE86"/>
    <mergeCell ref="BX79:CE80"/>
    <mergeCell ref="BX73:CE74"/>
    <mergeCell ref="BP67:BQ68"/>
    <mergeCell ref="BR67:BU68"/>
    <mergeCell ref="H86:AC86"/>
    <mergeCell ref="H88:AC88"/>
    <mergeCell ref="H90:AC90"/>
    <mergeCell ref="H92:AC92"/>
    <mergeCell ref="H94:AC94"/>
    <mergeCell ref="H96:AC96"/>
    <mergeCell ref="BP30:BW31"/>
    <mergeCell ref="J32:O33"/>
    <mergeCell ref="AR63:AS64"/>
    <mergeCell ref="AT63:AU64"/>
    <mergeCell ref="AV63:AW64"/>
    <mergeCell ref="AX63:BA64"/>
    <mergeCell ref="BB63:BE64"/>
    <mergeCell ref="BL63:BO64"/>
    <mergeCell ref="BV36:BW37"/>
    <mergeCell ref="BP32:BU33"/>
    <mergeCell ref="BP36:BU37"/>
    <mergeCell ref="AZ32:BE33"/>
    <mergeCell ref="AZ36:BE37"/>
    <mergeCell ref="J36:O37"/>
    <mergeCell ref="P36:Q37"/>
    <mergeCell ref="R36:W37"/>
    <mergeCell ref="X36:Y37"/>
    <mergeCell ref="Z36:AE37"/>
    <mergeCell ref="AF36:AG37"/>
    <mergeCell ref="AH36:AM37"/>
    <mergeCell ref="AN36:AO37"/>
    <mergeCell ref="C80:G80"/>
    <mergeCell ref="C71:G71"/>
    <mergeCell ref="H71:AC71"/>
    <mergeCell ref="AD71:AH72"/>
    <mergeCell ref="AI71:AM72"/>
    <mergeCell ref="AN71:AQ72"/>
    <mergeCell ref="BP63:BQ64"/>
    <mergeCell ref="BR63:BU64"/>
    <mergeCell ref="BV63:BW64"/>
    <mergeCell ref="C32:I33"/>
    <mergeCell ref="C36:I37"/>
    <mergeCell ref="R32:W33"/>
    <mergeCell ref="Z32:AE33"/>
    <mergeCell ref="AH32:AM33"/>
    <mergeCell ref="AP32:AU33"/>
    <mergeCell ref="AP36:AU37"/>
    <mergeCell ref="AV32:AW33"/>
    <mergeCell ref="H68:AC68"/>
    <mergeCell ref="H70:AC70"/>
    <mergeCell ref="P32:Q33"/>
    <mergeCell ref="X32:Y33"/>
    <mergeCell ref="AF32:AG33"/>
    <mergeCell ref="AN32:AO33"/>
    <mergeCell ref="AV36:AW37"/>
    <mergeCell ref="AT71:AU72"/>
    <mergeCell ref="AV71:AW72"/>
    <mergeCell ref="AN67:AQ68"/>
    <mergeCell ref="AR67:AS68"/>
    <mergeCell ref="AT67:AU68"/>
    <mergeCell ref="AV67:AW68"/>
    <mergeCell ref="C59:G59"/>
    <mergeCell ref="H59:AC59"/>
    <mergeCell ref="AD59:AH60"/>
    <mergeCell ref="AI59:AM60"/>
    <mergeCell ref="AN59:AQ60"/>
    <mergeCell ref="AR59:AS60"/>
    <mergeCell ref="AT59:AU60"/>
    <mergeCell ref="AV59:AW60"/>
    <mergeCell ref="X41:Y42"/>
    <mergeCell ref="Z41:AE42"/>
    <mergeCell ref="AF41:AG42"/>
    <mergeCell ref="AF45:AG46"/>
    <mergeCell ref="AH45:AM46"/>
    <mergeCell ref="AN45:AO46"/>
    <mergeCell ref="AP45:AU46"/>
    <mergeCell ref="AV45:AW46"/>
    <mergeCell ref="C34:I35"/>
    <mergeCell ref="J34:O35"/>
    <mergeCell ref="P34:Q35"/>
    <mergeCell ref="R34:W35"/>
    <mergeCell ref="X34:Y35"/>
    <mergeCell ref="Z34:AE35"/>
    <mergeCell ref="AF34:AG35"/>
    <mergeCell ref="AH34:AM35"/>
    <mergeCell ref="AN34:AO35"/>
    <mergeCell ref="AP34:AU35"/>
    <mergeCell ref="AV34:AW35"/>
    <mergeCell ref="J31:Q31"/>
    <mergeCell ref="C31:I31"/>
    <mergeCell ref="R31:Y31"/>
    <mergeCell ref="Z31:AG31"/>
    <mergeCell ref="AH31:AO31"/>
    <mergeCell ref="AP31:AW31"/>
    <mergeCell ref="BL53:BW53"/>
    <mergeCell ref="AX40:BE40"/>
    <mergeCell ref="AX41:BC42"/>
    <mergeCell ref="BD41:BE42"/>
    <mergeCell ref="AX45:BC46"/>
    <mergeCell ref="BD45:BE46"/>
    <mergeCell ref="BO39:BV40"/>
    <mergeCell ref="BO41:BT42"/>
    <mergeCell ref="BU41:BV42"/>
    <mergeCell ref="BO45:BT46"/>
    <mergeCell ref="BU45:BV46"/>
    <mergeCell ref="C39:BE39"/>
    <mergeCell ref="C40:I40"/>
    <mergeCell ref="J40:Q40"/>
    <mergeCell ref="R40:Y40"/>
    <mergeCell ref="Z40:AG40"/>
    <mergeCell ref="AH40:AO40"/>
    <mergeCell ref="AP40:AW40"/>
    <mergeCell ref="C41:I42"/>
    <mergeCell ref="J41:O42"/>
    <mergeCell ref="P41:Q42"/>
    <mergeCell ref="R41:W42"/>
    <mergeCell ref="AH41:AM42"/>
    <mergeCell ref="AN41:AO42"/>
    <mergeCell ref="AP41:AU42"/>
    <mergeCell ref="AV41:AW42"/>
    <mergeCell ref="C45:I46"/>
    <mergeCell ref="J45:O46"/>
    <mergeCell ref="P45:Q46"/>
    <mergeCell ref="R45:W46"/>
    <mergeCell ref="X45:Y46"/>
    <mergeCell ref="Z45:AE46"/>
    <mergeCell ref="BF53:BK54"/>
    <mergeCell ref="BF55:BI56"/>
    <mergeCell ref="BJ55:BK56"/>
    <mergeCell ref="BJ61:BK62"/>
    <mergeCell ref="BJ63:BK64"/>
    <mergeCell ref="BF57:BI58"/>
    <mergeCell ref="BF59:BI60"/>
    <mergeCell ref="BF61:BI62"/>
    <mergeCell ref="BF63:BI64"/>
    <mergeCell ref="H56:AC56"/>
    <mergeCell ref="AR55:AS56"/>
    <mergeCell ref="AT55:AU56"/>
    <mergeCell ref="AX59:BA60"/>
    <mergeCell ref="BB59:BE60"/>
    <mergeCell ref="BF83:BI84"/>
    <mergeCell ref="BJ83:BK84"/>
    <mergeCell ref="BF85:BI86"/>
    <mergeCell ref="BJ85:BK86"/>
    <mergeCell ref="BF87:BI88"/>
    <mergeCell ref="BJ87:BK88"/>
    <mergeCell ref="BF89:BI90"/>
    <mergeCell ref="BJ89:BK90"/>
    <mergeCell ref="BF91:BI92"/>
    <mergeCell ref="BJ91:BK92"/>
    <mergeCell ref="BF154:BI154"/>
    <mergeCell ref="BF107:BI108"/>
    <mergeCell ref="BJ107:BK108"/>
    <mergeCell ref="BF177:BI177"/>
    <mergeCell ref="BF178:BI178"/>
    <mergeCell ref="BF179:BI179"/>
    <mergeCell ref="BF155:BI155"/>
    <mergeCell ref="BF156:BI156"/>
    <mergeCell ref="BF157:BI157"/>
    <mergeCell ref="BF158:BI158"/>
    <mergeCell ref="BF159:BI159"/>
    <mergeCell ref="BF160:BI160"/>
    <mergeCell ref="BF161:BI161"/>
    <mergeCell ref="BF162:BI162"/>
    <mergeCell ref="BF109:BI110"/>
    <mergeCell ref="BJ109:BK110"/>
    <mergeCell ref="BF111:BI112"/>
    <mergeCell ref="BJ111:BK112"/>
    <mergeCell ref="BF113:BI114"/>
    <mergeCell ref="BJ113:BK114"/>
    <mergeCell ref="BF115:BI116"/>
    <mergeCell ref="BJ115:BK116"/>
    <mergeCell ref="BF181:BI181"/>
    <mergeCell ref="BF153:BI153"/>
    <mergeCell ref="BF163:BI163"/>
    <mergeCell ref="BF164:BI164"/>
    <mergeCell ref="BF165:BI165"/>
    <mergeCell ref="BF166:BI166"/>
    <mergeCell ref="BF167:BI167"/>
    <mergeCell ref="BF168:BI168"/>
    <mergeCell ref="BF169:BI169"/>
    <mergeCell ref="BJ190:BK190"/>
    <mergeCell ref="BJ191:BK191"/>
    <mergeCell ref="BJ192:BK192"/>
    <mergeCell ref="BJ193:BK193"/>
    <mergeCell ref="BJ194:BK194"/>
    <mergeCell ref="BJ195:BK195"/>
    <mergeCell ref="BJ169:BK169"/>
    <mergeCell ref="BF129:BI130"/>
    <mergeCell ref="BJ129:BK130"/>
    <mergeCell ref="BF131:BI132"/>
    <mergeCell ref="BJ131:BK132"/>
    <mergeCell ref="BF133:BI134"/>
    <mergeCell ref="BJ133:BK134"/>
    <mergeCell ref="BF135:BI136"/>
    <mergeCell ref="BJ135:BK136"/>
    <mergeCell ref="BF137:BI138"/>
    <mergeCell ref="BJ137:BK138"/>
    <mergeCell ref="BF147:BK148"/>
    <mergeCell ref="BJ149:BK149"/>
    <mergeCell ref="BF149:BI149"/>
    <mergeCell ref="BF150:BI150"/>
    <mergeCell ref="BF151:BI151"/>
    <mergeCell ref="BL224:BQ224"/>
    <mergeCell ref="BL225:BQ225"/>
    <mergeCell ref="BL227:BQ227"/>
    <mergeCell ref="BL228:BQ228"/>
    <mergeCell ref="X12:AU12"/>
    <mergeCell ref="N12:W12"/>
    <mergeCell ref="BK12:CJ12"/>
    <mergeCell ref="AV12:BJ12"/>
    <mergeCell ref="BJ150:BK150"/>
    <mergeCell ref="BJ151:BK151"/>
    <mergeCell ref="BJ152:BK152"/>
    <mergeCell ref="BJ153:BK153"/>
    <mergeCell ref="BJ154:BK154"/>
    <mergeCell ref="BF173:BI173"/>
    <mergeCell ref="BF174:BI174"/>
    <mergeCell ref="BF175:BI175"/>
    <mergeCell ref="BF176:BI176"/>
    <mergeCell ref="BF198:BI198"/>
    <mergeCell ref="BF193:BI193"/>
    <mergeCell ref="BF194:BI194"/>
    <mergeCell ref="BF195:BI195"/>
    <mergeCell ref="BF196:BI196"/>
    <mergeCell ref="BF197:BI197"/>
    <mergeCell ref="BF182:BI182"/>
    <mergeCell ref="BF183:BI183"/>
    <mergeCell ref="BF184:BI184"/>
    <mergeCell ref="BF185:BI185"/>
    <mergeCell ref="BF186:BI186"/>
    <mergeCell ref="BF187:BI187"/>
    <mergeCell ref="BF188:BI188"/>
    <mergeCell ref="BF189:BI189"/>
    <mergeCell ref="BF180:BI180"/>
  </mergeCells>
  <phoneticPr fontId="1"/>
  <conditionalFormatting sqref="C55:C56">
    <cfRule type="expression" dxfId="74" priority="358">
      <formula>AND($C55="",AND($AD55&lt;&gt;"--選択--",$AD55&lt;&gt;""))</formula>
    </cfRule>
  </conditionalFormatting>
  <conditionalFormatting sqref="C149:AQ149">
    <cfRule type="expression" dxfId="73" priority="37">
      <formula>AND($H55="",$C149="")</formula>
    </cfRule>
  </conditionalFormatting>
  <conditionalFormatting sqref="H55:AC55">
    <cfRule type="expression" dxfId="72" priority="38">
      <formula>AND($H55="",$C149="")</formula>
    </cfRule>
  </conditionalFormatting>
  <conditionalFormatting sqref="H56:AC56">
    <cfRule type="expression" dxfId="71" priority="78">
      <formula>AND($H55&lt;&gt;"",$H56="")</formula>
    </cfRule>
    <cfRule type="expression" dxfId="70" priority="62">
      <formula>AND($H55="",$C149="")</formula>
    </cfRule>
  </conditionalFormatting>
  <conditionalFormatting sqref="J41:O46 R41:W46 Z41:AE46 AH41:AM46 AP41:AU46">
    <cfRule type="containsBlanks" dxfId="69" priority="83">
      <formula>LEN(TRIM(J41))=0</formula>
    </cfRule>
  </conditionalFormatting>
  <conditionalFormatting sqref="N12 X12">
    <cfRule type="expression" dxfId="68" priority="429">
      <formula>$N$12="■"</formula>
    </cfRule>
  </conditionalFormatting>
  <conditionalFormatting sqref="U232:Y233">
    <cfRule type="containsBlanks" dxfId="66" priority="560">
      <formula>LEN(TRIM(U232))=0</formula>
    </cfRule>
  </conditionalFormatting>
  <conditionalFormatting sqref="AD55:AH56">
    <cfRule type="expression" dxfId="63" priority="59">
      <formula>AND(H55="",C149="")</formula>
    </cfRule>
    <cfRule type="expression" dxfId="62" priority="72">
      <formula>AND(H55&lt;&gt;"",AD55="--選択--")</formula>
    </cfRule>
  </conditionalFormatting>
  <conditionalFormatting sqref="AD149:AM149">
    <cfRule type="expression" dxfId="61" priority="35">
      <formula>AND($C149&lt;&gt;"",(AD149="--選択--"))</formula>
    </cfRule>
  </conditionalFormatting>
  <conditionalFormatting sqref="AD65:AQ66 AT65:AU66 BF65:BI66 BL65:BO66 BR65:BU66 CF65:CJ66 AX65:BA70 H66:AC66">
    <cfRule type="expression" dxfId="60" priority="6">
      <formula>ISTEXT+$H65</formula>
    </cfRule>
  </conditionalFormatting>
  <conditionalFormatting sqref="AD24:CJ24 B206:CJ216">
    <cfRule type="containsBlanks" dxfId="59" priority="558">
      <formula>LEN(TRIM(B24))=0</formula>
    </cfRule>
  </conditionalFormatting>
  <conditionalFormatting sqref="AI55:AM56">
    <cfRule type="expression" dxfId="57" priority="60">
      <formula>AND(H55="",C149="")</formula>
    </cfRule>
    <cfRule type="expression" dxfId="56" priority="61">
      <formula>AND(H55&lt;&gt;"",AI55="--選択--")</formula>
    </cfRule>
  </conditionalFormatting>
  <conditionalFormatting sqref="AN55:AQ56">
    <cfRule type="expression" dxfId="55" priority="58">
      <formula>AND(H55&lt;&gt;"",AN55="")</formula>
    </cfRule>
    <cfRule type="expression" dxfId="54" priority="51">
      <formula>AND(H55="",C149="")</formula>
    </cfRule>
  </conditionalFormatting>
  <conditionalFormatting sqref="AN149:AQ149">
    <cfRule type="expression" dxfId="53" priority="34">
      <formula>AND($C149&lt;&gt;"",(AN149=""))</formula>
    </cfRule>
  </conditionalFormatting>
  <conditionalFormatting sqref="AT65 BL65 BR65 CF65 AD65:AS66 BF65:BI66 AX65:BA70 H66">
    <cfRule type="expression" dxfId="51" priority="8">
      <formula>ISTEXT($H$4)</formula>
    </cfRule>
  </conditionalFormatting>
  <conditionalFormatting sqref="AT55:AU56">
    <cfRule type="expression" dxfId="50" priority="57">
      <formula>AND(H55&lt;&gt;"",AT55="")</formula>
    </cfRule>
    <cfRule type="expression" dxfId="49" priority="50">
      <formula>AND(H55="",C149="")</formula>
    </cfRule>
  </conditionalFormatting>
  <conditionalFormatting sqref="AT149:AU149">
    <cfRule type="expression" dxfId="48" priority="33">
      <formula>AND($C149&lt;&gt;"",(AT149=""))</formula>
    </cfRule>
    <cfRule type="expression" dxfId="47" priority="44">
      <formula>AND($H55="",$C149="")</formula>
    </cfRule>
  </conditionalFormatting>
  <conditionalFormatting sqref="AV12 BK12">
    <cfRule type="expression" dxfId="46" priority="428">
      <formula>$AV$12="■"</formula>
    </cfRule>
  </conditionalFormatting>
  <conditionalFormatting sqref="AX55:BA56">
    <cfRule type="expression" dxfId="44" priority="56">
      <formula>AND(H55&lt;&gt;"",AX55="")</formula>
    </cfRule>
    <cfRule type="expression" dxfId="43" priority="49">
      <formula>AND(H55="",C149="")</formula>
    </cfRule>
  </conditionalFormatting>
  <conditionalFormatting sqref="AX149:BI149 BL149:BO149">
    <cfRule type="expression" dxfId="42" priority="41">
      <formula>AND($H55="",$C149="")</formula>
    </cfRule>
    <cfRule type="expression" dxfId="41" priority="30">
      <formula>AND($C149&lt;&gt;"",(AX149=""))</formula>
    </cfRule>
  </conditionalFormatting>
  <conditionalFormatting sqref="BB55:BE56">
    <cfRule type="expression" dxfId="40" priority="55">
      <formula>AND(H55&lt;&gt;"",BB55="")</formula>
    </cfRule>
    <cfRule type="expression" dxfId="39" priority="48">
      <formula>AND(H55="",C149="")</formula>
    </cfRule>
  </conditionalFormatting>
  <conditionalFormatting sqref="BF55">
    <cfRule type="containsBlanks" dxfId="37" priority="23">
      <formula>LEN(TRIM(BF55))=0</formula>
    </cfRule>
  </conditionalFormatting>
  <conditionalFormatting sqref="BL55:BO56">
    <cfRule type="expression" dxfId="36" priority="54">
      <formula>AND(H55&lt;&gt;"",BL55="")</formula>
    </cfRule>
    <cfRule type="expression" dxfId="35" priority="47">
      <formula>AND(H55="",C149="")</formula>
    </cfRule>
  </conditionalFormatting>
  <conditionalFormatting sqref="BR55:BU56">
    <cfRule type="expression" dxfId="31" priority="53">
      <formula>AND(H55&lt;&gt;"",BR55="")</formula>
    </cfRule>
    <cfRule type="expression" dxfId="30" priority="46">
      <formula>AND(H55="",C149="")</formula>
    </cfRule>
  </conditionalFormatting>
  <conditionalFormatting sqref="BR149:BU149">
    <cfRule type="expression" dxfId="29" priority="63">
      <formula>AND($C149&lt;&gt;"",(BR149=""))</formula>
    </cfRule>
    <cfRule type="expression" dxfId="28" priority="39">
      <formula>AND($H$55="",$C$149="")</formula>
    </cfRule>
  </conditionalFormatting>
  <conditionalFormatting sqref="CF55:CJ56">
    <cfRule type="expression" dxfId="27" priority="52">
      <formula>AND(H55&lt;&gt;"",CF55="--選択--")</formula>
    </cfRule>
    <cfRule type="expression" dxfId="26" priority="45">
      <formula>AND(H55="",C149="")</formula>
    </cfRule>
  </conditionalFormatting>
  <dataValidations xWindow="1428" yWindow="662" count="21">
    <dataValidation type="custom" imeMode="halfAlpha" allowBlank="1" showInputMessage="1" showErrorMessage="1" error="数字を入力してください。_x000a_20％以上の値を入力してください。" prompt="再生可能エネルギー未導入の場合は空欄にしてください" sqref="BR55 BR57 BR59 BR61 BR63 BR137 BR67 BR69 BR71 BR73 BR79 BR81 BR83 BR85 BR87 BR89 BR91 BR93 BR95 BR97 BR99 BR101 BR103 BR105 BR107 BR149:BU198 BR109 BR111 BR113 BR115 BR117 BR119 BR121 BR123 BR125 BR127 BR129 BR131 BR133 BR135 BR65" xr:uid="{00000000-0002-0000-0100-000002000000}">
      <formula1>VALUE(BR55)&gt;=20</formula1>
    </dataValidation>
    <dataValidation imeMode="off" allowBlank="1" showInputMessage="1" showErrorMessage="1" sqref="BX55 BX57 BX59 BX61 BX63 BX137 BX67 BX69 BX71 BX73 BX79 BX81 BX83 BX85 BX87 BX89 BX91 BX93 BX95 BX97 BX99 BX101 BX103 BX105 BX107 BX109 AH245:CJ284 BX113 BX115 BX117 BX119 BX121 BX123 BX125 BX127 BX129 BX131 BX133 BX135 BX111 AH291:CJ330 N240:CJ240 BX65" xr:uid="{00000000-0002-0000-0100-000004000000}"/>
    <dataValidation type="custom" imeMode="halfAlpha" allowBlank="1" showInputMessage="1" showErrorMessage="1" error="数字を入力してください。_x000a_20%以上の値を入力してください。_x000a_" sqref="BL55 BL57 BL59 BL61 BL63 BL137 BL67 BL69 BL71 BL73 BL79 BL81 BL83 BL85 BL87 BL89 BL91 BL93 BL95 BL97 BL99 BL101 BL103 BL105 BL107 BL149:BO198 BL109 BL111 BL113 BL115 BL117 BL119 BL121 BL123 BL125 BL127 BL129 BL131 BL133 BL135 BL65" xr:uid="{00000000-0002-0000-0100-000005000000}">
      <formula1>VALUE(BL55)&gt;=20</formula1>
    </dataValidation>
    <dataValidation type="custom" allowBlank="1" showInputMessage="1" showErrorMessage="1" error="数字を入力してください。" sqref="AX55 AX57 AX59 AX61 AX65 AX137 AX135 AX63 AX71 AX73 AX79 AX81 AX83 AX85 AX87 AX89 AX91 AX93 AX95 AX97 AX99 AX101 AX103 AX105 AX107 AX149:BA198 AX109 AX111 AX113 AX115 AX117 AX119 AX121 AX123 AX125 AX127 AX129 AX131 AX133 AX67 AX69" xr:uid="{00000000-0002-0000-0100-000006000000}">
      <formula1>VALUE(AX55)</formula1>
    </dataValidation>
    <dataValidation type="custom" imeMode="halfAlpha" allowBlank="1" showErrorMessage="1" error="チェックが変更されていないか、数字以外の文字となっている可能性があります。ご確認の上、ご入力ください。" sqref="U217:Y217" xr:uid="{00000000-0002-0000-0100-000007000000}">
      <formula1>AND(#REF!=2,VALUE(U217))</formula1>
    </dataValidation>
    <dataValidation type="whole" imeMode="halfAlpha" allowBlank="1" showInputMessage="1" showErrorMessage="1" error="西暦で入力してください。" sqref="BB199:BK199" xr:uid="{00000000-0002-0000-0100-000008000000}">
      <formula1>1000</formula1>
      <formula2>2018</formula2>
    </dataValidation>
    <dataValidation type="custom" imeMode="halfAlpha" allowBlank="1" showInputMessage="1" showErrorMessage="1" error="数字を入力してください。_x000a_20％以上の値を入力してください。" sqref="BR199:BU199" xr:uid="{00000000-0002-0000-0100-000009000000}">
      <formula1>OR("-",VALUE(BR199)&gt;=BL199)</formula1>
    </dataValidation>
    <dataValidation type="custom" imeMode="halfAlpha" allowBlank="1" showInputMessage="1" showErrorMessage="1" error="数字を入力してください。_x000a_50%以上の値を入力してください。_x000a_" sqref="BL199:BO199" xr:uid="{00000000-0002-0000-0100-00000A000000}">
      <formula1>VALUE(BL199)&gt;=50</formula1>
    </dataValidation>
    <dataValidation type="custom" imeMode="halfAlpha" allowBlank="1" showInputMessage="1" showErrorMessage="1" error="数字を入力してください。" sqref="AN55 AN57 AN59 AN61 AN63 AN137 AN67 AN69 AN71 AN73 AN79 AN81 AN83 AN85 AN87 AN89 AN91 AN93 AN95 AN97 AN99 AN101 AN103 AN105 AN107 AN149:AQ199 AN109 AN111 AN113 AN115 AN117 AN119 AN121 AN123 AN125 AN127 AN129 AN131 AN133 AN135 AN65" xr:uid="{00000000-0002-0000-0100-00000B000000}">
      <formula1>ISNUMBER(AN55)</formula1>
    </dataValidation>
    <dataValidation type="custom" imeMode="halfAlpha" allowBlank="1" showInputMessage="1" showErrorMessage="1" error="数字を入力してください。" sqref="AT55 AT57 AT59 AT61 AT63 AT137 AT67 AT69 AT71 AT73 AT79 AT81 AT83 AT85 AT87 AT89 AT91 AT93 AT95 AT97 AT99 AT101 AT103 AT105 AT107 AT149:AU199 AT109 AT111 AT113 AT115 AT117 AT119 AT121 AT123 AT125 AT127 AT129 AT131 AT133 AT135 AT65" xr:uid="{00000000-0002-0000-0100-00000C000000}">
      <formula1>VALUE(AT55)</formula1>
    </dataValidation>
    <dataValidation imeMode="off" allowBlank="1" showErrorMessage="1" sqref="BX149:CJ198" xr:uid="{00000000-0002-0000-0100-00000D000000}"/>
    <dataValidation allowBlank="1" showInputMessage="1" showErrorMessage="1" error="全角で入力してください。" sqref="C245:P284 C291:P330" xr:uid="{00000000-0002-0000-0100-00000F000000}"/>
    <dataValidation type="list" imeMode="halfAlpha" allowBlank="1" showErrorMessage="1" error="チェックが変更されていないか、数字以外の文字となっている可能性があります。ご確認の上、ご入力ください。" sqref="U233:Y233" xr:uid="{00000000-0002-0000-0100-000015000000}">
      <formula1>"3,4,5"</formula1>
    </dataValidation>
    <dataValidation type="whole" imeMode="halfAlpha" operator="greaterThanOrEqual" allowBlank="1" showInputMessage="1" showErrorMessage="1" sqref="AJ47" xr:uid="{F3CA294E-A68E-4AEE-A7E4-2746480F8EF7}">
      <formula1>0</formula1>
    </dataValidation>
    <dataValidation type="textLength" imeMode="disabled" allowBlank="1" showInputMessage="1" showErrorMessage="1" sqref="AC291:AG330 N239:R239 T239:X239 Z239:AD239 Q245:U284 W245:AA284 AC245:AG284 Q291:U330 W291:AA330" xr:uid="{F89FF7E6-620C-4AF2-8046-D5BD8B241C27}">
      <formula1>2</formula1>
      <formula2>4</formula2>
    </dataValidation>
    <dataValidation operator="lessThanOrEqual" allowBlank="1" showInputMessage="1" showErrorMessage="1" sqref="B206:CJ216" xr:uid="{00000000-0002-0000-0100-000001000000}"/>
    <dataValidation imeMode="disabled" allowBlank="1" showInputMessage="1" showErrorMessage="1" sqref="AD24:CJ24" xr:uid="{3D0298B7-0F56-45E9-8847-072B92676B95}"/>
    <dataValidation type="date" imeMode="halfAlpha" allowBlank="1" showInputMessage="1" showErrorMessage="1" error="2024/4～2025/3の間の日付しか入力できません。" sqref="BB55:BE74 BB79:BE138" xr:uid="{9AC22EE1-D8E2-4C5E-A52B-C6CE8F43C20B}">
      <formula1>45383</formula1>
      <formula2>45747</formula2>
    </dataValidation>
    <dataValidation allowBlank="1" showInputMessage="1" showErrorMessage="1" prompt="設置していない場合は0を入力" sqref="BF55:BI56" xr:uid="{45796D67-D2E9-473E-A006-53E5F0216CA0}"/>
    <dataValidation type="date" imeMode="halfAlpha" operator="greaterThanOrEqual" allowBlank="1" showInputMessage="1" showErrorMessage="1" error="西暦で入力してください。" sqref="BB149:BE198" xr:uid="{C89AA795-BDFE-439D-9638-1139B836F6F4}">
      <formula1>45748</formula1>
    </dataValidation>
    <dataValidation type="whole" imeMode="halfAlpha" operator="greaterThanOrEqual" allowBlank="1" showInputMessage="1" showErrorMessage="1" prompt="該当がない場合は０を入力" sqref="J41:O46 R41:W46 Z41:AE46 AH41:AM46 AP41:AU46" xr:uid="{F9EACB91-1AB4-4975-B73F-D662CA2DE4DC}">
      <formula1>0</formula1>
    </dataValidation>
  </dataValidations>
  <pageMargins left="0.62992125984251968" right="0.23622047244094491" top="0.74803149606299213" bottom="0.23622047244094491" header="0.31496062992125984" footer="0.31496062992125984"/>
  <pageSetup paperSize="9" scale="38" fitToHeight="5" orientation="portrait" r:id="rId1"/>
  <rowBreaks count="4" manualBreakCount="4">
    <brk id="74" max="83" man="1"/>
    <brk id="139" max="83" man="1"/>
    <brk id="200" max="83" man="1"/>
    <brk id="269" max="89" man="1"/>
  </rowBreaks>
  <ignoredErrors>
    <ignoredError sqref="CF2:CJ2 CF75:CJ75 CE141:CJ141 CF201:CJ201 S239 Y23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from>
                    <xdr:col>13</xdr:col>
                    <xdr:colOff>88900</xdr:colOff>
                    <xdr:row>230</xdr:row>
                    <xdr:rowOff>57150</xdr:rowOff>
                  </from>
                  <to>
                    <xdr:col>25</xdr:col>
                    <xdr:colOff>12700</xdr:colOff>
                    <xdr:row>230</xdr:row>
                    <xdr:rowOff>374650</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from>
                    <xdr:col>13</xdr:col>
                    <xdr:colOff>88900</xdr:colOff>
                    <xdr:row>231</xdr:row>
                    <xdr:rowOff>38100</xdr:rowOff>
                  </from>
                  <to>
                    <xdr:col>19</xdr:col>
                    <xdr:colOff>133350</xdr:colOff>
                    <xdr:row>232</xdr:row>
                    <xdr:rowOff>6350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29</xdr:col>
                    <xdr:colOff>152400</xdr:colOff>
                    <xdr:row>221</xdr:row>
                    <xdr:rowOff>69850</xdr:rowOff>
                  </from>
                  <to>
                    <xdr:col>36</xdr:col>
                    <xdr:colOff>171450</xdr:colOff>
                    <xdr:row>221</xdr:row>
                    <xdr:rowOff>406400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38</xdr:col>
                    <xdr:colOff>6350</xdr:colOff>
                    <xdr:row>221</xdr:row>
                    <xdr:rowOff>63500</xdr:rowOff>
                  </from>
                  <to>
                    <xdr:col>45</xdr:col>
                    <xdr:colOff>19050</xdr:colOff>
                    <xdr:row>221</xdr:row>
                    <xdr:rowOff>393700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54</xdr:col>
                    <xdr:colOff>6350</xdr:colOff>
                    <xdr:row>221</xdr:row>
                    <xdr:rowOff>63500</xdr:rowOff>
                  </from>
                  <to>
                    <xdr:col>61</xdr:col>
                    <xdr:colOff>19050</xdr:colOff>
                    <xdr:row>221</xdr:row>
                    <xdr:rowOff>393700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13</xdr:col>
                    <xdr:colOff>88900</xdr:colOff>
                    <xdr:row>222</xdr:row>
                    <xdr:rowOff>38100</xdr:rowOff>
                  </from>
                  <to>
                    <xdr:col>20</xdr:col>
                    <xdr:colOff>31750</xdr:colOff>
                    <xdr:row>222</xdr:row>
                    <xdr:rowOff>374650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22</xdr:col>
                    <xdr:colOff>31750</xdr:colOff>
                    <xdr:row>222</xdr:row>
                    <xdr:rowOff>38100</xdr:rowOff>
                  </from>
                  <to>
                    <xdr:col>29</xdr:col>
                    <xdr:colOff>44450</xdr:colOff>
                    <xdr:row>222</xdr:row>
                    <xdr:rowOff>374650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29</xdr:col>
                    <xdr:colOff>152400</xdr:colOff>
                    <xdr:row>222</xdr:row>
                    <xdr:rowOff>63500</xdr:rowOff>
                  </from>
                  <to>
                    <xdr:col>36</xdr:col>
                    <xdr:colOff>171450</xdr:colOff>
                    <xdr:row>222</xdr:row>
                    <xdr:rowOff>393700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37</xdr:col>
                    <xdr:colOff>177800</xdr:colOff>
                    <xdr:row>222</xdr:row>
                    <xdr:rowOff>69850</xdr:rowOff>
                  </from>
                  <to>
                    <xdr:col>45</xdr:col>
                    <xdr:colOff>12700</xdr:colOff>
                    <xdr:row>222</xdr:row>
                    <xdr:rowOff>406400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45</xdr:col>
                    <xdr:colOff>152400</xdr:colOff>
                    <xdr:row>222</xdr:row>
                    <xdr:rowOff>31750</xdr:rowOff>
                  </from>
                  <to>
                    <xdr:col>52</xdr:col>
                    <xdr:colOff>171450</xdr:colOff>
                    <xdr:row>222</xdr:row>
                    <xdr:rowOff>361950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54</xdr:col>
                    <xdr:colOff>6350</xdr:colOff>
                    <xdr:row>222</xdr:row>
                    <xdr:rowOff>31750</xdr:rowOff>
                  </from>
                  <to>
                    <xdr:col>61</xdr:col>
                    <xdr:colOff>19050</xdr:colOff>
                    <xdr:row>222</xdr:row>
                    <xdr:rowOff>361950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62</xdr:col>
                    <xdr:colOff>76200</xdr:colOff>
                    <xdr:row>222</xdr:row>
                    <xdr:rowOff>50800</xdr:rowOff>
                  </from>
                  <to>
                    <xdr:col>68</xdr:col>
                    <xdr:colOff>127000</xdr:colOff>
                    <xdr:row>222</xdr:row>
                    <xdr:rowOff>381000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13</xdr:col>
                    <xdr:colOff>88900</xdr:colOff>
                    <xdr:row>223</xdr:row>
                    <xdr:rowOff>38100</xdr:rowOff>
                  </from>
                  <to>
                    <xdr:col>20</xdr:col>
                    <xdr:colOff>31750</xdr:colOff>
                    <xdr:row>223</xdr:row>
                    <xdr:rowOff>368300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22</xdr:col>
                    <xdr:colOff>31750</xdr:colOff>
                    <xdr:row>223</xdr:row>
                    <xdr:rowOff>38100</xdr:rowOff>
                  </from>
                  <to>
                    <xdr:col>29</xdr:col>
                    <xdr:colOff>44450</xdr:colOff>
                    <xdr:row>223</xdr:row>
                    <xdr:rowOff>368300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29</xdr:col>
                    <xdr:colOff>133350</xdr:colOff>
                    <xdr:row>223</xdr:row>
                    <xdr:rowOff>76200</xdr:rowOff>
                  </from>
                  <to>
                    <xdr:col>36</xdr:col>
                    <xdr:colOff>146050</xdr:colOff>
                    <xdr:row>223</xdr:row>
                    <xdr:rowOff>412750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38</xdr:col>
                    <xdr:colOff>19050</xdr:colOff>
                    <xdr:row>223</xdr:row>
                    <xdr:rowOff>57150</xdr:rowOff>
                  </from>
                  <to>
                    <xdr:col>45</xdr:col>
                    <xdr:colOff>31750</xdr:colOff>
                    <xdr:row>223</xdr:row>
                    <xdr:rowOff>387350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13</xdr:col>
                    <xdr:colOff>88900</xdr:colOff>
                    <xdr:row>224</xdr:row>
                    <xdr:rowOff>31750</xdr:rowOff>
                  </from>
                  <to>
                    <xdr:col>20</xdr:col>
                    <xdr:colOff>31750</xdr:colOff>
                    <xdr:row>224</xdr:row>
                    <xdr:rowOff>361950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22</xdr:col>
                    <xdr:colOff>31750</xdr:colOff>
                    <xdr:row>224</xdr:row>
                    <xdr:rowOff>31750</xdr:rowOff>
                  </from>
                  <to>
                    <xdr:col>29</xdr:col>
                    <xdr:colOff>44450</xdr:colOff>
                    <xdr:row>224</xdr:row>
                    <xdr:rowOff>361950</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29</xdr:col>
                    <xdr:colOff>146050</xdr:colOff>
                    <xdr:row>224</xdr:row>
                    <xdr:rowOff>50800</xdr:rowOff>
                  </from>
                  <to>
                    <xdr:col>36</xdr:col>
                    <xdr:colOff>158750</xdr:colOff>
                    <xdr:row>224</xdr:row>
                    <xdr:rowOff>387350</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38</xdr:col>
                    <xdr:colOff>6350</xdr:colOff>
                    <xdr:row>224</xdr:row>
                    <xdr:rowOff>63500</xdr:rowOff>
                  </from>
                  <to>
                    <xdr:col>45</xdr:col>
                    <xdr:colOff>19050</xdr:colOff>
                    <xdr:row>224</xdr:row>
                    <xdr:rowOff>393700</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46</xdr:col>
                    <xdr:colOff>6350</xdr:colOff>
                    <xdr:row>224</xdr:row>
                    <xdr:rowOff>63500</xdr:rowOff>
                  </from>
                  <to>
                    <xdr:col>53</xdr:col>
                    <xdr:colOff>19050</xdr:colOff>
                    <xdr:row>224</xdr:row>
                    <xdr:rowOff>393700</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13</xdr:col>
                    <xdr:colOff>88900</xdr:colOff>
                    <xdr:row>225</xdr:row>
                    <xdr:rowOff>25400</xdr:rowOff>
                  </from>
                  <to>
                    <xdr:col>20</xdr:col>
                    <xdr:colOff>31750</xdr:colOff>
                    <xdr:row>225</xdr:row>
                    <xdr:rowOff>355600</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22</xdr:col>
                    <xdr:colOff>31750</xdr:colOff>
                    <xdr:row>225</xdr:row>
                    <xdr:rowOff>25400</xdr:rowOff>
                  </from>
                  <to>
                    <xdr:col>29</xdr:col>
                    <xdr:colOff>44450</xdr:colOff>
                    <xdr:row>225</xdr:row>
                    <xdr:rowOff>355600</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29</xdr:col>
                    <xdr:colOff>152400</xdr:colOff>
                    <xdr:row>225</xdr:row>
                    <xdr:rowOff>44450</xdr:rowOff>
                  </from>
                  <to>
                    <xdr:col>36</xdr:col>
                    <xdr:colOff>171450</xdr:colOff>
                    <xdr:row>225</xdr:row>
                    <xdr:rowOff>374650</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38</xdr:col>
                    <xdr:colOff>19050</xdr:colOff>
                    <xdr:row>225</xdr:row>
                    <xdr:rowOff>44450</xdr:rowOff>
                  </from>
                  <to>
                    <xdr:col>45</xdr:col>
                    <xdr:colOff>31750</xdr:colOff>
                    <xdr:row>225</xdr:row>
                    <xdr:rowOff>374650</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46</xdr:col>
                    <xdr:colOff>12700</xdr:colOff>
                    <xdr:row>225</xdr:row>
                    <xdr:rowOff>44450</xdr:rowOff>
                  </from>
                  <to>
                    <xdr:col>53</xdr:col>
                    <xdr:colOff>31750</xdr:colOff>
                    <xdr:row>225</xdr:row>
                    <xdr:rowOff>374650</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54</xdr:col>
                    <xdr:colOff>19050</xdr:colOff>
                    <xdr:row>225</xdr:row>
                    <xdr:rowOff>63500</xdr:rowOff>
                  </from>
                  <to>
                    <xdr:col>61</xdr:col>
                    <xdr:colOff>31750</xdr:colOff>
                    <xdr:row>225</xdr:row>
                    <xdr:rowOff>400050</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62</xdr:col>
                    <xdr:colOff>95250</xdr:colOff>
                    <xdr:row>225</xdr:row>
                    <xdr:rowOff>44450</xdr:rowOff>
                  </from>
                  <to>
                    <xdr:col>68</xdr:col>
                    <xdr:colOff>146050</xdr:colOff>
                    <xdr:row>225</xdr:row>
                    <xdr:rowOff>374650</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13</xdr:col>
                    <xdr:colOff>88900</xdr:colOff>
                    <xdr:row>226</xdr:row>
                    <xdr:rowOff>19050</xdr:rowOff>
                  </from>
                  <to>
                    <xdr:col>20</xdr:col>
                    <xdr:colOff>31750</xdr:colOff>
                    <xdr:row>226</xdr:row>
                    <xdr:rowOff>349250</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22</xdr:col>
                    <xdr:colOff>31750</xdr:colOff>
                    <xdr:row>226</xdr:row>
                    <xdr:rowOff>19050</xdr:rowOff>
                  </from>
                  <to>
                    <xdr:col>29</xdr:col>
                    <xdr:colOff>44450</xdr:colOff>
                    <xdr:row>226</xdr:row>
                    <xdr:rowOff>349250</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29</xdr:col>
                    <xdr:colOff>165100</xdr:colOff>
                    <xdr:row>226</xdr:row>
                    <xdr:rowOff>31750</xdr:rowOff>
                  </from>
                  <to>
                    <xdr:col>36</xdr:col>
                    <xdr:colOff>177800</xdr:colOff>
                    <xdr:row>226</xdr:row>
                    <xdr:rowOff>361950</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38</xdr:col>
                    <xdr:colOff>19050</xdr:colOff>
                    <xdr:row>226</xdr:row>
                    <xdr:rowOff>31750</xdr:rowOff>
                  </from>
                  <to>
                    <xdr:col>45</xdr:col>
                    <xdr:colOff>31750</xdr:colOff>
                    <xdr:row>226</xdr:row>
                    <xdr:rowOff>361950</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46</xdr:col>
                    <xdr:colOff>12700</xdr:colOff>
                    <xdr:row>226</xdr:row>
                    <xdr:rowOff>69850</xdr:rowOff>
                  </from>
                  <to>
                    <xdr:col>53</xdr:col>
                    <xdr:colOff>31750</xdr:colOff>
                    <xdr:row>226</xdr:row>
                    <xdr:rowOff>406400</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13</xdr:col>
                    <xdr:colOff>88900</xdr:colOff>
                    <xdr:row>227</xdr:row>
                    <xdr:rowOff>19050</xdr:rowOff>
                  </from>
                  <to>
                    <xdr:col>20</xdr:col>
                    <xdr:colOff>31750</xdr:colOff>
                    <xdr:row>227</xdr:row>
                    <xdr:rowOff>349250</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22</xdr:col>
                    <xdr:colOff>31750</xdr:colOff>
                    <xdr:row>227</xdr:row>
                    <xdr:rowOff>19050</xdr:rowOff>
                  </from>
                  <to>
                    <xdr:col>29</xdr:col>
                    <xdr:colOff>44450</xdr:colOff>
                    <xdr:row>227</xdr:row>
                    <xdr:rowOff>349250</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29</xdr:col>
                    <xdr:colOff>165100</xdr:colOff>
                    <xdr:row>227</xdr:row>
                    <xdr:rowOff>114300</xdr:rowOff>
                  </from>
                  <to>
                    <xdr:col>36</xdr:col>
                    <xdr:colOff>177800</xdr:colOff>
                    <xdr:row>227</xdr:row>
                    <xdr:rowOff>349250</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38</xdr:col>
                    <xdr:colOff>19050</xdr:colOff>
                    <xdr:row>227</xdr:row>
                    <xdr:rowOff>50800</xdr:rowOff>
                  </from>
                  <to>
                    <xdr:col>45</xdr:col>
                    <xdr:colOff>31750</xdr:colOff>
                    <xdr:row>227</xdr:row>
                    <xdr:rowOff>381000</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13</xdr:col>
                    <xdr:colOff>88900</xdr:colOff>
                    <xdr:row>228</xdr:row>
                    <xdr:rowOff>6350</xdr:rowOff>
                  </from>
                  <to>
                    <xdr:col>20</xdr:col>
                    <xdr:colOff>31750</xdr:colOff>
                    <xdr:row>228</xdr:row>
                    <xdr:rowOff>342900</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22</xdr:col>
                    <xdr:colOff>31750</xdr:colOff>
                    <xdr:row>228</xdr:row>
                    <xdr:rowOff>6350</xdr:rowOff>
                  </from>
                  <to>
                    <xdr:col>29</xdr:col>
                    <xdr:colOff>44450</xdr:colOff>
                    <xdr:row>228</xdr:row>
                    <xdr:rowOff>342900</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29</xdr:col>
                    <xdr:colOff>171450</xdr:colOff>
                    <xdr:row>228</xdr:row>
                    <xdr:rowOff>19050</xdr:rowOff>
                  </from>
                  <to>
                    <xdr:col>37</xdr:col>
                    <xdr:colOff>6350</xdr:colOff>
                    <xdr:row>228</xdr:row>
                    <xdr:rowOff>349250</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38</xdr:col>
                    <xdr:colOff>38100</xdr:colOff>
                    <xdr:row>228</xdr:row>
                    <xdr:rowOff>38100</xdr:rowOff>
                  </from>
                  <to>
                    <xdr:col>45</xdr:col>
                    <xdr:colOff>50800</xdr:colOff>
                    <xdr:row>228</xdr:row>
                    <xdr:rowOff>374650</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45</xdr:col>
                    <xdr:colOff>177800</xdr:colOff>
                    <xdr:row>228</xdr:row>
                    <xdr:rowOff>50800</xdr:rowOff>
                  </from>
                  <to>
                    <xdr:col>53</xdr:col>
                    <xdr:colOff>6350</xdr:colOff>
                    <xdr:row>228</xdr:row>
                    <xdr:rowOff>381000</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54</xdr:col>
                    <xdr:colOff>38100</xdr:colOff>
                    <xdr:row>228</xdr:row>
                    <xdr:rowOff>50800</xdr:rowOff>
                  </from>
                  <to>
                    <xdr:col>61</xdr:col>
                    <xdr:colOff>50800</xdr:colOff>
                    <xdr:row>228</xdr:row>
                    <xdr:rowOff>381000</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62</xdr:col>
                    <xdr:colOff>95250</xdr:colOff>
                    <xdr:row>228</xdr:row>
                    <xdr:rowOff>69850</xdr:rowOff>
                  </from>
                  <to>
                    <xdr:col>68</xdr:col>
                    <xdr:colOff>146050</xdr:colOff>
                    <xdr:row>228</xdr:row>
                    <xdr:rowOff>406400</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13</xdr:col>
                    <xdr:colOff>88900</xdr:colOff>
                    <xdr:row>229</xdr:row>
                    <xdr:rowOff>6350</xdr:rowOff>
                  </from>
                  <to>
                    <xdr:col>20</xdr:col>
                    <xdr:colOff>31750</xdr:colOff>
                    <xdr:row>229</xdr:row>
                    <xdr:rowOff>342900</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13</xdr:col>
                    <xdr:colOff>88900</xdr:colOff>
                    <xdr:row>220</xdr:row>
                    <xdr:rowOff>44450</xdr:rowOff>
                  </from>
                  <to>
                    <xdr:col>20</xdr:col>
                    <xdr:colOff>31750</xdr:colOff>
                    <xdr:row>220</xdr:row>
                    <xdr:rowOff>374650</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13</xdr:col>
                    <xdr:colOff>88900</xdr:colOff>
                    <xdr:row>221</xdr:row>
                    <xdr:rowOff>50800</xdr:rowOff>
                  </from>
                  <to>
                    <xdr:col>20</xdr:col>
                    <xdr:colOff>31750</xdr:colOff>
                    <xdr:row>221</xdr:row>
                    <xdr:rowOff>387350</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45</xdr:col>
                    <xdr:colOff>152400</xdr:colOff>
                    <xdr:row>221</xdr:row>
                    <xdr:rowOff>69850</xdr:rowOff>
                  </from>
                  <to>
                    <xdr:col>52</xdr:col>
                    <xdr:colOff>171450</xdr:colOff>
                    <xdr:row>221</xdr:row>
                    <xdr:rowOff>406400</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22</xdr:col>
                    <xdr:colOff>31750</xdr:colOff>
                    <xdr:row>221</xdr:row>
                    <xdr:rowOff>50800</xdr:rowOff>
                  </from>
                  <to>
                    <xdr:col>29</xdr:col>
                    <xdr:colOff>44450</xdr:colOff>
                    <xdr:row>221</xdr:row>
                    <xdr:rowOff>387350</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13</xdr:col>
                    <xdr:colOff>82550</xdr:colOff>
                    <xdr:row>219</xdr:row>
                    <xdr:rowOff>50800</xdr:rowOff>
                  </from>
                  <to>
                    <xdr:col>20</xdr:col>
                    <xdr:colOff>31750</xdr:colOff>
                    <xdr:row>219</xdr:row>
                    <xdr:rowOff>374650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59" id="{00000000-000E-0000-0100-0000F1010000}">
            <xm:f>AND(ＺＥＨデベロッパー登録票!$CS$9=TRUE,ＺＥＨデベロッパー登録票!$CT$9=FALSE)</xm:f>
            <x14:dxf>
              <fill>
                <patternFill>
                  <bgColor rgb="FFBFBFBF"/>
                </patternFill>
              </fill>
            </x14:dxf>
          </x14:cfRule>
          <xm:sqref>B238:M240</xm:sqref>
        </x14:conditionalFormatting>
        <x14:conditionalFormatting xmlns:xm="http://schemas.microsoft.com/office/excel/2006/main">
          <x14:cfRule type="expression" priority="100" id="{F1D27FCB-19D5-4807-A5C4-A623E57F8506}">
            <xm:f>AND(ＺＥＨデベロッパー登録票!$CS$9=TRUE,ＺＥＨデベロッパー登録票!$CT$9=FALSE)</xm:f>
            <x14:dxf>
              <fill>
                <patternFill>
                  <bgColor theme="0" tint="-0.24994659260841701"/>
                </patternFill>
              </fill>
            </x14:dxf>
          </x14:cfRule>
          <xm:sqref>B220:BQ223 B224:BK225 B226:BQ226 B227:BK228 B229:BQ230 B231:AJ233</xm:sqref>
        </x14:conditionalFormatting>
        <x14:conditionalFormatting xmlns:xm="http://schemas.microsoft.com/office/excel/2006/main">
          <x14:cfRule type="expression" priority="427" id="{3CB7FA07-55FF-46F3-B478-F3330FFA8168}">
            <xm:f>ＺＥＨデベロッパー実績報告書!$W$61=""</xm:f>
            <x14:dxf>
              <font>
                <color theme="0"/>
              </font>
            </x14:dxf>
          </x14:cfRule>
          <xm:sqref>B16:CJ16</xm:sqref>
        </x14:conditionalFormatting>
        <x14:conditionalFormatting xmlns:xm="http://schemas.microsoft.com/office/excel/2006/main">
          <x14:cfRule type="expression" priority="426" id="{DEAA05AD-C538-42F8-9D37-4C7513317B6F}">
            <xm:f>ＺＥＨデベロッパー実績報告書!$W$64=""</xm:f>
            <x14:dxf>
              <font>
                <color theme="0"/>
              </font>
            </x14:dxf>
          </x14:cfRule>
          <xm:sqref>B19:CJ19</xm:sqref>
        </x14:conditionalFormatting>
        <x14:conditionalFormatting xmlns:xm="http://schemas.microsoft.com/office/excel/2006/main">
          <x14:cfRule type="expression" priority="425" id="{89E91F54-4F22-4FDC-9734-FCF0E0DB87A7}">
            <xm:f>ＺＥＨデベロッパー実績報告書!$W$65=""</xm:f>
            <x14:dxf>
              <font>
                <color theme="0"/>
              </font>
            </x14:dxf>
          </x14:cfRule>
          <xm:sqref>B20:CJ20</xm:sqref>
        </x14:conditionalFormatting>
        <x14:conditionalFormatting xmlns:xm="http://schemas.microsoft.com/office/excel/2006/main">
          <x14:cfRule type="expression" priority="137" id="{93BDAD46-50C2-4173-BFAF-FC34E0332195}">
            <xm:f>AND(ＺＥＨデベロッパー登録票!$CS$9=TRUE,ＺＥＨデベロッパー登録票!$CT$9=FALSE)</xm:f>
            <x14:dxf>
              <fill>
                <patternFill>
                  <bgColor rgb="FFBFBFBF"/>
                </patternFill>
              </fill>
            </x14:dxf>
          </x14:cfRule>
          <xm:sqref>B237:CJ237 N238:CJ238 N239:R239 T239:X239 Z239:AD239 N240:CJ240 A244:CJ284 A290:CJ330</xm:sqref>
        </x14:conditionalFormatting>
        <x14:conditionalFormatting xmlns:xm="http://schemas.microsoft.com/office/excel/2006/main">
          <x14:cfRule type="expression" priority="102" id="{EFC9610C-1C6B-423D-AE85-C3DB11B102BA}">
            <xm:f>AND(ＺＥＨデベロッパー登録票!$CT$9=TRUE,OR(ＺＥＨデベロッパー登録票!$CS$14=TRUE,ＺＥＨデベロッパー登録票!$CU15=TRUE))</xm:f>
            <x14:dxf>
              <font>
                <color theme="0"/>
              </font>
              <fill>
                <patternFill>
                  <bgColor rgb="FF595959"/>
                </patternFill>
              </fill>
            </x14:dxf>
          </x14:cfRule>
          <xm:sqref>P221:P230</xm:sqref>
        </x14:conditionalFormatting>
        <x14:conditionalFormatting xmlns:xm="http://schemas.microsoft.com/office/excel/2006/main">
          <x14:cfRule type="expression" priority="103" id="{F9FFC041-9E8F-48D8-9A55-590E8A9CD6EC}">
            <xm:f>ＺＥＨデベロッパー登録票!$DP$20=1</xm:f>
            <x14:dxf>
              <fill>
                <patternFill patternType="none">
                  <bgColor auto="1"/>
                </patternFill>
              </fill>
            </x14:dxf>
          </x14:cfRule>
          <xm:sqref>U232:Y233</xm:sqref>
        </x14:conditionalFormatting>
        <x14:conditionalFormatting xmlns:xm="http://schemas.microsoft.com/office/excel/2006/main">
          <x14:cfRule type="expression" priority="99" id="{A05DC274-CED0-4BCF-8A81-601BF757DAFA}">
            <xm:f>AND(ＺＥＨデベロッパー登録票!$CT$9=TRUE,OR(ＺＥＨデベロッパー登録票!$CS$14=TRUE,ＺＥＨデベロッパー登録票!$CX16=TRUE))</xm:f>
            <x14:dxf>
              <font>
                <color theme="0"/>
              </font>
              <fill>
                <patternFill>
                  <bgColor rgb="FF595959"/>
                </patternFill>
              </fill>
            </x14:dxf>
          </x14:cfRule>
          <xm:sqref>X222:AC229</xm:sqref>
        </x14:conditionalFormatting>
        <x14:conditionalFormatting xmlns:xm="http://schemas.microsoft.com/office/excel/2006/main">
          <x14:cfRule type="expression" priority="98" id="{192C41E2-5B1E-412E-9CB2-30C2FCFBCBD8}">
            <xm:f>AND(ＺＥＨデベロッパー登録票!$CT$9=TRUE,OR(ＺＥＨデベロッパー登録票!$CS$14=TRUE,ＺＥＨデベロッパー登録票!$DA16=TRUE))</xm:f>
            <x14:dxf>
              <font>
                <color theme="0"/>
              </font>
              <fill>
                <patternFill>
                  <bgColor rgb="FF595959"/>
                </patternFill>
              </fill>
            </x14:dxf>
          </x14:cfRule>
          <xm:sqref>AF222:AK229</xm:sqref>
        </x14:conditionalFormatting>
        <x14:conditionalFormatting xmlns:xm="http://schemas.microsoft.com/office/excel/2006/main">
          <x14:cfRule type="expression" priority="97" id="{4FEB07D7-9D73-4737-B8EF-40E8D6846067}">
            <xm:f>AND(ＺＥＨデベロッパー登録票!$CT$9=TRUE,OR(ＺＥＨデベロッパー登録票!$CS$14=TRUE,ＺＥＨデベロッパー登録票!$DD16=TRUE))</xm:f>
            <x14:dxf>
              <font>
                <color theme="0"/>
              </font>
              <fill>
                <patternFill>
                  <bgColor rgb="FF595959"/>
                </patternFill>
              </fill>
            </x14:dxf>
          </x14:cfRule>
          <xm:sqref>AN222:AS229</xm:sqref>
        </x14:conditionalFormatting>
        <x14:conditionalFormatting xmlns:xm="http://schemas.microsoft.com/office/excel/2006/main">
          <x14:cfRule type="expression" priority="96" id="{78D8A065-B18B-4155-A5C3-13F38BC0B87C}">
            <xm:f>AND(ＺＥＨデベロッパー登録票!$CT$9=TRUE,OR(ＺＥＨデベロッパー登録票!$CS$14=TRUE,ＺＥＨデベロッパー登録票!$DG16=TRUE))</xm:f>
            <x14:dxf>
              <font>
                <color theme="0"/>
              </font>
              <fill>
                <patternFill>
                  <bgColor rgb="FF595959"/>
                </patternFill>
              </fill>
            </x14:dxf>
          </x14:cfRule>
          <xm:sqref>AV222:BA223 AV225:BA227 AV229:BA229</xm:sqref>
        </x14:conditionalFormatting>
        <x14:conditionalFormatting xmlns:xm="http://schemas.microsoft.com/office/excel/2006/main">
          <x14:cfRule type="expression" priority="95" id="{74DFD981-DC7D-4AC8-9B24-F91272FFDB7E}">
            <xm:f>AND(ＺＥＨデベロッパー登録票!$CT$9=TRUE,OR(ＺＥＨデベロッパー登録票!$CS$14=TRUE,ＺＥＨデベロッパー登録票!$DJ16=TRUE))</xm:f>
            <x14:dxf>
              <font>
                <color theme="0"/>
              </font>
              <fill>
                <patternFill>
                  <bgColor rgb="FF595959"/>
                </patternFill>
              </fill>
            </x14:dxf>
          </x14:cfRule>
          <xm:sqref>BD222:BI223 BD226:BI226 BD229:BI229</xm:sqref>
        </x14:conditionalFormatting>
        <x14:conditionalFormatting xmlns:xm="http://schemas.microsoft.com/office/excel/2006/main">
          <x14:cfRule type="expression" priority="94" id="{AB41D8D4-A4FA-49D5-AFD5-A4A76D5507A7}">
            <xm:f>AND(ＺＥＨデベロッパー登録票!$CT$9=TRUE,OR(ＺＥＨデベロッパー登録票!$CS$14=TRUE,ＺＥＨデベロッパー登録票!$DM17=TRUE))</xm:f>
            <x14:dxf>
              <font>
                <color theme="0"/>
              </font>
              <fill>
                <patternFill>
                  <bgColor rgb="FF595959"/>
                </patternFill>
              </fill>
            </x14:dxf>
          </x14:cfRule>
          <xm:sqref>BL223:BQ223 BL226:BQ226 BL229:BQ229</xm:sqref>
        </x14:conditionalFormatting>
        <x14:conditionalFormatting xmlns:xm="http://schemas.microsoft.com/office/excel/2006/main">
          <x14:cfRule type="expression" priority="4" id="{7C80438F-F00C-47A4-B0DF-6C86FA00AA27}">
            <xm:f>AND(ＺＥＨデベロッパー登録票!$CS$9=TRUE,ＺＥＨデベロッパー登録票!$CT$9=FALSE)</xm:f>
            <x14:dxf>
              <fill>
                <patternFill>
                  <bgColor theme="0" tint="-0.24994659260841701"/>
                </patternFill>
              </fill>
            </x14:dxf>
          </x14:cfRule>
          <xm:sqref>BL224:BQ225</xm:sqref>
        </x14:conditionalFormatting>
        <x14:conditionalFormatting xmlns:xm="http://schemas.microsoft.com/office/excel/2006/main">
          <x14:cfRule type="expression" priority="2" id="{DED4C5CB-D736-4A87-B438-6747761C2A04}">
            <xm:f>AND(ＺＥＨデベロッパー登録票!$CS$9=TRUE,ＺＥＨデベロッパー登録票!$CT$9=FALSE)</xm:f>
            <x14:dxf>
              <fill>
                <patternFill>
                  <bgColor theme="0" tint="-0.24994659260841701"/>
                </patternFill>
              </fill>
            </x14:dxf>
          </x14:cfRule>
          <xm:sqref>BL227:BQ228</xm:sqref>
        </x14:conditionalFormatting>
      </x14:conditionalFormattings>
    </ext>
    <ext xmlns:x14="http://schemas.microsoft.com/office/spreadsheetml/2009/9/main" uri="{CCE6A557-97BC-4b89-ADB6-D9C93CAAB3DF}">
      <x14:dataValidations xmlns:xm="http://schemas.microsoft.com/office/excel/2006/main" xWindow="1428" yWindow="662" count="5">
        <x14:dataValidation type="list" allowBlank="1" showInputMessage="1" showErrorMessage="1" promptTitle="■役割■■■■■■■■■■■■■■■■■■■■■■■" prompt="プルダウンリストから選択" xr:uid="{00000000-0002-0000-0100-000010000000}">
          <x14:formula1>
            <xm:f>data2!$C$2:$C$4</xm:f>
          </x14:formula1>
          <xm:sqref>AD149:AH198 AD79:AH138 AD55:AH74</xm:sqref>
        </x14:dataValidation>
        <x14:dataValidation type="list" allowBlank="1" showInputMessage="1" showErrorMessage="1" promptTitle="■ＢＥＬＳ証の有無■■■■■■■■■■■■■■■■■■■■■■■" prompt="プルダウンリストから選択" xr:uid="{00000000-0002-0000-0100-000011000000}">
          <x14:formula1>
            <xm:f>data2!$D$2:$D$4</xm:f>
          </x14:formula1>
          <xm:sqref>CF55 CF57 CF59 CF61 CF63 CF137 CF67 CF69 CF71 CF73 CF79 CF81 CF83 CF85 CF87 CF89 CF91 CF93 CF95 CF97 CF99 CF101 CF103 CF105 CF107 CF109 CF111 CF113 CF115 CF117 CF119 CF121 CF123 CF125 CF127 CF129 CF131 CF133 CF135 CF65</xm:sqref>
        </x14:dataValidation>
        <x14:dataValidation type="list" imeMode="off" allowBlank="1" showInputMessage="1" showErrorMessage="1" promptTitle="■ＺＥＨ-Mランク■■■■■■■■■■■■■■■■■■■■■■■" prompt="プルダウンリストから選択" xr:uid="{00000000-0002-0000-0100-000012000000}">
          <x14:formula1>
            <xm:f>data2!$C$2:$C$6</xm:f>
          </x14:formula1>
          <xm:sqref>BX199:CE199</xm:sqref>
        </x14:dataValidation>
        <x14:dataValidation type="list" allowBlank="1" showInputMessage="1" showErrorMessage="1" promptTitle="■都道府県■■■■■■■■■■■■■■■■■■■■■■■■■■■" prompt="プルダウンリストから選択" xr:uid="{00000000-0002-0000-0100-000013000000}">
          <x14:formula1>
            <xm:f>data2!$A$2:$A$49</xm:f>
          </x14:formula1>
          <xm:sqref>AI55 AI57 AI59 AI61 AI63 AI137 AI67 AI69 AI71 AI73 AI79 AI81 AI83 AI85 AI87 AI89 AI91 AI93 AI95 AI97 AI99 AI101 AI103 AI105 AI107 AI149:AI199 AI109 AI111 AI113 AI115 AI117 AI119 AI121 AI123 AI125 AI127 AI129 AI131 AI133 AI135 AI65</xm:sqref>
        </x14:dataValidation>
        <x14:dataValidation type="custom" imeMode="halfAlpha" allowBlank="1" showErrorMessage="1" error="チェックが変更されていないか、数字以外の文字となっている可能性があります。ご確認の上、ご入力ください。" xr:uid="{00000000-0002-0000-0100-000014000000}">
          <x14:formula1>
            <xm:f>AND(ＺＥＨデベロッパー登録票!DP192=2,VALUE(U232))</xm:f>
          </x14:formula1>
          <xm:sqref>U232:Y232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B050"/>
  </sheetPr>
  <dimension ref="A1:DQ144"/>
  <sheetViews>
    <sheetView showGridLines="0" view="pageBreakPreview" zoomScale="70" zoomScaleNormal="70" zoomScaleSheetLayoutView="70" zoomScalePageLayoutView="85" workbookViewId="0">
      <selection activeCell="AO6" sqref="AO6:CC24"/>
    </sheetView>
  </sheetViews>
  <sheetFormatPr defaultColWidth="12.453125" defaultRowHeight="15" customHeight="1"/>
  <cols>
    <col min="1" max="52" width="1.90625" style="35" customWidth="1"/>
    <col min="53" max="58" width="2.08984375" style="35" customWidth="1"/>
    <col min="59" max="81" width="1.90625" style="35" customWidth="1"/>
    <col min="82" max="95" width="1.90625" style="37" customWidth="1"/>
    <col min="96" max="96" width="1.90625" style="37" hidden="1" customWidth="1"/>
    <col min="97" max="98" width="6.6328125" style="37" hidden="1" customWidth="1"/>
    <col min="99" max="101" width="2.36328125" style="37" hidden="1" customWidth="1"/>
    <col min="102" max="104" width="2.453125" style="37" hidden="1" customWidth="1"/>
    <col min="105" max="107" width="2.08984375" style="37" hidden="1" customWidth="1"/>
    <col min="108" max="108" width="3.453125" style="37" hidden="1" customWidth="1"/>
    <col min="109" max="110" width="2.08984375" style="37" hidden="1" customWidth="1"/>
    <col min="111" max="116" width="2.36328125" style="37" hidden="1" customWidth="1"/>
    <col min="117" max="119" width="2.08984375" style="37" hidden="1" customWidth="1"/>
    <col min="120" max="120" width="6.6328125" style="37" hidden="1" customWidth="1"/>
    <col min="121" max="121" width="6.6328125" style="37" customWidth="1"/>
    <col min="122" max="137" width="3.90625" style="37" customWidth="1"/>
    <col min="138" max="16384" width="12.453125" style="37"/>
  </cols>
  <sheetData>
    <row r="1" spans="1:121" ht="17.25" customHeight="1">
      <c r="BO1" s="1025"/>
      <c r="BP1" s="1025"/>
      <c r="BQ1" s="1025" t="str">
        <f>IF(AND(data3!P2=1,data3!Q2=0),"（　１　／　１　　枚）",IF(C77&lt;&gt;"","（　１　／　３　　枚）","（　１　／　２　　枚）"))</f>
        <v>（　１　／　２　　枚）</v>
      </c>
      <c r="BR1" s="1025"/>
      <c r="BS1" s="1025"/>
      <c r="BT1" s="1025"/>
      <c r="BU1" s="1025"/>
      <c r="BV1" s="1025"/>
      <c r="BW1" s="1025"/>
      <c r="BX1" s="1025"/>
      <c r="BY1" s="1025"/>
      <c r="BZ1" s="1025"/>
      <c r="CA1" s="1025"/>
      <c r="CB1" s="1025"/>
      <c r="CC1" s="1025"/>
    </row>
    <row r="2" spans="1:121" ht="3" customHeight="1">
      <c r="BO2" s="158"/>
      <c r="BP2" s="158"/>
      <c r="BQ2" s="158"/>
      <c r="BR2" s="158"/>
      <c r="BS2" s="159"/>
      <c r="BT2" s="159"/>
      <c r="BU2" s="158"/>
      <c r="BV2" s="158"/>
      <c r="BW2" s="158"/>
      <c r="BX2" s="159"/>
      <c r="BY2" s="159"/>
      <c r="BZ2" s="158"/>
      <c r="CA2" s="158"/>
      <c r="CB2" s="158"/>
      <c r="CC2" s="95"/>
    </row>
    <row r="3" spans="1:121" ht="23.25" customHeight="1">
      <c r="A3" s="1160"/>
      <c r="B3" s="1160"/>
      <c r="C3" s="1160"/>
      <c r="D3" s="1160"/>
      <c r="E3" s="96"/>
      <c r="F3" s="96"/>
      <c r="G3" s="96"/>
      <c r="H3" s="96"/>
      <c r="I3" s="96"/>
      <c r="J3" s="96"/>
      <c r="K3" s="96"/>
      <c r="L3" s="96"/>
      <c r="M3" s="96"/>
      <c r="N3" s="96"/>
      <c r="O3" s="96"/>
      <c r="P3" s="1161" t="s">
        <v>363</v>
      </c>
      <c r="Q3" s="1161"/>
      <c r="R3" s="1161"/>
      <c r="S3" s="1161"/>
      <c r="T3" s="1161"/>
      <c r="U3" s="1161"/>
      <c r="V3" s="1161"/>
      <c r="W3" s="1161"/>
      <c r="X3" s="1161"/>
      <c r="Y3" s="1161"/>
      <c r="Z3" s="1161"/>
      <c r="AA3" s="1161"/>
      <c r="AB3" s="1161"/>
      <c r="AC3" s="1161"/>
      <c r="AD3" s="1161"/>
      <c r="AE3" s="1161"/>
      <c r="AF3" s="1161"/>
      <c r="AG3" s="1161"/>
      <c r="AH3" s="1161"/>
      <c r="AI3" s="1161"/>
      <c r="AJ3" s="1161"/>
      <c r="AK3" s="1161"/>
      <c r="AL3" s="1161"/>
      <c r="AM3" s="1161"/>
      <c r="AN3" s="1161"/>
      <c r="AO3" s="1161"/>
      <c r="AP3" s="1161"/>
      <c r="AQ3" s="1161"/>
      <c r="AR3" s="1161"/>
      <c r="AS3" s="1161"/>
      <c r="AT3" s="1161"/>
      <c r="AU3" s="1161"/>
      <c r="AV3" s="1161"/>
      <c r="AW3" s="1161"/>
      <c r="AX3" s="1161"/>
      <c r="AY3" s="1161"/>
      <c r="AZ3" s="1161"/>
      <c r="BA3" s="1161"/>
      <c r="BB3" s="1161"/>
      <c r="BC3" s="1161"/>
      <c r="BD3" s="1161"/>
      <c r="BE3" s="1161"/>
      <c r="BF3" s="1161"/>
      <c r="BG3" s="1161"/>
      <c r="BH3" s="1161"/>
      <c r="BI3" s="1161"/>
      <c r="BJ3" s="1161"/>
      <c r="BK3" s="97"/>
      <c r="BL3" s="97"/>
      <c r="BM3" s="97"/>
      <c r="BN3" s="97"/>
      <c r="BO3" s="97"/>
      <c r="BP3" s="97"/>
      <c r="BQ3" s="98"/>
      <c r="BR3" s="98"/>
      <c r="BS3" s="97"/>
      <c r="BT3" s="97"/>
      <c r="BU3" s="98"/>
      <c r="BV3" s="98"/>
      <c r="BW3" s="98"/>
      <c r="BX3" s="97"/>
      <c r="BY3" s="97"/>
      <c r="BZ3" s="97"/>
      <c r="CA3" s="97"/>
      <c r="CB3" s="97"/>
      <c r="CC3" s="97"/>
      <c r="CD3" s="99"/>
      <c r="CE3" s="99"/>
      <c r="CF3" s="99"/>
      <c r="CG3" s="99"/>
      <c r="CH3" s="99"/>
      <c r="CI3" s="99"/>
      <c r="CJ3" s="99"/>
      <c r="CK3" s="99"/>
      <c r="CL3" s="99"/>
      <c r="CM3" s="99"/>
      <c r="CN3" s="99"/>
      <c r="CO3" s="99"/>
      <c r="CP3" s="99"/>
      <c r="CQ3" s="99"/>
      <c r="CR3" s="169"/>
    </row>
    <row r="4" spans="1:121" ht="5.25" customHeight="1"/>
    <row r="5" spans="1:121" ht="20.149999999999999" customHeight="1">
      <c r="A5" s="1029" t="s">
        <v>33</v>
      </c>
      <c r="B5" s="1030"/>
      <c r="C5" s="1030"/>
      <c r="D5" s="1145"/>
      <c r="E5" s="1162" t="str">
        <f>IF(ＺＥＨデベロッパー実績報告書!F48="","",ＺＥＨデベロッパー実績報告書!F48)</f>
        <v/>
      </c>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c r="AG5" s="1162"/>
      <c r="AH5" s="1162"/>
      <c r="AI5" s="1162"/>
      <c r="AJ5" s="1162"/>
      <c r="AK5" s="1162"/>
      <c r="AL5" s="1162"/>
      <c r="AM5" s="1163"/>
      <c r="AN5" s="100"/>
      <c r="AO5" s="101"/>
      <c r="AP5" s="100" t="s">
        <v>384</v>
      </c>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2"/>
      <c r="CJ5" s="102"/>
      <c r="CK5" s="102"/>
      <c r="CL5" s="102"/>
      <c r="CM5" s="102"/>
      <c r="CN5" s="102"/>
      <c r="CO5" s="102"/>
      <c r="CP5" s="102"/>
      <c r="CQ5" s="102"/>
      <c r="CR5" s="170"/>
    </row>
    <row r="6" spans="1:121" ht="19.5" customHeight="1">
      <c r="A6" s="1164" t="s">
        <v>364</v>
      </c>
      <c r="B6" s="1165"/>
      <c r="C6" s="1165"/>
      <c r="D6" s="1166"/>
      <c r="E6" s="1167" t="str">
        <f>IF(ＺＥＨデベロッパー公開情報!AD24="","",ＺＥＨデベロッパー公開情報!AD24)</f>
        <v/>
      </c>
      <c r="F6" s="1167"/>
      <c r="G6" s="1167"/>
      <c r="H6" s="1167"/>
      <c r="I6" s="1167"/>
      <c r="J6" s="1167"/>
      <c r="K6" s="1167"/>
      <c r="L6" s="1167"/>
      <c r="M6" s="1167"/>
      <c r="N6" s="1167"/>
      <c r="O6" s="1167"/>
      <c r="P6" s="1167"/>
      <c r="Q6" s="1167"/>
      <c r="R6" s="1167"/>
      <c r="S6" s="1167"/>
      <c r="T6" s="1167"/>
      <c r="U6" s="1167"/>
      <c r="V6" s="1167"/>
      <c r="W6" s="1167"/>
      <c r="X6" s="1167"/>
      <c r="Y6" s="1167"/>
      <c r="Z6" s="1167"/>
      <c r="AA6" s="1167"/>
      <c r="AB6" s="1167"/>
      <c r="AC6" s="1167"/>
      <c r="AD6" s="1167"/>
      <c r="AE6" s="1167"/>
      <c r="AF6" s="1167"/>
      <c r="AG6" s="1167"/>
      <c r="AH6" s="1167"/>
      <c r="AI6" s="1167"/>
      <c r="AJ6" s="1167"/>
      <c r="AK6" s="1167"/>
      <c r="AL6" s="1167"/>
      <c r="AM6" s="1168"/>
      <c r="AN6" s="100"/>
      <c r="AO6" s="1169"/>
      <c r="AP6" s="1170"/>
      <c r="AQ6" s="1170"/>
      <c r="AR6" s="1170"/>
      <c r="AS6" s="1170"/>
      <c r="AT6" s="1170"/>
      <c r="AU6" s="1170"/>
      <c r="AV6" s="1170"/>
      <c r="AW6" s="1170"/>
      <c r="AX6" s="1170"/>
      <c r="AY6" s="1170"/>
      <c r="AZ6" s="1170"/>
      <c r="BA6" s="1170"/>
      <c r="BB6" s="1170"/>
      <c r="BC6" s="1170"/>
      <c r="BD6" s="1170"/>
      <c r="BE6" s="1170"/>
      <c r="BF6" s="1170"/>
      <c r="BG6" s="1170"/>
      <c r="BH6" s="1170"/>
      <c r="BI6" s="1170"/>
      <c r="BJ6" s="1170"/>
      <c r="BK6" s="1170"/>
      <c r="BL6" s="1170"/>
      <c r="BM6" s="1170"/>
      <c r="BN6" s="1170"/>
      <c r="BO6" s="1170"/>
      <c r="BP6" s="1170"/>
      <c r="BQ6" s="1170"/>
      <c r="BR6" s="1170"/>
      <c r="BS6" s="1170"/>
      <c r="BT6" s="1170"/>
      <c r="BU6" s="1170"/>
      <c r="BV6" s="1170"/>
      <c r="BW6" s="1170"/>
      <c r="BX6" s="1170"/>
      <c r="BY6" s="1170"/>
      <c r="BZ6" s="1170"/>
      <c r="CA6" s="1170"/>
      <c r="CB6" s="1170"/>
      <c r="CC6" s="1171"/>
      <c r="CD6" s="100"/>
      <c r="CE6" s="100"/>
      <c r="CF6" s="100"/>
      <c r="CG6" s="100"/>
      <c r="CH6" s="100"/>
      <c r="CI6" s="102"/>
      <c r="CJ6" s="102"/>
      <c r="CK6" s="102"/>
      <c r="CL6" s="102"/>
      <c r="CM6" s="102"/>
      <c r="CN6" s="102"/>
      <c r="CO6" s="102"/>
      <c r="CP6" s="102"/>
      <c r="CQ6" s="174"/>
      <c r="CR6" s="175"/>
      <c r="CS6" s="172"/>
      <c r="CT6" s="172"/>
      <c r="CU6" s="172"/>
      <c r="CV6" s="172"/>
      <c r="CW6" s="172"/>
      <c r="CX6" s="172"/>
      <c r="CY6" s="172"/>
      <c r="CZ6" s="172"/>
      <c r="DA6" s="172"/>
      <c r="DB6" s="172"/>
      <c r="DC6" s="172"/>
      <c r="DD6" s="172"/>
      <c r="DE6" s="172"/>
      <c r="DF6" s="172"/>
      <c r="DG6" s="172"/>
      <c r="DH6" s="172"/>
      <c r="DI6" s="172"/>
      <c r="DJ6" s="172"/>
      <c r="DK6" s="172"/>
      <c r="DL6" s="172"/>
      <c r="DM6" s="172"/>
      <c r="DN6" s="172"/>
      <c r="DO6" s="172"/>
      <c r="DP6" s="172"/>
      <c r="DQ6" s="172"/>
    </row>
    <row r="7" spans="1:121" ht="7.5" customHeight="1">
      <c r="A7" s="103"/>
      <c r="B7" s="103"/>
      <c r="C7" s="103"/>
      <c r="D7" s="103"/>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0"/>
      <c r="AO7" s="1172"/>
      <c r="AP7" s="1173"/>
      <c r="AQ7" s="1173"/>
      <c r="AR7" s="1173"/>
      <c r="AS7" s="1173"/>
      <c r="AT7" s="1173"/>
      <c r="AU7" s="1173"/>
      <c r="AV7" s="1173"/>
      <c r="AW7" s="1173"/>
      <c r="AX7" s="1173"/>
      <c r="AY7" s="1173"/>
      <c r="AZ7" s="1173"/>
      <c r="BA7" s="1173"/>
      <c r="BB7" s="1173"/>
      <c r="BC7" s="1173"/>
      <c r="BD7" s="1173"/>
      <c r="BE7" s="1173"/>
      <c r="BF7" s="1173"/>
      <c r="BG7" s="1173"/>
      <c r="BH7" s="1173"/>
      <c r="BI7" s="1173"/>
      <c r="BJ7" s="1173"/>
      <c r="BK7" s="1173"/>
      <c r="BL7" s="1173"/>
      <c r="BM7" s="1173"/>
      <c r="BN7" s="1173"/>
      <c r="BO7" s="1173"/>
      <c r="BP7" s="1173"/>
      <c r="BQ7" s="1173"/>
      <c r="BR7" s="1173"/>
      <c r="BS7" s="1173"/>
      <c r="BT7" s="1173"/>
      <c r="BU7" s="1173"/>
      <c r="BV7" s="1173"/>
      <c r="BW7" s="1173"/>
      <c r="BX7" s="1173"/>
      <c r="BY7" s="1173"/>
      <c r="BZ7" s="1173"/>
      <c r="CA7" s="1173"/>
      <c r="CB7" s="1173"/>
      <c r="CC7" s="1174"/>
      <c r="CD7" s="100"/>
      <c r="CE7" s="100"/>
      <c r="CF7" s="100"/>
      <c r="CG7" s="100"/>
      <c r="CH7" s="100"/>
      <c r="CI7" s="105"/>
      <c r="CJ7" s="105"/>
      <c r="CK7" s="105"/>
      <c r="CL7" s="105"/>
      <c r="CM7" s="105"/>
      <c r="CN7" s="105"/>
      <c r="CO7" s="105"/>
      <c r="CP7" s="105"/>
      <c r="CQ7" s="176"/>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2"/>
    </row>
    <row r="8" spans="1:121" s="106" customFormat="1" ht="20.149999999999999" customHeight="1">
      <c r="A8" s="107"/>
      <c r="B8" s="37" t="s">
        <v>380</v>
      </c>
      <c r="C8" s="108"/>
      <c r="D8" s="108"/>
      <c r="E8" s="108"/>
      <c r="F8" s="108"/>
      <c r="G8" s="108"/>
      <c r="H8" s="108"/>
      <c r="I8" s="108"/>
      <c r="J8" s="108"/>
      <c r="K8" s="108"/>
      <c r="L8" s="108"/>
      <c r="M8" s="108"/>
      <c r="N8" s="108"/>
      <c r="O8" s="108"/>
      <c r="P8" s="108"/>
      <c r="Q8" s="108"/>
      <c r="R8" s="108"/>
      <c r="S8" s="108"/>
      <c r="T8" s="108"/>
      <c r="U8" s="109"/>
      <c r="V8" s="109"/>
      <c r="W8" s="101"/>
      <c r="X8" s="100" t="s">
        <v>379</v>
      </c>
      <c r="Y8" s="108"/>
      <c r="Z8" s="108"/>
      <c r="AA8" s="108"/>
      <c r="AB8" s="108"/>
      <c r="AC8" s="108"/>
      <c r="AD8" s="108"/>
      <c r="AE8" s="108"/>
      <c r="AF8" s="108"/>
      <c r="AG8" s="108"/>
      <c r="AH8" s="108"/>
      <c r="AI8" s="108"/>
      <c r="AJ8" s="108"/>
      <c r="AK8" s="108"/>
      <c r="AL8" s="108"/>
      <c r="AM8" s="108"/>
      <c r="AN8" s="108"/>
      <c r="AO8" s="1172"/>
      <c r="AP8" s="1173"/>
      <c r="AQ8" s="1173"/>
      <c r="AR8" s="1173"/>
      <c r="AS8" s="1173"/>
      <c r="AT8" s="1173"/>
      <c r="AU8" s="1173"/>
      <c r="AV8" s="1173"/>
      <c r="AW8" s="1173"/>
      <c r="AX8" s="1173"/>
      <c r="AY8" s="1173"/>
      <c r="AZ8" s="1173"/>
      <c r="BA8" s="1173"/>
      <c r="BB8" s="1173"/>
      <c r="BC8" s="1173"/>
      <c r="BD8" s="1173"/>
      <c r="BE8" s="1173"/>
      <c r="BF8" s="1173"/>
      <c r="BG8" s="1173"/>
      <c r="BH8" s="1173"/>
      <c r="BI8" s="1173"/>
      <c r="BJ8" s="1173"/>
      <c r="BK8" s="1173"/>
      <c r="BL8" s="1173"/>
      <c r="BM8" s="1173"/>
      <c r="BN8" s="1173"/>
      <c r="BO8" s="1173"/>
      <c r="BP8" s="1173"/>
      <c r="BQ8" s="1173"/>
      <c r="BR8" s="1173"/>
      <c r="BS8" s="1173"/>
      <c r="BT8" s="1173"/>
      <c r="BU8" s="1173"/>
      <c r="BV8" s="1173"/>
      <c r="BW8" s="1173"/>
      <c r="BX8" s="1173"/>
      <c r="BY8" s="1173"/>
      <c r="BZ8" s="1173"/>
      <c r="CA8" s="1173"/>
      <c r="CB8" s="1173"/>
      <c r="CC8" s="1174"/>
      <c r="CD8" s="103"/>
      <c r="CE8" s="103"/>
      <c r="CF8" s="103"/>
      <c r="CG8" s="103"/>
      <c r="CH8" s="103"/>
      <c r="CI8" s="105"/>
      <c r="CJ8" s="105"/>
      <c r="CK8" s="105"/>
      <c r="CL8" s="105"/>
      <c r="CM8" s="105"/>
      <c r="CN8" s="105"/>
      <c r="CO8" s="105"/>
      <c r="CP8" s="105"/>
      <c r="CQ8" s="176"/>
      <c r="CR8" s="172"/>
      <c r="CS8" s="173" t="s">
        <v>374</v>
      </c>
      <c r="CT8" s="173" t="s">
        <v>375</v>
      </c>
      <c r="CU8" s="173"/>
      <c r="CV8" s="173"/>
      <c r="CW8" s="173"/>
      <c r="CX8" s="173"/>
      <c r="CY8" s="173"/>
      <c r="CZ8" s="173"/>
      <c r="DA8" s="173"/>
      <c r="DB8" s="173"/>
      <c r="DC8" s="173"/>
      <c r="DD8" s="173"/>
      <c r="DE8" s="173"/>
      <c r="DF8" s="173"/>
      <c r="DG8" s="173"/>
      <c r="DH8" s="173"/>
      <c r="DI8" s="173"/>
      <c r="DJ8" s="173"/>
      <c r="DK8" s="173"/>
      <c r="DL8" s="173"/>
      <c r="DM8" s="173"/>
      <c r="DN8" s="173"/>
      <c r="DO8" s="173"/>
      <c r="DP8" s="173"/>
      <c r="DQ8" s="177"/>
    </row>
    <row r="9" spans="1:121" ht="15" customHeight="1">
      <c r="A9" s="1178" t="s">
        <v>365</v>
      </c>
      <c r="B9" s="1178"/>
      <c r="C9" s="1178"/>
      <c r="D9" s="1178"/>
      <c r="E9" s="1178"/>
      <c r="F9" s="1178"/>
      <c r="G9" s="1178"/>
      <c r="H9" s="1178"/>
      <c r="I9" s="1178"/>
      <c r="J9" s="1178"/>
      <c r="L9" s="1178" t="s">
        <v>366</v>
      </c>
      <c r="M9" s="1178"/>
      <c r="N9" s="1178"/>
      <c r="O9" s="1178"/>
      <c r="P9" s="1178"/>
      <c r="Q9" s="1178"/>
      <c r="R9" s="1178"/>
      <c r="S9" s="1178"/>
      <c r="T9" s="1178"/>
      <c r="U9" s="1178"/>
      <c r="V9" s="100"/>
      <c r="W9" s="110"/>
      <c r="X9" s="154" t="str">
        <f>IF(ＺＥＨデベロッパー実績報告書!W61&lt;&gt;"",ＺＥＨデベロッパー実績報告書!B61,"")</f>
        <v/>
      </c>
      <c r="Y9" s="154"/>
      <c r="Z9" s="154"/>
      <c r="AA9" s="154"/>
      <c r="AB9" s="154"/>
      <c r="AC9" s="154"/>
      <c r="AD9" s="154"/>
      <c r="AE9" s="154"/>
      <c r="AF9" s="154"/>
      <c r="AG9" s="154"/>
      <c r="AH9" s="111"/>
      <c r="AI9" s="111"/>
      <c r="AJ9" s="111"/>
      <c r="AK9" s="111"/>
      <c r="AL9" s="111"/>
      <c r="AM9" s="112"/>
      <c r="AN9" s="37"/>
      <c r="AO9" s="1172"/>
      <c r="AP9" s="1173"/>
      <c r="AQ9" s="1173"/>
      <c r="AR9" s="1173"/>
      <c r="AS9" s="1173"/>
      <c r="AT9" s="1173"/>
      <c r="AU9" s="1173"/>
      <c r="AV9" s="1173"/>
      <c r="AW9" s="1173"/>
      <c r="AX9" s="1173"/>
      <c r="AY9" s="1173"/>
      <c r="AZ9" s="1173"/>
      <c r="BA9" s="1173"/>
      <c r="BB9" s="1173"/>
      <c r="BC9" s="1173"/>
      <c r="BD9" s="1173"/>
      <c r="BE9" s="1173"/>
      <c r="BF9" s="1173"/>
      <c r="BG9" s="1173"/>
      <c r="BH9" s="1173"/>
      <c r="BI9" s="1173"/>
      <c r="BJ9" s="1173"/>
      <c r="BK9" s="1173"/>
      <c r="BL9" s="1173"/>
      <c r="BM9" s="1173"/>
      <c r="BN9" s="1173"/>
      <c r="BO9" s="1173"/>
      <c r="BP9" s="1173"/>
      <c r="BQ9" s="1173"/>
      <c r="BR9" s="1173"/>
      <c r="BS9" s="1173"/>
      <c r="BT9" s="1173"/>
      <c r="BU9" s="1173"/>
      <c r="BV9" s="1173"/>
      <c r="BW9" s="1173"/>
      <c r="BX9" s="1173"/>
      <c r="BY9" s="1173"/>
      <c r="BZ9" s="1173"/>
      <c r="CA9" s="1173"/>
      <c r="CB9" s="1173"/>
      <c r="CC9" s="1174"/>
      <c r="CD9" s="103"/>
      <c r="CE9" s="104"/>
      <c r="CF9" s="103"/>
      <c r="CG9" s="103"/>
      <c r="CH9" s="103"/>
      <c r="CI9" s="105"/>
      <c r="CJ9" s="105"/>
      <c r="CK9" s="105"/>
      <c r="CL9" s="105"/>
      <c r="CM9" s="105"/>
      <c r="CN9" s="105"/>
      <c r="CO9" s="105"/>
      <c r="CP9" s="105"/>
      <c r="CQ9" s="176"/>
      <c r="CR9" s="172"/>
      <c r="CS9" s="173" t="b">
        <v>0</v>
      </c>
      <c r="CT9" s="173" t="b">
        <v>0</v>
      </c>
      <c r="CU9" s="173"/>
      <c r="CV9" s="173"/>
      <c r="CW9" s="173"/>
      <c r="CX9" s="173"/>
      <c r="CY9" s="173"/>
      <c r="CZ9" s="173"/>
      <c r="DA9" s="173"/>
      <c r="DB9" s="173"/>
      <c r="DC9" s="173"/>
      <c r="DD9" s="173"/>
      <c r="DE9" s="173"/>
      <c r="DF9" s="173"/>
      <c r="DG9" s="173"/>
      <c r="DH9" s="173"/>
      <c r="DI9" s="173"/>
      <c r="DJ9" s="173"/>
      <c r="DK9" s="173"/>
      <c r="DL9" s="173"/>
      <c r="DM9" s="173"/>
      <c r="DN9" s="173"/>
      <c r="DO9" s="173"/>
      <c r="DP9" s="173"/>
      <c r="DQ9" s="172"/>
    </row>
    <row r="10" spans="1:121" ht="15" customHeight="1">
      <c r="A10" s="1178"/>
      <c r="B10" s="1178"/>
      <c r="C10" s="1178"/>
      <c r="D10" s="1178"/>
      <c r="E10" s="1178"/>
      <c r="F10" s="1178"/>
      <c r="G10" s="1178"/>
      <c r="H10" s="1178"/>
      <c r="I10" s="1178"/>
      <c r="J10" s="1178"/>
      <c r="L10" s="1178"/>
      <c r="M10" s="1178"/>
      <c r="N10" s="1178"/>
      <c r="O10" s="1178"/>
      <c r="P10" s="1178"/>
      <c r="Q10" s="1178"/>
      <c r="R10" s="1178"/>
      <c r="S10" s="1178"/>
      <c r="T10" s="1178"/>
      <c r="U10" s="1178"/>
      <c r="V10" s="100"/>
      <c r="W10" s="113"/>
      <c r="X10" s="100" t="str">
        <f>IF(ＺＥＨデベロッパー実績報告書!W64&lt;&gt;"",ＺＥＨデベロッパー実績報告書!B64,"")</f>
        <v/>
      </c>
      <c r="Y10" s="100"/>
      <c r="Z10" s="100"/>
      <c r="AA10" s="100"/>
      <c r="AB10" s="100"/>
      <c r="AC10" s="100"/>
      <c r="AD10" s="100"/>
      <c r="AE10" s="100"/>
      <c r="AF10" s="100"/>
      <c r="AG10" s="100"/>
      <c r="AH10" s="115"/>
      <c r="AI10" s="115"/>
      <c r="AJ10" s="115"/>
      <c r="AK10" s="115"/>
      <c r="AL10" s="115"/>
      <c r="AM10" s="116"/>
      <c r="AN10" s="37"/>
      <c r="AO10" s="1172"/>
      <c r="AP10" s="1173"/>
      <c r="AQ10" s="1173"/>
      <c r="AR10" s="1173"/>
      <c r="AS10" s="1173"/>
      <c r="AT10" s="1173"/>
      <c r="AU10" s="1173"/>
      <c r="AV10" s="1173"/>
      <c r="AW10" s="1173"/>
      <c r="AX10" s="1173"/>
      <c r="AY10" s="1173"/>
      <c r="AZ10" s="1173"/>
      <c r="BA10" s="1173"/>
      <c r="BB10" s="1173"/>
      <c r="BC10" s="1173"/>
      <c r="BD10" s="1173"/>
      <c r="BE10" s="1173"/>
      <c r="BF10" s="1173"/>
      <c r="BG10" s="1173"/>
      <c r="BH10" s="1173"/>
      <c r="BI10" s="1173"/>
      <c r="BJ10" s="1173"/>
      <c r="BK10" s="1173"/>
      <c r="BL10" s="1173"/>
      <c r="BM10" s="1173"/>
      <c r="BN10" s="1173"/>
      <c r="BO10" s="1173"/>
      <c r="BP10" s="1173"/>
      <c r="BQ10" s="1173"/>
      <c r="BR10" s="1173"/>
      <c r="BS10" s="1173"/>
      <c r="BT10" s="1173"/>
      <c r="BU10" s="1173"/>
      <c r="BV10" s="1173"/>
      <c r="BW10" s="1173"/>
      <c r="BX10" s="1173"/>
      <c r="BY10" s="1173"/>
      <c r="BZ10" s="1173"/>
      <c r="CA10" s="1173"/>
      <c r="CB10" s="1173"/>
      <c r="CC10" s="1174"/>
      <c r="CD10" s="103"/>
      <c r="CE10" s="103"/>
      <c r="CF10" s="103"/>
      <c r="CG10" s="103"/>
      <c r="CH10" s="103"/>
      <c r="CI10" s="105"/>
      <c r="CJ10" s="105"/>
      <c r="CK10" s="105"/>
      <c r="CL10" s="105"/>
      <c r="CM10" s="105"/>
      <c r="CN10" s="105"/>
      <c r="CO10" s="105"/>
      <c r="CP10" s="105"/>
      <c r="CQ10" s="176"/>
      <c r="CR10" s="172"/>
      <c r="CS10" s="173"/>
      <c r="CT10" s="173"/>
      <c r="CU10" s="173"/>
      <c r="CV10" s="173"/>
      <c r="CW10" s="173"/>
      <c r="CX10" s="173"/>
      <c r="CY10" s="173"/>
      <c r="CZ10" s="173"/>
      <c r="DA10" s="173"/>
      <c r="DB10" s="173"/>
      <c r="DC10" s="173"/>
      <c r="DD10" s="173"/>
      <c r="DE10" s="173"/>
      <c r="DF10" s="173"/>
      <c r="DG10" s="173"/>
      <c r="DH10" s="173"/>
      <c r="DI10" s="173"/>
      <c r="DJ10" s="173"/>
      <c r="DK10" s="173"/>
      <c r="DL10" s="173"/>
      <c r="DM10" s="173"/>
      <c r="DN10" s="173"/>
      <c r="DO10" s="173"/>
      <c r="DP10" s="173"/>
      <c r="DQ10" s="172"/>
    </row>
    <row r="11" spans="1:121" ht="15" customHeight="1">
      <c r="A11" s="1178"/>
      <c r="B11" s="1178"/>
      <c r="C11" s="1178"/>
      <c r="D11" s="1178"/>
      <c r="E11" s="1178"/>
      <c r="F11" s="1178"/>
      <c r="G11" s="1178"/>
      <c r="H11" s="1178"/>
      <c r="I11" s="1178"/>
      <c r="J11" s="1178"/>
      <c r="L11" s="1178"/>
      <c r="M11" s="1178"/>
      <c r="N11" s="1178"/>
      <c r="O11" s="1178"/>
      <c r="P11" s="1178"/>
      <c r="Q11" s="1178"/>
      <c r="R11" s="1178"/>
      <c r="S11" s="1178"/>
      <c r="T11" s="1178"/>
      <c r="U11" s="1178"/>
      <c r="V11" s="100"/>
      <c r="W11" s="117"/>
      <c r="X11" s="118" t="str">
        <f>IF(ＺＥＨデベロッパー実績報告書!W65&lt;&gt;"",ＺＥＨデベロッパー実績報告書!B65,"")</f>
        <v/>
      </c>
      <c r="Y11" s="118"/>
      <c r="Z11" s="118"/>
      <c r="AA11" s="118"/>
      <c r="AB11" s="118"/>
      <c r="AC11" s="118"/>
      <c r="AD11" s="118"/>
      <c r="AE11" s="118"/>
      <c r="AF11" s="118"/>
      <c r="AG11" s="118"/>
      <c r="AH11" s="118"/>
      <c r="AI11" s="118"/>
      <c r="AJ11" s="118"/>
      <c r="AK11" s="118"/>
      <c r="AL11" s="118"/>
      <c r="AM11" s="119"/>
      <c r="AN11" s="37"/>
      <c r="AO11" s="1172"/>
      <c r="AP11" s="1173"/>
      <c r="AQ11" s="1173"/>
      <c r="AR11" s="1173"/>
      <c r="AS11" s="1173"/>
      <c r="AT11" s="1173"/>
      <c r="AU11" s="1173"/>
      <c r="AV11" s="1173"/>
      <c r="AW11" s="1173"/>
      <c r="AX11" s="1173"/>
      <c r="AY11" s="1173"/>
      <c r="AZ11" s="1173"/>
      <c r="BA11" s="1173"/>
      <c r="BB11" s="1173"/>
      <c r="BC11" s="1173"/>
      <c r="BD11" s="1173"/>
      <c r="BE11" s="1173"/>
      <c r="BF11" s="1173"/>
      <c r="BG11" s="1173"/>
      <c r="BH11" s="1173"/>
      <c r="BI11" s="1173"/>
      <c r="BJ11" s="1173"/>
      <c r="BK11" s="1173"/>
      <c r="BL11" s="1173"/>
      <c r="BM11" s="1173"/>
      <c r="BN11" s="1173"/>
      <c r="BO11" s="1173"/>
      <c r="BP11" s="1173"/>
      <c r="BQ11" s="1173"/>
      <c r="BR11" s="1173"/>
      <c r="BS11" s="1173"/>
      <c r="BT11" s="1173"/>
      <c r="BU11" s="1173"/>
      <c r="BV11" s="1173"/>
      <c r="BW11" s="1173"/>
      <c r="BX11" s="1173"/>
      <c r="BY11" s="1173"/>
      <c r="BZ11" s="1173"/>
      <c r="CA11" s="1173"/>
      <c r="CB11" s="1173"/>
      <c r="CC11" s="1174"/>
      <c r="CD11" s="103"/>
      <c r="CE11" s="103"/>
      <c r="CF11" s="103"/>
      <c r="CG11" s="103"/>
      <c r="CH11" s="103"/>
      <c r="CI11" s="105"/>
      <c r="CJ11" s="105"/>
      <c r="CK11" s="105"/>
      <c r="CL11" s="105"/>
      <c r="CM11" s="105"/>
      <c r="CN11" s="105"/>
      <c r="CO11" s="105"/>
      <c r="CP11" s="105"/>
      <c r="CQ11" s="176"/>
      <c r="CR11" s="172"/>
      <c r="CS11" s="173"/>
      <c r="CT11" s="173"/>
      <c r="CU11" s="173"/>
      <c r="CV11" s="173"/>
      <c r="CW11" s="173"/>
      <c r="CX11" s="173"/>
      <c r="CY11" s="173"/>
      <c r="CZ11" s="173"/>
      <c r="DA11" s="173"/>
      <c r="DB11" s="173"/>
      <c r="DC11" s="173"/>
      <c r="DD11" s="173"/>
      <c r="DE11" s="173"/>
      <c r="DF11" s="173"/>
      <c r="DG11" s="173"/>
      <c r="DH11" s="173"/>
      <c r="DI11" s="173"/>
      <c r="DJ11" s="173"/>
      <c r="DK11" s="173"/>
      <c r="DL11" s="173"/>
      <c r="DM11" s="173"/>
      <c r="DN11" s="173"/>
      <c r="DO11" s="173"/>
      <c r="DP11" s="173"/>
      <c r="DQ11" s="172"/>
    </row>
    <row r="12" spans="1:121" ht="7.5" customHeight="1">
      <c r="A12" s="120"/>
      <c r="B12" s="120"/>
      <c r="C12" s="120"/>
      <c r="D12" s="120"/>
      <c r="E12" s="120"/>
      <c r="F12" s="120"/>
      <c r="G12" s="120"/>
      <c r="H12" s="120"/>
      <c r="I12" s="120"/>
      <c r="J12" s="120"/>
      <c r="K12" s="120"/>
      <c r="L12" s="120"/>
      <c r="M12" s="120"/>
      <c r="N12" s="120"/>
      <c r="O12" s="120"/>
      <c r="P12" s="120"/>
      <c r="Q12" s="120"/>
      <c r="R12" s="120"/>
      <c r="S12" s="120"/>
      <c r="T12" s="120"/>
      <c r="U12" s="120"/>
      <c r="V12" s="100"/>
      <c r="W12" s="100"/>
      <c r="X12" s="114"/>
      <c r="Y12" s="114"/>
      <c r="Z12" s="114"/>
      <c r="AA12" s="114"/>
      <c r="AB12" s="114"/>
      <c r="AC12" s="114"/>
      <c r="AD12" s="114"/>
      <c r="AE12" s="114"/>
      <c r="AF12" s="114"/>
      <c r="AG12" s="114"/>
      <c r="AH12" s="120"/>
      <c r="AI12" s="120"/>
      <c r="AJ12" s="120"/>
      <c r="AK12" s="120"/>
      <c r="AL12" s="120"/>
      <c r="AM12" s="120"/>
      <c r="AN12" s="120"/>
      <c r="AO12" s="1172"/>
      <c r="AP12" s="1173"/>
      <c r="AQ12" s="1173"/>
      <c r="AR12" s="1173"/>
      <c r="AS12" s="1173"/>
      <c r="AT12" s="1173"/>
      <c r="AU12" s="1173"/>
      <c r="AV12" s="1173"/>
      <c r="AW12" s="1173"/>
      <c r="AX12" s="1173"/>
      <c r="AY12" s="1173"/>
      <c r="AZ12" s="1173"/>
      <c r="BA12" s="1173"/>
      <c r="BB12" s="1173"/>
      <c r="BC12" s="1173"/>
      <c r="BD12" s="1173"/>
      <c r="BE12" s="1173"/>
      <c r="BF12" s="1173"/>
      <c r="BG12" s="1173"/>
      <c r="BH12" s="1173"/>
      <c r="BI12" s="1173"/>
      <c r="BJ12" s="1173"/>
      <c r="BK12" s="1173"/>
      <c r="BL12" s="1173"/>
      <c r="BM12" s="1173"/>
      <c r="BN12" s="1173"/>
      <c r="BO12" s="1173"/>
      <c r="BP12" s="1173"/>
      <c r="BQ12" s="1173"/>
      <c r="BR12" s="1173"/>
      <c r="BS12" s="1173"/>
      <c r="BT12" s="1173"/>
      <c r="BU12" s="1173"/>
      <c r="BV12" s="1173"/>
      <c r="BW12" s="1173"/>
      <c r="BX12" s="1173"/>
      <c r="BY12" s="1173"/>
      <c r="BZ12" s="1173"/>
      <c r="CA12" s="1173"/>
      <c r="CB12" s="1173"/>
      <c r="CC12" s="1174"/>
      <c r="CD12" s="105"/>
      <c r="CE12" s="105"/>
      <c r="CF12" s="105"/>
      <c r="CG12" s="105"/>
      <c r="CH12" s="105"/>
      <c r="CI12" s="105"/>
      <c r="CJ12" s="105"/>
      <c r="CK12" s="105"/>
      <c r="CL12" s="105"/>
      <c r="CM12" s="105"/>
      <c r="CN12" s="105"/>
      <c r="CO12" s="105"/>
      <c r="CP12" s="105"/>
      <c r="CQ12" s="178"/>
      <c r="CR12" s="177"/>
      <c r="CS12" s="173"/>
      <c r="CT12" s="173"/>
      <c r="CU12" s="173"/>
      <c r="CV12" s="173"/>
      <c r="CW12" s="173"/>
      <c r="CX12" s="173"/>
      <c r="CY12" s="173"/>
      <c r="CZ12" s="173"/>
      <c r="DA12" s="173"/>
      <c r="DB12" s="173"/>
      <c r="DC12" s="173"/>
      <c r="DD12" s="173"/>
      <c r="DE12" s="173"/>
      <c r="DF12" s="173"/>
      <c r="DG12" s="173"/>
      <c r="DH12" s="173"/>
      <c r="DI12" s="173"/>
      <c r="DJ12" s="173"/>
      <c r="DK12" s="173"/>
      <c r="DL12" s="173"/>
      <c r="DM12" s="173"/>
      <c r="DN12" s="173"/>
      <c r="DO12" s="173"/>
      <c r="DP12" s="179"/>
      <c r="DQ12" s="172"/>
    </row>
    <row r="13" spans="1:121" ht="20.149999999999999" customHeight="1" thickBot="1">
      <c r="A13" s="101"/>
      <c r="B13" s="35" t="s">
        <v>377</v>
      </c>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172"/>
      <c r="AP13" s="1173"/>
      <c r="AQ13" s="1173"/>
      <c r="AR13" s="1173"/>
      <c r="AS13" s="1173"/>
      <c r="AT13" s="1173"/>
      <c r="AU13" s="1173"/>
      <c r="AV13" s="1173"/>
      <c r="AW13" s="1173"/>
      <c r="AX13" s="1173"/>
      <c r="AY13" s="1173"/>
      <c r="AZ13" s="1173"/>
      <c r="BA13" s="1173"/>
      <c r="BB13" s="1173"/>
      <c r="BC13" s="1173"/>
      <c r="BD13" s="1173"/>
      <c r="BE13" s="1173"/>
      <c r="BF13" s="1173"/>
      <c r="BG13" s="1173"/>
      <c r="BH13" s="1173"/>
      <c r="BI13" s="1173"/>
      <c r="BJ13" s="1173"/>
      <c r="BK13" s="1173"/>
      <c r="BL13" s="1173"/>
      <c r="BM13" s="1173"/>
      <c r="BN13" s="1173"/>
      <c r="BO13" s="1173"/>
      <c r="BP13" s="1173"/>
      <c r="BQ13" s="1173"/>
      <c r="BR13" s="1173"/>
      <c r="BS13" s="1173"/>
      <c r="BT13" s="1173"/>
      <c r="BU13" s="1173"/>
      <c r="BV13" s="1173"/>
      <c r="BW13" s="1173"/>
      <c r="BX13" s="1173"/>
      <c r="BY13" s="1173"/>
      <c r="BZ13" s="1173"/>
      <c r="CA13" s="1173"/>
      <c r="CB13" s="1173"/>
      <c r="CC13" s="1174"/>
      <c r="CQ13" s="172"/>
      <c r="CR13" s="172"/>
      <c r="CS13" s="179"/>
      <c r="CT13" s="179" t="s">
        <v>280</v>
      </c>
      <c r="CU13" s="179" t="s">
        <v>281</v>
      </c>
      <c r="CV13" s="179"/>
      <c r="CW13" s="179"/>
      <c r="CX13" s="179"/>
      <c r="CY13" s="179"/>
      <c r="CZ13" s="179"/>
      <c r="DA13" s="179"/>
      <c r="DB13" s="179"/>
      <c r="DC13" s="179"/>
      <c r="DD13" s="179"/>
      <c r="DE13" s="179"/>
      <c r="DF13" s="179"/>
      <c r="DG13" s="179"/>
      <c r="DH13" s="179"/>
      <c r="DI13" s="179"/>
      <c r="DJ13" s="179"/>
      <c r="DK13" s="179"/>
      <c r="DL13" s="179"/>
      <c r="DM13" s="179"/>
      <c r="DN13" s="179"/>
      <c r="DO13" s="179"/>
      <c r="DP13" s="173"/>
      <c r="DQ13" s="177"/>
    </row>
    <row r="14" spans="1:121" ht="15" customHeight="1" thickBot="1">
      <c r="A14" s="1153" t="s">
        <v>320</v>
      </c>
      <c r="B14" s="1154"/>
      <c r="C14" s="1154"/>
      <c r="D14" s="1154"/>
      <c r="E14" s="1154"/>
      <c r="F14" s="1113" t="s">
        <v>32</v>
      </c>
      <c r="G14" s="1113"/>
      <c r="H14" s="1113"/>
      <c r="I14" s="1113"/>
      <c r="J14" s="1113"/>
      <c r="K14" s="1113"/>
      <c r="L14" s="1113"/>
      <c r="M14" s="1113"/>
      <c r="N14" s="1113"/>
      <c r="O14" s="1113"/>
      <c r="P14" s="1113"/>
      <c r="Q14" s="1113"/>
      <c r="R14" s="1113"/>
      <c r="S14" s="1113"/>
      <c r="T14" s="1113"/>
      <c r="U14" s="1113"/>
      <c r="V14" s="1113"/>
      <c r="W14" s="1113"/>
      <c r="X14" s="1113"/>
      <c r="Y14" s="1113"/>
      <c r="Z14" s="1113"/>
      <c r="AA14" s="1158" t="s">
        <v>63</v>
      </c>
      <c r="AB14" s="1158"/>
      <c r="AC14" s="1158"/>
      <c r="AD14" s="1158"/>
      <c r="AE14" s="1158"/>
      <c r="AF14" s="1158"/>
      <c r="AG14" s="1158"/>
      <c r="AH14" s="1158"/>
      <c r="AI14" s="1158"/>
      <c r="AJ14" s="1158"/>
      <c r="AK14" s="1158"/>
      <c r="AL14" s="1158"/>
      <c r="AM14" s="1159"/>
      <c r="AN14" s="105"/>
      <c r="AO14" s="1172"/>
      <c r="AP14" s="1173"/>
      <c r="AQ14" s="1173"/>
      <c r="AR14" s="1173"/>
      <c r="AS14" s="1173"/>
      <c r="AT14" s="1173"/>
      <c r="AU14" s="1173"/>
      <c r="AV14" s="1173"/>
      <c r="AW14" s="1173"/>
      <c r="AX14" s="1173"/>
      <c r="AY14" s="1173"/>
      <c r="AZ14" s="1173"/>
      <c r="BA14" s="1173"/>
      <c r="BB14" s="1173"/>
      <c r="BC14" s="1173"/>
      <c r="BD14" s="1173"/>
      <c r="BE14" s="1173"/>
      <c r="BF14" s="1173"/>
      <c r="BG14" s="1173"/>
      <c r="BH14" s="1173"/>
      <c r="BI14" s="1173"/>
      <c r="BJ14" s="1173"/>
      <c r="BK14" s="1173"/>
      <c r="BL14" s="1173"/>
      <c r="BM14" s="1173"/>
      <c r="BN14" s="1173"/>
      <c r="BO14" s="1173"/>
      <c r="BP14" s="1173"/>
      <c r="BQ14" s="1173"/>
      <c r="BR14" s="1173"/>
      <c r="BS14" s="1173"/>
      <c r="BT14" s="1173"/>
      <c r="BU14" s="1173"/>
      <c r="BV14" s="1173"/>
      <c r="BW14" s="1173"/>
      <c r="BX14" s="1173"/>
      <c r="BY14" s="1173"/>
      <c r="BZ14" s="1173"/>
      <c r="CA14" s="1173"/>
      <c r="CB14" s="1173"/>
      <c r="CC14" s="1174"/>
      <c r="CQ14" s="172"/>
      <c r="CR14" s="172"/>
      <c r="CS14" s="180" t="b">
        <v>0</v>
      </c>
      <c r="CT14" s="181"/>
      <c r="CU14" s="173"/>
      <c r="CV14" s="173"/>
      <c r="CW14" s="173"/>
      <c r="CX14" s="181"/>
      <c r="CY14" s="181"/>
      <c r="CZ14" s="181"/>
      <c r="DA14" s="181"/>
      <c r="DB14" s="181"/>
      <c r="DC14" s="181"/>
      <c r="DD14" s="181"/>
      <c r="DE14" s="181"/>
      <c r="DF14" s="181"/>
      <c r="DG14" s="181"/>
      <c r="DH14" s="181"/>
      <c r="DI14" s="181"/>
      <c r="DJ14" s="181"/>
      <c r="DK14" s="181"/>
      <c r="DL14" s="181"/>
      <c r="DM14" s="181"/>
      <c r="DN14" s="181"/>
      <c r="DO14" s="181"/>
      <c r="DP14" s="173"/>
      <c r="DQ14" s="172"/>
    </row>
    <row r="15" spans="1:121" s="106" customFormat="1" ht="15" customHeight="1" thickBot="1">
      <c r="A15" s="1155" t="s">
        <v>31</v>
      </c>
      <c r="B15" s="1156"/>
      <c r="C15" s="1156"/>
      <c r="D15" s="1156"/>
      <c r="E15" s="1156"/>
      <c r="F15" s="1157" t="s">
        <v>31</v>
      </c>
      <c r="G15" s="1157"/>
      <c r="H15" s="1157"/>
      <c r="I15" s="1156"/>
      <c r="J15" s="1156"/>
      <c r="K15" s="1156"/>
      <c r="L15" s="1156"/>
      <c r="M15" s="1156"/>
      <c r="N15" s="1156"/>
      <c r="O15" s="1156"/>
      <c r="P15" s="1156"/>
      <c r="Q15" s="1156"/>
      <c r="R15" s="1156"/>
      <c r="S15" s="1156"/>
      <c r="T15" s="1156"/>
      <c r="U15" s="1156"/>
      <c r="V15" s="1156"/>
      <c r="W15" s="1156"/>
      <c r="X15" s="1156"/>
      <c r="Y15" s="1156"/>
      <c r="Z15" s="1179"/>
      <c r="AA15" s="121"/>
      <c r="AB15" s="122"/>
      <c r="AC15" s="122"/>
      <c r="AD15" s="122"/>
      <c r="AE15" s="122"/>
      <c r="AF15" s="122"/>
      <c r="AG15" s="122"/>
      <c r="AH15" s="122"/>
      <c r="AI15" s="122"/>
      <c r="AJ15" s="122"/>
      <c r="AK15" s="122"/>
      <c r="AL15" s="122"/>
      <c r="AM15" s="123"/>
      <c r="AN15" s="105"/>
      <c r="AO15" s="1172"/>
      <c r="AP15" s="1173"/>
      <c r="AQ15" s="1173"/>
      <c r="AR15" s="1173"/>
      <c r="AS15" s="1173"/>
      <c r="AT15" s="1173"/>
      <c r="AU15" s="1173"/>
      <c r="AV15" s="1173"/>
      <c r="AW15" s="1173"/>
      <c r="AX15" s="1173"/>
      <c r="AY15" s="1173"/>
      <c r="AZ15" s="1173"/>
      <c r="BA15" s="1173"/>
      <c r="BB15" s="1173"/>
      <c r="BC15" s="1173"/>
      <c r="BD15" s="1173"/>
      <c r="BE15" s="1173"/>
      <c r="BF15" s="1173"/>
      <c r="BG15" s="1173"/>
      <c r="BH15" s="1173"/>
      <c r="BI15" s="1173"/>
      <c r="BJ15" s="1173"/>
      <c r="BK15" s="1173"/>
      <c r="BL15" s="1173"/>
      <c r="BM15" s="1173"/>
      <c r="BN15" s="1173"/>
      <c r="BO15" s="1173"/>
      <c r="BP15" s="1173"/>
      <c r="BQ15" s="1173"/>
      <c r="BR15" s="1173"/>
      <c r="BS15" s="1173"/>
      <c r="BT15" s="1173"/>
      <c r="BU15" s="1173"/>
      <c r="BV15" s="1173"/>
      <c r="BW15" s="1173"/>
      <c r="BX15" s="1173"/>
      <c r="BY15" s="1173"/>
      <c r="BZ15" s="1173"/>
      <c r="CA15" s="1173"/>
      <c r="CB15" s="1173"/>
      <c r="CC15" s="1174"/>
      <c r="CD15" s="37"/>
      <c r="CQ15" s="177"/>
      <c r="CR15" s="177"/>
      <c r="CS15" s="182" t="s">
        <v>31</v>
      </c>
      <c r="CT15" s="182" t="b">
        <f t="shared" ref="CT15:CT22" si="0">IF(COUNTIF(CU15:DM15,"TRUE")=0,FALSE,TRUE)</f>
        <v>0</v>
      </c>
      <c r="CU15" s="1180" t="b">
        <v>0</v>
      </c>
      <c r="CV15" s="1181"/>
      <c r="CW15" s="1182"/>
      <c r="CX15" s="1191"/>
      <c r="CY15" s="1192"/>
      <c r="CZ15" s="1193"/>
      <c r="DA15" s="1194"/>
      <c r="DB15" s="1195"/>
      <c r="DC15" s="1196"/>
      <c r="DD15" s="1194"/>
      <c r="DE15" s="1195"/>
      <c r="DF15" s="1196"/>
      <c r="DG15" s="1194"/>
      <c r="DH15" s="1195"/>
      <c r="DI15" s="1196"/>
      <c r="DJ15" s="1194"/>
      <c r="DK15" s="1195"/>
      <c r="DL15" s="1196"/>
      <c r="DM15" s="1197"/>
      <c r="DN15" s="1198"/>
      <c r="DO15" s="1198"/>
      <c r="DP15" s="179"/>
      <c r="DQ15" s="177"/>
    </row>
    <row r="16" spans="1:121" ht="15" customHeight="1" thickBot="1">
      <c r="A16" s="1147" t="s">
        <v>34</v>
      </c>
      <c r="B16" s="1148"/>
      <c r="C16" s="1148"/>
      <c r="D16" s="1148"/>
      <c r="E16" s="1148"/>
      <c r="F16" s="1148" t="s">
        <v>35</v>
      </c>
      <c r="G16" s="1148"/>
      <c r="H16" s="1148"/>
      <c r="I16" s="1148" t="s">
        <v>104</v>
      </c>
      <c r="J16" s="1148"/>
      <c r="K16" s="1148"/>
      <c r="L16" s="1148" t="s">
        <v>105</v>
      </c>
      <c r="M16" s="1148"/>
      <c r="N16" s="1148"/>
      <c r="O16" s="1148" t="s">
        <v>106</v>
      </c>
      <c r="P16" s="1148"/>
      <c r="Q16" s="1148"/>
      <c r="R16" s="1148" t="s">
        <v>107</v>
      </c>
      <c r="S16" s="1148"/>
      <c r="T16" s="1148"/>
      <c r="U16" s="1148" t="s">
        <v>108</v>
      </c>
      <c r="V16" s="1148"/>
      <c r="W16" s="1148"/>
      <c r="X16" s="1148"/>
      <c r="Y16" s="1148"/>
      <c r="Z16" s="1149"/>
      <c r="AA16" s="1185"/>
      <c r="AB16" s="1186"/>
      <c r="AC16" s="1186"/>
      <c r="AD16" s="1186"/>
      <c r="AE16" s="1186"/>
      <c r="AF16" s="1186"/>
      <c r="AG16" s="1186"/>
      <c r="AH16" s="1186"/>
      <c r="AI16" s="1186"/>
      <c r="AJ16" s="1186"/>
      <c r="AK16" s="1186"/>
      <c r="AL16" s="1186"/>
      <c r="AM16" s="1187"/>
      <c r="AN16" s="105"/>
      <c r="AO16" s="1172"/>
      <c r="AP16" s="1173"/>
      <c r="AQ16" s="1173"/>
      <c r="AR16" s="1173"/>
      <c r="AS16" s="1173"/>
      <c r="AT16" s="1173"/>
      <c r="AU16" s="1173"/>
      <c r="AV16" s="1173"/>
      <c r="AW16" s="1173"/>
      <c r="AX16" s="1173"/>
      <c r="AY16" s="1173"/>
      <c r="AZ16" s="1173"/>
      <c r="BA16" s="1173"/>
      <c r="BB16" s="1173"/>
      <c r="BC16" s="1173"/>
      <c r="BD16" s="1173"/>
      <c r="BE16" s="1173"/>
      <c r="BF16" s="1173"/>
      <c r="BG16" s="1173"/>
      <c r="BH16" s="1173"/>
      <c r="BI16" s="1173"/>
      <c r="BJ16" s="1173"/>
      <c r="BK16" s="1173"/>
      <c r="BL16" s="1173"/>
      <c r="BM16" s="1173"/>
      <c r="BN16" s="1173"/>
      <c r="BO16" s="1173"/>
      <c r="BP16" s="1173"/>
      <c r="BQ16" s="1173"/>
      <c r="BR16" s="1173"/>
      <c r="BS16" s="1173"/>
      <c r="BT16" s="1173"/>
      <c r="BU16" s="1173"/>
      <c r="BV16" s="1173"/>
      <c r="BW16" s="1173"/>
      <c r="BX16" s="1173"/>
      <c r="BY16" s="1173"/>
      <c r="BZ16" s="1173"/>
      <c r="CA16" s="1173"/>
      <c r="CB16" s="1173"/>
      <c r="CC16" s="1174"/>
      <c r="CQ16" s="172"/>
      <c r="CR16" s="172"/>
      <c r="CS16" s="182" t="s">
        <v>34</v>
      </c>
      <c r="CT16" s="182" t="b">
        <f t="shared" si="0"/>
        <v>0</v>
      </c>
      <c r="CU16" s="1191" t="b">
        <v>0</v>
      </c>
      <c r="CV16" s="1192"/>
      <c r="CW16" s="1193"/>
      <c r="CX16" s="1191" t="b">
        <v>0</v>
      </c>
      <c r="CY16" s="1192"/>
      <c r="CZ16" s="1193"/>
      <c r="DA16" s="1194" t="b">
        <v>0</v>
      </c>
      <c r="DB16" s="1195"/>
      <c r="DC16" s="1196"/>
      <c r="DD16" s="1194" t="b">
        <v>0</v>
      </c>
      <c r="DE16" s="1195"/>
      <c r="DF16" s="1196"/>
      <c r="DG16" s="1194" t="b">
        <v>0</v>
      </c>
      <c r="DH16" s="1195"/>
      <c r="DI16" s="1196"/>
      <c r="DJ16" s="1194" t="b">
        <v>0</v>
      </c>
      <c r="DK16" s="1195"/>
      <c r="DL16" s="1196"/>
      <c r="DM16" s="1197"/>
      <c r="DN16" s="1198"/>
      <c r="DO16" s="1198"/>
      <c r="DP16" s="173"/>
      <c r="DQ16" s="172"/>
    </row>
    <row r="17" spans="1:121" ht="15" customHeight="1" thickBot="1">
      <c r="A17" s="1147" t="s">
        <v>36</v>
      </c>
      <c r="B17" s="1148"/>
      <c r="C17" s="1148"/>
      <c r="D17" s="1148"/>
      <c r="E17" s="1148"/>
      <c r="F17" s="1148" t="s">
        <v>37</v>
      </c>
      <c r="G17" s="1148"/>
      <c r="H17" s="1148"/>
      <c r="I17" s="1148" t="s">
        <v>38</v>
      </c>
      <c r="J17" s="1148"/>
      <c r="K17" s="1148"/>
      <c r="L17" s="1148" t="s">
        <v>39</v>
      </c>
      <c r="M17" s="1148"/>
      <c r="N17" s="1148"/>
      <c r="O17" s="1148" t="s">
        <v>40</v>
      </c>
      <c r="P17" s="1148"/>
      <c r="Q17" s="1148"/>
      <c r="R17" s="1148" t="s">
        <v>41</v>
      </c>
      <c r="S17" s="1148"/>
      <c r="T17" s="1148"/>
      <c r="U17" s="1148" t="s">
        <v>42</v>
      </c>
      <c r="V17" s="1148"/>
      <c r="W17" s="1148"/>
      <c r="X17" s="1148" t="s">
        <v>43</v>
      </c>
      <c r="Y17" s="1148"/>
      <c r="Z17" s="1149"/>
      <c r="AA17" s="1150"/>
      <c r="AB17" s="1151"/>
      <c r="AC17" s="1151"/>
      <c r="AD17" s="1151"/>
      <c r="AE17" s="1151"/>
      <c r="AF17" s="1151"/>
      <c r="AG17" s="1151"/>
      <c r="AH17" s="1151"/>
      <c r="AI17" s="1151"/>
      <c r="AJ17" s="1151"/>
      <c r="AK17" s="1151"/>
      <c r="AL17" s="1151"/>
      <c r="AM17" s="1152"/>
      <c r="AN17" s="105"/>
      <c r="AO17" s="1172"/>
      <c r="AP17" s="1173"/>
      <c r="AQ17" s="1173"/>
      <c r="AR17" s="1173"/>
      <c r="AS17" s="1173"/>
      <c r="AT17" s="1173"/>
      <c r="AU17" s="1173"/>
      <c r="AV17" s="1173"/>
      <c r="AW17" s="1173"/>
      <c r="AX17" s="1173"/>
      <c r="AY17" s="1173"/>
      <c r="AZ17" s="1173"/>
      <c r="BA17" s="1173"/>
      <c r="BB17" s="1173"/>
      <c r="BC17" s="1173"/>
      <c r="BD17" s="1173"/>
      <c r="BE17" s="1173"/>
      <c r="BF17" s="1173"/>
      <c r="BG17" s="1173"/>
      <c r="BH17" s="1173"/>
      <c r="BI17" s="1173"/>
      <c r="BJ17" s="1173"/>
      <c r="BK17" s="1173"/>
      <c r="BL17" s="1173"/>
      <c r="BM17" s="1173"/>
      <c r="BN17" s="1173"/>
      <c r="BO17" s="1173"/>
      <c r="BP17" s="1173"/>
      <c r="BQ17" s="1173"/>
      <c r="BR17" s="1173"/>
      <c r="BS17" s="1173"/>
      <c r="BT17" s="1173"/>
      <c r="BU17" s="1173"/>
      <c r="BV17" s="1173"/>
      <c r="BW17" s="1173"/>
      <c r="BX17" s="1173"/>
      <c r="BY17" s="1173"/>
      <c r="BZ17" s="1173"/>
      <c r="CA17" s="1173"/>
      <c r="CB17" s="1173"/>
      <c r="CC17" s="1174"/>
      <c r="CQ17" s="172"/>
      <c r="CR17" s="172"/>
      <c r="CS17" s="182" t="s">
        <v>36</v>
      </c>
      <c r="CT17" s="182" t="b">
        <f t="shared" si="0"/>
        <v>0</v>
      </c>
      <c r="CU17" s="1180" t="b">
        <v>0</v>
      </c>
      <c r="CV17" s="1183"/>
      <c r="CW17" s="1184"/>
      <c r="CX17" s="1191" t="b">
        <v>0</v>
      </c>
      <c r="CY17" s="1192"/>
      <c r="CZ17" s="1193"/>
      <c r="DA17" s="1194" t="b">
        <v>0</v>
      </c>
      <c r="DB17" s="1195"/>
      <c r="DC17" s="1196"/>
      <c r="DD17" s="1194" t="b">
        <v>0</v>
      </c>
      <c r="DE17" s="1195"/>
      <c r="DF17" s="1196"/>
      <c r="DG17" s="1194" t="b">
        <v>0</v>
      </c>
      <c r="DH17" s="1195"/>
      <c r="DI17" s="1196"/>
      <c r="DJ17" s="1194" t="b">
        <v>0</v>
      </c>
      <c r="DK17" s="1195"/>
      <c r="DL17" s="1196"/>
      <c r="DM17" s="1194" t="b">
        <v>0</v>
      </c>
      <c r="DN17" s="1195"/>
      <c r="DO17" s="1196"/>
      <c r="DP17" s="173"/>
      <c r="DQ17" s="172"/>
    </row>
    <row r="18" spans="1:121" ht="15" customHeight="1" thickBot="1">
      <c r="A18" s="1147" t="s">
        <v>44</v>
      </c>
      <c r="B18" s="1148"/>
      <c r="C18" s="1148"/>
      <c r="D18" s="1148"/>
      <c r="E18" s="1148"/>
      <c r="F18" s="1148" t="s">
        <v>45</v>
      </c>
      <c r="G18" s="1148"/>
      <c r="H18" s="1148"/>
      <c r="I18" s="1148" t="s">
        <v>46</v>
      </c>
      <c r="J18" s="1148"/>
      <c r="K18" s="1148"/>
      <c r="L18" s="1148" t="s">
        <v>47</v>
      </c>
      <c r="M18" s="1148"/>
      <c r="N18" s="1148"/>
      <c r="O18" s="1148" t="s">
        <v>48</v>
      </c>
      <c r="P18" s="1148"/>
      <c r="Q18" s="1148"/>
      <c r="R18" s="1148"/>
      <c r="S18" s="1148"/>
      <c r="T18" s="1148"/>
      <c r="U18" s="1148"/>
      <c r="V18" s="1148"/>
      <c r="W18" s="1148"/>
      <c r="X18" s="1148"/>
      <c r="Y18" s="1148"/>
      <c r="Z18" s="1149"/>
      <c r="AA18" s="1150" t="str">
        <f>IF(DP20=2,"延床面積","")</f>
        <v/>
      </c>
      <c r="AB18" s="1151"/>
      <c r="AC18" s="1151"/>
      <c r="AD18" s="1151"/>
      <c r="AE18" s="1151"/>
      <c r="AF18" s="1151"/>
      <c r="AG18" s="1151"/>
      <c r="AH18" s="1151"/>
      <c r="AI18" s="1151"/>
      <c r="AJ18" s="1151"/>
      <c r="AK18" s="1151"/>
      <c r="AL18" s="1151"/>
      <c r="AM18" s="1152"/>
      <c r="AN18" s="105"/>
      <c r="AO18" s="1172"/>
      <c r="AP18" s="1173"/>
      <c r="AQ18" s="1173"/>
      <c r="AR18" s="1173"/>
      <c r="AS18" s="1173"/>
      <c r="AT18" s="1173"/>
      <c r="AU18" s="1173"/>
      <c r="AV18" s="1173"/>
      <c r="AW18" s="1173"/>
      <c r="AX18" s="1173"/>
      <c r="AY18" s="1173"/>
      <c r="AZ18" s="1173"/>
      <c r="BA18" s="1173"/>
      <c r="BB18" s="1173"/>
      <c r="BC18" s="1173"/>
      <c r="BD18" s="1173"/>
      <c r="BE18" s="1173"/>
      <c r="BF18" s="1173"/>
      <c r="BG18" s="1173"/>
      <c r="BH18" s="1173"/>
      <c r="BI18" s="1173"/>
      <c r="BJ18" s="1173"/>
      <c r="BK18" s="1173"/>
      <c r="BL18" s="1173"/>
      <c r="BM18" s="1173"/>
      <c r="BN18" s="1173"/>
      <c r="BO18" s="1173"/>
      <c r="BP18" s="1173"/>
      <c r="BQ18" s="1173"/>
      <c r="BR18" s="1173"/>
      <c r="BS18" s="1173"/>
      <c r="BT18" s="1173"/>
      <c r="BU18" s="1173"/>
      <c r="BV18" s="1173"/>
      <c r="BW18" s="1173"/>
      <c r="BX18" s="1173"/>
      <c r="BY18" s="1173"/>
      <c r="BZ18" s="1173"/>
      <c r="CA18" s="1173"/>
      <c r="CB18" s="1173"/>
      <c r="CC18" s="1174"/>
      <c r="CQ18" s="172"/>
      <c r="CR18" s="172"/>
      <c r="CS18" s="182" t="s">
        <v>44</v>
      </c>
      <c r="CT18" s="182" t="b">
        <f t="shared" si="0"/>
        <v>0</v>
      </c>
      <c r="CU18" s="1180" t="b">
        <v>0</v>
      </c>
      <c r="CV18" s="1183"/>
      <c r="CW18" s="1184"/>
      <c r="CX18" s="1191" t="b">
        <v>0</v>
      </c>
      <c r="CY18" s="1192"/>
      <c r="CZ18" s="1193"/>
      <c r="DA18" s="1194" t="b">
        <v>0</v>
      </c>
      <c r="DB18" s="1195"/>
      <c r="DC18" s="1196"/>
      <c r="DD18" s="1194" t="b">
        <v>0</v>
      </c>
      <c r="DE18" s="1195"/>
      <c r="DF18" s="1196"/>
      <c r="DG18" s="1194"/>
      <c r="DH18" s="1195"/>
      <c r="DI18" s="1196"/>
      <c r="DJ18" s="1194"/>
      <c r="DK18" s="1195"/>
      <c r="DL18" s="1196"/>
      <c r="DM18" s="1197"/>
      <c r="DN18" s="1198"/>
      <c r="DO18" s="1198"/>
      <c r="DP18" s="173"/>
      <c r="DQ18" s="172"/>
    </row>
    <row r="19" spans="1:121" ht="15" customHeight="1" thickBot="1">
      <c r="A19" s="1147" t="s">
        <v>49</v>
      </c>
      <c r="B19" s="1148"/>
      <c r="C19" s="1148"/>
      <c r="D19" s="1148"/>
      <c r="E19" s="1148"/>
      <c r="F19" s="1148" t="s">
        <v>50</v>
      </c>
      <c r="G19" s="1148"/>
      <c r="H19" s="1148"/>
      <c r="I19" s="1148" t="s">
        <v>51</v>
      </c>
      <c r="J19" s="1148"/>
      <c r="K19" s="1148"/>
      <c r="L19" s="1148" t="s">
        <v>52</v>
      </c>
      <c r="M19" s="1148"/>
      <c r="N19" s="1148"/>
      <c r="O19" s="1148" t="s">
        <v>53</v>
      </c>
      <c r="P19" s="1148"/>
      <c r="Q19" s="1148"/>
      <c r="R19" s="1148" t="s">
        <v>54</v>
      </c>
      <c r="S19" s="1148"/>
      <c r="T19" s="1148"/>
      <c r="U19" s="1148"/>
      <c r="V19" s="1148"/>
      <c r="W19" s="1148"/>
      <c r="X19" s="1148"/>
      <c r="Y19" s="1148"/>
      <c r="Z19" s="1149"/>
      <c r="AA19" s="1150" t="str">
        <f>IF(DP20=1,ＺＥＨデベロッパー公開情報!P231,ＺＥＨデベロッパー公開情報!U232)</f>
        <v>規模を問わず対応可能</v>
      </c>
      <c r="AB19" s="1151"/>
      <c r="AC19" s="1151"/>
      <c r="AD19" s="1151"/>
      <c r="AE19" s="1151"/>
      <c r="AF19" s="1151"/>
      <c r="AG19" s="1151"/>
      <c r="AH19" s="1151"/>
      <c r="AI19" s="1151"/>
      <c r="AJ19" s="1151"/>
      <c r="AK19" s="1151"/>
      <c r="AL19" s="1151"/>
      <c r="AM19" s="1152"/>
      <c r="AN19" s="105"/>
      <c r="AO19" s="1172"/>
      <c r="AP19" s="1173"/>
      <c r="AQ19" s="1173"/>
      <c r="AR19" s="1173"/>
      <c r="AS19" s="1173"/>
      <c r="AT19" s="1173"/>
      <c r="AU19" s="1173"/>
      <c r="AV19" s="1173"/>
      <c r="AW19" s="1173"/>
      <c r="AX19" s="1173"/>
      <c r="AY19" s="1173"/>
      <c r="AZ19" s="1173"/>
      <c r="BA19" s="1173"/>
      <c r="BB19" s="1173"/>
      <c r="BC19" s="1173"/>
      <c r="BD19" s="1173"/>
      <c r="BE19" s="1173"/>
      <c r="BF19" s="1173"/>
      <c r="BG19" s="1173"/>
      <c r="BH19" s="1173"/>
      <c r="BI19" s="1173"/>
      <c r="BJ19" s="1173"/>
      <c r="BK19" s="1173"/>
      <c r="BL19" s="1173"/>
      <c r="BM19" s="1173"/>
      <c r="BN19" s="1173"/>
      <c r="BO19" s="1173"/>
      <c r="BP19" s="1173"/>
      <c r="BQ19" s="1173"/>
      <c r="BR19" s="1173"/>
      <c r="BS19" s="1173"/>
      <c r="BT19" s="1173"/>
      <c r="BU19" s="1173"/>
      <c r="BV19" s="1173"/>
      <c r="BW19" s="1173"/>
      <c r="BX19" s="1173"/>
      <c r="BY19" s="1173"/>
      <c r="BZ19" s="1173"/>
      <c r="CA19" s="1173"/>
      <c r="CB19" s="1173"/>
      <c r="CC19" s="1174"/>
      <c r="CQ19" s="172"/>
      <c r="CR19" s="172"/>
      <c r="CS19" s="182" t="s">
        <v>49</v>
      </c>
      <c r="CT19" s="182" t="b">
        <f t="shared" si="0"/>
        <v>0</v>
      </c>
      <c r="CU19" s="1180" t="b">
        <v>0</v>
      </c>
      <c r="CV19" s="1183"/>
      <c r="CW19" s="1184"/>
      <c r="CX19" s="1191" t="b">
        <v>0</v>
      </c>
      <c r="CY19" s="1192"/>
      <c r="CZ19" s="1193"/>
      <c r="DA19" s="1194" t="b">
        <v>0</v>
      </c>
      <c r="DB19" s="1195"/>
      <c r="DC19" s="1196"/>
      <c r="DD19" s="1194" t="b">
        <v>0</v>
      </c>
      <c r="DE19" s="1195"/>
      <c r="DF19" s="1196"/>
      <c r="DG19" s="1194" t="b">
        <v>0</v>
      </c>
      <c r="DH19" s="1195"/>
      <c r="DI19" s="1196"/>
      <c r="DJ19" s="1194"/>
      <c r="DK19" s="1195"/>
      <c r="DL19" s="1196"/>
      <c r="DM19" s="1199"/>
      <c r="DN19" s="1200"/>
      <c r="DO19" s="1200"/>
      <c r="DP19" s="173"/>
      <c r="DQ19" s="172"/>
    </row>
    <row r="20" spans="1:121" ht="15" customHeight="1" thickBot="1">
      <c r="A20" s="1147" t="s">
        <v>55</v>
      </c>
      <c r="B20" s="1148"/>
      <c r="C20" s="1148"/>
      <c r="D20" s="1148"/>
      <c r="E20" s="1148"/>
      <c r="F20" s="1148" t="s">
        <v>56</v>
      </c>
      <c r="G20" s="1148"/>
      <c r="H20" s="1148"/>
      <c r="I20" s="1148" t="s">
        <v>57</v>
      </c>
      <c r="J20" s="1148"/>
      <c r="K20" s="1148"/>
      <c r="L20" s="1148" t="s">
        <v>58</v>
      </c>
      <c r="M20" s="1148"/>
      <c r="N20" s="1148"/>
      <c r="O20" s="1148" t="s">
        <v>59</v>
      </c>
      <c r="P20" s="1148"/>
      <c r="Q20" s="1148"/>
      <c r="R20" s="1148" t="s">
        <v>60</v>
      </c>
      <c r="S20" s="1148"/>
      <c r="T20" s="1148"/>
      <c r="U20" s="1148" t="s">
        <v>61</v>
      </c>
      <c r="V20" s="1148"/>
      <c r="W20" s="1148"/>
      <c r="X20" s="1148" t="s">
        <v>62</v>
      </c>
      <c r="Y20" s="1148"/>
      <c r="Z20" s="1149"/>
      <c r="AA20" s="1150" t="str">
        <f>IF(DP20=2,"階数","")</f>
        <v/>
      </c>
      <c r="AB20" s="1151"/>
      <c r="AC20" s="1151"/>
      <c r="AD20" s="1151"/>
      <c r="AE20" s="1151"/>
      <c r="AF20" s="1151"/>
      <c r="AG20" s="1151"/>
      <c r="AH20" s="1151"/>
      <c r="AI20" s="1151"/>
      <c r="AJ20" s="1151"/>
      <c r="AK20" s="1151"/>
      <c r="AL20" s="1151"/>
      <c r="AM20" s="1152"/>
      <c r="AN20" s="105"/>
      <c r="AO20" s="1172"/>
      <c r="AP20" s="1173"/>
      <c r="AQ20" s="1173"/>
      <c r="AR20" s="1173"/>
      <c r="AS20" s="1173"/>
      <c r="AT20" s="1173"/>
      <c r="AU20" s="1173"/>
      <c r="AV20" s="1173"/>
      <c r="AW20" s="1173"/>
      <c r="AX20" s="1173"/>
      <c r="AY20" s="1173"/>
      <c r="AZ20" s="1173"/>
      <c r="BA20" s="1173"/>
      <c r="BB20" s="1173"/>
      <c r="BC20" s="1173"/>
      <c r="BD20" s="1173"/>
      <c r="BE20" s="1173"/>
      <c r="BF20" s="1173"/>
      <c r="BG20" s="1173"/>
      <c r="BH20" s="1173"/>
      <c r="BI20" s="1173"/>
      <c r="BJ20" s="1173"/>
      <c r="BK20" s="1173"/>
      <c r="BL20" s="1173"/>
      <c r="BM20" s="1173"/>
      <c r="BN20" s="1173"/>
      <c r="BO20" s="1173"/>
      <c r="BP20" s="1173"/>
      <c r="BQ20" s="1173"/>
      <c r="BR20" s="1173"/>
      <c r="BS20" s="1173"/>
      <c r="BT20" s="1173"/>
      <c r="BU20" s="1173"/>
      <c r="BV20" s="1173"/>
      <c r="BW20" s="1173"/>
      <c r="BX20" s="1173"/>
      <c r="BY20" s="1173"/>
      <c r="BZ20" s="1173"/>
      <c r="CA20" s="1173"/>
      <c r="CB20" s="1173"/>
      <c r="CC20" s="1174"/>
      <c r="CQ20" s="172"/>
      <c r="CR20" s="172"/>
      <c r="CS20" s="182" t="s">
        <v>55</v>
      </c>
      <c r="CT20" s="182" t="b">
        <f t="shared" si="0"/>
        <v>0</v>
      </c>
      <c r="CU20" s="1180" t="b">
        <v>0</v>
      </c>
      <c r="CV20" s="1183"/>
      <c r="CW20" s="1184"/>
      <c r="CX20" s="1191" t="b">
        <v>0</v>
      </c>
      <c r="CY20" s="1192"/>
      <c r="CZ20" s="1193"/>
      <c r="DA20" s="1194" t="b">
        <v>0</v>
      </c>
      <c r="DB20" s="1195"/>
      <c r="DC20" s="1196"/>
      <c r="DD20" s="1194" t="b">
        <v>0</v>
      </c>
      <c r="DE20" s="1195"/>
      <c r="DF20" s="1196"/>
      <c r="DG20" s="1194" t="b">
        <v>0</v>
      </c>
      <c r="DH20" s="1195"/>
      <c r="DI20" s="1196"/>
      <c r="DJ20" s="1194" t="b">
        <v>0</v>
      </c>
      <c r="DK20" s="1195"/>
      <c r="DL20" s="1196"/>
      <c r="DM20" s="1201" t="b">
        <v>0</v>
      </c>
      <c r="DN20" s="1202"/>
      <c r="DO20" s="1203"/>
      <c r="DP20" s="180">
        <v>1</v>
      </c>
      <c r="DQ20" s="183"/>
    </row>
    <row r="21" spans="1:121" ht="15" customHeight="1" thickBot="1">
      <c r="A21" s="1147" t="s">
        <v>64</v>
      </c>
      <c r="B21" s="1148"/>
      <c r="C21" s="1148"/>
      <c r="D21" s="1148"/>
      <c r="E21" s="1148"/>
      <c r="F21" s="1148" t="s">
        <v>65</v>
      </c>
      <c r="G21" s="1148"/>
      <c r="H21" s="1148"/>
      <c r="I21" s="1148" t="s">
        <v>66</v>
      </c>
      <c r="J21" s="1148"/>
      <c r="K21" s="1148"/>
      <c r="L21" s="1148" t="s">
        <v>67</v>
      </c>
      <c r="M21" s="1148"/>
      <c r="N21" s="1148"/>
      <c r="O21" s="1148" t="s">
        <v>68</v>
      </c>
      <c r="P21" s="1148"/>
      <c r="Q21" s="1148"/>
      <c r="R21" s="1148" t="s">
        <v>69</v>
      </c>
      <c r="S21" s="1148"/>
      <c r="T21" s="1148"/>
      <c r="U21" s="1148"/>
      <c r="V21" s="1148"/>
      <c r="W21" s="1148"/>
      <c r="X21" s="1148"/>
      <c r="Y21" s="1148"/>
      <c r="Z21" s="1149"/>
      <c r="AA21" s="1188" t="str">
        <f>IF(DP20=1,"",ＺＥＨデベロッパー公開情報!U233)</f>
        <v/>
      </c>
      <c r="AB21" s="1189"/>
      <c r="AC21" s="1189"/>
      <c r="AD21" s="1189"/>
      <c r="AE21" s="1189"/>
      <c r="AF21" s="1189"/>
      <c r="AG21" s="1189"/>
      <c r="AH21" s="1189"/>
      <c r="AI21" s="1189"/>
      <c r="AJ21" s="1189"/>
      <c r="AK21" s="1189"/>
      <c r="AL21" s="1189"/>
      <c r="AM21" s="1190"/>
      <c r="AN21" s="105"/>
      <c r="AO21" s="1172"/>
      <c r="AP21" s="1173"/>
      <c r="AQ21" s="1173"/>
      <c r="AR21" s="1173"/>
      <c r="AS21" s="1173"/>
      <c r="AT21" s="1173"/>
      <c r="AU21" s="1173"/>
      <c r="AV21" s="1173"/>
      <c r="AW21" s="1173"/>
      <c r="AX21" s="1173"/>
      <c r="AY21" s="1173"/>
      <c r="AZ21" s="1173"/>
      <c r="BA21" s="1173"/>
      <c r="BB21" s="1173"/>
      <c r="BC21" s="1173"/>
      <c r="BD21" s="1173"/>
      <c r="BE21" s="1173"/>
      <c r="BF21" s="1173"/>
      <c r="BG21" s="1173"/>
      <c r="BH21" s="1173"/>
      <c r="BI21" s="1173"/>
      <c r="BJ21" s="1173"/>
      <c r="BK21" s="1173"/>
      <c r="BL21" s="1173"/>
      <c r="BM21" s="1173"/>
      <c r="BN21" s="1173"/>
      <c r="BO21" s="1173"/>
      <c r="BP21" s="1173"/>
      <c r="BQ21" s="1173"/>
      <c r="BR21" s="1173"/>
      <c r="BS21" s="1173"/>
      <c r="BT21" s="1173"/>
      <c r="BU21" s="1173"/>
      <c r="BV21" s="1173"/>
      <c r="BW21" s="1173"/>
      <c r="BX21" s="1173"/>
      <c r="BY21" s="1173"/>
      <c r="BZ21" s="1173"/>
      <c r="CA21" s="1173"/>
      <c r="CB21" s="1173"/>
      <c r="CC21" s="1174"/>
      <c r="CQ21" s="172"/>
      <c r="CR21" s="172"/>
      <c r="CS21" s="182" t="s">
        <v>64</v>
      </c>
      <c r="CT21" s="182" t="b">
        <f t="shared" si="0"/>
        <v>0</v>
      </c>
      <c r="CU21" s="1180" t="b">
        <v>0</v>
      </c>
      <c r="CV21" s="1183"/>
      <c r="CW21" s="1184"/>
      <c r="CX21" s="1191" t="b">
        <v>0</v>
      </c>
      <c r="CY21" s="1192"/>
      <c r="CZ21" s="1193"/>
      <c r="DA21" s="1194" t="b">
        <v>0</v>
      </c>
      <c r="DB21" s="1195"/>
      <c r="DC21" s="1196"/>
      <c r="DD21" s="1194" t="b">
        <v>0</v>
      </c>
      <c r="DE21" s="1195"/>
      <c r="DF21" s="1196"/>
      <c r="DG21" s="1194" t="b">
        <v>0</v>
      </c>
      <c r="DH21" s="1195"/>
      <c r="DI21" s="1196"/>
      <c r="DJ21" s="1194"/>
      <c r="DK21" s="1195"/>
      <c r="DL21" s="1196"/>
      <c r="DM21" s="1204"/>
      <c r="DN21" s="1205"/>
      <c r="DO21" s="1205"/>
      <c r="DP21" s="173"/>
      <c r="DQ21" s="183"/>
    </row>
    <row r="22" spans="1:121" ht="15" customHeight="1" thickBot="1">
      <c r="A22" s="1147" t="s">
        <v>70</v>
      </c>
      <c r="B22" s="1148"/>
      <c r="C22" s="1148"/>
      <c r="D22" s="1148"/>
      <c r="E22" s="1148"/>
      <c r="F22" s="1148" t="s">
        <v>71</v>
      </c>
      <c r="G22" s="1148"/>
      <c r="H22" s="1148"/>
      <c r="I22" s="1148" t="s">
        <v>72</v>
      </c>
      <c r="J22" s="1148"/>
      <c r="K22" s="1148"/>
      <c r="L22" s="1148" t="s">
        <v>73</v>
      </c>
      <c r="M22" s="1148"/>
      <c r="N22" s="1148"/>
      <c r="O22" s="1148" t="s">
        <v>74</v>
      </c>
      <c r="P22" s="1148"/>
      <c r="Q22" s="1148"/>
      <c r="R22" s="1148"/>
      <c r="S22" s="1148"/>
      <c r="T22" s="1148"/>
      <c r="U22" s="1148"/>
      <c r="V22" s="1148"/>
      <c r="W22" s="1148"/>
      <c r="X22" s="1148"/>
      <c r="Y22" s="1148"/>
      <c r="Z22" s="1149"/>
      <c r="AA22" s="1150"/>
      <c r="AB22" s="1151"/>
      <c r="AC22" s="1151"/>
      <c r="AD22" s="1151"/>
      <c r="AE22" s="1151"/>
      <c r="AF22" s="1151"/>
      <c r="AG22" s="1151"/>
      <c r="AH22" s="1151"/>
      <c r="AI22" s="1151"/>
      <c r="AJ22" s="1151"/>
      <c r="AK22" s="1151"/>
      <c r="AL22" s="1151"/>
      <c r="AM22" s="1152"/>
      <c r="AN22" s="105"/>
      <c r="AO22" s="1172"/>
      <c r="AP22" s="1173"/>
      <c r="AQ22" s="1173"/>
      <c r="AR22" s="1173"/>
      <c r="AS22" s="1173"/>
      <c r="AT22" s="1173"/>
      <c r="AU22" s="1173"/>
      <c r="AV22" s="1173"/>
      <c r="AW22" s="1173"/>
      <c r="AX22" s="1173"/>
      <c r="AY22" s="1173"/>
      <c r="AZ22" s="1173"/>
      <c r="BA22" s="1173"/>
      <c r="BB22" s="1173"/>
      <c r="BC22" s="1173"/>
      <c r="BD22" s="1173"/>
      <c r="BE22" s="1173"/>
      <c r="BF22" s="1173"/>
      <c r="BG22" s="1173"/>
      <c r="BH22" s="1173"/>
      <c r="BI22" s="1173"/>
      <c r="BJ22" s="1173"/>
      <c r="BK22" s="1173"/>
      <c r="BL22" s="1173"/>
      <c r="BM22" s="1173"/>
      <c r="BN22" s="1173"/>
      <c r="BO22" s="1173"/>
      <c r="BP22" s="1173"/>
      <c r="BQ22" s="1173"/>
      <c r="BR22" s="1173"/>
      <c r="BS22" s="1173"/>
      <c r="BT22" s="1173"/>
      <c r="BU22" s="1173"/>
      <c r="BV22" s="1173"/>
      <c r="BW22" s="1173"/>
      <c r="BX22" s="1173"/>
      <c r="BY22" s="1173"/>
      <c r="BZ22" s="1173"/>
      <c r="CA22" s="1173"/>
      <c r="CB22" s="1173"/>
      <c r="CC22" s="1174"/>
      <c r="CQ22" s="172"/>
      <c r="CR22" s="172"/>
      <c r="CS22" s="182" t="s">
        <v>70</v>
      </c>
      <c r="CT22" s="182" t="b">
        <f t="shared" si="0"/>
        <v>0</v>
      </c>
      <c r="CU22" s="1180" t="b">
        <v>0</v>
      </c>
      <c r="CV22" s="1183"/>
      <c r="CW22" s="1184"/>
      <c r="CX22" s="1191" t="b">
        <v>0</v>
      </c>
      <c r="CY22" s="1192"/>
      <c r="CZ22" s="1193"/>
      <c r="DA22" s="1194" t="b">
        <v>0</v>
      </c>
      <c r="DB22" s="1195"/>
      <c r="DC22" s="1196"/>
      <c r="DD22" s="1194" t="b">
        <v>0</v>
      </c>
      <c r="DE22" s="1195"/>
      <c r="DF22" s="1196"/>
      <c r="DG22" s="1194"/>
      <c r="DH22" s="1195"/>
      <c r="DI22" s="1196"/>
      <c r="DJ22" s="1194"/>
      <c r="DK22" s="1195"/>
      <c r="DL22" s="1196"/>
      <c r="DM22" s="1197"/>
      <c r="DN22" s="1198"/>
      <c r="DO22" s="1198"/>
      <c r="DP22" s="173"/>
      <c r="DQ22" s="172"/>
    </row>
    <row r="23" spans="1:121" ht="15" customHeight="1" thickBot="1">
      <c r="A23" s="1147" t="s">
        <v>75</v>
      </c>
      <c r="B23" s="1148"/>
      <c r="C23" s="1148"/>
      <c r="D23" s="1148"/>
      <c r="E23" s="1148"/>
      <c r="F23" s="1148" t="s">
        <v>76</v>
      </c>
      <c r="G23" s="1148"/>
      <c r="H23" s="1148"/>
      <c r="I23" s="1148" t="s">
        <v>77</v>
      </c>
      <c r="J23" s="1148"/>
      <c r="K23" s="1148"/>
      <c r="L23" s="1148" t="s">
        <v>78</v>
      </c>
      <c r="M23" s="1148"/>
      <c r="N23" s="1148"/>
      <c r="O23" s="1148" t="s">
        <v>79</v>
      </c>
      <c r="P23" s="1148"/>
      <c r="Q23" s="1148"/>
      <c r="R23" s="1148" t="s">
        <v>80</v>
      </c>
      <c r="S23" s="1148"/>
      <c r="T23" s="1148"/>
      <c r="U23" s="1148" t="s">
        <v>81</v>
      </c>
      <c r="V23" s="1148"/>
      <c r="W23" s="1148"/>
      <c r="X23" s="1148" t="s">
        <v>82</v>
      </c>
      <c r="Y23" s="1148"/>
      <c r="Z23" s="1149"/>
      <c r="AA23" s="124"/>
      <c r="AB23" s="125"/>
      <c r="AC23" s="125"/>
      <c r="AD23" s="125"/>
      <c r="AE23" s="125"/>
      <c r="AF23" s="125"/>
      <c r="AG23" s="125"/>
      <c r="AH23" s="125"/>
      <c r="AI23" s="125"/>
      <c r="AJ23" s="125"/>
      <c r="AK23" s="125"/>
      <c r="AL23" s="125"/>
      <c r="AM23" s="126"/>
      <c r="AN23" s="105"/>
      <c r="AO23" s="1172"/>
      <c r="AP23" s="1173"/>
      <c r="AQ23" s="1173"/>
      <c r="AR23" s="1173"/>
      <c r="AS23" s="1173"/>
      <c r="AT23" s="1173"/>
      <c r="AU23" s="1173"/>
      <c r="AV23" s="1173"/>
      <c r="AW23" s="1173"/>
      <c r="AX23" s="1173"/>
      <c r="AY23" s="1173"/>
      <c r="AZ23" s="1173"/>
      <c r="BA23" s="1173"/>
      <c r="BB23" s="1173"/>
      <c r="BC23" s="1173"/>
      <c r="BD23" s="1173"/>
      <c r="BE23" s="1173"/>
      <c r="BF23" s="1173"/>
      <c r="BG23" s="1173"/>
      <c r="BH23" s="1173"/>
      <c r="BI23" s="1173"/>
      <c r="BJ23" s="1173"/>
      <c r="BK23" s="1173"/>
      <c r="BL23" s="1173"/>
      <c r="BM23" s="1173"/>
      <c r="BN23" s="1173"/>
      <c r="BO23" s="1173"/>
      <c r="BP23" s="1173"/>
      <c r="BQ23" s="1173"/>
      <c r="BR23" s="1173"/>
      <c r="BS23" s="1173"/>
      <c r="BT23" s="1173"/>
      <c r="BU23" s="1173"/>
      <c r="BV23" s="1173"/>
      <c r="BW23" s="1173"/>
      <c r="BX23" s="1173"/>
      <c r="BY23" s="1173"/>
      <c r="BZ23" s="1173"/>
      <c r="CA23" s="1173"/>
      <c r="CB23" s="1173"/>
      <c r="CC23" s="1174"/>
      <c r="CQ23" s="172"/>
      <c r="CR23" s="172"/>
      <c r="CS23" s="182" t="s">
        <v>75</v>
      </c>
      <c r="CT23" s="182" t="b">
        <f t="shared" ref="CT23:CT24" si="1">IF(COUNTIF(CU23:DM23,"TRUE")=0,FALSE,TRUE)</f>
        <v>0</v>
      </c>
      <c r="CU23" s="1180" t="b">
        <v>0</v>
      </c>
      <c r="CV23" s="1183"/>
      <c r="CW23" s="1184"/>
      <c r="CX23" s="1191" t="b">
        <v>0</v>
      </c>
      <c r="CY23" s="1192"/>
      <c r="CZ23" s="1193"/>
      <c r="DA23" s="1194" t="b">
        <v>0</v>
      </c>
      <c r="DB23" s="1195"/>
      <c r="DC23" s="1196"/>
      <c r="DD23" s="1194" t="b">
        <v>0</v>
      </c>
      <c r="DE23" s="1195"/>
      <c r="DF23" s="1196"/>
      <c r="DG23" s="1194" t="b">
        <v>0</v>
      </c>
      <c r="DH23" s="1195"/>
      <c r="DI23" s="1196"/>
      <c r="DJ23" s="1194" t="b">
        <v>0</v>
      </c>
      <c r="DK23" s="1195"/>
      <c r="DL23" s="1196"/>
      <c r="DM23" s="1194" t="b">
        <v>0</v>
      </c>
      <c r="DN23" s="1195"/>
      <c r="DO23" s="1196"/>
      <c r="DP23" s="173"/>
      <c r="DQ23" s="172"/>
    </row>
    <row r="24" spans="1:121" ht="15" customHeight="1" thickBot="1">
      <c r="A24" s="1146" t="s">
        <v>83</v>
      </c>
      <c r="B24" s="1142"/>
      <c r="C24" s="1142"/>
      <c r="D24" s="1142"/>
      <c r="E24" s="1142"/>
      <c r="F24" s="1142" t="s">
        <v>83</v>
      </c>
      <c r="G24" s="1142"/>
      <c r="H24" s="1142"/>
      <c r="I24" s="1142"/>
      <c r="J24" s="1142"/>
      <c r="K24" s="1142"/>
      <c r="L24" s="1142"/>
      <c r="M24" s="1142"/>
      <c r="N24" s="1142"/>
      <c r="O24" s="1142"/>
      <c r="P24" s="1142"/>
      <c r="Q24" s="1142"/>
      <c r="R24" s="1142"/>
      <c r="S24" s="1142"/>
      <c r="T24" s="1142"/>
      <c r="U24" s="1142"/>
      <c r="V24" s="1142"/>
      <c r="W24" s="1142"/>
      <c r="X24" s="1142"/>
      <c r="Y24" s="1142"/>
      <c r="Z24" s="1143"/>
      <c r="AA24" s="127"/>
      <c r="AB24" s="128"/>
      <c r="AC24" s="128"/>
      <c r="AD24" s="128"/>
      <c r="AE24" s="128"/>
      <c r="AF24" s="128"/>
      <c r="AG24" s="128"/>
      <c r="AH24" s="128"/>
      <c r="AI24" s="128"/>
      <c r="AJ24" s="128"/>
      <c r="AK24" s="128"/>
      <c r="AL24" s="128"/>
      <c r="AM24" s="129"/>
      <c r="AN24" s="120"/>
      <c r="AO24" s="1175"/>
      <c r="AP24" s="1176"/>
      <c r="AQ24" s="1176"/>
      <c r="AR24" s="1176"/>
      <c r="AS24" s="1176"/>
      <c r="AT24" s="1176"/>
      <c r="AU24" s="1176"/>
      <c r="AV24" s="1176"/>
      <c r="AW24" s="1176"/>
      <c r="AX24" s="1176"/>
      <c r="AY24" s="1176"/>
      <c r="AZ24" s="1176"/>
      <c r="BA24" s="1176"/>
      <c r="BB24" s="1176"/>
      <c r="BC24" s="1176"/>
      <c r="BD24" s="1176"/>
      <c r="BE24" s="1176"/>
      <c r="BF24" s="1176"/>
      <c r="BG24" s="1176"/>
      <c r="BH24" s="1176"/>
      <c r="BI24" s="1176"/>
      <c r="BJ24" s="1176"/>
      <c r="BK24" s="1176"/>
      <c r="BL24" s="1176"/>
      <c r="BM24" s="1176"/>
      <c r="BN24" s="1176"/>
      <c r="BO24" s="1176"/>
      <c r="BP24" s="1176"/>
      <c r="BQ24" s="1176"/>
      <c r="BR24" s="1176"/>
      <c r="BS24" s="1176"/>
      <c r="BT24" s="1176"/>
      <c r="BU24" s="1176"/>
      <c r="BV24" s="1176"/>
      <c r="BW24" s="1176"/>
      <c r="BX24" s="1176"/>
      <c r="BY24" s="1176"/>
      <c r="BZ24" s="1176"/>
      <c r="CA24" s="1176"/>
      <c r="CB24" s="1176"/>
      <c r="CC24" s="1177"/>
      <c r="CD24" s="105"/>
      <c r="CE24" s="105"/>
      <c r="CF24" s="105"/>
      <c r="CG24" s="105"/>
      <c r="CH24" s="105"/>
      <c r="CI24" s="105"/>
      <c r="CJ24" s="105"/>
      <c r="CK24" s="105"/>
      <c r="CL24" s="105"/>
      <c r="CM24" s="105"/>
      <c r="CN24" s="105"/>
      <c r="CO24" s="105"/>
      <c r="CP24" s="105"/>
      <c r="CQ24" s="178"/>
      <c r="CR24" s="177"/>
      <c r="CS24" s="182" t="s">
        <v>83</v>
      </c>
      <c r="CT24" s="182" t="b">
        <f t="shared" si="1"/>
        <v>0</v>
      </c>
      <c r="CU24" s="1180" t="b">
        <v>0</v>
      </c>
      <c r="CV24" s="1183"/>
      <c r="CW24" s="1184"/>
      <c r="CX24" s="1191"/>
      <c r="CY24" s="1192"/>
      <c r="CZ24" s="1193"/>
      <c r="DA24" s="1194"/>
      <c r="DB24" s="1195"/>
      <c r="DC24" s="1196"/>
      <c r="DD24" s="1194"/>
      <c r="DE24" s="1195"/>
      <c r="DF24" s="1196"/>
      <c r="DG24" s="1194"/>
      <c r="DH24" s="1195"/>
      <c r="DI24" s="1196"/>
      <c r="DJ24" s="1194"/>
      <c r="DK24" s="1195"/>
      <c r="DL24" s="1196"/>
      <c r="DM24" s="1197"/>
      <c r="DN24" s="1198"/>
      <c r="DO24" s="1198"/>
      <c r="DP24" s="181"/>
      <c r="DQ24" s="172"/>
    </row>
    <row r="25" spans="1:121" ht="8.2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25"/>
      <c r="AB25" s="125"/>
      <c r="AC25" s="125"/>
      <c r="AD25" s="125"/>
      <c r="AE25" s="125"/>
      <c r="AF25" s="125"/>
      <c r="AG25" s="125"/>
      <c r="AH25" s="125"/>
      <c r="AI25" s="125"/>
      <c r="AJ25" s="125"/>
      <c r="AK25" s="125"/>
      <c r="AL25" s="125"/>
      <c r="AM25" s="125"/>
      <c r="AN25" s="120"/>
      <c r="AO25" s="103"/>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78"/>
      <c r="CR25" s="177"/>
      <c r="CS25" s="172"/>
      <c r="CT25" s="172"/>
      <c r="CU25" s="172"/>
      <c r="CV25" s="172"/>
      <c r="CW25" s="172"/>
      <c r="CX25" s="172"/>
      <c r="CY25" s="172"/>
      <c r="CZ25" s="172"/>
      <c r="DA25" s="172"/>
      <c r="DB25" s="172"/>
      <c r="DC25" s="172"/>
      <c r="DD25" s="172"/>
      <c r="DE25" s="172"/>
      <c r="DF25" s="172"/>
      <c r="DG25" s="172"/>
      <c r="DH25" s="172"/>
      <c r="DI25" s="172"/>
      <c r="DJ25" s="172"/>
      <c r="DK25" s="172"/>
      <c r="DL25" s="172"/>
      <c r="DM25" s="172"/>
      <c r="DN25" s="172"/>
      <c r="DO25" s="172"/>
      <c r="DP25" s="172"/>
      <c r="DQ25" s="172"/>
    </row>
    <row r="26" spans="1:121" s="132" customFormat="1" ht="15" customHeight="1">
      <c r="A26" s="101"/>
      <c r="B26" s="35" t="s">
        <v>378</v>
      </c>
      <c r="C26" s="109"/>
      <c r="D26" s="109"/>
      <c r="E26" s="109"/>
      <c r="F26" s="109"/>
      <c r="G26" s="109"/>
      <c r="H26" s="109"/>
      <c r="I26" s="109"/>
      <c r="J26" s="120"/>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37"/>
      <c r="BN26" s="37"/>
      <c r="BO26" s="37"/>
      <c r="BP26" s="37"/>
      <c r="BQ26" s="37"/>
      <c r="BR26" s="37"/>
      <c r="BS26" s="37"/>
      <c r="BT26" s="35"/>
      <c r="BU26" s="35"/>
      <c r="BV26" s="35"/>
      <c r="BW26" s="35"/>
      <c r="BX26" s="35"/>
      <c r="BY26" s="35"/>
      <c r="BZ26" s="35"/>
      <c r="CA26" s="35"/>
      <c r="CB26" s="35"/>
      <c r="CC26" s="35"/>
      <c r="CD26" s="37"/>
      <c r="CE26" s="37"/>
      <c r="CF26" s="37"/>
      <c r="CG26" s="37"/>
      <c r="CH26" s="37"/>
      <c r="CI26" s="37"/>
      <c r="CJ26" s="37"/>
      <c r="CK26" s="37"/>
      <c r="CL26" s="37"/>
      <c r="CM26" s="37"/>
      <c r="CN26" s="37"/>
      <c r="CO26" s="37"/>
      <c r="CP26" s="37"/>
      <c r="CQ26" s="172"/>
      <c r="CR26" s="184"/>
      <c r="CS26" s="184"/>
      <c r="CT26" s="171"/>
      <c r="CU26" s="171"/>
      <c r="CV26" s="171"/>
      <c r="CW26" s="171"/>
      <c r="CX26" s="171"/>
      <c r="CY26" s="171"/>
      <c r="CZ26" s="171"/>
      <c r="DA26" s="171"/>
      <c r="DB26" s="171"/>
      <c r="DC26" s="171"/>
      <c r="DD26" s="171"/>
      <c r="DE26" s="171"/>
      <c r="DF26" s="171"/>
      <c r="DG26" s="171"/>
      <c r="DH26" s="171"/>
      <c r="DI26" s="171"/>
      <c r="DJ26" s="171"/>
      <c r="DK26" s="171"/>
      <c r="DL26" s="171"/>
      <c r="DM26" s="171"/>
      <c r="DN26" s="171"/>
      <c r="DO26" s="171"/>
      <c r="DP26" s="171"/>
      <c r="DQ26" s="184"/>
    </row>
    <row r="27" spans="1:121" s="132" customFormat="1" ht="18.649999999999999" customHeight="1">
      <c r="A27" s="1127"/>
      <c r="B27" s="1113"/>
      <c r="C27" s="1115" t="s">
        <v>20</v>
      </c>
      <c r="D27" s="1116"/>
      <c r="E27" s="1116"/>
      <c r="F27" s="1116"/>
      <c r="G27" s="1116"/>
      <c r="H27" s="1116"/>
      <c r="I27" s="1116"/>
      <c r="J27" s="1116"/>
      <c r="K27" s="1116"/>
      <c r="L27" s="1116"/>
      <c r="M27" s="1116"/>
      <c r="N27" s="1116"/>
      <c r="O27" s="1116"/>
      <c r="P27" s="1116"/>
      <c r="Q27" s="1116"/>
      <c r="R27" s="1116"/>
      <c r="S27" s="1116"/>
      <c r="T27" s="1116"/>
      <c r="U27" s="1116"/>
      <c r="V27" s="1116"/>
      <c r="W27" s="1116"/>
      <c r="X27" s="1116"/>
      <c r="Y27" s="1116"/>
      <c r="Z27" s="1116"/>
      <c r="AA27" s="1115" t="s">
        <v>610</v>
      </c>
      <c r="AB27" s="1116"/>
      <c r="AC27" s="1116"/>
      <c r="AD27" s="1116"/>
      <c r="AE27" s="1125"/>
      <c r="AF27" s="1115" t="s">
        <v>32</v>
      </c>
      <c r="AG27" s="1116"/>
      <c r="AH27" s="1116"/>
      <c r="AI27" s="1125"/>
      <c r="AJ27" s="1113" t="s">
        <v>21</v>
      </c>
      <c r="AK27" s="1113"/>
      <c r="AL27" s="1113"/>
      <c r="AM27" s="1113"/>
      <c r="AN27" s="1113"/>
      <c r="AO27" s="1113"/>
      <c r="AP27" s="1113" t="s">
        <v>22</v>
      </c>
      <c r="AQ27" s="1113"/>
      <c r="AR27" s="1113"/>
      <c r="AS27" s="1115" t="s">
        <v>339</v>
      </c>
      <c r="AT27" s="1116"/>
      <c r="AU27" s="1116"/>
      <c r="AV27" s="1125"/>
      <c r="AW27" s="1113" t="s">
        <v>712</v>
      </c>
      <c r="AX27" s="1113"/>
      <c r="AY27" s="1113"/>
      <c r="AZ27" s="1113"/>
      <c r="BA27" s="1124" t="s">
        <v>739</v>
      </c>
      <c r="BB27" s="1116"/>
      <c r="BC27" s="1116"/>
      <c r="BD27" s="1116"/>
      <c r="BE27" s="1116"/>
      <c r="BF27" s="1125"/>
      <c r="BG27" s="1144" t="s">
        <v>23</v>
      </c>
      <c r="BH27" s="1030"/>
      <c r="BI27" s="1030"/>
      <c r="BJ27" s="1030"/>
      <c r="BK27" s="1030"/>
      <c r="BL27" s="1030"/>
      <c r="BM27" s="1030"/>
      <c r="BN27" s="1030"/>
      <c r="BO27" s="1030"/>
      <c r="BP27" s="1030"/>
      <c r="BQ27" s="1030"/>
      <c r="BR27" s="1145"/>
      <c r="BS27" s="1124" t="s">
        <v>367</v>
      </c>
      <c r="BT27" s="1116"/>
      <c r="BU27" s="1116"/>
      <c r="BV27" s="1116"/>
      <c r="BW27" s="1116"/>
      <c r="BX27" s="1116"/>
      <c r="BY27" s="1136" t="s">
        <v>719</v>
      </c>
      <c r="BZ27" s="1137"/>
      <c r="CA27" s="1137"/>
      <c r="CB27" s="1137"/>
      <c r="CC27" s="1138"/>
      <c r="CD27" s="100"/>
      <c r="CE27" s="100"/>
      <c r="CF27" s="100"/>
      <c r="CG27" s="100"/>
      <c r="CH27" s="100"/>
      <c r="CI27" s="100"/>
      <c r="CJ27" s="100"/>
      <c r="CK27" s="100"/>
      <c r="CL27" s="103"/>
      <c r="CM27" s="103"/>
      <c r="CN27" s="103"/>
      <c r="CO27" s="103"/>
      <c r="CP27" s="103"/>
      <c r="CQ27" s="185"/>
      <c r="CR27" s="184"/>
      <c r="CS27" s="184"/>
      <c r="CT27" s="171"/>
      <c r="CU27" s="171"/>
      <c r="CV27" s="171"/>
      <c r="CW27" s="171"/>
      <c r="CX27" s="171"/>
      <c r="CY27" s="171"/>
      <c r="CZ27" s="171"/>
      <c r="DA27" s="171"/>
      <c r="DB27" s="171"/>
      <c r="DC27" s="171"/>
      <c r="DD27" s="171"/>
      <c r="DE27" s="171"/>
      <c r="DF27" s="171"/>
      <c r="DG27" s="171"/>
      <c r="DH27" s="171"/>
      <c r="DI27" s="171"/>
      <c r="DJ27" s="171"/>
      <c r="DK27" s="171"/>
      <c r="DL27" s="171"/>
      <c r="DM27" s="171"/>
      <c r="DN27" s="171"/>
      <c r="DO27" s="171"/>
      <c r="DP27" s="171"/>
      <c r="DQ27" s="184"/>
    </row>
    <row r="28" spans="1:121" s="132" customFormat="1" ht="18.649999999999999" customHeight="1">
      <c r="A28" s="1128"/>
      <c r="B28" s="1114"/>
      <c r="C28" s="1118"/>
      <c r="D28" s="1119"/>
      <c r="E28" s="1119"/>
      <c r="F28" s="1119"/>
      <c r="G28" s="1119"/>
      <c r="H28" s="1119"/>
      <c r="I28" s="1119"/>
      <c r="J28" s="1119"/>
      <c r="K28" s="1119"/>
      <c r="L28" s="1119"/>
      <c r="M28" s="1119"/>
      <c r="N28" s="1119"/>
      <c r="O28" s="1119"/>
      <c r="P28" s="1119"/>
      <c r="Q28" s="1119"/>
      <c r="R28" s="1119"/>
      <c r="S28" s="1119"/>
      <c r="T28" s="1119"/>
      <c r="U28" s="1119"/>
      <c r="V28" s="1119"/>
      <c r="W28" s="1119"/>
      <c r="X28" s="1119"/>
      <c r="Y28" s="1119"/>
      <c r="Z28" s="1119"/>
      <c r="AA28" s="1118"/>
      <c r="AB28" s="1119"/>
      <c r="AC28" s="1119"/>
      <c r="AD28" s="1119"/>
      <c r="AE28" s="1126"/>
      <c r="AF28" s="1118"/>
      <c r="AG28" s="1119"/>
      <c r="AH28" s="1119"/>
      <c r="AI28" s="1126"/>
      <c r="AJ28" s="1114"/>
      <c r="AK28" s="1114"/>
      <c r="AL28" s="1114"/>
      <c r="AM28" s="1114"/>
      <c r="AN28" s="1114"/>
      <c r="AO28" s="1114"/>
      <c r="AP28" s="1114"/>
      <c r="AQ28" s="1114"/>
      <c r="AR28" s="1114"/>
      <c r="AS28" s="1118"/>
      <c r="AT28" s="1119"/>
      <c r="AU28" s="1119"/>
      <c r="AV28" s="1126"/>
      <c r="AW28" s="1114"/>
      <c r="AX28" s="1114"/>
      <c r="AY28" s="1114"/>
      <c r="AZ28" s="1114"/>
      <c r="BA28" s="1118"/>
      <c r="BB28" s="1119"/>
      <c r="BC28" s="1119"/>
      <c r="BD28" s="1119"/>
      <c r="BE28" s="1119"/>
      <c r="BF28" s="1126"/>
      <c r="BG28" s="1114" t="s">
        <v>24</v>
      </c>
      <c r="BH28" s="1114"/>
      <c r="BI28" s="1114"/>
      <c r="BJ28" s="1114"/>
      <c r="BK28" s="1114"/>
      <c r="BL28" s="1114"/>
      <c r="BM28" s="1114" t="s">
        <v>25</v>
      </c>
      <c r="BN28" s="1114"/>
      <c r="BO28" s="1114"/>
      <c r="BP28" s="1114"/>
      <c r="BQ28" s="1114"/>
      <c r="BR28" s="1114"/>
      <c r="BS28" s="1118"/>
      <c r="BT28" s="1119"/>
      <c r="BU28" s="1119"/>
      <c r="BV28" s="1119"/>
      <c r="BW28" s="1119"/>
      <c r="BX28" s="1119"/>
      <c r="BY28" s="1139"/>
      <c r="BZ28" s="1140"/>
      <c r="CA28" s="1140"/>
      <c r="CB28" s="1140"/>
      <c r="CC28" s="1141"/>
      <c r="CD28" s="100"/>
      <c r="CE28" s="100"/>
      <c r="CF28" s="100"/>
      <c r="CG28" s="100"/>
      <c r="CH28" s="100"/>
      <c r="CI28" s="100"/>
      <c r="CJ28" s="100"/>
      <c r="CK28" s="100"/>
      <c r="CL28" s="103"/>
      <c r="CM28" s="103"/>
      <c r="CN28" s="103"/>
      <c r="CO28" s="103"/>
      <c r="CP28" s="103"/>
      <c r="CQ28" s="185"/>
      <c r="CR28" s="184"/>
      <c r="CS28" s="184"/>
      <c r="CT28" s="171"/>
      <c r="CU28" s="171"/>
      <c r="CV28" s="171"/>
      <c r="CW28" s="171"/>
      <c r="CX28" s="171"/>
      <c r="CY28" s="171"/>
      <c r="CZ28" s="171"/>
      <c r="DA28" s="171"/>
      <c r="DB28" s="171"/>
      <c r="DC28" s="171"/>
      <c r="DD28" s="171"/>
      <c r="DE28" s="171"/>
      <c r="DF28" s="171"/>
      <c r="DG28" s="171"/>
      <c r="DH28" s="171"/>
      <c r="DI28" s="171"/>
      <c r="DJ28" s="171"/>
      <c r="DK28" s="171"/>
      <c r="DL28" s="171"/>
      <c r="DM28" s="171"/>
      <c r="DN28" s="171"/>
      <c r="DO28" s="171"/>
      <c r="DP28" s="171"/>
      <c r="DQ28" s="184"/>
    </row>
    <row r="29" spans="1:121" s="132" customFormat="1" ht="17.25" customHeight="1">
      <c r="A29" s="1097">
        <v>1</v>
      </c>
      <c r="B29" s="1098"/>
      <c r="C29" s="1104" t="str">
        <f>IF(ＺＥＨデベロッパー公開情報!H56="","",ＺＥＨデベロッパー公開情報!H56)</f>
        <v/>
      </c>
      <c r="D29" s="1105"/>
      <c r="E29" s="1105"/>
      <c r="F29" s="1105"/>
      <c r="G29" s="1105"/>
      <c r="H29" s="1105"/>
      <c r="I29" s="1105"/>
      <c r="J29" s="1105"/>
      <c r="K29" s="1105"/>
      <c r="L29" s="1105"/>
      <c r="M29" s="1105"/>
      <c r="N29" s="1105"/>
      <c r="O29" s="1105"/>
      <c r="P29" s="1105"/>
      <c r="Q29" s="1105"/>
      <c r="R29" s="1105"/>
      <c r="S29" s="1105"/>
      <c r="T29" s="1105"/>
      <c r="U29" s="1105"/>
      <c r="V29" s="1105"/>
      <c r="W29" s="1105"/>
      <c r="X29" s="1105"/>
      <c r="Y29" s="1105"/>
      <c r="Z29" s="1105"/>
      <c r="AA29" s="1106" t="str">
        <f>IF(OR(ＺＥＨデベロッパー公開情報!AD55="",ＺＥＨデベロッパー公開情報!AD55="--選択--"),"",ＺＥＨデベロッパー公開情報!AD55)</f>
        <v/>
      </c>
      <c r="AB29" s="1107"/>
      <c r="AC29" s="1107"/>
      <c r="AD29" s="1107"/>
      <c r="AE29" s="1108"/>
      <c r="AF29" s="1071" t="str">
        <f>IF(OR(ＺＥＨデベロッパー公開情報!AI55="",ＺＥＨデベロッパー公開情報!AI55="--選択--"),"",ＺＥＨデベロッパー公開情報!AI55)</f>
        <v/>
      </c>
      <c r="AG29" s="1072"/>
      <c r="AH29" s="1072"/>
      <c r="AI29" s="1073"/>
      <c r="AJ29" s="1109" t="str">
        <f>IF(ＺＥＨデベロッパー公開情報!AN55="","",ＺＥＨデベロッパー公開情報!AN55)</f>
        <v/>
      </c>
      <c r="AK29" s="1109"/>
      <c r="AL29" s="1109"/>
      <c r="AM29" s="1109"/>
      <c r="AN29" s="1109"/>
      <c r="AO29" s="1109"/>
      <c r="AP29" s="1110" t="str">
        <f>IF(ＺＥＨデベロッパー公開情報!AT55="","",ＺＥＨデベロッパー公開情報!AT55)</f>
        <v/>
      </c>
      <c r="AQ29" s="1110"/>
      <c r="AR29" s="1110"/>
      <c r="AS29" s="1086" t="str">
        <f>IF(ＺＥＨデベロッパー公開情報!AX55="","",ＺＥＨデベロッパー公開情報!AX55)</f>
        <v/>
      </c>
      <c r="AT29" s="1087"/>
      <c r="AU29" s="1087"/>
      <c r="AV29" s="1088"/>
      <c r="AW29" s="1102" t="str">
        <f>IF(ＺＥＨデベロッパー公開情報!BB55="","",ＺＥＨデベロッパー公開情報!BB55)</f>
        <v/>
      </c>
      <c r="AX29" s="1102"/>
      <c r="AY29" s="1102"/>
      <c r="AZ29" s="1102"/>
      <c r="BA29" s="1135" t="str">
        <f>IF(ＺＥＨデベロッパー公開情報!BF55="","",ＺＥＨデベロッパー公開情報!BF55)</f>
        <v/>
      </c>
      <c r="BB29" s="1135"/>
      <c r="BC29" s="1135"/>
      <c r="BD29" s="1135"/>
      <c r="BE29" s="1135"/>
      <c r="BF29" s="1135"/>
      <c r="BG29" s="1103" t="str">
        <f>IF(ＺＥＨデベロッパー公開情報!BL55="","",ＺＥＨデベロッパー公開情報!BL55)</f>
        <v/>
      </c>
      <c r="BH29" s="1103"/>
      <c r="BI29" s="1103"/>
      <c r="BJ29" s="1103"/>
      <c r="BK29" s="1103"/>
      <c r="BL29" s="1103"/>
      <c r="BM29" s="1103" t="str">
        <f>IF(ＺＥＨデベロッパー公開情報!BR55="","",ＺＥＨデベロッパー公開情報!BR55)</f>
        <v/>
      </c>
      <c r="BN29" s="1103"/>
      <c r="BO29" s="1103"/>
      <c r="BP29" s="1103"/>
      <c r="BQ29" s="1103"/>
      <c r="BR29" s="1103"/>
      <c r="BS29" s="1208" t="str">
        <f>IF(OR(ＺＥＨデベロッパー公開情報!BX55="",ＺＥＨデベロッパー公開情報!BX55="--選択--"),"",ＺＥＨデベロッパー公開情報!BX55)</f>
        <v/>
      </c>
      <c r="BT29" s="1209"/>
      <c r="BU29" s="1209"/>
      <c r="BV29" s="1209"/>
      <c r="BW29" s="1209"/>
      <c r="BX29" s="1210"/>
      <c r="BY29" s="1220" t="str">
        <f>IF(OR(ＺＥＨデベロッパー公開情報!CF55="",ＺＥＨデベロッパー公開情報!CF55="--選択--"),"",ＺＥＨデベロッパー公開情報!CF55)</f>
        <v/>
      </c>
      <c r="BZ29" s="1221"/>
      <c r="CA29" s="1221"/>
      <c r="CB29" s="1221"/>
      <c r="CC29" s="1222"/>
      <c r="CD29" s="133"/>
      <c r="CE29" s="133"/>
      <c r="CF29" s="133"/>
      <c r="CG29" s="133"/>
      <c r="CH29" s="133"/>
      <c r="CI29" s="133"/>
      <c r="CJ29" s="133"/>
      <c r="CK29" s="133"/>
      <c r="CL29" s="134"/>
      <c r="CM29" s="134"/>
      <c r="CN29" s="134"/>
      <c r="CO29" s="134"/>
      <c r="CP29" s="134"/>
      <c r="CQ29" s="134"/>
      <c r="CT29" s="36"/>
      <c r="CU29" s="36"/>
      <c r="CV29" s="36"/>
      <c r="CW29" s="36"/>
      <c r="CX29" s="36"/>
      <c r="CY29" s="36"/>
      <c r="CZ29" s="36"/>
      <c r="DA29" s="36"/>
      <c r="DB29" s="36"/>
      <c r="DC29" s="36"/>
      <c r="DD29" s="36"/>
      <c r="DE29" s="36"/>
      <c r="DF29" s="36"/>
      <c r="DG29" s="36"/>
      <c r="DH29" s="36"/>
      <c r="DI29" s="36"/>
      <c r="DJ29" s="36"/>
      <c r="DK29" s="36"/>
      <c r="DL29" s="36"/>
      <c r="DM29" s="36"/>
      <c r="DN29" s="36"/>
      <c r="DO29" s="36"/>
      <c r="DP29" s="36"/>
    </row>
    <row r="30" spans="1:121" s="132" customFormat="1" ht="17.25" customHeight="1">
      <c r="A30" s="1129">
        <v>2</v>
      </c>
      <c r="B30" s="1130"/>
      <c r="C30" s="1047" t="str">
        <f>IF(ＺＥＨデベロッパー公開情報!H58="","",ＺＥＨデベロッパー公開情報!H58)</f>
        <v/>
      </c>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8"/>
      <c r="AA30" s="1068" t="str">
        <f>IF(OR(ＺＥＨデベロッパー公開情報!AD57="",ＺＥＨデベロッパー公開情報!AD57="--選択--"),"",ＺＥＨデベロッパー公開情報!AD57)</f>
        <v/>
      </c>
      <c r="AB30" s="1069"/>
      <c r="AC30" s="1069"/>
      <c r="AD30" s="1069"/>
      <c r="AE30" s="1070"/>
      <c r="AF30" s="1056" t="str">
        <f>IF(OR(ＺＥＨデベロッパー公開情報!AI57="",ＺＥＨデベロッパー公開情報!AI57="--選択--"),"",ＺＥＨデベロッパー公開情報!AI57)</f>
        <v/>
      </c>
      <c r="AG30" s="1056"/>
      <c r="AH30" s="1056"/>
      <c r="AI30" s="1056"/>
      <c r="AJ30" s="1092" t="str">
        <f>IF(ＺＥＨデベロッパー公開情報!AN57="","",ＺＥＨデベロッパー公開情報!AN57)</f>
        <v/>
      </c>
      <c r="AK30" s="1092"/>
      <c r="AL30" s="1092"/>
      <c r="AM30" s="1092"/>
      <c r="AN30" s="1092"/>
      <c r="AO30" s="1092"/>
      <c r="AP30" s="1093" t="str">
        <f>IF(ＺＥＨデベロッパー公開情報!AT57="","",ＺＥＨデベロッパー公開情報!AT57)</f>
        <v/>
      </c>
      <c r="AQ30" s="1093"/>
      <c r="AR30" s="1093"/>
      <c r="AS30" s="1064" t="str">
        <f>IF(ＺＥＨデベロッパー公開情報!AX57="","",ＺＥＨデベロッパー公開情報!AX57)</f>
        <v/>
      </c>
      <c r="AT30" s="1064"/>
      <c r="AU30" s="1064"/>
      <c r="AV30" s="1064"/>
      <c r="AW30" s="1065" t="str">
        <f>IF(ＺＥＨデベロッパー公開情報!BB57="","",ＺＥＨデベロッパー公開情報!BB57)</f>
        <v/>
      </c>
      <c r="AX30" s="1065"/>
      <c r="AY30" s="1065"/>
      <c r="AZ30" s="1065"/>
      <c r="BA30" s="1131" t="str">
        <f>IF(ＺＥＨデベロッパー公開情報!BF57="","",ＺＥＨデベロッパー公開情報!BF57)</f>
        <v/>
      </c>
      <c r="BB30" s="1131"/>
      <c r="BC30" s="1131"/>
      <c r="BD30" s="1131"/>
      <c r="BE30" s="1131"/>
      <c r="BF30" s="1131"/>
      <c r="BG30" s="1066" t="str">
        <f>IF(ＺＥＨデベロッパー公開情報!BL57="","",ＺＥＨデベロッパー公開情報!BL57)</f>
        <v/>
      </c>
      <c r="BH30" s="1066"/>
      <c r="BI30" s="1066"/>
      <c r="BJ30" s="1066"/>
      <c r="BK30" s="1066"/>
      <c r="BL30" s="1066"/>
      <c r="BM30" s="1066" t="str">
        <f>IF(ＺＥＨデベロッパー公開情報!BR57="","",ＺＥＨデベロッパー公開情報!BR57)</f>
        <v/>
      </c>
      <c r="BN30" s="1066"/>
      <c r="BO30" s="1066"/>
      <c r="BP30" s="1066"/>
      <c r="BQ30" s="1066"/>
      <c r="BR30" s="1066"/>
      <c r="BS30" s="1211" t="str">
        <f>IF(OR(ＺＥＨデベロッパー公開情報!BX57="",ＺＥＨデベロッパー公開情報!BX57="--選択--"),"",ＺＥＨデベロッパー公開情報!BX57)</f>
        <v/>
      </c>
      <c r="BT30" s="1212"/>
      <c r="BU30" s="1212"/>
      <c r="BV30" s="1212"/>
      <c r="BW30" s="1212"/>
      <c r="BX30" s="1213"/>
      <c r="BY30" s="1223" t="str">
        <f>IF(OR(ＺＥＨデベロッパー公開情報!CF57="",ＺＥＨデベロッパー公開情報!CF57="--選択--"),"",ＺＥＨデベロッパー公開情報!CF57)</f>
        <v/>
      </c>
      <c r="BZ30" s="1224"/>
      <c r="CA30" s="1224"/>
      <c r="CB30" s="1224"/>
      <c r="CC30" s="1225"/>
      <c r="CD30" s="134"/>
      <c r="CE30" s="134"/>
      <c r="CF30" s="134"/>
      <c r="CG30" s="134"/>
      <c r="CH30" s="134"/>
      <c r="CI30" s="134"/>
      <c r="CJ30" s="134"/>
      <c r="CK30" s="134"/>
      <c r="CL30" s="134"/>
      <c r="CM30" s="134"/>
      <c r="CN30" s="134"/>
      <c r="CO30" s="134"/>
      <c r="CP30" s="134"/>
      <c r="CQ30" s="134"/>
      <c r="CT30" s="36"/>
      <c r="CU30" s="36"/>
      <c r="CV30" s="36"/>
      <c r="CW30" s="36"/>
      <c r="CX30" s="36"/>
      <c r="CY30" s="36"/>
      <c r="CZ30" s="36"/>
      <c r="DA30" s="36"/>
      <c r="DB30" s="36"/>
      <c r="DC30" s="36"/>
      <c r="DD30" s="36"/>
      <c r="DE30" s="36"/>
      <c r="DF30" s="36"/>
      <c r="DG30" s="36"/>
      <c r="DH30" s="36"/>
      <c r="DI30" s="36"/>
      <c r="DJ30" s="36"/>
      <c r="DK30" s="36"/>
      <c r="DL30" s="36"/>
      <c r="DM30" s="36"/>
      <c r="DN30" s="36"/>
      <c r="DO30" s="36"/>
      <c r="DP30" s="36"/>
    </row>
    <row r="31" spans="1:121" s="132" customFormat="1" ht="17.25" customHeight="1">
      <c r="A31" s="1097">
        <v>3</v>
      </c>
      <c r="B31" s="1098"/>
      <c r="C31" s="1111" t="str">
        <f>IF(ＺＥＨデベロッパー公開情報!H60="","",ＺＥＨデベロッパー公開情報!H60)</f>
        <v/>
      </c>
      <c r="D31" s="1112"/>
      <c r="E31" s="1112"/>
      <c r="F31" s="1112"/>
      <c r="G31" s="1112"/>
      <c r="H31" s="1112"/>
      <c r="I31" s="1112"/>
      <c r="J31" s="1112"/>
      <c r="K31" s="1112"/>
      <c r="L31" s="1112"/>
      <c r="M31" s="1112"/>
      <c r="N31" s="1112"/>
      <c r="O31" s="1112"/>
      <c r="P31" s="1112"/>
      <c r="Q31" s="1112"/>
      <c r="R31" s="1112"/>
      <c r="S31" s="1112"/>
      <c r="T31" s="1112"/>
      <c r="U31" s="1112"/>
      <c r="V31" s="1112"/>
      <c r="W31" s="1112"/>
      <c r="X31" s="1112"/>
      <c r="Y31" s="1112"/>
      <c r="Z31" s="1112"/>
      <c r="AA31" s="1071" t="str">
        <f>IF(OR(ＺＥＨデベロッパー公開情報!AD59="",ＺＥＨデベロッパー公開情報!AD59="--選択--"),"",ＺＥＨデベロッパー公開情報!AD59)</f>
        <v/>
      </c>
      <c r="AB31" s="1072"/>
      <c r="AC31" s="1072"/>
      <c r="AD31" s="1072"/>
      <c r="AE31" s="1073"/>
      <c r="AF31" s="1071" t="str">
        <f>IF(OR(ＺＥＨデベロッパー公開情報!AI59="",ＺＥＨデベロッパー公開情報!AI59="--選択--"),"",ＺＥＨデベロッパー公開情報!AI59)</f>
        <v/>
      </c>
      <c r="AG31" s="1072"/>
      <c r="AH31" s="1072"/>
      <c r="AI31" s="1073"/>
      <c r="AJ31" s="1099" t="str">
        <f>IF(ＺＥＨデベロッパー公開情報!AN59="","",ＺＥＨデベロッパー公開情報!AN59)</f>
        <v/>
      </c>
      <c r="AK31" s="1100"/>
      <c r="AL31" s="1100"/>
      <c r="AM31" s="1100"/>
      <c r="AN31" s="1100"/>
      <c r="AO31" s="1101"/>
      <c r="AP31" s="1094" t="str">
        <f>IF(ＺＥＨデベロッパー公開情報!AT59="","",ＺＥＨデベロッパー公開情報!AT59)</f>
        <v/>
      </c>
      <c r="AQ31" s="1095"/>
      <c r="AR31" s="1096"/>
      <c r="AS31" s="1086" t="str">
        <f>IF(ＺＥＨデベロッパー公開情報!AX59="","",ＺＥＨデベロッパー公開情報!AX59)</f>
        <v/>
      </c>
      <c r="AT31" s="1087"/>
      <c r="AU31" s="1087"/>
      <c r="AV31" s="1088"/>
      <c r="AW31" s="1089" t="str">
        <f>IF(ＺＥＨデベロッパー公開情報!BB59="","",ＺＥＨデベロッパー公開情報!BB59)</f>
        <v/>
      </c>
      <c r="AX31" s="1090"/>
      <c r="AY31" s="1090"/>
      <c r="AZ31" s="1091"/>
      <c r="BA31" s="1132" t="str">
        <f>IF(ＺＥＨデベロッパー公開情報!BF59="","",ＺＥＨデベロッパー公開情報!BF59)</f>
        <v/>
      </c>
      <c r="BB31" s="1133"/>
      <c r="BC31" s="1133"/>
      <c r="BD31" s="1133"/>
      <c r="BE31" s="1133"/>
      <c r="BF31" s="1134"/>
      <c r="BG31" s="1083" t="str">
        <f>IF(ＺＥＨデベロッパー公開情報!BL59="","",ＺＥＨデベロッパー公開情報!BL59)</f>
        <v/>
      </c>
      <c r="BH31" s="1084"/>
      <c r="BI31" s="1084"/>
      <c r="BJ31" s="1084"/>
      <c r="BK31" s="1084"/>
      <c r="BL31" s="1085"/>
      <c r="BM31" s="1083" t="str">
        <f>IF(ＺＥＨデベロッパー公開情報!BR59="","",ＺＥＨデベロッパー公開情報!BR59)</f>
        <v/>
      </c>
      <c r="BN31" s="1084"/>
      <c r="BO31" s="1084"/>
      <c r="BP31" s="1084"/>
      <c r="BQ31" s="1084"/>
      <c r="BR31" s="1085"/>
      <c r="BS31" s="1214" t="str">
        <f>IF(OR(ＺＥＨデベロッパー公開情報!BX59="",ＺＥＨデベロッパー公開情報!BX59="--選択--"),"",ＺＥＨデベロッパー公開情報!BX59)</f>
        <v/>
      </c>
      <c r="BT31" s="1215"/>
      <c r="BU31" s="1215"/>
      <c r="BV31" s="1215"/>
      <c r="BW31" s="1215"/>
      <c r="BX31" s="1216"/>
      <c r="BY31" s="1214" t="str">
        <f>IF(OR(ＺＥＨデベロッパー公開情報!CF59="",ＺＥＨデベロッパー公開情報!CF59="--選択--"),"",ＺＥＨデベロッパー公開情報!CF59)</f>
        <v/>
      </c>
      <c r="BZ31" s="1215"/>
      <c r="CA31" s="1215"/>
      <c r="CB31" s="1215"/>
      <c r="CC31" s="1226"/>
      <c r="CD31" s="134"/>
      <c r="CE31" s="134"/>
      <c r="CF31" s="134"/>
      <c r="CG31" s="134"/>
      <c r="CH31" s="134"/>
      <c r="CI31" s="134"/>
      <c r="CJ31" s="134"/>
      <c r="CK31" s="134"/>
      <c r="CL31" s="134"/>
      <c r="CM31" s="134"/>
      <c r="CN31" s="134"/>
      <c r="CO31" s="134"/>
      <c r="CP31" s="134"/>
      <c r="CQ31" s="134"/>
      <c r="CT31" s="36"/>
      <c r="CU31" s="36"/>
      <c r="CV31" s="36"/>
      <c r="CW31" s="36"/>
      <c r="CX31" s="36"/>
      <c r="CY31" s="36"/>
      <c r="CZ31" s="36"/>
      <c r="DA31" s="36"/>
      <c r="DB31" s="36"/>
      <c r="DC31" s="36"/>
      <c r="DD31" s="36"/>
      <c r="DE31" s="36"/>
      <c r="DF31" s="36"/>
      <c r="DG31" s="36"/>
      <c r="DH31" s="36"/>
      <c r="DI31" s="36"/>
      <c r="DJ31" s="36"/>
      <c r="DK31" s="36"/>
      <c r="DL31" s="36"/>
      <c r="DM31" s="36"/>
      <c r="DN31" s="36"/>
      <c r="DO31" s="36"/>
      <c r="DP31" s="36"/>
    </row>
    <row r="32" spans="1:121" s="132" customFormat="1" ht="17.25" customHeight="1">
      <c r="A32" s="1129">
        <v>4</v>
      </c>
      <c r="B32" s="1130"/>
      <c r="C32" s="1047" t="str">
        <f>IF(ＺＥＨデベロッパー公開情報!H62="","",ＺＥＨデベロッパー公開情報!H62)</f>
        <v/>
      </c>
      <c r="D32" s="1048"/>
      <c r="E32" s="1048"/>
      <c r="F32" s="1048"/>
      <c r="G32" s="1048"/>
      <c r="H32" s="1048"/>
      <c r="I32" s="1048"/>
      <c r="J32" s="1048"/>
      <c r="K32" s="1048"/>
      <c r="L32" s="1048"/>
      <c r="M32" s="1048"/>
      <c r="N32" s="1048"/>
      <c r="O32" s="1048"/>
      <c r="P32" s="1048"/>
      <c r="Q32" s="1048"/>
      <c r="R32" s="1048"/>
      <c r="S32" s="1048"/>
      <c r="T32" s="1048"/>
      <c r="U32" s="1048"/>
      <c r="V32" s="1048"/>
      <c r="W32" s="1048"/>
      <c r="X32" s="1048"/>
      <c r="Y32" s="1048"/>
      <c r="Z32" s="1048"/>
      <c r="AA32" s="1068" t="str">
        <f>IF(OR(ＺＥＨデベロッパー公開情報!AD61="",ＺＥＨデベロッパー公開情報!AD61="--選択--"),"",ＺＥＨデベロッパー公開情報!AD61)</f>
        <v/>
      </c>
      <c r="AB32" s="1069"/>
      <c r="AC32" s="1069"/>
      <c r="AD32" s="1069"/>
      <c r="AE32" s="1070"/>
      <c r="AF32" s="1056" t="str">
        <f>IF(OR(ＺＥＨデベロッパー公開情報!AI61="",ＺＥＨデベロッパー公開情報!AI61="--選択--"),"",ＺＥＨデベロッパー公開情報!AI61)</f>
        <v/>
      </c>
      <c r="AG32" s="1056"/>
      <c r="AH32" s="1056"/>
      <c r="AI32" s="1056"/>
      <c r="AJ32" s="1092" t="str">
        <f>IF(ＺＥＨデベロッパー公開情報!AN61="","",ＺＥＨデベロッパー公開情報!AN61)</f>
        <v/>
      </c>
      <c r="AK32" s="1092"/>
      <c r="AL32" s="1092"/>
      <c r="AM32" s="1092"/>
      <c r="AN32" s="1092"/>
      <c r="AO32" s="1092"/>
      <c r="AP32" s="1093" t="str">
        <f>IF(ＺＥＨデベロッパー公開情報!AT61="","",ＺＥＨデベロッパー公開情報!AT61)</f>
        <v/>
      </c>
      <c r="AQ32" s="1093"/>
      <c r="AR32" s="1093"/>
      <c r="AS32" s="1064" t="str">
        <f>IF(ＺＥＨデベロッパー公開情報!AX61="","",ＺＥＨデベロッパー公開情報!AX61)</f>
        <v/>
      </c>
      <c r="AT32" s="1064"/>
      <c r="AU32" s="1064"/>
      <c r="AV32" s="1064"/>
      <c r="AW32" s="1065" t="str">
        <f>IF(ＺＥＨデベロッパー公開情報!BB61="","",ＺＥＨデベロッパー公開情報!BB61)</f>
        <v/>
      </c>
      <c r="AX32" s="1065"/>
      <c r="AY32" s="1065"/>
      <c r="AZ32" s="1065"/>
      <c r="BA32" s="1131" t="str">
        <f>IF(ＺＥＨデベロッパー公開情報!BF61="","",ＺＥＨデベロッパー公開情報!BF61)</f>
        <v/>
      </c>
      <c r="BB32" s="1131"/>
      <c r="BC32" s="1131"/>
      <c r="BD32" s="1131"/>
      <c r="BE32" s="1131"/>
      <c r="BF32" s="1131"/>
      <c r="BG32" s="1066" t="str">
        <f>IF(ＺＥＨデベロッパー公開情報!BL61="","",ＺＥＨデベロッパー公開情報!BL61)</f>
        <v/>
      </c>
      <c r="BH32" s="1066"/>
      <c r="BI32" s="1066"/>
      <c r="BJ32" s="1066"/>
      <c r="BK32" s="1066"/>
      <c r="BL32" s="1066"/>
      <c r="BM32" s="1066" t="str">
        <f>IF(ＺＥＨデベロッパー公開情報!BR61="","",ＺＥＨデベロッパー公開情報!BR61)</f>
        <v/>
      </c>
      <c r="BN32" s="1066"/>
      <c r="BO32" s="1066"/>
      <c r="BP32" s="1066"/>
      <c r="BQ32" s="1066"/>
      <c r="BR32" s="1066"/>
      <c r="BS32" s="1211" t="str">
        <f>IF(OR(ＺＥＨデベロッパー公開情報!BX61="",ＺＥＨデベロッパー公開情報!BX61="--選択--"),"",ＺＥＨデベロッパー公開情報!BX61)</f>
        <v/>
      </c>
      <c r="BT32" s="1212"/>
      <c r="BU32" s="1212"/>
      <c r="BV32" s="1212"/>
      <c r="BW32" s="1212"/>
      <c r="BX32" s="1213"/>
      <c r="BY32" s="1211" t="str">
        <f>IF(OR(ＺＥＨデベロッパー公開情報!CF61="",ＺＥＨデベロッパー公開情報!CF61="--選択--"),"",ＺＥＨデベロッパー公開情報!CF61)</f>
        <v/>
      </c>
      <c r="BZ32" s="1212"/>
      <c r="CA32" s="1212"/>
      <c r="CB32" s="1212"/>
      <c r="CC32" s="1213"/>
      <c r="CD32" s="134"/>
      <c r="CE32" s="134"/>
      <c r="CF32" s="134"/>
      <c r="CG32" s="134"/>
      <c r="CH32" s="134"/>
      <c r="CI32" s="134"/>
      <c r="CJ32" s="134"/>
      <c r="CK32" s="134"/>
      <c r="CL32" s="134"/>
      <c r="CM32" s="134"/>
      <c r="CN32" s="134"/>
      <c r="CO32" s="134"/>
      <c r="CP32" s="134"/>
      <c r="CQ32" s="134"/>
      <c r="CR32" s="37"/>
      <c r="CT32" s="36"/>
      <c r="CU32" s="36"/>
      <c r="CV32" s="36"/>
      <c r="CW32" s="36"/>
      <c r="CX32" s="36"/>
      <c r="CY32" s="36"/>
      <c r="CZ32" s="36"/>
      <c r="DA32" s="36"/>
      <c r="DB32" s="36"/>
      <c r="DC32" s="36"/>
      <c r="DD32" s="36"/>
      <c r="DE32" s="36"/>
      <c r="DF32" s="36"/>
      <c r="DG32" s="36"/>
      <c r="DH32" s="36"/>
      <c r="DI32" s="36"/>
      <c r="DJ32" s="36"/>
      <c r="DK32" s="36"/>
      <c r="DL32" s="36"/>
      <c r="DM32" s="36"/>
      <c r="DN32" s="36"/>
      <c r="DO32" s="36"/>
      <c r="DP32" s="36"/>
    </row>
    <row r="33" spans="1:120" s="132" customFormat="1" ht="17.25" customHeight="1">
      <c r="A33" s="1045">
        <v>5</v>
      </c>
      <c r="B33" s="1046"/>
      <c r="C33" s="1057" t="str">
        <f>IF(ＺＥＨデベロッパー公開情報!H64="","",ＺＥＨデベロッパー公開情報!H64)</f>
        <v/>
      </c>
      <c r="D33" s="1058"/>
      <c r="E33" s="1058"/>
      <c r="F33" s="1058"/>
      <c r="G33" s="1058"/>
      <c r="H33" s="1058"/>
      <c r="I33" s="1058"/>
      <c r="J33" s="1058"/>
      <c r="K33" s="1058"/>
      <c r="L33" s="1058"/>
      <c r="M33" s="1058"/>
      <c r="N33" s="1058"/>
      <c r="O33" s="1058"/>
      <c r="P33" s="1058"/>
      <c r="Q33" s="1058"/>
      <c r="R33" s="1058"/>
      <c r="S33" s="1058"/>
      <c r="T33" s="1058"/>
      <c r="U33" s="1058"/>
      <c r="V33" s="1058"/>
      <c r="W33" s="1058"/>
      <c r="X33" s="1058"/>
      <c r="Y33" s="1058"/>
      <c r="Z33" s="1058"/>
      <c r="AA33" s="1049" t="str">
        <f>IF(OR(ＺＥＨデベロッパー公開情報!AD63="",ＺＥＨデベロッパー公開情報!AD63="--選択--"),"",ＺＥＨデベロッパー公開情報!AD63)</f>
        <v/>
      </c>
      <c r="AB33" s="1050"/>
      <c r="AC33" s="1050"/>
      <c r="AD33" s="1050"/>
      <c r="AE33" s="1051"/>
      <c r="AF33" s="1049" t="str">
        <f>IF(OR(ＺＥＨデベロッパー公開情報!AI63="",ＺＥＨデベロッパー公開情報!AI63="--選択--"),"",ＺＥＨデベロッパー公開情報!AI63)</f>
        <v/>
      </c>
      <c r="AG33" s="1050"/>
      <c r="AH33" s="1050"/>
      <c r="AI33" s="1051"/>
      <c r="AJ33" s="1052" t="str">
        <f>IF(ＺＥＨデベロッパー公開情報!AN63="","",ＺＥＨデベロッパー公開情報!AN63)</f>
        <v/>
      </c>
      <c r="AK33" s="1053"/>
      <c r="AL33" s="1053"/>
      <c r="AM33" s="1053"/>
      <c r="AN33" s="1053"/>
      <c r="AO33" s="1054"/>
      <c r="AP33" s="1074" t="str">
        <f>IF(ＺＥＨデベロッパー公開情報!AT63="","",ＺＥＨデベロッパー公開情報!AT63)</f>
        <v/>
      </c>
      <c r="AQ33" s="1075"/>
      <c r="AR33" s="1076"/>
      <c r="AS33" s="1077" t="str">
        <f>IF(ＺＥＨデベロッパー公開情報!AX63="","",ＺＥＨデベロッパー公開情報!AX63)</f>
        <v/>
      </c>
      <c r="AT33" s="1078"/>
      <c r="AU33" s="1078"/>
      <c r="AV33" s="1079"/>
      <c r="AW33" s="1080" t="str">
        <f>IF(ＺＥＨデベロッパー公開情報!BB63="","",ＺＥＨデベロッパー公開情報!BB63)</f>
        <v/>
      </c>
      <c r="AX33" s="1081"/>
      <c r="AY33" s="1081"/>
      <c r="AZ33" s="1082"/>
      <c r="BA33" s="1121" t="str">
        <f>IF(ＺＥＨデベロッパー公開情報!BF63="","",ＺＥＨデベロッパー公開情報!BF63)</f>
        <v/>
      </c>
      <c r="BB33" s="1122"/>
      <c r="BC33" s="1122"/>
      <c r="BD33" s="1122"/>
      <c r="BE33" s="1122"/>
      <c r="BF33" s="1123"/>
      <c r="BG33" s="1059" t="str">
        <f>IF(ＺＥＨデベロッパー公開情報!BL63="","",ＺＥＨデベロッパー公開情報!BL63)</f>
        <v/>
      </c>
      <c r="BH33" s="1060"/>
      <c r="BI33" s="1060"/>
      <c r="BJ33" s="1060"/>
      <c r="BK33" s="1060"/>
      <c r="BL33" s="1061"/>
      <c r="BM33" s="1059" t="str">
        <f>IF(ＺＥＨデベロッパー公開情報!BR63="","",ＺＥＨデベロッパー公開情報!BR63)</f>
        <v/>
      </c>
      <c r="BN33" s="1060"/>
      <c r="BO33" s="1060"/>
      <c r="BP33" s="1060"/>
      <c r="BQ33" s="1060"/>
      <c r="BR33" s="1061"/>
      <c r="BS33" s="1217" t="str">
        <f>IF(OR(ＺＥＨデベロッパー公開情報!BX63="",ＺＥＨデベロッパー公開情報!BX63="--選択--"),"",ＺＥＨデベロッパー公開情報!BX63)</f>
        <v/>
      </c>
      <c r="BT33" s="1218"/>
      <c r="BU33" s="1218"/>
      <c r="BV33" s="1218"/>
      <c r="BW33" s="1218"/>
      <c r="BX33" s="1219"/>
      <c r="BY33" s="1217" t="str">
        <f>IF(OR(ＺＥＨデベロッパー公開情報!CF63="",ＺＥＨデベロッパー公開情報!CF63="--選択--"),"",ＺＥＨデベロッパー公開情報!CF63)</f>
        <v/>
      </c>
      <c r="BZ33" s="1218"/>
      <c r="CA33" s="1218"/>
      <c r="CB33" s="1218"/>
      <c r="CC33" s="1227"/>
      <c r="CD33" s="134"/>
      <c r="CE33" s="134"/>
      <c r="CF33" s="134"/>
      <c r="CG33" s="134"/>
      <c r="CH33" s="134"/>
      <c r="CI33" s="134"/>
      <c r="CJ33" s="134"/>
      <c r="CK33" s="134"/>
      <c r="CL33" s="134"/>
      <c r="CM33" s="134"/>
      <c r="CN33" s="134"/>
      <c r="CO33" s="134"/>
      <c r="CP33" s="134"/>
      <c r="CQ33" s="134"/>
      <c r="CR33" s="37"/>
      <c r="CS33" s="37"/>
      <c r="CT33" s="36"/>
      <c r="CU33" s="36"/>
      <c r="CV33" s="36"/>
      <c r="CW33" s="36"/>
      <c r="CX33" s="36"/>
      <c r="CY33" s="36"/>
      <c r="CZ33" s="36"/>
      <c r="DA33" s="36"/>
      <c r="DB33" s="36"/>
      <c r="DC33" s="36"/>
      <c r="DD33" s="36"/>
      <c r="DE33" s="36"/>
      <c r="DF33" s="36"/>
      <c r="DG33" s="36"/>
      <c r="DH33" s="36"/>
      <c r="DI33" s="36"/>
      <c r="DJ33" s="36"/>
      <c r="DK33" s="36"/>
      <c r="DL33" s="36"/>
      <c r="DM33" s="36"/>
      <c r="DN33" s="36"/>
      <c r="DO33" s="36"/>
      <c r="DP33" s="36"/>
    </row>
    <row r="34" spans="1:120" s="132" customFormat="1" ht="15" customHeight="1">
      <c r="A34" s="103"/>
      <c r="B34" s="103"/>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6"/>
      <c r="AK34" s="136"/>
      <c r="AL34" s="136"/>
      <c r="AM34" s="136"/>
      <c r="AN34" s="136"/>
      <c r="AO34" s="136"/>
      <c r="AP34" s="137"/>
      <c r="AQ34" s="137"/>
      <c r="AR34" s="137"/>
      <c r="AS34" s="138"/>
      <c r="AT34" s="138"/>
      <c r="AU34" s="138"/>
      <c r="AV34" s="138"/>
      <c r="AW34" s="135"/>
      <c r="AX34" s="135"/>
      <c r="AY34" s="135"/>
      <c r="AZ34" s="135"/>
      <c r="BA34" s="135"/>
      <c r="BB34" s="135"/>
      <c r="BC34" s="135"/>
      <c r="BD34" s="135"/>
      <c r="BE34" s="135"/>
      <c r="BF34" s="135"/>
      <c r="BG34" s="139"/>
      <c r="BH34" s="139"/>
      <c r="BI34" s="139"/>
      <c r="BJ34" s="139"/>
      <c r="BK34" s="139"/>
      <c r="BL34" s="139"/>
      <c r="BM34" s="1063" t="s">
        <v>368</v>
      </c>
      <c r="BN34" s="1063"/>
      <c r="BO34" s="1063"/>
      <c r="BP34" s="1063"/>
      <c r="BQ34" s="1063"/>
      <c r="BR34" s="1063"/>
      <c r="BS34" s="1063"/>
      <c r="BT34" s="1063"/>
      <c r="BU34" s="1063"/>
      <c r="BV34" s="1063"/>
      <c r="BW34" s="1063"/>
      <c r="BX34" s="1063"/>
      <c r="BY34" s="1067">
        <f>ＺＥＨデベロッパー公開情報!CF48</f>
        <v>0</v>
      </c>
      <c r="BZ34" s="1067"/>
      <c r="CA34" s="134" t="s">
        <v>369</v>
      </c>
      <c r="CB34" s="134"/>
      <c r="CC34" s="134"/>
      <c r="CD34" s="134"/>
      <c r="CE34" s="134"/>
      <c r="CF34" s="134"/>
      <c r="CG34" s="134"/>
      <c r="CH34" s="134"/>
      <c r="CI34" s="134"/>
      <c r="CJ34" s="134"/>
      <c r="CK34" s="134"/>
      <c r="CL34" s="134"/>
      <c r="CM34" s="134"/>
      <c r="CN34" s="134"/>
      <c r="CO34" s="134"/>
      <c r="CP34" s="134"/>
      <c r="CQ34" s="134"/>
      <c r="CR34" s="37"/>
      <c r="CS34" s="37"/>
      <c r="CT34" s="36"/>
      <c r="CU34" s="36"/>
      <c r="CV34" s="36"/>
      <c r="CW34" s="36"/>
      <c r="CX34" s="36"/>
      <c r="CY34" s="36"/>
      <c r="CZ34" s="36"/>
      <c r="DA34" s="36"/>
      <c r="DB34" s="36"/>
      <c r="DC34" s="36"/>
      <c r="DD34" s="36"/>
      <c r="DE34" s="36"/>
      <c r="DF34" s="36"/>
      <c r="DG34" s="36"/>
      <c r="DH34" s="36"/>
      <c r="DI34" s="36"/>
      <c r="DJ34" s="36"/>
      <c r="DK34" s="36"/>
      <c r="DL34" s="36"/>
      <c r="DM34" s="36"/>
      <c r="DN34" s="36"/>
      <c r="DO34" s="36"/>
      <c r="DP34" s="36"/>
    </row>
    <row r="35" spans="1:120" s="132" customFormat="1" ht="15" customHeight="1">
      <c r="A35" s="101"/>
      <c r="B35" s="35" t="s">
        <v>381</v>
      </c>
      <c r="C35" s="109"/>
      <c r="D35" s="109"/>
      <c r="E35" s="109"/>
      <c r="F35" s="109"/>
      <c r="G35" s="109"/>
      <c r="H35" s="109"/>
      <c r="I35" s="109"/>
      <c r="J35" s="120"/>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37"/>
      <c r="BM35" s="37"/>
      <c r="BN35" s="37"/>
      <c r="BO35" s="37"/>
      <c r="BP35" s="37"/>
      <c r="BQ35" s="37"/>
      <c r="BR35" s="37"/>
      <c r="BS35" s="35"/>
      <c r="BT35" s="35"/>
      <c r="BU35" s="35"/>
      <c r="BV35" s="35"/>
      <c r="BW35" s="35"/>
      <c r="BX35" s="35"/>
      <c r="BY35" s="35"/>
      <c r="BZ35" s="35"/>
      <c r="CA35" s="35"/>
      <c r="CB35" s="35"/>
      <c r="CC35" s="35"/>
      <c r="CD35" s="37"/>
      <c r="CE35" s="37"/>
      <c r="CF35" s="37"/>
      <c r="CG35" s="37"/>
      <c r="CH35" s="37"/>
      <c r="CI35" s="37"/>
      <c r="CJ35" s="37"/>
      <c r="CK35" s="37"/>
      <c r="CL35" s="37"/>
      <c r="CM35" s="37"/>
      <c r="CN35" s="37"/>
      <c r="CO35" s="37"/>
      <c r="CP35" s="37"/>
      <c r="CQ35" s="37"/>
      <c r="CT35" s="36"/>
      <c r="CU35" s="36"/>
      <c r="CV35" s="36"/>
      <c r="CW35" s="36"/>
      <c r="CX35" s="36"/>
      <c r="CY35" s="36"/>
      <c r="CZ35" s="36"/>
      <c r="DA35" s="36"/>
      <c r="DB35" s="36"/>
      <c r="DC35" s="36"/>
      <c r="DD35" s="36"/>
      <c r="DE35" s="36"/>
      <c r="DF35" s="36"/>
      <c r="DG35" s="36"/>
      <c r="DH35" s="36"/>
      <c r="DI35" s="36"/>
      <c r="DJ35" s="36"/>
      <c r="DK35" s="36"/>
      <c r="DL35" s="36"/>
      <c r="DM35" s="36"/>
      <c r="DN35" s="36"/>
      <c r="DO35" s="36"/>
      <c r="DP35" s="36"/>
    </row>
    <row r="36" spans="1:120" s="132" customFormat="1" ht="18" customHeight="1">
      <c r="A36" s="1127"/>
      <c r="B36" s="1113"/>
      <c r="C36" s="1115" t="s">
        <v>20</v>
      </c>
      <c r="D36" s="1116"/>
      <c r="E36" s="1116"/>
      <c r="F36" s="1116"/>
      <c r="G36" s="1116"/>
      <c r="H36" s="1116"/>
      <c r="I36" s="1116"/>
      <c r="J36" s="1116"/>
      <c r="K36" s="1116"/>
      <c r="L36" s="1116"/>
      <c r="M36" s="1116"/>
      <c r="N36" s="1116"/>
      <c r="O36" s="1116"/>
      <c r="P36" s="1116"/>
      <c r="Q36" s="1116"/>
      <c r="R36" s="1116"/>
      <c r="S36" s="1116"/>
      <c r="T36" s="1116"/>
      <c r="U36" s="1116"/>
      <c r="V36" s="1116"/>
      <c r="W36" s="1116"/>
      <c r="X36" s="1116"/>
      <c r="Y36" s="1116"/>
      <c r="Z36" s="1116"/>
      <c r="AA36" s="1115" t="s">
        <v>606</v>
      </c>
      <c r="AB36" s="1116"/>
      <c r="AC36" s="1116"/>
      <c r="AD36" s="1116"/>
      <c r="AE36" s="1125"/>
      <c r="AF36" s="1115" t="s">
        <v>32</v>
      </c>
      <c r="AG36" s="1116"/>
      <c r="AH36" s="1116"/>
      <c r="AI36" s="1125"/>
      <c r="AJ36" s="1113" t="s">
        <v>21</v>
      </c>
      <c r="AK36" s="1113"/>
      <c r="AL36" s="1113"/>
      <c r="AM36" s="1113"/>
      <c r="AN36" s="1113"/>
      <c r="AO36" s="1113"/>
      <c r="AP36" s="1113" t="s">
        <v>22</v>
      </c>
      <c r="AQ36" s="1113"/>
      <c r="AR36" s="1113"/>
      <c r="AS36" s="1115" t="s">
        <v>339</v>
      </c>
      <c r="AT36" s="1116"/>
      <c r="AU36" s="1116"/>
      <c r="AV36" s="1125"/>
      <c r="AW36" s="1113" t="s">
        <v>712</v>
      </c>
      <c r="AX36" s="1113"/>
      <c r="AY36" s="1113"/>
      <c r="AZ36" s="1113"/>
      <c r="BA36" s="1124" t="s">
        <v>739</v>
      </c>
      <c r="BB36" s="1116"/>
      <c r="BC36" s="1116"/>
      <c r="BD36" s="1116"/>
      <c r="BE36" s="1116"/>
      <c r="BF36" s="1125"/>
      <c r="BG36" s="1113" t="s">
        <v>23</v>
      </c>
      <c r="BH36" s="1113"/>
      <c r="BI36" s="1113"/>
      <c r="BJ36" s="1113"/>
      <c r="BK36" s="1113"/>
      <c r="BL36" s="1113"/>
      <c r="BM36" s="1113"/>
      <c r="BN36" s="1113"/>
      <c r="BO36" s="1113"/>
      <c r="BP36" s="1113"/>
      <c r="BQ36" s="1113"/>
      <c r="BR36" s="1113"/>
      <c r="BS36" s="1115" t="s">
        <v>370</v>
      </c>
      <c r="BT36" s="1116"/>
      <c r="BU36" s="1116"/>
      <c r="BV36" s="1116"/>
      <c r="BW36" s="1116"/>
      <c r="BX36" s="1116"/>
      <c r="BY36" s="1116"/>
      <c r="BZ36" s="1116"/>
      <c r="CA36" s="1116"/>
      <c r="CB36" s="1116"/>
      <c r="CC36" s="1117"/>
      <c r="CD36" s="100"/>
      <c r="CE36" s="100"/>
      <c r="CF36" s="100"/>
      <c r="CG36" s="100"/>
      <c r="CH36" s="100"/>
      <c r="CI36" s="100"/>
      <c r="CJ36" s="100"/>
      <c r="CK36" s="100"/>
      <c r="CL36" s="103"/>
      <c r="CM36" s="103"/>
      <c r="CN36" s="103"/>
      <c r="CO36" s="103"/>
      <c r="CP36" s="103"/>
      <c r="CQ36" s="103"/>
      <c r="CT36" s="36"/>
      <c r="CU36" s="36"/>
      <c r="CV36" s="36"/>
      <c r="CW36" s="36"/>
      <c r="CX36" s="36"/>
      <c r="CY36" s="36"/>
      <c r="CZ36" s="36"/>
      <c r="DA36" s="36"/>
      <c r="DB36" s="36"/>
      <c r="DC36" s="36"/>
      <c r="DD36" s="36"/>
      <c r="DE36" s="36"/>
      <c r="DF36" s="36"/>
      <c r="DG36" s="36"/>
      <c r="DH36" s="36"/>
      <c r="DI36" s="36"/>
      <c r="DJ36" s="36"/>
      <c r="DK36" s="36"/>
      <c r="DL36" s="36"/>
      <c r="DM36" s="36"/>
      <c r="DN36" s="36"/>
      <c r="DO36" s="36"/>
      <c r="DP36" s="36"/>
    </row>
    <row r="37" spans="1:120" s="132" customFormat="1" ht="18.649999999999999" customHeight="1">
      <c r="A37" s="1128"/>
      <c r="B37" s="1114"/>
      <c r="C37" s="1118"/>
      <c r="D37" s="1119"/>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1118"/>
      <c r="AB37" s="1119"/>
      <c r="AC37" s="1119"/>
      <c r="AD37" s="1119"/>
      <c r="AE37" s="1126"/>
      <c r="AF37" s="1118"/>
      <c r="AG37" s="1119"/>
      <c r="AH37" s="1119"/>
      <c r="AI37" s="1126"/>
      <c r="AJ37" s="1114"/>
      <c r="AK37" s="1114"/>
      <c r="AL37" s="1114"/>
      <c r="AM37" s="1114"/>
      <c r="AN37" s="1114"/>
      <c r="AO37" s="1114"/>
      <c r="AP37" s="1114"/>
      <c r="AQ37" s="1114"/>
      <c r="AR37" s="1114"/>
      <c r="AS37" s="1118"/>
      <c r="AT37" s="1119"/>
      <c r="AU37" s="1119"/>
      <c r="AV37" s="1126"/>
      <c r="AW37" s="1114"/>
      <c r="AX37" s="1114"/>
      <c r="AY37" s="1114"/>
      <c r="AZ37" s="1114"/>
      <c r="BA37" s="1118"/>
      <c r="BB37" s="1119"/>
      <c r="BC37" s="1119"/>
      <c r="BD37" s="1119"/>
      <c r="BE37" s="1119"/>
      <c r="BF37" s="1126"/>
      <c r="BG37" s="1114" t="s">
        <v>24</v>
      </c>
      <c r="BH37" s="1114"/>
      <c r="BI37" s="1114"/>
      <c r="BJ37" s="1114"/>
      <c r="BK37" s="1114"/>
      <c r="BL37" s="1114"/>
      <c r="BM37" s="1114" t="s">
        <v>25</v>
      </c>
      <c r="BN37" s="1114"/>
      <c r="BO37" s="1114"/>
      <c r="BP37" s="1114"/>
      <c r="BQ37" s="1114"/>
      <c r="BR37" s="1114"/>
      <c r="BS37" s="1118"/>
      <c r="BT37" s="1119"/>
      <c r="BU37" s="1119"/>
      <c r="BV37" s="1119"/>
      <c r="BW37" s="1119"/>
      <c r="BX37" s="1119"/>
      <c r="BY37" s="1119"/>
      <c r="BZ37" s="1119"/>
      <c r="CA37" s="1119"/>
      <c r="CB37" s="1119"/>
      <c r="CC37" s="1120"/>
      <c r="CD37" s="100"/>
      <c r="CE37" s="100"/>
      <c r="CF37" s="100"/>
      <c r="CG37" s="100"/>
      <c r="CH37" s="100"/>
      <c r="CI37" s="100"/>
      <c r="CJ37" s="100"/>
      <c r="CK37" s="100"/>
      <c r="CL37" s="103"/>
      <c r="CM37" s="103"/>
      <c r="CN37" s="103"/>
      <c r="CO37" s="103"/>
      <c r="CP37" s="103"/>
      <c r="CQ37" s="103"/>
      <c r="CT37" s="36"/>
      <c r="CU37" s="36"/>
      <c r="CV37" s="36"/>
      <c r="CW37" s="36"/>
      <c r="CX37" s="36"/>
      <c r="CY37" s="36"/>
      <c r="CZ37" s="36"/>
      <c r="DA37" s="36"/>
      <c r="DB37" s="36"/>
      <c r="DC37" s="36"/>
      <c r="DD37" s="36"/>
      <c r="DE37" s="36"/>
      <c r="DF37" s="36"/>
      <c r="DG37" s="36"/>
      <c r="DH37" s="36"/>
      <c r="DI37" s="36"/>
      <c r="DJ37" s="36"/>
      <c r="DK37" s="36"/>
      <c r="DL37" s="36"/>
      <c r="DM37" s="36"/>
      <c r="DN37" s="36"/>
      <c r="DO37" s="36"/>
      <c r="DP37" s="36"/>
    </row>
    <row r="38" spans="1:120" s="132" customFormat="1" ht="17.25" customHeight="1">
      <c r="A38" s="1097">
        <v>1</v>
      </c>
      <c r="B38" s="1098"/>
      <c r="C38" s="1104" t="str">
        <f>IF(ＺＥＨデベロッパー公開情報!C149="","",ＺＥＨデベロッパー公開情報!C149)</f>
        <v/>
      </c>
      <c r="D38" s="1105"/>
      <c r="E38" s="1105"/>
      <c r="F38" s="1105"/>
      <c r="G38" s="1105"/>
      <c r="H38" s="1105"/>
      <c r="I38" s="1105"/>
      <c r="J38" s="1105"/>
      <c r="K38" s="1105"/>
      <c r="L38" s="1105"/>
      <c r="M38" s="1105"/>
      <c r="N38" s="1105"/>
      <c r="O38" s="1105"/>
      <c r="P38" s="1105"/>
      <c r="Q38" s="1105"/>
      <c r="R38" s="1105"/>
      <c r="S38" s="1105"/>
      <c r="T38" s="1105"/>
      <c r="U38" s="1105"/>
      <c r="V38" s="1105"/>
      <c r="W38" s="1105"/>
      <c r="X38" s="1105"/>
      <c r="Y38" s="1105"/>
      <c r="Z38" s="1105"/>
      <c r="AA38" s="1106" t="str">
        <f>IF(OR(ＺＥＨデベロッパー公開情報!AD149="",ＺＥＨデベロッパー公開情報!AD149="--選択--"),"",ＺＥＨデベロッパー公開情報!AD149)</f>
        <v/>
      </c>
      <c r="AB38" s="1107"/>
      <c r="AC38" s="1107"/>
      <c r="AD38" s="1107"/>
      <c r="AE38" s="1108"/>
      <c r="AF38" s="1071" t="str">
        <f>IF(OR(ＺＥＨデベロッパー公開情報!AI149="",ＺＥＨデベロッパー公開情報!AI149="--選択--"),"",ＺＥＨデベロッパー公開情報!AI149)</f>
        <v/>
      </c>
      <c r="AG38" s="1072"/>
      <c r="AH38" s="1072"/>
      <c r="AI38" s="1073"/>
      <c r="AJ38" s="1109" t="str">
        <f>IF(ＺＥＨデベロッパー公開情報!AN149="","",ＺＥＨデベロッパー公開情報!AN149)</f>
        <v/>
      </c>
      <c r="AK38" s="1109"/>
      <c r="AL38" s="1109"/>
      <c r="AM38" s="1109"/>
      <c r="AN38" s="1109"/>
      <c r="AO38" s="1109"/>
      <c r="AP38" s="1110" t="str">
        <f>IF(ＺＥＨデベロッパー公開情報!AT149="","",ＺＥＨデベロッパー公開情報!AT149)</f>
        <v/>
      </c>
      <c r="AQ38" s="1110"/>
      <c r="AR38" s="1110"/>
      <c r="AS38" s="1086" t="str">
        <f>IF(ＺＥＨデベロッパー公開情報!AX149="","",ＺＥＨデベロッパー公開情報!AX149)</f>
        <v/>
      </c>
      <c r="AT38" s="1087"/>
      <c r="AU38" s="1087"/>
      <c r="AV38" s="1088"/>
      <c r="AW38" s="1102" t="str">
        <f>IF(ＺＥＨデベロッパー公開情報!BB149="","",ＺＥＨデベロッパー公開情報!BB149)</f>
        <v/>
      </c>
      <c r="AX38" s="1102"/>
      <c r="AY38" s="1102"/>
      <c r="AZ38" s="1102"/>
      <c r="BA38" s="1135" t="str">
        <f>IF(ＺＥＨデベロッパー公開情報!BF149="","",ＺＥＨデベロッパー公開情報!BF149)</f>
        <v/>
      </c>
      <c r="BB38" s="1135"/>
      <c r="BC38" s="1135"/>
      <c r="BD38" s="1135"/>
      <c r="BE38" s="1135"/>
      <c r="BF38" s="1135"/>
      <c r="BG38" s="1103" t="str">
        <f>IF(ＺＥＨデベロッパー公開情報!BL149="","",ＺＥＨデベロッパー公開情報!BL149)</f>
        <v/>
      </c>
      <c r="BH38" s="1103"/>
      <c r="BI38" s="1103"/>
      <c r="BJ38" s="1103"/>
      <c r="BK38" s="1103"/>
      <c r="BL38" s="1103"/>
      <c r="BM38" s="1103" t="str">
        <f>IF(ＺＥＨデベロッパー公開情報!BR149="","",ＺＥＨデベロッパー公開情報!BR149)</f>
        <v/>
      </c>
      <c r="BN38" s="1103"/>
      <c r="BO38" s="1103"/>
      <c r="BP38" s="1103"/>
      <c r="BQ38" s="1103"/>
      <c r="BR38" s="1103"/>
      <c r="BS38" s="1083" t="str">
        <f>IF(OR(ＺＥＨデベロッパー公開情報!BX149="",ＺＥＨデベロッパー公開情報!BX149="--選択--"),"",ＺＥＨデベロッパー公開情報!BX149)</f>
        <v/>
      </c>
      <c r="BT38" s="1084"/>
      <c r="BU38" s="1084"/>
      <c r="BV38" s="1084"/>
      <c r="BW38" s="1084"/>
      <c r="BX38" s="1084"/>
      <c r="BY38" s="1084"/>
      <c r="BZ38" s="1084"/>
      <c r="CA38" s="1084"/>
      <c r="CB38" s="1084"/>
      <c r="CC38" s="1228"/>
      <c r="CD38" s="134"/>
      <c r="CE38" s="134"/>
      <c r="CF38" s="134"/>
      <c r="CG38" s="134"/>
      <c r="CH38" s="134"/>
      <c r="CI38" s="134"/>
      <c r="CJ38" s="134"/>
      <c r="CK38" s="134"/>
      <c r="CL38" s="134"/>
      <c r="CM38" s="134"/>
      <c r="CN38" s="134"/>
      <c r="CO38" s="134"/>
      <c r="CP38" s="134"/>
      <c r="CQ38" s="134"/>
      <c r="CT38" s="36"/>
      <c r="CU38" s="36"/>
      <c r="CV38" s="36"/>
      <c r="CW38" s="36"/>
      <c r="CX38" s="36"/>
      <c r="CY38" s="36"/>
      <c r="CZ38" s="36"/>
      <c r="DA38" s="36"/>
      <c r="DB38" s="36"/>
      <c r="DC38" s="36"/>
      <c r="DD38" s="36"/>
      <c r="DE38" s="36"/>
      <c r="DF38" s="36"/>
      <c r="DG38" s="36"/>
      <c r="DH38" s="36"/>
      <c r="DI38" s="36"/>
      <c r="DJ38" s="36"/>
      <c r="DK38" s="36"/>
      <c r="DL38" s="36"/>
      <c r="DM38" s="36"/>
      <c r="DN38" s="36"/>
      <c r="DO38" s="36"/>
      <c r="DP38" s="36"/>
    </row>
    <row r="39" spans="1:120" s="132" customFormat="1" ht="17.25" customHeight="1">
      <c r="A39" s="1055">
        <v>2</v>
      </c>
      <c r="B39" s="1055"/>
      <c r="C39" s="1047" t="str">
        <f>IF(ＺＥＨデベロッパー公開情報!C150="","",ＺＥＨデベロッパー公開情報!C150)</f>
        <v/>
      </c>
      <c r="D39" s="1048"/>
      <c r="E39" s="1048"/>
      <c r="F39" s="1048"/>
      <c r="G39" s="1048"/>
      <c r="H39" s="1048"/>
      <c r="I39" s="1048"/>
      <c r="J39" s="1048"/>
      <c r="K39" s="1048"/>
      <c r="L39" s="1048"/>
      <c r="M39" s="1048"/>
      <c r="N39" s="1048"/>
      <c r="O39" s="1048"/>
      <c r="P39" s="1048"/>
      <c r="Q39" s="1048"/>
      <c r="R39" s="1048"/>
      <c r="S39" s="1048"/>
      <c r="T39" s="1048"/>
      <c r="U39" s="1048"/>
      <c r="V39" s="1048"/>
      <c r="W39" s="1048"/>
      <c r="X39" s="1048"/>
      <c r="Y39" s="1048"/>
      <c r="Z39" s="1048"/>
      <c r="AA39" s="1068" t="str">
        <f>IF(OR(ＺＥＨデベロッパー公開情報!AD150="",ＺＥＨデベロッパー公開情報!AD150="--選択--"),"",ＺＥＨデベロッパー公開情報!AD150)</f>
        <v/>
      </c>
      <c r="AB39" s="1069"/>
      <c r="AC39" s="1069"/>
      <c r="AD39" s="1069"/>
      <c r="AE39" s="1070"/>
      <c r="AF39" s="1056" t="str">
        <f>IF(OR(ＺＥＨデベロッパー公開情報!AI150="",ＺＥＨデベロッパー公開情報!AI150="--選択--"),"",ＺＥＨデベロッパー公開情報!AI150)</f>
        <v/>
      </c>
      <c r="AG39" s="1056"/>
      <c r="AH39" s="1056"/>
      <c r="AI39" s="1056"/>
      <c r="AJ39" s="1092" t="str">
        <f>IF(ＺＥＨデベロッパー公開情報!AN150="","",ＺＥＨデベロッパー公開情報!AN150)</f>
        <v/>
      </c>
      <c r="AK39" s="1092"/>
      <c r="AL39" s="1092"/>
      <c r="AM39" s="1092"/>
      <c r="AN39" s="1092"/>
      <c r="AO39" s="1092"/>
      <c r="AP39" s="1093" t="str">
        <f>IF(ＺＥＨデベロッパー公開情報!AT150="","",ＺＥＨデベロッパー公開情報!AT150)</f>
        <v/>
      </c>
      <c r="AQ39" s="1093"/>
      <c r="AR39" s="1093"/>
      <c r="AS39" s="1064" t="str">
        <f>IF(ＺＥＨデベロッパー公開情報!AX150="","",ＺＥＨデベロッパー公開情報!AX150)</f>
        <v/>
      </c>
      <c r="AT39" s="1064"/>
      <c r="AU39" s="1064"/>
      <c r="AV39" s="1064"/>
      <c r="AW39" s="1065" t="str">
        <f>IF(ＺＥＨデベロッパー公開情報!BB150="","",ＺＥＨデベロッパー公開情報!BB150)</f>
        <v/>
      </c>
      <c r="AX39" s="1065"/>
      <c r="AY39" s="1065"/>
      <c r="AZ39" s="1065"/>
      <c r="BA39" s="1207" t="str">
        <f>IF(ＺＥＨデベロッパー公開情報!BF150="","",ＺＥＨデベロッパー公開情報!BF150)</f>
        <v/>
      </c>
      <c r="BB39" s="1207"/>
      <c r="BC39" s="1207"/>
      <c r="BD39" s="1207"/>
      <c r="BE39" s="1207"/>
      <c r="BF39" s="1207"/>
      <c r="BG39" s="1066" t="str">
        <f>IF(ＺＥＨデベロッパー公開情報!BL150="","",ＺＥＨデベロッパー公開情報!BL150)</f>
        <v/>
      </c>
      <c r="BH39" s="1066"/>
      <c r="BI39" s="1066"/>
      <c r="BJ39" s="1066"/>
      <c r="BK39" s="1066"/>
      <c r="BL39" s="1066"/>
      <c r="BM39" s="1066" t="str">
        <f>IF(ＺＥＨデベロッパー公開情報!BR150="","",ＺＥＨデベロッパー公開情報!BR150)</f>
        <v/>
      </c>
      <c r="BN39" s="1066"/>
      <c r="BO39" s="1066"/>
      <c r="BP39" s="1066"/>
      <c r="BQ39" s="1066"/>
      <c r="BR39" s="1066"/>
      <c r="BS39" s="1056" t="str">
        <f>IF(OR(ＺＥＨデベロッパー公開情報!BX150="",ＺＥＨデベロッパー公開情報!BX150="--選択--"),"",ＺＥＨデベロッパー公開情報!BX150)</f>
        <v/>
      </c>
      <c r="BT39" s="1056"/>
      <c r="BU39" s="1056"/>
      <c r="BV39" s="1056"/>
      <c r="BW39" s="1056"/>
      <c r="BX39" s="1056"/>
      <c r="BY39" s="1056"/>
      <c r="BZ39" s="1056"/>
      <c r="CA39" s="1056"/>
      <c r="CB39" s="1056"/>
      <c r="CC39" s="1056"/>
      <c r="CD39" s="134"/>
      <c r="CE39" s="134"/>
      <c r="CF39" s="134"/>
      <c r="CG39" s="134"/>
      <c r="CH39" s="134"/>
      <c r="CI39" s="134"/>
      <c r="CJ39" s="134"/>
      <c r="CK39" s="134"/>
      <c r="CL39" s="134"/>
      <c r="CM39" s="134"/>
      <c r="CN39" s="134"/>
      <c r="CO39" s="134"/>
      <c r="CP39" s="134"/>
      <c r="CQ39" s="134"/>
      <c r="CT39" s="36"/>
      <c r="CU39" s="36"/>
      <c r="CV39" s="36"/>
      <c r="CW39" s="36"/>
      <c r="CX39" s="36"/>
      <c r="CY39" s="36"/>
      <c r="CZ39" s="36"/>
      <c r="DA39" s="36"/>
      <c r="DB39" s="36"/>
      <c r="DC39" s="36"/>
      <c r="DD39" s="36"/>
      <c r="DE39" s="36"/>
      <c r="DF39" s="36"/>
      <c r="DG39" s="36"/>
      <c r="DH39" s="36"/>
      <c r="DI39" s="36"/>
      <c r="DJ39" s="36"/>
      <c r="DK39" s="36"/>
      <c r="DL39" s="36"/>
      <c r="DM39" s="36"/>
      <c r="DN39" s="36"/>
      <c r="DO39" s="36"/>
      <c r="DP39" s="36"/>
    </row>
    <row r="40" spans="1:120" s="132" customFormat="1" ht="17.25" customHeight="1">
      <c r="A40" s="1097">
        <v>3</v>
      </c>
      <c r="B40" s="1098"/>
      <c r="C40" s="1111" t="str">
        <f>IF(ＺＥＨデベロッパー公開情報!C151="","",ＺＥＨデベロッパー公開情報!C151)</f>
        <v/>
      </c>
      <c r="D40" s="1112"/>
      <c r="E40" s="1112"/>
      <c r="F40" s="1112"/>
      <c r="G40" s="1112"/>
      <c r="H40" s="1112"/>
      <c r="I40" s="1112"/>
      <c r="J40" s="1112"/>
      <c r="K40" s="1112"/>
      <c r="L40" s="1112"/>
      <c r="M40" s="1112"/>
      <c r="N40" s="1112"/>
      <c r="O40" s="1112"/>
      <c r="P40" s="1112"/>
      <c r="Q40" s="1112"/>
      <c r="R40" s="1112"/>
      <c r="S40" s="1112"/>
      <c r="T40" s="1112"/>
      <c r="U40" s="1112"/>
      <c r="V40" s="1112"/>
      <c r="W40" s="1112"/>
      <c r="X40" s="1112"/>
      <c r="Y40" s="1112"/>
      <c r="Z40" s="1112"/>
      <c r="AA40" s="1071" t="str">
        <f>IF(OR(ＺＥＨデベロッパー公開情報!AD151="",ＺＥＨデベロッパー公開情報!AD151="--選択--"),"",ＺＥＨデベロッパー公開情報!AD151)</f>
        <v/>
      </c>
      <c r="AB40" s="1072"/>
      <c r="AC40" s="1072"/>
      <c r="AD40" s="1072"/>
      <c r="AE40" s="1073"/>
      <c r="AF40" s="1071" t="str">
        <f>IF(OR(ＺＥＨデベロッパー公開情報!AI151="",ＺＥＨデベロッパー公開情報!AI151="--選択--"),"",ＺＥＨデベロッパー公開情報!AI151)</f>
        <v/>
      </c>
      <c r="AG40" s="1072"/>
      <c r="AH40" s="1072"/>
      <c r="AI40" s="1073"/>
      <c r="AJ40" s="1099" t="str">
        <f>IF(ＺＥＨデベロッパー公開情報!AN151="","",ＺＥＨデベロッパー公開情報!AN151)</f>
        <v/>
      </c>
      <c r="AK40" s="1100"/>
      <c r="AL40" s="1100"/>
      <c r="AM40" s="1100"/>
      <c r="AN40" s="1100"/>
      <c r="AO40" s="1101"/>
      <c r="AP40" s="1094" t="str">
        <f>IF(ＺＥＨデベロッパー公開情報!AT151="","",ＺＥＨデベロッパー公開情報!AT151)</f>
        <v/>
      </c>
      <c r="AQ40" s="1095"/>
      <c r="AR40" s="1096"/>
      <c r="AS40" s="1086" t="str">
        <f>IF(ＺＥＨデベロッパー公開情報!AX151="","",ＺＥＨデベロッパー公開情報!AX151)</f>
        <v/>
      </c>
      <c r="AT40" s="1087"/>
      <c r="AU40" s="1087"/>
      <c r="AV40" s="1088"/>
      <c r="AW40" s="1089" t="str">
        <f>IF(ＺＥＨデベロッパー公開情報!BB151="","",ＺＥＨデベロッパー公開情報!BB151)</f>
        <v/>
      </c>
      <c r="AX40" s="1090"/>
      <c r="AY40" s="1090"/>
      <c r="AZ40" s="1091"/>
      <c r="BA40" s="1135" t="str">
        <f>IF(ＺＥＨデベロッパー公開情報!BF151="","",ＺＥＨデベロッパー公開情報!BF151)</f>
        <v/>
      </c>
      <c r="BB40" s="1135"/>
      <c r="BC40" s="1135"/>
      <c r="BD40" s="1135"/>
      <c r="BE40" s="1135"/>
      <c r="BF40" s="1135"/>
      <c r="BG40" s="1083" t="str">
        <f>IF(ＺＥＨデベロッパー公開情報!BL151="","",ＺＥＨデベロッパー公開情報!BL151)</f>
        <v/>
      </c>
      <c r="BH40" s="1084"/>
      <c r="BI40" s="1084"/>
      <c r="BJ40" s="1084"/>
      <c r="BK40" s="1084"/>
      <c r="BL40" s="1085"/>
      <c r="BM40" s="1083" t="str">
        <f>IF(ＺＥＨデベロッパー公開情報!BR151="","",ＺＥＨデベロッパー公開情報!BR151)</f>
        <v/>
      </c>
      <c r="BN40" s="1084"/>
      <c r="BO40" s="1084"/>
      <c r="BP40" s="1084"/>
      <c r="BQ40" s="1084"/>
      <c r="BR40" s="1085"/>
      <c r="BS40" s="1071" t="str">
        <f>IF(OR(ＺＥＨデベロッパー公開情報!BX151="",ＺＥＨデベロッパー公開情報!BX151="--選択--"),"",ＺＥＨデベロッパー公開情報!BX151)</f>
        <v/>
      </c>
      <c r="BT40" s="1072"/>
      <c r="BU40" s="1072"/>
      <c r="BV40" s="1072"/>
      <c r="BW40" s="1072"/>
      <c r="BX40" s="1072"/>
      <c r="BY40" s="1072"/>
      <c r="BZ40" s="1072"/>
      <c r="CA40" s="1072"/>
      <c r="CB40" s="1072"/>
      <c r="CC40" s="1229"/>
      <c r="CD40" s="134"/>
      <c r="CE40" s="134"/>
      <c r="CF40" s="134"/>
      <c r="CG40" s="134"/>
      <c r="CH40" s="134"/>
      <c r="CI40" s="134"/>
      <c r="CJ40" s="134"/>
      <c r="CK40" s="134"/>
      <c r="CL40" s="134"/>
      <c r="CM40" s="134"/>
      <c r="CN40" s="134"/>
      <c r="CO40" s="134"/>
      <c r="CP40" s="134"/>
      <c r="CQ40" s="134"/>
      <c r="CT40" s="36"/>
      <c r="CU40" s="36"/>
      <c r="CV40" s="36"/>
      <c r="CW40" s="36"/>
      <c r="CX40" s="36"/>
      <c r="CY40" s="36"/>
      <c r="CZ40" s="36"/>
      <c r="DA40" s="36"/>
      <c r="DB40" s="36"/>
      <c r="DC40" s="36"/>
      <c r="DD40" s="36"/>
      <c r="DE40" s="36"/>
      <c r="DF40" s="36"/>
      <c r="DG40" s="36"/>
      <c r="DH40" s="36"/>
      <c r="DI40" s="36"/>
      <c r="DJ40" s="36"/>
      <c r="DK40" s="36"/>
      <c r="DL40" s="36"/>
      <c r="DM40" s="36"/>
      <c r="DN40" s="36"/>
      <c r="DO40" s="36"/>
      <c r="DP40" s="36"/>
    </row>
    <row r="41" spans="1:120" s="132" customFormat="1" ht="17.25" customHeight="1">
      <c r="A41" s="1055">
        <v>4</v>
      </c>
      <c r="B41" s="1055"/>
      <c r="C41" s="1047" t="str">
        <f>IF(ＺＥＨデベロッパー公開情報!C152="","",ＺＥＨデベロッパー公開情報!C152)</f>
        <v/>
      </c>
      <c r="D41" s="1048"/>
      <c r="E41" s="1048"/>
      <c r="F41" s="1048"/>
      <c r="G41" s="1048"/>
      <c r="H41" s="1048"/>
      <c r="I41" s="1048"/>
      <c r="J41" s="1048"/>
      <c r="K41" s="1048"/>
      <c r="L41" s="1048"/>
      <c r="M41" s="1048"/>
      <c r="N41" s="1048"/>
      <c r="O41" s="1048"/>
      <c r="P41" s="1048"/>
      <c r="Q41" s="1048"/>
      <c r="R41" s="1048"/>
      <c r="S41" s="1048"/>
      <c r="T41" s="1048"/>
      <c r="U41" s="1048"/>
      <c r="V41" s="1048"/>
      <c r="W41" s="1048"/>
      <c r="X41" s="1048"/>
      <c r="Y41" s="1048"/>
      <c r="Z41" s="1048"/>
      <c r="AA41" s="1068" t="str">
        <f>IF(OR(ＺＥＨデベロッパー公開情報!AD152="",ＺＥＨデベロッパー公開情報!AD152="--選択--"),"",ＺＥＨデベロッパー公開情報!AD152)</f>
        <v/>
      </c>
      <c r="AB41" s="1069"/>
      <c r="AC41" s="1069"/>
      <c r="AD41" s="1069"/>
      <c r="AE41" s="1070"/>
      <c r="AF41" s="1056" t="str">
        <f>IF(OR(ＺＥＨデベロッパー公開情報!AI152="",ＺＥＨデベロッパー公開情報!AI152="--選択--"),"",ＺＥＨデベロッパー公開情報!AI152)</f>
        <v/>
      </c>
      <c r="AG41" s="1056"/>
      <c r="AH41" s="1056"/>
      <c r="AI41" s="1056"/>
      <c r="AJ41" s="1092" t="str">
        <f>IF(ＺＥＨデベロッパー公開情報!AN152="","",ＺＥＨデベロッパー公開情報!AN152)</f>
        <v/>
      </c>
      <c r="AK41" s="1092"/>
      <c r="AL41" s="1092"/>
      <c r="AM41" s="1092"/>
      <c r="AN41" s="1092"/>
      <c r="AO41" s="1092"/>
      <c r="AP41" s="1093" t="str">
        <f>IF(ＺＥＨデベロッパー公開情報!AT152="","",ＺＥＨデベロッパー公開情報!AT152)</f>
        <v/>
      </c>
      <c r="AQ41" s="1093"/>
      <c r="AR41" s="1093"/>
      <c r="AS41" s="1064" t="str">
        <f>IF(ＺＥＨデベロッパー公開情報!AX152="","",ＺＥＨデベロッパー公開情報!AX152)</f>
        <v/>
      </c>
      <c r="AT41" s="1064"/>
      <c r="AU41" s="1064"/>
      <c r="AV41" s="1064"/>
      <c r="AW41" s="1065" t="str">
        <f>IF(ＺＥＨデベロッパー公開情報!BB152="","",ＺＥＨデベロッパー公開情報!BB152)</f>
        <v/>
      </c>
      <c r="AX41" s="1065"/>
      <c r="AY41" s="1065"/>
      <c r="AZ41" s="1065"/>
      <c r="BA41" s="1207" t="str">
        <f>IF(ＺＥＨデベロッパー公開情報!BF152="","",ＺＥＨデベロッパー公開情報!BF152)</f>
        <v/>
      </c>
      <c r="BB41" s="1207"/>
      <c r="BC41" s="1207"/>
      <c r="BD41" s="1207"/>
      <c r="BE41" s="1207"/>
      <c r="BF41" s="1207"/>
      <c r="BG41" s="1066" t="str">
        <f>IF(ＺＥＨデベロッパー公開情報!BL152="","",ＺＥＨデベロッパー公開情報!BL152)</f>
        <v/>
      </c>
      <c r="BH41" s="1066"/>
      <c r="BI41" s="1066"/>
      <c r="BJ41" s="1066"/>
      <c r="BK41" s="1066"/>
      <c r="BL41" s="1066"/>
      <c r="BM41" s="1066" t="str">
        <f>IF(ＺＥＨデベロッパー公開情報!BR152="","",ＺＥＨデベロッパー公開情報!BR152)</f>
        <v/>
      </c>
      <c r="BN41" s="1066"/>
      <c r="BO41" s="1066"/>
      <c r="BP41" s="1066"/>
      <c r="BQ41" s="1066"/>
      <c r="BR41" s="1066"/>
      <c r="BS41" s="1056" t="str">
        <f>IF(OR(ＺＥＨデベロッパー公開情報!BX152="",ＺＥＨデベロッパー公開情報!BX152="--選択--"),"",ＺＥＨデベロッパー公開情報!BX152)</f>
        <v/>
      </c>
      <c r="BT41" s="1056"/>
      <c r="BU41" s="1056"/>
      <c r="BV41" s="1056"/>
      <c r="BW41" s="1056"/>
      <c r="BX41" s="1056"/>
      <c r="BY41" s="1056"/>
      <c r="BZ41" s="1056"/>
      <c r="CA41" s="1056"/>
      <c r="CB41" s="1056"/>
      <c r="CC41" s="1056"/>
      <c r="CD41" s="134"/>
      <c r="CE41" s="134"/>
      <c r="CF41" s="134"/>
      <c r="CG41" s="134"/>
      <c r="CH41" s="134"/>
      <c r="CI41" s="134"/>
      <c r="CJ41" s="134"/>
      <c r="CK41" s="134"/>
      <c r="CL41" s="134"/>
      <c r="CM41" s="134"/>
      <c r="CN41" s="134"/>
      <c r="CO41" s="134"/>
      <c r="CP41" s="134"/>
      <c r="CQ41" s="134" t="s">
        <v>714</v>
      </c>
      <c r="CR41" s="37"/>
      <c r="CT41" s="36"/>
      <c r="CU41" s="36"/>
      <c r="CV41" s="36"/>
      <c r="CW41" s="36"/>
      <c r="CX41" s="36"/>
      <c r="CY41" s="36"/>
      <c r="CZ41" s="36"/>
      <c r="DA41" s="36"/>
      <c r="DB41" s="36"/>
      <c r="DC41" s="36"/>
      <c r="DD41" s="36"/>
      <c r="DE41" s="36"/>
      <c r="DF41" s="36"/>
      <c r="DG41" s="36"/>
      <c r="DH41" s="36"/>
      <c r="DI41" s="36"/>
      <c r="DJ41" s="36"/>
      <c r="DK41" s="36"/>
      <c r="DL41" s="36"/>
      <c r="DM41" s="36"/>
      <c r="DN41" s="36"/>
      <c r="DO41" s="36"/>
      <c r="DP41" s="36"/>
    </row>
    <row r="42" spans="1:120" s="132" customFormat="1" ht="17.25" customHeight="1">
      <c r="A42" s="1045">
        <v>5</v>
      </c>
      <c r="B42" s="1046"/>
      <c r="C42" s="1057" t="str">
        <f>IF(ＺＥＨデベロッパー公開情報!C153="","",ＺＥＨデベロッパー公開情報!C153)</f>
        <v/>
      </c>
      <c r="D42" s="1058"/>
      <c r="E42" s="1058"/>
      <c r="F42" s="1058"/>
      <c r="G42" s="1058"/>
      <c r="H42" s="1058"/>
      <c r="I42" s="1058"/>
      <c r="J42" s="1058"/>
      <c r="K42" s="1058"/>
      <c r="L42" s="1058"/>
      <c r="M42" s="1058"/>
      <c r="N42" s="1058"/>
      <c r="O42" s="1058"/>
      <c r="P42" s="1058"/>
      <c r="Q42" s="1058"/>
      <c r="R42" s="1058"/>
      <c r="S42" s="1058"/>
      <c r="T42" s="1058"/>
      <c r="U42" s="1058"/>
      <c r="V42" s="1058"/>
      <c r="W42" s="1058"/>
      <c r="X42" s="1058"/>
      <c r="Y42" s="1058"/>
      <c r="Z42" s="1058"/>
      <c r="AA42" s="1049" t="str">
        <f>IF(OR(ＺＥＨデベロッパー公開情報!AD153="",ＺＥＨデベロッパー公開情報!AD153="--選択--"),"",ＺＥＨデベロッパー公開情報!AD153)</f>
        <v/>
      </c>
      <c r="AB42" s="1050"/>
      <c r="AC42" s="1050"/>
      <c r="AD42" s="1050"/>
      <c r="AE42" s="1051"/>
      <c r="AF42" s="1049" t="str">
        <f>IF(OR(ＺＥＨデベロッパー公開情報!AI153="",ＺＥＨデベロッパー公開情報!AI153="--選択--"),"",ＺＥＨデベロッパー公開情報!AI153)</f>
        <v/>
      </c>
      <c r="AG42" s="1050"/>
      <c r="AH42" s="1050"/>
      <c r="AI42" s="1051"/>
      <c r="AJ42" s="1052" t="str">
        <f>IF(ＺＥＨデベロッパー公開情報!AN153="","",ＺＥＨデベロッパー公開情報!AN153)</f>
        <v/>
      </c>
      <c r="AK42" s="1053"/>
      <c r="AL42" s="1053"/>
      <c r="AM42" s="1053"/>
      <c r="AN42" s="1053"/>
      <c r="AO42" s="1054"/>
      <c r="AP42" s="1074" t="str">
        <f>IF(ＺＥＨデベロッパー公開情報!AT153="","",ＺＥＨデベロッパー公開情報!AT153)</f>
        <v/>
      </c>
      <c r="AQ42" s="1075"/>
      <c r="AR42" s="1076"/>
      <c r="AS42" s="1077" t="str">
        <f>IF(ＺＥＨデベロッパー公開情報!AX153="","",ＺＥＨデベロッパー公開情報!AX153)</f>
        <v/>
      </c>
      <c r="AT42" s="1078"/>
      <c r="AU42" s="1078"/>
      <c r="AV42" s="1079"/>
      <c r="AW42" s="1080" t="str">
        <f>IF(ＺＥＨデベロッパー公開情報!BB153="","",ＺＥＨデベロッパー公開情報!BB153)</f>
        <v/>
      </c>
      <c r="AX42" s="1081"/>
      <c r="AY42" s="1081"/>
      <c r="AZ42" s="1082"/>
      <c r="BA42" s="1135" t="str">
        <f>IF(ＺＥＨデベロッパー公開情報!BF153="","",ＺＥＨデベロッパー公開情報!BF153)</f>
        <v/>
      </c>
      <c r="BB42" s="1135"/>
      <c r="BC42" s="1135"/>
      <c r="BD42" s="1135"/>
      <c r="BE42" s="1135"/>
      <c r="BF42" s="1135"/>
      <c r="BG42" s="1059" t="str">
        <f>IF(ＺＥＨデベロッパー公開情報!BL153="","",ＺＥＨデベロッパー公開情報!BL153)</f>
        <v/>
      </c>
      <c r="BH42" s="1060"/>
      <c r="BI42" s="1060"/>
      <c r="BJ42" s="1060"/>
      <c r="BK42" s="1060"/>
      <c r="BL42" s="1061"/>
      <c r="BM42" s="1059" t="str">
        <f>IF(ＺＥＨデベロッパー公開情報!BR153="","",ＺＥＨデベロッパー公開情報!BR153)</f>
        <v/>
      </c>
      <c r="BN42" s="1060"/>
      <c r="BO42" s="1060"/>
      <c r="BP42" s="1060"/>
      <c r="BQ42" s="1060"/>
      <c r="BR42" s="1061"/>
      <c r="BS42" s="1049" t="str">
        <f>IF(OR(ＺＥＨデベロッパー公開情報!BX153="",ＺＥＨデベロッパー公開情報!BX153="--選択--"),"",ＺＥＨデベロッパー公開情報!BX153)</f>
        <v/>
      </c>
      <c r="BT42" s="1050"/>
      <c r="BU42" s="1050"/>
      <c r="BV42" s="1050"/>
      <c r="BW42" s="1050"/>
      <c r="BX42" s="1050"/>
      <c r="BY42" s="1050"/>
      <c r="BZ42" s="1050"/>
      <c r="CA42" s="1050"/>
      <c r="CB42" s="1050"/>
      <c r="CC42" s="1062"/>
      <c r="CD42" s="134"/>
      <c r="CE42" s="134"/>
      <c r="CF42" s="134"/>
      <c r="CG42" s="134"/>
      <c r="CH42" s="134"/>
      <c r="CI42" s="134"/>
      <c r="CJ42" s="134"/>
      <c r="CK42" s="134"/>
      <c r="CL42" s="134"/>
      <c r="CM42" s="134"/>
      <c r="CN42" s="134"/>
      <c r="CO42" s="134"/>
      <c r="CP42" s="134"/>
      <c r="CQ42" s="134"/>
      <c r="CR42" s="37"/>
      <c r="CS42" s="37"/>
      <c r="CT42" s="36"/>
      <c r="CU42" s="36"/>
      <c r="CV42" s="36"/>
      <c r="CW42" s="36"/>
      <c r="CX42" s="36"/>
      <c r="CY42" s="36"/>
      <c r="CZ42" s="36"/>
      <c r="DA42" s="36"/>
      <c r="DB42" s="36"/>
      <c r="DC42" s="36"/>
      <c r="DD42" s="36"/>
      <c r="DE42" s="36"/>
      <c r="DF42" s="36"/>
      <c r="DG42" s="36"/>
      <c r="DH42" s="36"/>
      <c r="DI42" s="36"/>
      <c r="DJ42" s="36"/>
      <c r="DK42" s="36"/>
      <c r="DL42" s="36"/>
      <c r="DM42" s="36"/>
      <c r="DN42" s="36"/>
      <c r="DO42" s="36"/>
      <c r="DP42" s="36"/>
    </row>
    <row r="43" spans="1:120" s="132" customFormat="1" ht="15" customHeight="1">
      <c r="A43" s="103"/>
      <c r="B43" s="103"/>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6"/>
      <c r="AK43" s="136"/>
      <c r="AL43" s="136"/>
      <c r="AM43" s="136"/>
      <c r="AN43" s="136"/>
      <c r="AO43" s="136"/>
      <c r="AP43" s="137"/>
      <c r="AQ43" s="137"/>
      <c r="AR43" s="137"/>
      <c r="AS43" s="138"/>
      <c r="AT43" s="138"/>
      <c r="AU43" s="138"/>
      <c r="AV43" s="138"/>
      <c r="AW43" s="135"/>
      <c r="AX43" s="135"/>
      <c r="AY43" s="135"/>
      <c r="AZ43" s="135"/>
      <c r="BA43" s="135"/>
      <c r="BB43" s="135"/>
      <c r="BC43" s="135"/>
      <c r="BD43" s="135"/>
      <c r="BE43" s="135"/>
      <c r="BF43" s="135"/>
      <c r="BG43" s="139"/>
      <c r="BH43" s="139"/>
      <c r="BI43" s="139"/>
      <c r="BJ43" s="139"/>
      <c r="BK43" s="139"/>
      <c r="BL43" s="139"/>
      <c r="BM43" s="1063" t="s">
        <v>371</v>
      </c>
      <c r="BN43" s="1063"/>
      <c r="BO43" s="1063"/>
      <c r="BP43" s="1063"/>
      <c r="BQ43" s="1063"/>
      <c r="BR43" s="1063"/>
      <c r="BS43" s="1063"/>
      <c r="BT43" s="1063"/>
      <c r="BU43" s="1063"/>
      <c r="BV43" s="1063"/>
      <c r="BW43" s="1063"/>
      <c r="BX43" s="1063"/>
      <c r="BY43" s="1067">
        <f>ＺＥＨデベロッパー公開情報!CF143</f>
        <v>0</v>
      </c>
      <c r="BZ43" s="1067"/>
      <c r="CA43" s="135" t="s">
        <v>369</v>
      </c>
      <c r="CB43" s="135"/>
      <c r="CC43" s="134"/>
      <c r="CD43" s="134"/>
      <c r="CE43" s="134"/>
      <c r="CF43" s="134"/>
      <c r="CG43" s="134"/>
      <c r="CH43" s="134"/>
      <c r="CI43" s="134"/>
      <c r="CJ43" s="134"/>
      <c r="CK43" s="134"/>
      <c r="CL43" s="134"/>
      <c r="CM43" s="134"/>
      <c r="CN43" s="134"/>
      <c r="CO43" s="134"/>
      <c r="CP43" s="134"/>
      <c r="CQ43" s="134"/>
      <c r="CR43" s="37"/>
      <c r="CS43" s="37"/>
      <c r="CT43" s="36"/>
      <c r="CU43" s="36"/>
      <c r="CV43" s="36"/>
      <c r="CW43" s="36"/>
      <c r="CX43" s="36"/>
      <c r="CY43" s="36"/>
      <c r="CZ43" s="36"/>
      <c r="DA43" s="36"/>
      <c r="DB43" s="36"/>
      <c r="DC43" s="36"/>
      <c r="DD43" s="36"/>
      <c r="DE43" s="36"/>
      <c r="DF43" s="36"/>
      <c r="DG43" s="36"/>
      <c r="DH43" s="36"/>
      <c r="DI43" s="36"/>
      <c r="DJ43" s="36"/>
      <c r="DK43" s="36"/>
      <c r="DL43" s="36"/>
      <c r="DM43" s="36"/>
      <c r="DN43" s="36"/>
      <c r="DO43" s="36"/>
      <c r="DP43" s="36"/>
    </row>
    <row r="44" spans="1:120" s="132" customFormat="1" ht="17.25" customHeight="1">
      <c r="A44" s="35"/>
      <c r="B44" s="103"/>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6"/>
      <c r="AK44" s="136"/>
      <c r="AL44" s="136"/>
      <c r="AM44" s="136"/>
      <c r="AN44" s="136"/>
      <c r="AO44" s="136"/>
      <c r="AP44" s="137"/>
      <c r="AQ44" s="137"/>
      <c r="AR44" s="137"/>
      <c r="AS44" s="138"/>
      <c r="AT44" s="138"/>
      <c r="AU44" s="138"/>
      <c r="AV44" s="138"/>
      <c r="AW44" s="135"/>
      <c r="AX44" s="135"/>
      <c r="AY44" s="135"/>
      <c r="AZ44" s="135"/>
      <c r="BA44" s="135"/>
      <c r="BB44" s="135"/>
      <c r="BC44" s="135"/>
      <c r="BD44" s="135"/>
      <c r="BE44" s="135"/>
      <c r="BF44" s="135"/>
      <c r="BG44" s="139"/>
      <c r="BH44" s="139"/>
      <c r="BI44" s="139"/>
      <c r="BJ44" s="139"/>
      <c r="BK44" s="139"/>
      <c r="BL44" s="139"/>
      <c r="BM44" s="139"/>
      <c r="BN44" s="139"/>
      <c r="BO44" s="1025"/>
      <c r="BP44" s="1025"/>
      <c r="BQ44" s="1025" t="str">
        <f>IF(AND(data3!P2=1,data3!Q2=0),"（　２　／　２　　枚）",IF(C77&lt;&gt;"","（　２　／　３　　枚）","（　２　／　２　　枚）"))</f>
        <v>（　２　／　２　　枚）</v>
      </c>
      <c r="BR44" s="1025"/>
      <c r="BS44" s="1025"/>
      <c r="BT44" s="1025"/>
      <c r="BU44" s="1025"/>
      <c r="BV44" s="1025"/>
      <c r="BW44" s="1025"/>
      <c r="BX44" s="1025"/>
      <c r="BY44" s="1025"/>
      <c r="BZ44" s="1025"/>
      <c r="CA44" s="1025"/>
      <c r="CB44" s="1025"/>
      <c r="CC44" s="1025"/>
      <c r="CD44" s="134"/>
      <c r="CE44" s="134"/>
      <c r="CF44" s="134"/>
      <c r="CG44" s="134"/>
      <c r="CH44" s="134"/>
      <c r="CI44" s="134"/>
      <c r="CJ44" s="134"/>
      <c r="CK44" s="134"/>
      <c r="CL44" s="134"/>
      <c r="CM44" s="134"/>
      <c r="CN44" s="134"/>
      <c r="CO44" s="134"/>
      <c r="CP44" s="134"/>
      <c r="CQ44" s="134"/>
      <c r="CR44" s="37"/>
      <c r="CS44" s="37"/>
      <c r="CT44" s="36"/>
      <c r="CU44" s="36"/>
      <c r="CV44" s="36"/>
      <c r="CW44" s="36"/>
      <c r="CX44" s="36"/>
      <c r="CY44" s="36"/>
      <c r="CZ44" s="36"/>
      <c r="DA44" s="36"/>
      <c r="DB44" s="36"/>
      <c r="DC44" s="36"/>
      <c r="DD44" s="36"/>
      <c r="DE44" s="36"/>
      <c r="DF44" s="36"/>
      <c r="DG44" s="36"/>
      <c r="DH44" s="36"/>
      <c r="DI44" s="36"/>
      <c r="DJ44" s="36"/>
      <c r="DK44" s="36"/>
      <c r="DL44" s="36"/>
      <c r="DM44" s="36"/>
      <c r="DN44" s="36"/>
      <c r="DO44" s="36"/>
      <c r="DP44" s="36"/>
    </row>
    <row r="45" spans="1:120" s="132" customFormat="1" ht="3" customHeight="1">
      <c r="A45" s="35"/>
      <c r="B45" s="103"/>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6"/>
      <c r="AK45" s="136"/>
      <c r="AL45" s="136"/>
      <c r="AM45" s="136"/>
      <c r="AN45" s="136"/>
      <c r="AO45" s="136"/>
      <c r="AP45" s="137"/>
      <c r="AQ45" s="137"/>
      <c r="AR45" s="137"/>
      <c r="AS45" s="138"/>
      <c r="AT45" s="138"/>
      <c r="AU45" s="138"/>
      <c r="AV45" s="138"/>
      <c r="AW45" s="135"/>
      <c r="AX45" s="135"/>
      <c r="AY45" s="135"/>
      <c r="AZ45" s="135"/>
      <c r="BA45" s="135"/>
      <c r="BB45" s="135"/>
      <c r="BC45" s="135"/>
      <c r="BD45" s="135"/>
      <c r="BE45" s="135"/>
      <c r="BF45" s="135"/>
      <c r="BG45" s="139"/>
      <c r="BH45" s="139"/>
      <c r="BI45" s="139"/>
      <c r="BJ45" s="139"/>
      <c r="BK45" s="139"/>
      <c r="BL45" s="139"/>
      <c r="BM45" s="139"/>
      <c r="BN45" s="139"/>
      <c r="BO45" s="158"/>
      <c r="BP45" s="158"/>
      <c r="BQ45" s="158"/>
      <c r="BR45" s="158"/>
      <c r="BS45" s="159"/>
      <c r="BT45" s="159"/>
      <c r="BU45" s="158"/>
      <c r="BV45" s="158"/>
      <c r="BW45" s="158"/>
      <c r="BX45" s="159"/>
      <c r="BY45" s="159"/>
      <c r="BZ45" s="158"/>
      <c r="CA45" s="158"/>
      <c r="CB45" s="158"/>
      <c r="CC45" s="95"/>
      <c r="CD45" s="134"/>
      <c r="CE45" s="134"/>
      <c r="CF45" s="134"/>
      <c r="CG45" s="134"/>
      <c r="CH45" s="134"/>
      <c r="CI45" s="134"/>
      <c r="CJ45" s="134"/>
      <c r="CK45" s="134"/>
      <c r="CL45" s="134"/>
      <c r="CM45" s="134"/>
      <c r="CN45" s="134"/>
      <c r="CO45" s="134"/>
      <c r="CP45" s="134"/>
      <c r="CQ45" s="134"/>
      <c r="CR45" s="37"/>
      <c r="CS45" s="37"/>
      <c r="CT45" s="36"/>
      <c r="CU45" s="36"/>
      <c r="CV45" s="36"/>
      <c r="CW45" s="36"/>
      <c r="CX45" s="36"/>
      <c r="CY45" s="36"/>
      <c r="CZ45" s="36"/>
      <c r="DA45" s="36"/>
      <c r="DB45" s="36"/>
      <c r="DC45" s="36"/>
      <c r="DD45" s="36"/>
      <c r="DE45" s="36"/>
      <c r="DF45" s="36"/>
      <c r="DG45" s="36"/>
      <c r="DH45" s="36"/>
      <c r="DI45" s="36"/>
      <c r="DJ45" s="36"/>
      <c r="DK45" s="36"/>
      <c r="DL45" s="36"/>
      <c r="DM45" s="36"/>
      <c r="DN45" s="36"/>
      <c r="DO45" s="36"/>
      <c r="DP45" s="36"/>
    </row>
    <row r="46" spans="1:120" ht="15" customHeight="1">
      <c r="A46" s="101"/>
      <c r="B46" s="37" t="s">
        <v>382</v>
      </c>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3"/>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58"/>
      <c r="BP46" s="158"/>
      <c r="BQ46" s="159"/>
      <c r="BR46" s="159"/>
      <c r="BS46" s="158"/>
      <c r="BT46" s="158"/>
      <c r="BU46" s="159"/>
      <c r="BV46" s="159"/>
      <c r="BW46" s="159"/>
      <c r="BX46" s="158"/>
      <c r="BY46" s="158"/>
      <c r="BZ46" s="158"/>
      <c r="CA46" s="158"/>
      <c r="CB46" s="158"/>
      <c r="CC46" s="158"/>
      <c r="CD46" s="105"/>
      <c r="CE46" s="105"/>
      <c r="CF46" s="105"/>
      <c r="CG46" s="105"/>
      <c r="CH46" s="105"/>
      <c r="CI46" s="105"/>
      <c r="CJ46" s="105"/>
      <c r="CK46" s="105"/>
      <c r="CL46" s="105"/>
      <c r="CM46" s="105"/>
      <c r="CN46" s="105"/>
      <c r="CO46" s="105"/>
      <c r="CP46" s="105"/>
      <c r="CQ46" s="165"/>
    </row>
    <row r="47" spans="1:120" ht="22.5" customHeight="1">
      <c r="A47" s="1029" t="s">
        <v>188</v>
      </c>
      <c r="B47" s="1030"/>
      <c r="C47" s="1030"/>
      <c r="D47" s="1030"/>
      <c r="E47" s="1030"/>
      <c r="F47" s="1030"/>
      <c r="G47" s="1030"/>
      <c r="H47" s="1030"/>
      <c r="I47" s="1030"/>
      <c r="J47" s="1030"/>
      <c r="K47" s="1030"/>
      <c r="L47" s="1030"/>
      <c r="M47" s="1030"/>
      <c r="N47" s="1030"/>
      <c r="O47" s="1030"/>
      <c r="P47" s="1030"/>
      <c r="Q47" s="1031" t="str">
        <f>IF(ＺＥＨデベロッパー公開情報!N238="","",ＺＥＨデベロッパー公開情報!N238)</f>
        <v/>
      </c>
      <c r="R47" s="1032"/>
      <c r="S47" s="1032"/>
      <c r="T47" s="1032"/>
      <c r="U47" s="1032"/>
      <c r="V47" s="1032"/>
      <c r="W47" s="1032"/>
      <c r="X47" s="1032"/>
      <c r="Y47" s="1032"/>
      <c r="Z47" s="1032"/>
      <c r="AA47" s="1032"/>
      <c r="AB47" s="1032"/>
      <c r="AC47" s="1032"/>
      <c r="AD47" s="1032"/>
      <c r="AE47" s="1032"/>
      <c r="AF47" s="1032"/>
      <c r="AG47" s="1032"/>
      <c r="AH47" s="1032"/>
      <c r="AI47" s="1032"/>
      <c r="AJ47" s="1032"/>
      <c r="AK47" s="1032"/>
      <c r="AL47" s="1032"/>
      <c r="AM47" s="1032"/>
      <c r="AN47" s="1032"/>
      <c r="AO47" s="1032"/>
      <c r="AP47" s="1032"/>
      <c r="AQ47" s="1032"/>
      <c r="AR47" s="1032"/>
      <c r="AS47" s="1032"/>
      <c r="AT47" s="1032"/>
      <c r="AU47" s="1032"/>
      <c r="AV47" s="1032"/>
      <c r="AW47" s="1032"/>
      <c r="AX47" s="1032"/>
      <c r="AY47" s="1032"/>
      <c r="AZ47" s="1032"/>
      <c r="BA47" s="1032"/>
      <c r="BB47" s="1032"/>
      <c r="BC47" s="1032"/>
      <c r="BD47" s="1032"/>
      <c r="BE47" s="1032"/>
      <c r="BF47" s="1032"/>
      <c r="BG47" s="1032"/>
      <c r="BH47" s="1032"/>
      <c r="BI47" s="1032"/>
      <c r="BJ47" s="1032"/>
      <c r="BK47" s="1032"/>
      <c r="BL47" s="1032"/>
      <c r="BM47" s="1032"/>
      <c r="BN47" s="1032"/>
      <c r="BO47" s="1032"/>
      <c r="BP47" s="1032"/>
      <c r="BQ47" s="1032"/>
      <c r="BR47" s="1032"/>
      <c r="BS47" s="1032"/>
      <c r="BT47" s="1032"/>
      <c r="BU47" s="1032"/>
      <c r="BV47" s="1032"/>
      <c r="BW47" s="1032"/>
      <c r="BX47" s="1032"/>
      <c r="BY47" s="1032"/>
      <c r="BZ47" s="1032"/>
      <c r="CA47" s="1032"/>
      <c r="CB47" s="1032"/>
      <c r="CC47" s="1033"/>
      <c r="CD47" s="105"/>
      <c r="CE47" s="105"/>
      <c r="CF47" s="105"/>
      <c r="CG47" s="105"/>
      <c r="CH47" s="105"/>
      <c r="CI47" s="105"/>
      <c r="CJ47" s="105"/>
      <c r="CK47" s="105"/>
      <c r="CL47" s="105"/>
      <c r="CM47" s="105"/>
      <c r="CN47" s="105"/>
      <c r="CO47" s="105"/>
      <c r="CP47" s="105"/>
      <c r="CQ47" s="165"/>
    </row>
    <row r="48" spans="1:120" ht="22.5" customHeight="1">
      <c r="A48" s="1034" t="s">
        <v>329</v>
      </c>
      <c r="B48" s="1035"/>
      <c r="C48" s="1035"/>
      <c r="D48" s="1035"/>
      <c r="E48" s="1035"/>
      <c r="F48" s="1035"/>
      <c r="G48" s="1035"/>
      <c r="H48" s="1035"/>
      <c r="I48" s="1035"/>
      <c r="J48" s="1035"/>
      <c r="K48" s="1035"/>
      <c r="L48" s="1035"/>
      <c r="M48" s="1035"/>
      <c r="N48" s="1035"/>
      <c r="O48" s="1035"/>
      <c r="P48" s="1036"/>
      <c r="Q48" s="1037" t="str">
        <f>IF(OR(ＺＥＨデベロッパー公開情報!N239="",ＺＥＨデベロッパー公開情報!T239="",ＺＥＨデベロッパー公開情報!Z239=""),"",ＺＥＨデベロッパー公開情報!N239&amp;"-"&amp;ＺＥＨデベロッパー公開情報!T239&amp;"-"&amp;ＺＥＨデベロッパー公開情報!Z239)</f>
        <v/>
      </c>
      <c r="R48" s="1038"/>
      <c r="S48" s="1038"/>
      <c r="T48" s="1038"/>
      <c r="U48" s="1038"/>
      <c r="V48" s="1038"/>
      <c r="W48" s="1038"/>
      <c r="X48" s="1038"/>
      <c r="Y48" s="1038"/>
      <c r="Z48" s="1038"/>
      <c r="AA48" s="1038"/>
      <c r="AB48" s="1038"/>
      <c r="AC48" s="1038"/>
      <c r="AD48" s="1038"/>
      <c r="AE48" s="1038"/>
      <c r="AF48" s="1038"/>
      <c r="AG48" s="1038"/>
      <c r="AH48" s="1038"/>
      <c r="AI48" s="1038"/>
      <c r="AJ48" s="1038"/>
      <c r="AK48" s="1038"/>
      <c r="AL48" s="1038"/>
      <c r="AM48" s="1038"/>
      <c r="AN48" s="1038"/>
      <c r="AO48" s="1038"/>
      <c r="AP48" s="1038"/>
      <c r="AQ48" s="1038"/>
      <c r="AR48" s="1038"/>
      <c r="AS48" s="1038"/>
      <c r="AT48" s="1038"/>
      <c r="AU48" s="1038"/>
      <c r="AV48" s="1038"/>
      <c r="AW48" s="1038"/>
      <c r="AX48" s="1038"/>
      <c r="AY48" s="1038"/>
      <c r="AZ48" s="1038"/>
      <c r="BA48" s="1038"/>
      <c r="BB48" s="1038"/>
      <c r="BC48" s="1038"/>
      <c r="BD48" s="1038"/>
      <c r="BE48" s="1038"/>
      <c r="BF48" s="1038"/>
      <c r="BG48" s="1038"/>
      <c r="BH48" s="1038"/>
      <c r="BI48" s="1038"/>
      <c r="BJ48" s="1038"/>
      <c r="BK48" s="1038"/>
      <c r="BL48" s="1038"/>
      <c r="BM48" s="1038"/>
      <c r="BN48" s="1038"/>
      <c r="BO48" s="1038"/>
      <c r="BP48" s="1038"/>
      <c r="BQ48" s="1038"/>
      <c r="BR48" s="1038"/>
      <c r="BS48" s="1038"/>
      <c r="BT48" s="1038"/>
      <c r="BU48" s="1038"/>
      <c r="BV48" s="1038"/>
      <c r="BW48" s="1038"/>
      <c r="BX48" s="1038"/>
      <c r="BY48" s="1038"/>
      <c r="BZ48" s="1038"/>
      <c r="CA48" s="1038"/>
      <c r="CB48" s="1038"/>
      <c r="CC48" s="1039"/>
      <c r="CD48" s="105"/>
      <c r="CE48" s="105"/>
      <c r="CF48" s="105"/>
      <c r="CG48" s="105"/>
      <c r="CH48" s="105"/>
      <c r="CI48" s="105"/>
      <c r="CJ48" s="105"/>
      <c r="CK48" s="105"/>
      <c r="CL48" s="105"/>
      <c r="CM48" s="105"/>
      <c r="CN48" s="105"/>
      <c r="CO48" s="105"/>
      <c r="CP48" s="105"/>
      <c r="CQ48" s="165"/>
    </row>
    <row r="49" spans="1:107" ht="22.5" customHeight="1">
      <c r="A49" s="1040" t="s">
        <v>372</v>
      </c>
      <c r="B49" s="1041"/>
      <c r="C49" s="1041"/>
      <c r="D49" s="1041"/>
      <c r="E49" s="1041"/>
      <c r="F49" s="1041"/>
      <c r="G49" s="1041"/>
      <c r="H49" s="1041"/>
      <c r="I49" s="1041"/>
      <c r="J49" s="1041"/>
      <c r="K49" s="1041"/>
      <c r="L49" s="1041"/>
      <c r="M49" s="1041"/>
      <c r="N49" s="1041"/>
      <c r="O49" s="1041"/>
      <c r="P49" s="1041"/>
      <c r="Q49" s="1042" t="str">
        <f>IF(ＺＥＨデベロッパー公開情報!N240="","",ＺＥＨデベロッパー公開情報!N240)</f>
        <v/>
      </c>
      <c r="R49" s="1043"/>
      <c r="S49" s="1043"/>
      <c r="T49" s="1043"/>
      <c r="U49" s="1043"/>
      <c r="V49" s="1043"/>
      <c r="W49" s="1043"/>
      <c r="X49" s="1043"/>
      <c r="Y49" s="1043"/>
      <c r="Z49" s="1043"/>
      <c r="AA49" s="1043"/>
      <c r="AB49" s="1043"/>
      <c r="AC49" s="1043"/>
      <c r="AD49" s="1043"/>
      <c r="AE49" s="1043"/>
      <c r="AF49" s="1043"/>
      <c r="AG49" s="1043"/>
      <c r="AH49" s="1043"/>
      <c r="AI49" s="1043"/>
      <c r="AJ49" s="1043"/>
      <c r="AK49" s="1043"/>
      <c r="AL49" s="1043"/>
      <c r="AM49" s="1043"/>
      <c r="AN49" s="1043"/>
      <c r="AO49" s="1043"/>
      <c r="AP49" s="1043"/>
      <c r="AQ49" s="1043"/>
      <c r="AR49" s="1043"/>
      <c r="AS49" s="1043"/>
      <c r="AT49" s="1043"/>
      <c r="AU49" s="1043"/>
      <c r="AV49" s="1043"/>
      <c r="AW49" s="1043"/>
      <c r="AX49" s="1043"/>
      <c r="AY49" s="1043"/>
      <c r="AZ49" s="1043"/>
      <c r="BA49" s="1043"/>
      <c r="BB49" s="1043"/>
      <c r="BC49" s="1043"/>
      <c r="BD49" s="1043"/>
      <c r="BE49" s="1043"/>
      <c r="BF49" s="1043"/>
      <c r="BG49" s="1043"/>
      <c r="BH49" s="1043"/>
      <c r="BI49" s="1043"/>
      <c r="BJ49" s="1043"/>
      <c r="BK49" s="1043"/>
      <c r="BL49" s="1043"/>
      <c r="BM49" s="1043"/>
      <c r="BN49" s="1043"/>
      <c r="BO49" s="1043"/>
      <c r="BP49" s="1043"/>
      <c r="BQ49" s="1043"/>
      <c r="BR49" s="1043"/>
      <c r="BS49" s="1043"/>
      <c r="BT49" s="1043"/>
      <c r="BU49" s="1043"/>
      <c r="BV49" s="1043"/>
      <c r="BW49" s="1043"/>
      <c r="BX49" s="1043"/>
      <c r="BY49" s="1043"/>
      <c r="BZ49" s="1043"/>
      <c r="CA49" s="1043"/>
      <c r="CB49" s="1043"/>
      <c r="CC49" s="1044"/>
      <c r="CD49" s="105"/>
      <c r="CE49" s="105"/>
      <c r="CF49" s="105"/>
      <c r="CG49" s="105"/>
      <c r="CH49" s="105"/>
      <c r="CI49" s="105"/>
      <c r="CJ49" s="105"/>
      <c r="CK49" s="105"/>
      <c r="CL49" s="105"/>
      <c r="CM49" s="105"/>
      <c r="CN49" s="105"/>
      <c r="CO49" s="105"/>
      <c r="CP49" s="105"/>
      <c r="CQ49" s="165"/>
    </row>
    <row r="50" spans="1:107" ht="15" customHeight="1">
      <c r="A50" s="135"/>
      <c r="B50" s="135"/>
      <c r="C50" s="135"/>
      <c r="D50" s="135"/>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02"/>
      <c r="AO50" s="103"/>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58"/>
      <c r="BP50" s="158"/>
      <c r="BQ50" s="159"/>
      <c r="BR50" s="159"/>
      <c r="BS50" s="158"/>
      <c r="BT50" s="158"/>
      <c r="BU50" s="159"/>
      <c r="BV50" s="159"/>
      <c r="BW50" s="159"/>
      <c r="BX50" s="158"/>
      <c r="BY50" s="158"/>
      <c r="BZ50" s="158"/>
      <c r="CA50" s="158"/>
      <c r="CB50" s="158"/>
      <c r="CC50" s="158"/>
      <c r="CD50" s="105"/>
      <c r="CE50" s="105"/>
      <c r="CF50" s="105"/>
      <c r="CG50" s="105"/>
      <c r="CH50" s="105"/>
      <c r="CI50" s="105"/>
      <c r="CJ50" s="105"/>
      <c r="CK50" s="105"/>
      <c r="CL50" s="105"/>
      <c r="CM50" s="105"/>
      <c r="CN50" s="105"/>
      <c r="CO50" s="105"/>
      <c r="CP50" s="105"/>
      <c r="CQ50" s="165"/>
    </row>
    <row r="51" spans="1:107" ht="15" customHeight="1">
      <c r="A51" s="141"/>
      <c r="B51" s="104" t="s">
        <v>383</v>
      </c>
      <c r="C51" s="135"/>
      <c r="D51" s="135"/>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02"/>
      <c r="AO51" s="103"/>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58"/>
      <c r="BP51" s="158"/>
      <c r="BQ51" s="159"/>
      <c r="BR51" s="159"/>
      <c r="BS51" s="158"/>
      <c r="BT51" s="158"/>
      <c r="BU51" s="159"/>
      <c r="BV51" s="159"/>
      <c r="BW51" s="159"/>
      <c r="BX51" s="158"/>
      <c r="BY51" s="158"/>
      <c r="BZ51" s="158"/>
      <c r="CA51" s="158"/>
      <c r="CB51" s="158"/>
      <c r="CC51" s="158"/>
      <c r="CD51" s="105"/>
      <c r="CE51" s="105"/>
      <c r="CF51" s="105"/>
      <c r="CG51" s="105"/>
      <c r="CH51" s="105"/>
      <c r="CI51" s="105"/>
      <c r="CJ51" s="105"/>
      <c r="CK51" s="105"/>
      <c r="CL51" s="105"/>
      <c r="CM51" s="105"/>
      <c r="CN51" s="105"/>
      <c r="CO51" s="105"/>
      <c r="CP51" s="105"/>
      <c r="CQ51" s="165"/>
    </row>
    <row r="52" spans="1:107" s="100" customFormat="1" ht="22.5" customHeight="1">
      <c r="A52" s="1007"/>
      <c r="B52" s="1008"/>
      <c r="C52" s="1009" t="s">
        <v>330</v>
      </c>
      <c r="D52" s="1010"/>
      <c r="E52" s="1010"/>
      <c r="F52" s="1010"/>
      <c r="G52" s="1010"/>
      <c r="H52" s="1010"/>
      <c r="I52" s="1010"/>
      <c r="J52" s="1010"/>
      <c r="K52" s="1010"/>
      <c r="L52" s="1010"/>
      <c r="M52" s="1010"/>
      <c r="N52" s="1010"/>
      <c r="O52" s="1010"/>
      <c r="P52" s="1010"/>
      <c r="Q52" s="1010"/>
      <c r="R52" s="1010"/>
      <c r="S52" s="1010"/>
      <c r="T52" s="1010"/>
      <c r="U52" s="1010"/>
      <c r="V52" s="1010"/>
      <c r="W52" s="1010"/>
      <c r="X52" s="1010"/>
      <c r="Y52" s="1010"/>
      <c r="Z52" s="1010"/>
      <c r="AA52" s="1010"/>
      <c r="AB52" s="1010"/>
      <c r="AC52" s="1010"/>
      <c r="AD52" s="1010"/>
      <c r="AE52" s="1011"/>
      <c r="AF52" s="1012" t="s">
        <v>329</v>
      </c>
      <c r="AG52" s="1013"/>
      <c r="AH52" s="1013"/>
      <c r="AI52" s="1013"/>
      <c r="AJ52" s="1013"/>
      <c r="AK52" s="1013"/>
      <c r="AL52" s="1013"/>
      <c r="AM52" s="1013"/>
      <c r="AN52" s="1013"/>
      <c r="AO52" s="1013"/>
      <c r="AP52" s="1013"/>
      <c r="AQ52" s="1013"/>
      <c r="AR52" s="1014"/>
      <c r="AS52" s="1012" t="s">
        <v>373</v>
      </c>
      <c r="AT52" s="1013"/>
      <c r="AU52" s="1013"/>
      <c r="AV52" s="1013"/>
      <c r="AW52" s="1013"/>
      <c r="AX52" s="1013"/>
      <c r="AY52" s="1013"/>
      <c r="AZ52" s="1013"/>
      <c r="BA52" s="1013"/>
      <c r="BB52" s="1013"/>
      <c r="BC52" s="1013"/>
      <c r="BD52" s="1013"/>
      <c r="BE52" s="1013"/>
      <c r="BF52" s="1013"/>
      <c r="BG52" s="1013"/>
      <c r="BH52" s="1013"/>
      <c r="BI52" s="1013"/>
      <c r="BJ52" s="1013"/>
      <c r="BK52" s="1013"/>
      <c r="BL52" s="1013"/>
      <c r="BM52" s="1013"/>
      <c r="BN52" s="1013"/>
      <c r="BO52" s="1013"/>
      <c r="BP52" s="1013"/>
      <c r="BQ52" s="1013"/>
      <c r="BR52" s="1013"/>
      <c r="BS52" s="1013"/>
      <c r="BT52" s="1013"/>
      <c r="BU52" s="1013"/>
      <c r="BV52" s="1013"/>
      <c r="BW52" s="1013"/>
      <c r="BX52" s="1013"/>
      <c r="BY52" s="1013"/>
      <c r="BZ52" s="1013"/>
      <c r="CA52" s="1013"/>
      <c r="CB52" s="1013"/>
      <c r="CC52" s="1015"/>
      <c r="CD52" s="142"/>
      <c r="CE52" s="142"/>
      <c r="CF52" s="142"/>
      <c r="CG52" s="142"/>
      <c r="CH52" s="142"/>
      <c r="CI52" s="142"/>
      <c r="CJ52" s="142"/>
      <c r="CK52" s="142"/>
      <c r="CL52" s="142"/>
      <c r="CM52" s="143"/>
      <c r="CP52" s="144"/>
      <c r="CQ52" s="144"/>
      <c r="CR52" s="144"/>
      <c r="CS52" s="144"/>
      <c r="CT52" s="144"/>
      <c r="CU52" s="144"/>
      <c r="CV52" s="144"/>
      <c r="CW52" s="144"/>
      <c r="CX52" s="144"/>
      <c r="CY52" s="144"/>
      <c r="CZ52" s="144"/>
      <c r="DA52" s="144"/>
      <c r="DB52" s="144"/>
      <c r="DC52" s="144"/>
    </row>
    <row r="53" spans="1:107" s="100" customFormat="1" ht="25" customHeight="1">
      <c r="A53" s="1016">
        <v>1</v>
      </c>
      <c r="B53" s="1017"/>
      <c r="C53" s="1018" t="str">
        <f>IF(ＺＥＨデベロッパー公開情報!C245="","",ＺＥＨデベロッパー公開情報!C245)</f>
        <v/>
      </c>
      <c r="D53" s="1019"/>
      <c r="E53" s="1019"/>
      <c r="F53" s="1019"/>
      <c r="G53" s="1019"/>
      <c r="H53" s="1019"/>
      <c r="I53" s="1019"/>
      <c r="J53" s="1019"/>
      <c r="K53" s="1019"/>
      <c r="L53" s="1019"/>
      <c r="M53" s="1019"/>
      <c r="N53" s="1019"/>
      <c r="O53" s="1019"/>
      <c r="P53" s="1019"/>
      <c r="Q53" s="1019"/>
      <c r="R53" s="1019"/>
      <c r="S53" s="1019"/>
      <c r="T53" s="1019"/>
      <c r="U53" s="1019"/>
      <c r="V53" s="1019"/>
      <c r="W53" s="1019"/>
      <c r="X53" s="1019"/>
      <c r="Y53" s="1019"/>
      <c r="Z53" s="1019"/>
      <c r="AA53" s="1019"/>
      <c r="AB53" s="1019"/>
      <c r="AC53" s="1019"/>
      <c r="AD53" s="1019"/>
      <c r="AE53" s="1019"/>
      <c r="AF53" s="1020" t="str">
        <f>IF(OR(ＺＥＨデベロッパー公開情報!Q245="",ＺＥＨデベロッパー公開情報!W245="",ＺＥＨデベロッパー公開情報!AC245=""),"",ＺＥＨデベロッパー公開情報!Q245&amp;"-"&amp;ＺＥＨデベロッパー公開情報!W245&amp;"-"&amp;ＺＥＨデベロッパー公開情報!AC245)</f>
        <v/>
      </c>
      <c r="AG53" s="1021"/>
      <c r="AH53" s="1021"/>
      <c r="AI53" s="1021"/>
      <c r="AJ53" s="1021"/>
      <c r="AK53" s="1021"/>
      <c r="AL53" s="1021"/>
      <c r="AM53" s="1021"/>
      <c r="AN53" s="1021"/>
      <c r="AO53" s="1021"/>
      <c r="AP53" s="1021"/>
      <c r="AQ53" s="1021"/>
      <c r="AR53" s="1022"/>
      <c r="AS53" s="1023" t="str">
        <f>IF(ＺＥＨデベロッパー公開情報!AH245="","",ＺＥＨデベロッパー公開情報!AH245)</f>
        <v/>
      </c>
      <c r="AT53" s="1023"/>
      <c r="AU53" s="1023"/>
      <c r="AV53" s="1023"/>
      <c r="AW53" s="1023"/>
      <c r="AX53" s="1023"/>
      <c r="AY53" s="1023"/>
      <c r="AZ53" s="1023"/>
      <c r="BA53" s="1023"/>
      <c r="BB53" s="1023"/>
      <c r="BC53" s="1023"/>
      <c r="BD53" s="1023"/>
      <c r="BE53" s="1023"/>
      <c r="BF53" s="1023"/>
      <c r="BG53" s="1023"/>
      <c r="BH53" s="1023"/>
      <c r="BI53" s="1023"/>
      <c r="BJ53" s="1023"/>
      <c r="BK53" s="1023"/>
      <c r="BL53" s="1023"/>
      <c r="BM53" s="1023"/>
      <c r="BN53" s="1023"/>
      <c r="BO53" s="1023"/>
      <c r="BP53" s="1023"/>
      <c r="BQ53" s="1023"/>
      <c r="BR53" s="1023"/>
      <c r="BS53" s="1023"/>
      <c r="BT53" s="1023"/>
      <c r="BU53" s="1023"/>
      <c r="BV53" s="1023"/>
      <c r="BW53" s="1023"/>
      <c r="BX53" s="1023"/>
      <c r="BY53" s="1023"/>
      <c r="BZ53" s="1023"/>
      <c r="CA53" s="1023"/>
      <c r="CB53" s="1023"/>
      <c r="CC53" s="1024"/>
      <c r="CD53" s="142"/>
      <c r="CE53" s="142"/>
      <c r="CF53" s="142"/>
      <c r="CG53" s="142"/>
      <c r="CH53" s="142"/>
      <c r="CI53" s="142"/>
      <c r="CJ53" s="142"/>
      <c r="CK53" s="142"/>
      <c r="CL53" s="142"/>
      <c r="CM53" s="145"/>
    </row>
    <row r="54" spans="1:107" s="100" customFormat="1" ht="25" customHeight="1">
      <c r="A54" s="1005">
        <v>2</v>
      </c>
      <c r="B54" s="1006"/>
      <c r="C54" s="988" t="str">
        <f>IF(ＺＥＨデベロッパー公開情報!C246="","",ＺＥＨデベロッパー公開情報!C246)</f>
        <v/>
      </c>
      <c r="D54" s="989"/>
      <c r="E54" s="989"/>
      <c r="F54" s="989"/>
      <c r="G54" s="989"/>
      <c r="H54" s="989"/>
      <c r="I54" s="989"/>
      <c r="J54" s="989"/>
      <c r="K54" s="989"/>
      <c r="L54" s="989"/>
      <c r="M54" s="989"/>
      <c r="N54" s="989"/>
      <c r="O54" s="989"/>
      <c r="P54" s="989"/>
      <c r="Q54" s="989"/>
      <c r="R54" s="989"/>
      <c r="S54" s="989"/>
      <c r="T54" s="989"/>
      <c r="U54" s="989"/>
      <c r="V54" s="989"/>
      <c r="W54" s="989"/>
      <c r="X54" s="989"/>
      <c r="Y54" s="989"/>
      <c r="Z54" s="989"/>
      <c r="AA54" s="989"/>
      <c r="AB54" s="989"/>
      <c r="AC54" s="989"/>
      <c r="AD54" s="989"/>
      <c r="AE54" s="989"/>
      <c r="AF54" s="990" t="str">
        <f>IF(OR(ＺＥＨデベロッパー公開情報!Q246="",ＺＥＨデベロッパー公開情報!W246="",ＺＥＨデベロッパー公開情報!AC246=""),"",ＺＥＨデベロッパー公開情報!Q246&amp;"-"&amp;ＺＥＨデベロッパー公開情報!W246&amp;"-"&amp;ＺＥＨデベロッパー公開情報!AC246)</f>
        <v/>
      </c>
      <c r="AG54" s="991"/>
      <c r="AH54" s="991"/>
      <c r="AI54" s="991"/>
      <c r="AJ54" s="991"/>
      <c r="AK54" s="991"/>
      <c r="AL54" s="991"/>
      <c r="AM54" s="991"/>
      <c r="AN54" s="991"/>
      <c r="AO54" s="991"/>
      <c r="AP54" s="991"/>
      <c r="AQ54" s="991"/>
      <c r="AR54" s="992"/>
      <c r="AS54" s="993" t="str">
        <f>IF(ＺＥＨデベロッパー公開情報!AH246="","",ＺＥＨデベロッパー公開情報!AH246)</f>
        <v/>
      </c>
      <c r="AT54" s="994"/>
      <c r="AU54" s="994"/>
      <c r="AV54" s="994"/>
      <c r="AW54" s="994"/>
      <c r="AX54" s="994"/>
      <c r="AY54" s="994"/>
      <c r="AZ54" s="994"/>
      <c r="BA54" s="994"/>
      <c r="BB54" s="994"/>
      <c r="BC54" s="994"/>
      <c r="BD54" s="994"/>
      <c r="BE54" s="994"/>
      <c r="BF54" s="994"/>
      <c r="BG54" s="994"/>
      <c r="BH54" s="994"/>
      <c r="BI54" s="994"/>
      <c r="BJ54" s="994"/>
      <c r="BK54" s="994"/>
      <c r="BL54" s="994"/>
      <c r="BM54" s="994"/>
      <c r="BN54" s="994"/>
      <c r="BO54" s="994"/>
      <c r="BP54" s="994"/>
      <c r="BQ54" s="994"/>
      <c r="BR54" s="994"/>
      <c r="BS54" s="994"/>
      <c r="BT54" s="994"/>
      <c r="BU54" s="994"/>
      <c r="BV54" s="994"/>
      <c r="BW54" s="994"/>
      <c r="BX54" s="994"/>
      <c r="BY54" s="994"/>
      <c r="BZ54" s="994"/>
      <c r="CA54" s="994"/>
      <c r="CB54" s="994"/>
      <c r="CC54" s="995"/>
      <c r="CD54" s="142"/>
      <c r="CE54" s="142"/>
      <c r="CF54" s="142"/>
      <c r="CG54" s="142"/>
      <c r="CH54" s="142"/>
      <c r="CI54" s="142"/>
      <c r="CJ54" s="142"/>
      <c r="CK54" s="142"/>
      <c r="CL54" s="142"/>
      <c r="CM54" s="145"/>
    </row>
    <row r="55" spans="1:107" s="100" customFormat="1" ht="25" customHeight="1">
      <c r="A55" s="1027">
        <v>3</v>
      </c>
      <c r="B55" s="1028"/>
      <c r="C55" s="998" t="str">
        <f>IF(ＺＥＨデベロッパー公開情報!C247="","",ＺＥＨデベロッパー公開情報!C247)</f>
        <v/>
      </c>
      <c r="D55" s="999"/>
      <c r="E55" s="999"/>
      <c r="F55" s="999"/>
      <c r="G55" s="999"/>
      <c r="H55" s="999"/>
      <c r="I55" s="99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1000" t="str">
        <f>IF(OR(ＺＥＨデベロッパー公開情報!Q247="",ＺＥＨデベロッパー公開情報!W247="",ＺＥＨデベロッパー公開情報!AC247=""),"",ＺＥＨデベロッパー公開情報!Q247&amp;"-"&amp;ＺＥＨデベロッパー公開情報!W247&amp;"-"&amp;ＺＥＨデベロッパー公開情報!AC247)</f>
        <v/>
      </c>
      <c r="AG55" s="1001"/>
      <c r="AH55" s="1001"/>
      <c r="AI55" s="1001"/>
      <c r="AJ55" s="1001"/>
      <c r="AK55" s="1001"/>
      <c r="AL55" s="1001"/>
      <c r="AM55" s="1001"/>
      <c r="AN55" s="1001"/>
      <c r="AO55" s="1001"/>
      <c r="AP55" s="1001"/>
      <c r="AQ55" s="1001"/>
      <c r="AR55" s="1002"/>
      <c r="AS55" s="1003" t="str">
        <f>IF(ＺＥＨデベロッパー公開情報!AH247="","",ＺＥＨデベロッパー公開情報!AH247)</f>
        <v/>
      </c>
      <c r="AT55" s="1003"/>
      <c r="AU55" s="1003"/>
      <c r="AV55" s="1003"/>
      <c r="AW55" s="1003"/>
      <c r="AX55" s="1003"/>
      <c r="AY55" s="1003"/>
      <c r="AZ55" s="1003"/>
      <c r="BA55" s="1003"/>
      <c r="BB55" s="1003"/>
      <c r="BC55" s="1003"/>
      <c r="BD55" s="1003"/>
      <c r="BE55" s="1003"/>
      <c r="BF55" s="1003"/>
      <c r="BG55" s="1003"/>
      <c r="BH55" s="1003"/>
      <c r="BI55" s="1003"/>
      <c r="BJ55" s="1003"/>
      <c r="BK55" s="1003"/>
      <c r="BL55" s="1003"/>
      <c r="BM55" s="1003"/>
      <c r="BN55" s="1003"/>
      <c r="BO55" s="1003"/>
      <c r="BP55" s="1003"/>
      <c r="BQ55" s="1003"/>
      <c r="BR55" s="1003"/>
      <c r="BS55" s="1003"/>
      <c r="BT55" s="1003"/>
      <c r="BU55" s="1003"/>
      <c r="BV55" s="1003"/>
      <c r="BW55" s="1003"/>
      <c r="BX55" s="1003"/>
      <c r="BY55" s="1003"/>
      <c r="BZ55" s="1003"/>
      <c r="CA55" s="1003"/>
      <c r="CB55" s="1003"/>
      <c r="CC55" s="1004"/>
      <c r="CD55" s="142"/>
      <c r="CE55" s="142"/>
      <c r="CF55" s="142"/>
      <c r="CG55" s="142"/>
      <c r="CH55" s="142"/>
      <c r="CI55" s="142"/>
      <c r="CJ55" s="142"/>
      <c r="CK55" s="142"/>
      <c r="CL55" s="142"/>
      <c r="CM55" s="145"/>
    </row>
    <row r="56" spans="1:107" s="100" customFormat="1" ht="25" customHeight="1">
      <c r="A56" s="1005">
        <v>4</v>
      </c>
      <c r="B56" s="1006"/>
      <c r="C56" s="988" t="str">
        <f>IF(ＺＥＨデベロッパー公開情報!C248="","",ＺＥＨデベロッパー公開情報!C248)</f>
        <v/>
      </c>
      <c r="D56" s="989"/>
      <c r="E56" s="989"/>
      <c r="F56" s="989"/>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90" t="str">
        <f>IF(OR(ＺＥＨデベロッパー公開情報!Q248="",ＺＥＨデベロッパー公開情報!W248="",ＺＥＨデベロッパー公開情報!AC248=""),"",ＺＥＨデベロッパー公開情報!Q248&amp;"-"&amp;ＺＥＨデベロッパー公開情報!W248&amp;"-"&amp;ＺＥＨデベロッパー公開情報!AC248)</f>
        <v/>
      </c>
      <c r="AG56" s="991"/>
      <c r="AH56" s="991"/>
      <c r="AI56" s="991"/>
      <c r="AJ56" s="991"/>
      <c r="AK56" s="991"/>
      <c r="AL56" s="991"/>
      <c r="AM56" s="991"/>
      <c r="AN56" s="991"/>
      <c r="AO56" s="991"/>
      <c r="AP56" s="991"/>
      <c r="AQ56" s="991"/>
      <c r="AR56" s="992"/>
      <c r="AS56" s="993" t="str">
        <f>IF(ＺＥＨデベロッパー公開情報!AH248="","",ＺＥＨデベロッパー公開情報!AH248)</f>
        <v/>
      </c>
      <c r="AT56" s="994"/>
      <c r="AU56" s="994"/>
      <c r="AV56" s="994"/>
      <c r="AW56" s="994"/>
      <c r="AX56" s="994"/>
      <c r="AY56" s="994"/>
      <c r="AZ56" s="994"/>
      <c r="BA56" s="994"/>
      <c r="BB56" s="994"/>
      <c r="BC56" s="994"/>
      <c r="BD56" s="994"/>
      <c r="BE56" s="994"/>
      <c r="BF56" s="994"/>
      <c r="BG56" s="994"/>
      <c r="BH56" s="994"/>
      <c r="BI56" s="994"/>
      <c r="BJ56" s="994"/>
      <c r="BK56" s="994"/>
      <c r="BL56" s="994"/>
      <c r="BM56" s="994"/>
      <c r="BN56" s="994"/>
      <c r="BO56" s="994"/>
      <c r="BP56" s="994"/>
      <c r="BQ56" s="994"/>
      <c r="BR56" s="994"/>
      <c r="BS56" s="994"/>
      <c r="BT56" s="994"/>
      <c r="BU56" s="994"/>
      <c r="BV56" s="994"/>
      <c r="BW56" s="994"/>
      <c r="BX56" s="994"/>
      <c r="BY56" s="994"/>
      <c r="BZ56" s="994"/>
      <c r="CA56" s="994"/>
      <c r="CB56" s="994"/>
      <c r="CC56" s="995"/>
      <c r="CD56" s="142"/>
      <c r="CE56" s="142"/>
      <c r="CF56" s="142"/>
      <c r="CG56" s="142"/>
      <c r="CH56" s="142"/>
      <c r="CI56" s="142"/>
      <c r="CJ56" s="142"/>
      <c r="CK56" s="142"/>
      <c r="CL56" s="142"/>
      <c r="CM56" s="145"/>
    </row>
    <row r="57" spans="1:107" s="100" customFormat="1" ht="25" customHeight="1">
      <c r="A57" s="1027">
        <v>5</v>
      </c>
      <c r="B57" s="1028"/>
      <c r="C57" s="998" t="str">
        <f>IF(ＺＥＨデベロッパー公開情報!C249="","",ＺＥＨデベロッパー公開情報!C249)</f>
        <v/>
      </c>
      <c r="D57" s="999"/>
      <c r="E57" s="999"/>
      <c r="F57" s="999"/>
      <c r="G57" s="999"/>
      <c r="H57" s="999"/>
      <c r="I57" s="999"/>
      <c r="J57" s="999"/>
      <c r="K57" s="999"/>
      <c r="L57" s="999"/>
      <c r="M57" s="999"/>
      <c r="N57" s="999"/>
      <c r="O57" s="999"/>
      <c r="P57" s="999"/>
      <c r="Q57" s="999"/>
      <c r="R57" s="999"/>
      <c r="S57" s="999"/>
      <c r="T57" s="999"/>
      <c r="U57" s="999"/>
      <c r="V57" s="999"/>
      <c r="W57" s="999"/>
      <c r="X57" s="999"/>
      <c r="Y57" s="999"/>
      <c r="Z57" s="999"/>
      <c r="AA57" s="999"/>
      <c r="AB57" s="999"/>
      <c r="AC57" s="999"/>
      <c r="AD57" s="999"/>
      <c r="AE57" s="999"/>
      <c r="AF57" s="1000" t="str">
        <f>IF(OR(ＺＥＨデベロッパー公開情報!Q249="",ＺＥＨデベロッパー公開情報!W249="",ＺＥＨデベロッパー公開情報!AC249=""),"",ＺＥＨデベロッパー公開情報!Q249&amp;"-"&amp;ＺＥＨデベロッパー公開情報!W249&amp;"-"&amp;ＺＥＨデベロッパー公開情報!AC249)</f>
        <v/>
      </c>
      <c r="AG57" s="1001"/>
      <c r="AH57" s="1001"/>
      <c r="AI57" s="1001"/>
      <c r="AJ57" s="1001"/>
      <c r="AK57" s="1001"/>
      <c r="AL57" s="1001"/>
      <c r="AM57" s="1001"/>
      <c r="AN57" s="1001"/>
      <c r="AO57" s="1001"/>
      <c r="AP57" s="1001"/>
      <c r="AQ57" s="1001"/>
      <c r="AR57" s="1002"/>
      <c r="AS57" s="1003" t="str">
        <f>IF(ＺＥＨデベロッパー公開情報!AH249="","",ＺＥＨデベロッパー公開情報!AH249)</f>
        <v/>
      </c>
      <c r="AT57" s="1003"/>
      <c r="AU57" s="1003"/>
      <c r="AV57" s="1003"/>
      <c r="AW57" s="1003"/>
      <c r="AX57" s="1003"/>
      <c r="AY57" s="1003"/>
      <c r="AZ57" s="1003"/>
      <c r="BA57" s="1003"/>
      <c r="BB57" s="1003"/>
      <c r="BC57" s="1003"/>
      <c r="BD57" s="1003"/>
      <c r="BE57" s="1003"/>
      <c r="BF57" s="1003"/>
      <c r="BG57" s="1003"/>
      <c r="BH57" s="1003"/>
      <c r="BI57" s="1003"/>
      <c r="BJ57" s="1003"/>
      <c r="BK57" s="1003"/>
      <c r="BL57" s="1003"/>
      <c r="BM57" s="1003"/>
      <c r="BN57" s="1003"/>
      <c r="BO57" s="1003"/>
      <c r="BP57" s="1003"/>
      <c r="BQ57" s="1003"/>
      <c r="BR57" s="1003"/>
      <c r="BS57" s="1003"/>
      <c r="BT57" s="1003"/>
      <c r="BU57" s="1003"/>
      <c r="BV57" s="1003"/>
      <c r="BW57" s="1003"/>
      <c r="BX57" s="1003"/>
      <c r="BY57" s="1003"/>
      <c r="BZ57" s="1003"/>
      <c r="CA57" s="1003"/>
      <c r="CB57" s="1003"/>
      <c r="CC57" s="1004"/>
      <c r="CD57" s="142"/>
      <c r="CE57" s="142"/>
      <c r="CF57" s="142"/>
      <c r="CG57" s="142"/>
      <c r="CH57" s="142"/>
      <c r="CI57" s="142"/>
      <c r="CJ57" s="142"/>
      <c r="CK57" s="142"/>
      <c r="CL57" s="142"/>
      <c r="CM57" s="145"/>
    </row>
    <row r="58" spans="1:107" ht="25" customHeight="1">
      <c r="A58" s="1005">
        <v>6</v>
      </c>
      <c r="B58" s="1006"/>
      <c r="C58" s="988" t="str">
        <f>IF(ＺＥＨデベロッパー公開情報!C250="","",ＺＥＨデベロッパー公開情報!C250)</f>
        <v/>
      </c>
      <c r="D58" s="989"/>
      <c r="E58" s="989"/>
      <c r="F58" s="989"/>
      <c r="G58" s="989"/>
      <c r="H58" s="989"/>
      <c r="I58" s="989"/>
      <c r="J58" s="989"/>
      <c r="K58" s="989"/>
      <c r="L58" s="989"/>
      <c r="M58" s="989"/>
      <c r="N58" s="989"/>
      <c r="O58" s="989"/>
      <c r="P58" s="989"/>
      <c r="Q58" s="989"/>
      <c r="R58" s="989"/>
      <c r="S58" s="989"/>
      <c r="T58" s="989"/>
      <c r="U58" s="989"/>
      <c r="V58" s="989"/>
      <c r="W58" s="989"/>
      <c r="X58" s="989"/>
      <c r="Y58" s="989"/>
      <c r="Z58" s="989"/>
      <c r="AA58" s="989"/>
      <c r="AB58" s="989"/>
      <c r="AC58" s="989"/>
      <c r="AD58" s="989"/>
      <c r="AE58" s="989"/>
      <c r="AF58" s="990" t="str">
        <f>IF(OR(ＺＥＨデベロッパー公開情報!Q250="",ＺＥＨデベロッパー公開情報!W250="",ＺＥＨデベロッパー公開情報!AC250=""),"",ＺＥＨデベロッパー公開情報!Q250&amp;"-"&amp;ＺＥＨデベロッパー公開情報!W250&amp;"-"&amp;ＺＥＨデベロッパー公開情報!AC250)</f>
        <v/>
      </c>
      <c r="AG58" s="991"/>
      <c r="AH58" s="991"/>
      <c r="AI58" s="991"/>
      <c r="AJ58" s="991"/>
      <c r="AK58" s="991"/>
      <c r="AL58" s="991"/>
      <c r="AM58" s="991"/>
      <c r="AN58" s="991"/>
      <c r="AO58" s="991"/>
      <c r="AP58" s="991"/>
      <c r="AQ58" s="991"/>
      <c r="AR58" s="992"/>
      <c r="AS58" s="993" t="str">
        <f>IF(ＺＥＨデベロッパー公開情報!AH250="","",ＺＥＨデベロッパー公開情報!AH250)</f>
        <v/>
      </c>
      <c r="AT58" s="994"/>
      <c r="AU58" s="994"/>
      <c r="AV58" s="994"/>
      <c r="AW58" s="994"/>
      <c r="AX58" s="994"/>
      <c r="AY58" s="994"/>
      <c r="AZ58" s="994"/>
      <c r="BA58" s="994"/>
      <c r="BB58" s="994"/>
      <c r="BC58" s="994"/>
      <c r="BD58" s="994"/>
      <c r="BE58" s="994"/>
      <c r="BF58" s="994"/>
      <c r="BG58" s="994"/>
      <c r="BH58" s="994"/>
      <c r="BI58" s="994"/>
      <c r="BJ58" s="994"/>
      <c r="BK58" s="994"/>
      <c r="BL58" s="994"/>
      <c r="BM58" s="994"/>
      <c r="BN58" s="994"/>
      <c r="BO58" s="994"/>
      <c r="BP58" s="994"/>
      <c r="BQ58" s="994"/>
      <c r="BR58" s="994"/>
      <c r="BS58" s="994"/>
      <c r="BT58" s="994"/>
      <c r="BU58" s="994"/>
      <c r="BV58" s="994"/>
      <c r="BW58" s="994"/>
      <c r="BX58" s="994"/>
      <c r="BY58" s="994"/>
      <c r="BZ58" s="994"/>
      <c r="CA58" s="994"/>
      <c r="CB58" s="994"/>
      <c r="CC58" s="995"/>
    </row>
    <row r="59" spans="1:107" ht="25" customHeight="1">
      <c r="A59" s="1027">
        <v>7</v>
      </c>
      <c r="B59" s="1028"/>
      <c r="C59" s="998" t="str">
        <f>IF(ＺＥＨデベロッパー公開情報!C251="","",ＺＥＨデベロッパー公開情報!C251)</f>
        <v/>
      </c>
      <c r="D59" s="999"/>
      <c r="E59" s="999"/>
      <c r="F59" s="999"/>
      <c r="G59" s="999"/>
      <c r="H59" s="999"/>
      <c r="I59" s="999"/>
      <c r="J59" s="999"/>
      <c r="K59" s="999"/>
      <c r="L59" s="999"/>
      <c r="M59" s="999"/>
      <c r="N59" s="999"/>
      <c r="O59" s="999"/>
      <c r="P59" s="999"/>
      <c r="Q59" s="999"/>
      <c r="R59" s="999"/>
      <c r="S59" s="999"/>
      <c r="T59" s="999"/>
      <c r="U59" s="999"/>
      <c r="V59" s="999"/>
      <c r="W59" s="999"/>
      <c r="X59" s="999"/>
      <c r="Y59" s="999"/>
      <c r="Z59" s="999"/>
      <c r="AA59" s="999"/>
      <c r="AB59" s="999"/>
      <c r="AC59" s="999"/>
      <c r="AD59" s="999"/>
      <c r="AE59" s="999"/>
      <c r="AF59" s="1000" t="str">
        <f>IF(OR(ＺＥＨデベロッパー公開情報!Q251="",ＺＥＨデベロッパー公開情報!W251="",ＺＥＨデベロッパー公開情報!AC251=""),"",ＺＥＨデベロッパー公開情報!Q251&amp;"-"&amp;ＺＥＨデベロッパー公開情報!W251&amp;"-"&amp;ＺＥＨデベロッパー公開情報!AC251)</f>
        <v/>
      </c>
      <c r="AG59" s="1001"/>
      <c r="AH59" s="1001"/>
      <c r="AI59" s="1001"/>
      <c r="AJ59" s="1001"/>
      <c r="AK59" s="1001"/>
      <c r="AL59" s="1001"/>
      <c r="AM59" s="1001"/>
      <c r="AN59" s="1001"/>
      <c r="AO59" s="1001"/>
      <c r="AP59" s="1001"/>
      <c r="AQ59" s="1001"/>
      <c r="AR59" s="1002"/>
      <c r="AS59" s="1003" t="str">
        <f>IF(ＺＥＨデベロッパー公開情報!AH251="","",ＺＥＨデベロッパー公開情報!AH251)</f>
        <v/>
      </c>
      <c r="AT59" s="1003"/>
      <c r="AU59" s="1003"/>
      <c r="AV59" s="1003"/>
      <c r="AW59" s="1003"/>
      <c r="AX59" s="1003"/>
      <c r="AY59" s="1003"/>
      <c r="AZ59" s="1003"/>
      <c r="BA59" s="1003"/>
      <c r="BB59" s="1003"/>
      <c r="BC59" s="1003"/>
      <c r="BD59" s="1003"/>
      <c r="BE59" s="1003"/>
      <c r="BF59" s="1003"/>
      <c r="BG59" s="1003"/>
      <c r="BH59" s="1003"/>
      <c r="BI59" s="1003"/>
      <c r="BJ59" s="1003"/>
      <c r="BK59" s="1003"/>
      <c r="BL59" s="1003"/>
      <c r="BM59" s="1003"/>
      <c r="BN59" s="1003"/>
      <c r="BO59" s="1003"/>
      <c r="BP59" s="1003"/>
      <c r="BQ59" s="1003"/>
      <c r="BR59" s="1003"/>
      <c r="BS59" s="1003"/>
      <c r="BT59" s="1003"/>
      <c r="BU59" s="1003"/>
      <c r="BV59" s="1003"/>
      <c r="BW59" s="1003"/>
      <c r="BX59" s="1003"/>
      <c r="BY59" s="1003"/>
      <c r="BZ59" s="1003"/>
      <c r="CA59" s="1003"/>
      <c r="CB59" s="1003"/>
      <c r="CC59" s="1004"/>
    </row>
    <row r="60" spans="1:107" ht="25" customHeight="1">
      <c r="A60" s="1005">
        <v>8</v>
      </c>
      <c r="B60" s="1006"/>
      <c r="C60" s="988" t="str">
        <f>IF(ＺＥＨデベロッパー公開情報!C252="","",ＺＥＨデベロッパー公開情報!C252)</f>
        <v/>
      </c>
      <c r="D60" s="989"/>
      <c r="E60" s="989"/>
      <c r="F60" s="989"/>
      <c r="G60" s="989"/>
      <c r="H60" s="989"/>
      <c r="I60" s="989"/>
      <c r="J60" s="989"/>
      <c r="K60" s="989"/>
      <c r="L60" s="989"/>
      <c r="M60" s="989"/>
      <c r="N60" s="989"/>
      <c r="O60" s="989"/>
      <c r="P60" s="989"/>
      <c r="Q60" s="989"/>
      <c r="R60" s="989"/>
      <c r="S60" s="989"/>
      <c r="T60" s="989"/>
      <c r="U60" s="989"/>
      <c r="V60" s="989"/>
      <c r="W60" s="989"/>
      <c r="X60" s="989"/>
      <c r="Y60" s="989"/>
      <c r="Z60" s="989"/>
      <c r="AA60" s="989"/>
      <c r="AB60" s="989"/>
      <c r="AC60" s="989"/>
      <c r="AD60" s="989"/>
      <c r="AE60" s="989"/>
      <c r="AF60" s="990" t="str">
        <f>IF(OR(ＺＥＨデベロッパー公開情報!Q252="",ＺＥＨデベロッパー公開情報!W252="",ＺＥＨデベロッパー公開情報!AC252=""),"",ＺＥＨデベロッパー公開情報!Q252&amp;"-"&amp;ＺＥＨデベロッパー公開情報!W252&amp;"-"&amp;ＺＥＨデベロッパー公開情報!AC252)</f>
        <v/>
      </c>
      <c r="AG60" s="991"/>
      <c r="AH60" s="991"/>
      <c r="AI60" s="991"/>
      <c r="AJ60" s="991"/>
      <c r="AK60" s="991"/>
      <c r="AL60" s="991"/>
      <c r="AM60" s="991"/>
      <c r="AN60" s="991"/>
      <c r="AO60" s="991"/>
      <c r="AP60" s="991"/>
      <c r="AQ60" s="991"/>
      <c r="AR60" s="992"/>
      <c r="AS60" s="993" t="str">
        <f>IF(ＺＥＨデベロッパー公開情報!AH252="","",ＺＥＨデベロッパー公開情報!AH252)</f>
        <v/>
      </c>
      <c r="AT60" s="994"/>
      <c r="AU60" s="994"/>
      <c r="AV60" s="994"/>
      <c r="AW60" s="994"/>
      <c r="AX60" s="994"/>
      <c r="AY60" s="994"/>
      <c r="AZ60" s="994"/>
      <c r="BA60" s="994"/>
      <c r="BB60" s="994"/>
      <c r="BC60" s="994"/>
      <c r="BD60" s="994"/>
      <c r="BE60" s="994"/>
      <c r="BF60" s="994"/>
      <c r="BG60" s="994"/>
      <c r="BH60" s="994"/>
      <c r="BI60" s="994"/>
      <c r="BJ60" s="994"/>
      <c r="BK60" s="994"/>
      <c r="BL60" s="994"/>
      <c r="BM60" s="994"/>
      <c r="BN60" s="994"/>
      <c r="BO60" s="994"/>
      <c r="BP60" s="994"/>
      <c r="BQ60" s="994"/>
      <c r="BR60" s="994"/>
      <c r="BS60" s="994"/>
      <c r="BT60" s="994"/>
      <c r="BU60" s="994"/>
      <c r="BV60" s="994"/>
      <c r="BW60" s="994"/>
      <c r="BX60" s="994"/>
      <c r="BY60" s="994"/>
      <c r="BZ60" s="994"/>
      <c r="CA60" s="994"/>
      <c r="CB60" s="994"/>
      <c r="CC60" s="995"/>
    </row>
    <row r="61" spans="1:107" ht="25" customHeight="1">
      <c r="A61" s="1027">
        <v>9</v>
      </c>
      <c r="B61" s="1028"/>
      <c r="C61" s="998" t="str">
        <f>IF(ＺＥＨデベロッパー公開情報!C253="","",ＺＥＨデベロッパー公開情報!C253)</f>
        <v/>
      </c>
      <c r="D61" s="999"/>
      <c r="E61" s="999"/>
      <c r="F61" s="999"/>
      <c r="G61" s="999"/>
      <c r="H61" s="999"/>
      <c r="I61" s="999"/>
      <c r="J61" s="999"/>
      <c r="K61" s="999"/>
      <c r="L61" s="999"/>
      <c r="M61" s="999"/>
      <c r="N61" s="999"/>
      <c r="O61" s="999"/>
      <c r="P61" s="999"/>
      <c r="Q61" s="999"/>
      <c r="R61" s="999"/>
      <c r="S61" s="999"/>
      <c r="T61" s="999"/>
      <c r="U61" s="999"/>
      <c r="V61" s="999"/>
      <c r="W61" s="999"/>
      <c r="X61" s="999"/>
      <c r="Y61" s="999"/>
      <c r="Z61" s="999"/>
      <c r="AA61" s="999"/>
      <c r="AB61" s="999"/>
      <c r="AC61" s="999"/>
      <c r="AD61" s="999"/>
      <c r="AE61" s="999"/>
      <c r="AF61" s="1000" t="str">
        <f>IF(OR(ＺＥＨデベロッパー公開情報!Q253="",ＺＥＨデベロッパー公開情報!W253="",ＺＥＨデベロッパー公開情報!AC253=""),"",ＺＥＨデベロッパー公開情報!Q253&amp;"-"&amp;ＺＥＨデベロッパー公開情報!W253&amp;"-"&amp;ＺＥＨデベロッパー公開情報!AC253)</f>
        <v/>
      </c>
      <c r="AG61" s="1001"/>
      <c r="AH61" s="1001"/>
      <c r="AI61" s="1001"/>
      <c r="AJ61" s="1001"/>
      <c r="AK61" s="1001"/>
      <c r="AL61" s="1001"/>
      <c r="AM61" s="1001"/>
      <c r="AN61" s="1001"/>
      <c r="AO61" s="1001"/>
      <c r="AP61" s="1001"/>
      <c r="AQ61" s="1001"/>
      <c r="AR61" s="1002"/>
      <c r="AS61" s="1003" t="str">
        <f>IF(ＺＥＨデベロッパー公開情報!AH253="","",ＺＥＨデベロッパー公開情報!AH253)</f>
        <v/>
      </c>
      <c r="AT61" s="1003"/>
      <c r="AU61" s="1003"/>
      <c r="AV61" s="1003"/>
      <c r="AW61" s="1003"/>
      <c r="AX61" s="1003"/>
      <c r="AY61" s="1003"/>
      <c r="AZ61" s="1003"/>
      <c r="BA61" s="1003"/>
      <c r="BB61" s="1003"/>
      <c r="BC61" s="1003"/>
      <c r="BD61" s="1003"/>
      <c r="BE61" s="1003"/>
      <c r="BF61" s="1003"/>
      <c r="BG61" s="1003"/>
      <c r="BH61" s="1003"/>
      <c r="BI61" s="1003"/>
      <c r="BJ61" s="1003"/>
      <c r="BK61" s="1003"/>
      <c r="BL61" s="1003"/>
      <c r="BM61" s="1003"/>
      <c r="BN61" s="1003"/>
      <c r="BO61" s="1003"/>
      <c r="BP61" s="1003"/>
      <c r="BQ61" s="1003"/>
      <c r="BR61" s="1003"/>
      <c r="BS61" s="1003"/>
      <c r="BT61" s="1003"/>
      <c r="BU61" s="1003"/>
      <c r="BV61" s="1003"/>
      <c r="BW61" s="1003"/>
      <c r="BX61" s="1003"/>
      <c r="BY61" s="1003"/>
      <c r="BZ61" s="1003"/>
      <c r="CA61" s="1003"/>
      <c r="CB61" s="1003"/>
      <c r="CC61" s="1004"/>
    </row>
    <row r="62" spans="1:107" ht="25" customHeight="1">
      <c r="A62" s="1005">
        <v>10</v>
      </c>
      <c r="B62" s="1006"/>
      <c r="C62" s="988" t="str">
        <f>IF(ＺＥＨデベロッパー公開情報!C254="","",ＺＥＨデベロッパー公開情報!C254)</f>
        <v/>
      </c>
      <c r="D62" s="989"/>
      <c r="E62" s="989"/>
      <c r="F62" s="989"/>
      <c r="G62" s="989"/>
      <c r="H62" s="989"/>
      <c r="I62" s="989"/>
      <c r="J62" s="989"/>
      <c r="K62" s="989"/>
      <c r="L62" s="989"/>
      <c r="M62" s="989"/>
      <c r="N62" s="989"/>
      <c r="O62" s="989"/>
      <c r="P62" s="989"/>
      <c r="Q62" s="989"/>
      <c r="R62" s="989"/>
      <c r="S62" s="989"/>
      <c r="T62" s="989"/>
      <c r="U62" s="989"/>
      <c r="V62" s="989"/>
      <c r="W62" s="989"/>
      <c r="X62" s="989"/>
      <c r="Y62" s="989"/>
      <c r="Z62" s="989"/>
      <c r="AA62" s="989"/>
      <c r="AB62" s="989"/>
      <c r="AC62" s="989"/>
      <c r="AD62" s="989"/>
      <c r="AE62" s="989"/>
      <c r="AF62" s="990" t="str">
        <f>IF(OR(ＺＥＨデベロッパー公開情報!Q254="",ＺＥＨデベロッパー公開情報!W254="",ＺＥＨデベロッパー公開情報!AC254=""),"",ＺＥＨデベロッパー公開情報!Q254&amp;"-"&amp;ＺＥＨデベロッパー公開情報!W254&amp;"-"&amp;ＺＥＨデベロッパー公開情報!AC254)</f>
        <v/>
      </c>
      <c r="AG62" s="991"/>
      <c r="AH62" s="991"/>
      <c r="AI62" s="991"/>
      <c r="AJ62" s="991"/>
      <c r="AK62" s="991"/>
      <c r="AL62" s="991"/>
      <c r="AM62" s="991"/>
      <c r="AN62" s="991"/>
      <c r="AO62" s="991"/>
      <c r="AP62" s="991"/>
      <c r="AQ62" s="991"/>
      <c r="AR62" s="992"/>
      <c r="AS62" s="993" t="str">
        <f>IF(ＺＥＨデベロッパー公開情報!AH254="","",ＺＥＨデベロッパー公開情報!AH254)</f>
        <v/>
      </c>
      <c r="AT62" s="994"/>
      <c r="AU62" s="994"/>
      <c r="AV62" s="994"/>
      <c r="AW62" s="994"/>
      <c r="AX62" s="994"/>
      <c r="AY62" s="994"/>
      <c r="AZ62" s="994"/>
      <c r="BA62" s="994"/>
      <c r="BB62" s="994"/>
      <c r="BC62" s="994"/>
      <c r="BD62" s="994"/>
      <c r="BE62" s="994"/>
      <c r="BF62" s="994"/>
      <c r="BG62" s="994"/>
      <c r="BH62" s="994"/>
      <c r="BI62" s="994"/>
      <c r="BJ62" s="994"/>
      <c r="BK62" s="994"/>
      <c r="BL62" s="994"/>
      <c r="BM62" s="994"/>
      <c r="BN62" s="994"/>
      <c r="BO62" s="994"/>
      <c r="BP62" s="994"/>
      <c r="BQ62" s="994"/>
      <c r="BR62" s="994"/>
      <c r="BS62" s="994"/>
      <c r="BT62" s="994"/>
      <c r="BU62" s="994"/>
      <c r="BV62" s="994"/>
      <c r="BW62" s="994"/>
      <c r="BX62" s="994"/>
      <c r="BY62" s="994"/>
      <c r="BZ62" s="994"/>
      <c r="CA62" s="994"/>
      <c r="CB62" s="994"/>
      <c r="CC62" s="995"/>
    </row>
    <row r="63" spans="1:107" ht="25" customHeight="1">
      <c r="A63" s="1027">
        <v>11</v>
      </c>
      <c r="B63" s="1028"/>
      <c r="C63" s="998" t="str">
        <f>IF(ＺＥＨデベロッパー公開情報!C255="","",ＺＥＨデベロッパー公開情報!C255)</f>
        <v/>
      </c>
      <c r="D63" s="999"/>
      <c r="E63" s="999"/>
      <c r="F63" s="999"/>
      <c r="G63" s="999"/>
      <c r="H63" s="999"/>
      <c r="I63" s="999"/>
      <c r="J63" s="999"/>
      <c r="K63" s="999"/>
      <c r="L63" s="999"/>
      <c r="M63" s="999"/>
      <c r="N63" s="999"/>
      <c r="O63" s="999"/>
      <c r="P63" s="999"/>
      <c r="Q63" s="999"/>
      <c r="R63" s="999"/>
      <c r="S63" s="999"/>
      <c r="T63" s="999"/>
      <c r="U63" s="999"/>
      <c r="V63" s="999"/>
      <c r="W63" s="999"/>
      <c r="X63" s="999"/>
      <c r="Y63" s="999"/>
      <c r="Z63" s="999"/>
      <c r="AA63" s="999"/>
      <c r="AB63" s="999"/>
      <c r="AC63" s="999"/>
      <c r="AD63" s="999"/>
      <c r="AE63" s="999"/>
      <c r="AF63" s="1000" t="str">
        <f>IF(OR(ＺＥＨデベロッパー公開情報!Q255="",ＺＥＨデベロッパー公開情報!W255="",ＺＥＨデベロッパー公開情報!AC255=""),"",ＺＥＨデベロッパー公開情報!Q255&amp;"-"&amp;ＺＥＨデベロッパー公開情報!W255&amp;"-"&amp;ＺＥＨデベロッパー公開情報!AC255)</f>
        <v/>
      </c>
      <c r="AG63" s="1001"/>
      <c r="AH63" s="1001"/>
      <c r="AI63" s="1001"/>
      <c r="AJ63" s="1001"/>
      <c r="AK63" s="1001"/>
      <c r="AL63" s="1001"/>
      <c r="AM63" s="1001"/>
      <c r="AN63" s="1001"/>
      <c r="AO63" s="1001"/>
      <c r="AP63" s="1001"/>
      <c r="AQ63" s="1001"/>
      <c r="AR63" s="1002"/>
      <c r="AS63" s="1003" t="str">
        <f>IF(ＺＥＨデベロッパー公開情報!AH255="","",ＺＥＨデベロッパー公開情報!AH255)</f>
        <v/>
      </c>
      <c r="AT63" s="1003"/>
      <c r="AU63" s="1003"/>
      <c r="AV63" s="1003"/>
      <c r="AW63" s="1003"/>
      <c r="AX63" s="1003"/>
      <c r="AY63" s="1003"/>
      <c r="AZ63" s="1003"/>
      <c r="BA63" s="1003"/>
      <c r="BB63" s="1003"/>
      <c r="BC63" s="1003"/>
      <c r="BD63" s="1003"/>
      <c r="BE63" s="1003"/>
      <c r="BF63" s="1003"/>
      <c r="BG63" s="1003"/>
      <c r="BH63" s="1003"/>
      <c r="BI63" s="1003"/>
      <c r="BJ63" s="1003"/>
      <c r="BK63" s="1003"/>
      <c r="BL63" s="1003"/>
      <c r="BM63" s="1003"/>
      <c r="BN63" s="1003"/>
      <c r="BO63" s="1003"/>
      <c r="BP63" s="1003"/>
      <c r="BQ63" s="1003"/>
      <c r="BR63" s="1003"/>
      <c r="BS63" s="1003"/>
      <c r="BT63" s="1003"/>
      <c r="BU63" s="1003"/>
      <c r="BV63" s="1003"/>
      <c r="BW63" s="1003"/>
      <c r="BX63" s="1003"/>
      <c r="BY63" s="1003"/>
      <c r="BZ63" s="1003"/>
      <c r="CA63" s="1003"/>
      <c r="CB63" s="1003"/>
      <c r="CC63" s="1004"/>
    </row>
    <row r="64" spans="1:107" ht="25" customHeight="1">
      <c r="A64" s="1005">
        <v>12</v>
      </c>
      <c r="B64" s="1006"/>
      <c r="C64" s="988" t="str">
        <f>IF(ＺＥＨデベロッパー公開情報!C256="","",ＺＥＨデベロッパー公開情報!C256)</f>
        <v/>
      </c>
      <c r="D64" s="989"/>
      <c r="E64" s="989"/>
      <c r="F64" s="989"/>
      <c r="G64" s="989"/>
      <c r="H64" s="989"/>
      <c r="I64" s="989"/>
      <c r="J64" s="989"/>
      <c r="K64" s="989"/>
      <c r="L64" s="989"/>
      <c r="M64" s="989"/>
      <c r="N64" s="989"/>
      <c r="O64" s="989"/>
      <c r="P64" s="989"/>
      <c r="Q64" s="989"/>
      <c r="R64" s="989"/>
      <c r="S64" s="989"/>
      <c r="T64" s="989"/>
      <c r="U64" s="989"/>
      <c r="V64" s="989"/>
      <c r="W64" s="989"/>
      <c r="X64" s="989"/>
      <c r="Y64" s="989"/>
      <c r="Z64" s="989"/>
      <c r="AA64" s="989"/>
      <c r="AB64" s="989"/>
      <c r="AC64" s="989"/>
      <c r="AD64" s="989"/>
      <c r="AE64" s="989"/>
      <c r="AF64" s="990" t="str">
        <f>IF(OR(ＺＥＨデベロッパー公開情報!Q256="",ＺＥＨデベロッパー公開情報!W256="",ＺＥＨデベロッパー公開情報!AC256=""),"",ＺＥＨデベロッパー公開情報!Q256&amp;"-"&amp;ＺＥＨデベロッパー公開情報!W256&amp;"-"&amp;ＺＥＨデベロッパー公開情報!AC256)</f>
        <v/>
      </c>
      <c r="AG64" s="991"/>
      <c r="AH64" s="991"/>
      <c r="AI64" s="991"/>
      <c r="AJ64" s="991"/>
      <c r="AK64" s="991"/>
      <c r="AL64" s="991"/>
      <c r="AM64" s="991"/>
      <c r="AN64" s="991"/>
      <c r="AO64" s="991"/>
      <c r="AP64" s="991"/>
      <c r="AQ64" s="991"/>
      <c r="AR64" s="992"/>
      <c r="AS64" s="993" t="str">
        <f>IF(ＺＥＨデベロッパー公開情報!AH256="","",ＺＥＨデベロッパー公開情報!AH256)</f>
        <v/>
      </c>
      <c r="AT64" s="994"/>
      <c r="AU64" s="994"/>
      <c r="AV64" s="994"/>
      <c r="AW64" s="994"/>
      <c r="AX64" s="994"/>
      <c r="AY64" s="994"/>
      <c r="AZ64" s="994"/>
      <c r="BA64" s="994"/>
      <c r="BB64" s="994"/>
      <c r="BC64" s="994"/>
      <c r="BD64" s="994"/>
      <c r="BE64" s="994"/>
      <c r="BF64" s="994"/>
      <c r="BG64" s="994"/>
      <c r="BH64" s="994"/>
      <c r="BI64" s="994"/>
      <c r="BJ64" s="994"/>
      <c r="BK64" s="994"/>
      <c r="BL64" s="994"/>
      <c r="BM64" s="994"/>
      <c r="BN64" s="994"/>
      <c r="BO64" s="994"/>
      <c r="BP64" s="994"/>
      <c r="BQ64" s="994"/>
      <c r="BR64" s="994"/>
      <c r="BS64" s="994"/>
      <c r="BT64" s="994"/>
      <c r="BU64" s="994"/>
      <c r="BV64" s="994"/>
      <c r="BW64" s="994"/>
      <c r="BX64" s="994"/>
      <c r="BY64" s="994"/>
      <c r="BZ64" s="994"/>
      <c r="CA64" s="994"/>
      <c r="CB64" s="994"/>
      <c r="CC64" s="995"/>
    </row>
    <row r="65" spans="1:120" ht="25" customHeight="1">
      <c r="A65" s="1027">
        <v>13</v>
      </c>
      <c r="B65" s="1028"/>
      <c r="C65" s="998" t="str">
        <f>IF(ＺＥＨデベロッパー公開情報!C257="","",ＺＥＨデベロッパー公開情報!C257)</f>
        <v/>
      </c>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99"/>
      <c r="AC65" s="999"/>
      <c r="AD65" s="999"/>
      <c r="AE65" s="999"/>
      <c r="AF65" s="1000" t="str">
        <f>IF(OR(ＺＥＨデベロッパー公開情報!Q257="",ＺＥＨデベロッパー公開情報!W257="",ＺＥＨデベロッパー公開情報!AC257=""),"",ＺＥＨデベロッパー公開情報!Q257&amp;"-"&amp;ＺＥＨデベロッパー公開情報!W257&amp;"-"&amp;ＺＥＨデベロッパー公開情報!AC257)</f>
        <v/>
      </c>
      <c r="AG65" s="1001"/>
      <c r="AH65" s="1001"/>
      <c r="AI65" s="1001"/>
      <c r="AJ65" s="1001"/>
      <c r="AK65" s="1001"/>
      <c r="AL65" s="1001"/>
      <c r="AM65" s="1001"/>
      <c r="AN65" s="1001"/>
      <c r="AO65" s="1001"/>
      <c r="AP65" s="1001"/>
      <c r="AQ65" s="1001"/>
      <c r="AR65" s="1002"/>
      <c r="AS65" s="1003" t="str">
        <f>IF(ＺＥＨデベロッパー公開情報!AH257="","",ＺＥＨデベロッパー公開情報!AH257)</f>
        <v/>
      </c>
      <c r="AT65" s="1003"/>
      <c r="AU65" s="1003"/>
      <c r="AV65" s="1003"/>
      <c r="AW65" s="1003"/>
      <c r="AX65" s="1003"/>
      <c r="AY65" s="1003"/>
      <c r="AZ65" s="1003"/>
      <c r="BA65" s="1003"/>
      <c r="BB65" s="1003"/>
      <c r="BC65" s="1003"/>
      <c r="BD65" s="1003"/>
      <c r="BE65" s="1003"/>
      <c r="BF65" s="1003"/>
      <c r="BG65" s="1003"/>
      <c r="BH65" s="1003"/>
      <c r="BI65" s="1003"/>
      <c r="BJ65" s="1003"/>
      <c r="BK65" s="1003"/>
      <c r="BL65" s="1003"/>
      <c r="BM65" s="1003"/>
      <c r="BN65" s="1003"/>
      <c r="BO65" s="1003"/>
      <c r="BP65" s="1003"/>
      <c r="BQ65" s="1003"/>
      <c r="BR65" s="1003"/>
      <c r="BS65" s="1003"/>
      <c r="BT65" s="1003"/>
      <c r="BU65" s="1003"/>
      <c r="BV65" s="1003"/>
      <c r="BW65" s="1003"/>
      <c r="BX65" s="1003"/>
      <c r="BY65" s="1003"/>
      <c r="BZ65" s="1003"/>
      <c r="CA65" s="1003"/>
      <c r="CB65" s="1003"/>
      <c r="CC65" s="1004"/>
    </row>
    <row r="66" spans="1:120" ht="25" customHeight="1">
      <c r="A66" s="1005">
        <v>14</v>
      </c>
      <c r="B66" s="1006"/>
      <c r="C66" s="988" t="str">
        <f>IF(ＺＥＨデベロッパー公開情報!C258="","",ＺＥＨデベロッパー公開情報!C258)</f>
        <v/>
      </c>
      <c r="D66" s="989"/>
      <c r="E66" s="989"/>
      <c r="F66" s="989"/>
      <c r="G66" s="989"/>
      <c r="H66" s="989"/>
      <c r="I66" s="989"/>
      <c r="J66" s="989"/>
      <c r="K66" s="989"/>
      <c r="L66" s="989"/>
      <c r="M66" s="989"/>
      <c r="N66" s="989"/>
      <c r="O66" s="989"/>
      <c r="P66" s="989"/>
      <c r="Q66" s="989"/>
      <c r="R66" s="989"/>
      <c r="S66" s="989"/>
      <c r="T66" s="989"/>
      <c r="U66" s="989"/>
      <c r="V66" s="989"/>
      <c r="W66" s="989"/>
      <c r="X66" s="989"/>
      <c r="Y66" s="989"/>
      <c r="Z66" s="989"/>
      <c r="AA66" s="989"/>
      <c r="AB66" s="989"/>
      <c r="AC66" s="989"/>
      <c r="AD66" s="989"/>
      <c r="AE66" s="989"/>
      <c r="AF66" s="990" t="str">
        <f>IF(OR(ＺＥＨデベロッパー公開情報!Q258="",ＺＥＨデベロッパー公開情報!W258="",ＺＥＨデベロッパー公開情報!AC258=""),"",ＺＥＨデベロッパー公開情報!Q258&amp;"-"&amp;ＺＥＨデベロッパー公開情報!W258&amp;"-"&amp;ＺＥＨデベロッパー公開情報!AC258)</f>
        <v/>
      </c>
      <c r="AG66" s="991"/>
      <c r="AH66" s="991"/>
      <c r="AI66" s="991"/>
      <c r="AJ66" s="991"/>
      <c r="AK66" s="991"/>
      <c r="AL66" s="991"/>
      <c r="AM66" s="991"/>
      <c r="AN66" s="991"/>
      <c r="AO66" s="991"/>
      <c r="AP66" s="991"/>
      <c r="AQ66" s="991"/>
      <c r="AR66" s="992"/>
      <c r="AS66" s="993" t="str">
        <f>IF(ＺＥＨデベロッパー公開情報!AH258="","",ＺＥＨデベロッパー公開情報!AH258)</f>
        <v/>
      </c>
      <c r="AT66" s="994"/>
      <c r="AU66" s="994"/>
      <c r="AV66" s="994"/>
      <c r="AW66" s="994"/>
      <c r="AX66" s="994"/>
      <c r="AY66" s="994"/>
      <c r="AZ66" s="994"/>
      <c r="BA66" s="994"/>
      <c r="BB66" s="994"/>
      <c r="BC66" s="994"/>
      <c r="BD66" s="994"/>
      <c r="BE66" s="994"/>
      <c r="BF66" s="994"/>
      <c r="BG66" s="994"/>
      <c r="BH66" s="994"/>
      <c r="BI66" s="994"/>
      <c r="BJ66" s="994"/>
      <c r="BK66" s="994"/>
      <c r="BL66" s="994"/>
      <c r="BM66" s="994"/>
      <c r="BN66" s="994"/>
      <c r="BO66" s="994"/>
      <c r="BP66" s="994"/>
      <c r="BQ66" s="994"/>
      <c r="BR66" s="994"/>
      <c r="BS66" s="994"/>
      <c r="BT66" s="994"/>
      <c r="BU66" s="994"/>
      <c r="BV66" s="994"/>
      <c r="BW66" s="994"/>
      <c r="BX66" s="994"/>
      <c r="BY66" s="994"/>
      <c r="BZ66" s="994"/>
      <c r="CA66" s="994"/>
      <c r="CB66" s="994"/>
      <c r="CC66" s="995"/>
    </row>
    <row r="67" spans="1:120" ht="25" customHeight="1">
      <c r="A67" s="1027">
        <v>15</v>
      </c>
      <c r="B67" s="1028"/>
      <c r="C67" s="998" t="str">
        <f>IF(ＺＥＨデベロッパー公開情報!C259="","",ＺＥＨデベロッパー公開情報!C259)</f>
        <v/>
      </c>
      <c r="D67" s="999"/>
      <c r="E67" s="999"/>
      <c r="F67" s="999"/>
      <c r="G67" s="999"/>
      <c r="H67" s="999"/>
      <c r="I67" s="999"/>
      <c r="J67" s="999"/>
      <c r="K67" s="999"/>
      <c r="L67" s="999"/>
      <c r="M67" s="999"/>
      <c r="N67" s="999"/>
      <c r="O67" s="999"/>
      <c r="P67" s="999"/>
      <c r="Q67" s="999"/>
      <c r="R67" s="999"/>
      <c r="S67" s="999"/>
      <c r="T67" s="999"/>
      <c r="U67" s="999"/>
      <c r="V67" s="999"/>
      <c r="W67" s="999"/>
      <c r="X67" s="999"/>
      <c r="Y67" s="999"/>
      <c r="Z67" s="999"/>
      <c r="AA67" s="999"/>
      <c r="AB67" s="999"/>
      <c r="AC67" s="999"/>
      <c r="AD67" s="999"/>
      <c r="AE67" s="999"/>
      <c r="AF67" s="1000" t="str">
        <f>IF(OR(ＺＥＨデベロッパー公開情報!Q259="",ＺＥＨデベロッパー公開情報!W259="",ＺＥＨデベロッパー公開情報!AC259=""),"",ＺＥＨデベロッパー公開情報!Q259&amp;"-"&amp;ＺＥＨデベロッパー公開情報!W259&amp;"-"&amp;ＺＥＨデベロッパー公開情報!AC259)</f>
        <v/>
      </c>
      <c r="AG67" s="1001"/>
      <c r="AH67" s="1001"/>
      <c r="AI67" s="1001"/>
      <c r="AJ67" s="1001"/>
      <c r="AK67" s="1001"/>
      <c r="AL67" s="1001"/>
      <c r="AM67" s="1001"/>
      <c r="AN67" s="1001"/>
      <c r="AO67" s="1001"/>
      <c r="AP67" s="1001"/>
      <c r="AQ67" s="1001"/>
      <c r="AR67" s="1002"/>
      <c r="AS67" s="1003" t="str">
        <f>IF(ＺＥＨデベロッパー公開情報!AH259="","",ＺＥＨデベロッパー公開情報!AH259)</f>
        <v/>
      </c>
      <c r="AT67" s="1003"/>
      <c r="AU67" s="1003"/>
      <c r="AV67" s="1003"/>
      <c r="AW67" s="1003"/>
      <c r="AX67" s="1003"/>
      <c r="AY67" s="1003"/>
      <c r="AZ67" s="1003"/>
      <c r="BA67" s="1003"/>
      <c r="BB67" s="1003"/>
      <c r="BC67" s="1003"/>
      <c r="BD67" s="1003"/>
      <c r="BE67" s="1003"/>
      <c r="BF67" s="1003"/>
      <c r="BG67" s="1003"/>
      <c r="BH67" s="1003"/>
      <c r="BI67" s="1003"/>
      <c r="BJ67" s="1003"/>
      <c r="BK67" s="1003"/>
      <c r="BL67" s="1003"/>
      <c r="BM67" s="1003"/>
      <c r="BN67" s="1003"/>
      <c r="BO67" s="1003"/>
      <c r="BP67" s="1003"/>
      <c r="BQ67" s="1003"/>
      <c r="BR67" s="1003"/>
      <c r="BS67" s="1003"/>
      <c r="BT67" s="1003"/>
      <c r="BU67" s="1003"/>
      <c r="BV67" s="1003"/>
      <c r="BW67" s="1003"/>
      <c r="BX67" s="1003"/>
      <c r="BY67" s="1003"/>
      <c r="BZ67" s="1003"/>
      <c r="CA67" s="1003"/>
      <c r="CB67" s="1003"/>
      <c r="CC67" s="1004"/>
    </row>
    <row r="68" spans="1:120" ht="25" customHeight="1">
      <c r="A68" s="1005">
        <v>16</v>
      </c>
      <c r="B68" s="1006"/>
      <c r="C68" s="988" t="str">
        <f>IF(ＺＥＨデベロッパー公開情報!C260="","",ＺＥＨデベロッパー公開情報!C260)</f>
        <v/>
      </c>
      <c r="D68" s="989"/>
      <c r="E68" s="989"/>
      <c r="F68" s="989"/>
      <c r="G68" s="989"/>
      <c r="H68" s="989"/>
      <c r="I68" s="989"/>
      <c r="J68" s="989"/>
      <c r="K68" s="989"/>
      <c r="L68" s="989"/>
      <c r="M68" s="989"/>
      <c r="N68" s="989"/>
      <c r="O68" s="989"/>
      <c r="P68" s="989"/>
      <c r="Q68" s="989"/>
      <c r="R68" s="989"/>
      <c r="S68" s="989"/>
      <c r="T68" s="989"/>
      <c r="U68" s="989"/>
      <c r="V68" s="989"/>
      <c r="W68" s="989"/>
      <c r="X68" s="989"/>
      <c r="Y68" s="989"/>
      <c r="Z68" s="989"/>
      <c r="AA68" s="989"/>
      <c r="AB68" s="989"/>
      <c r="AC68" s="989"/>
      <c r="AD68" s="989"/>
      <c r="AE68" s="989"/>
      <c r="AF68" s="990" t="str">
        <f>IF(OR(ＺＥＨデベロッパー公開情報!Q260="",ＺＥＨデベロッパー公開情報!W260="",ＺＥＨデベロッパー公開情報!AC260=""),"",ＺＥＨデベロッパー公開情報!Q260&amp;"-"&amp;ＺＥＨデベロッパー公開情報!W260&amp;"-"&amp;ＺＥＨデベロッパー公開情報!AC260)</f>
        <v/>
      </c>
      <c r="AG68" s="991"/>
      <c r="AH68" s="991"/>
      <c r="AI68" s="991"/>
      <c r="AJ68" s="991"/>
      <c r="AK68" s="991"/>
      <c r="AL68" s="991"/>
      <c r="AM68" s="991"/>
      <c r="AN68" s="991"/>
      <c r="AO68" s="991"/>
      <c r="AP68" s="991"/>
      <c r="AQ68" s="991"/>
      <c r="AR68" s="992"/>
      <c r="AS68" s="993" t="str">
        <f>IF(ＺＥＨデベロッパー公開情報!AH260="","",ＺＥＨデベロッパー公開情報!AH260)</f>
        <v/>
      </c>
      <c r="AT68" s="994"/>
      <c r="AU68" s="994"/>
      <c r="AV68" s="994"/>
      <c r="AW68" s="994"/>
      <c r="AX68" s="994"/>
      <c r="AY68" s="994"/>
      <c r="AZ68" s="994"/>
      <c r="BA68" s="994"/>
      <c r="BB68" s="994"/>
      <c r="BC68" s="994"/>
      <c r="BD68" s="994"/>
      <c r="BE68" s="994"/>
      <c r="BF68" s="994"/>
      <c r="BG68" s="994"/>
      <c r="BH68" s="994"/>
      <c r="BI68" s="994"/>
      <c r="BJ68" s="994"/>
      <c r="BK68" s="994"/>
      <c r="BL68" s="994"/>
      <c r="BM68" s="994"/>
      <c r="BN68" s="994"/>
      <c r="BO68" s="994"/>
      <c r="BP68" s="994"/>
      <c r="BQ68" s="994"/>
      <c r="BR68" s="994"/>
      <c r="BS68" s="994"/>
      <c r="BT68" s="994"/>
      <c r="BU68" s="994"/>
      <c r="BV68" s="994"/>
      <c r="BW68" s="994"/>
      <c r="BX68" s="994"/>
      <c r="BY68" s="994"/>
      <c r="BZ68" s="994"/>
      <c r="CA68" s="994"/>
      <c r="CB68" s="994"/>
      <c r="CC68" s="995"/>
    </row>
    <row r="69" spans="1:120" ht="25" customHeight="1">
      <c r="A69" s="1027">
        <v>17</v>
      </c>
      <c r="B69" s="1028"/>
      <c r="C69" s="998" t="str">
        <f>IF(ＺＥＨデベロッパー公開情報!C261="","",ＺＥＨデベロッパー公開情報!C261)</f>
        <v/>
      </c>
      <c r="D69" s="999"/>
      <c r="E69" s="999"/>
      <c r="F69" s="999"/>
      <c r="G69" s="999"/>
      <c r="H69" s="999"/>
      <c r="I69" s="999"/>
      <c r="J69" s="999"/>
      <c r="K69" s="999"/>
      <c r="L69" s="999"/>
      <c r="M69" s="999"/>
      <c r="N69" s="999"/>
      <c r="O69" s="999"/>
      <c r="P69" s="999"/>
      <c r="Q69" s="999"/>
      <c r="R69" s="999"/>
      <c r="S69" s="999"/>
      <c r="T69" s="999"/>
      <c r="U69" s="999"/>
      <c r="V69" s="999"/>
      <c r="W69" s="999"/>
      <c r="X69" s="999"/>
      <c r="Y69" s="999"/>
      <c r="Z69" s="999"/>
      <c r="AA69" s="999"/>
      <c r="AB69" s="999"/>
      <c r="AC69" s="999"/>
      <c r="AD69" s="999"/>
      <c r="AE69" s="999"/>
      <c r="AF69" s="1000" t="str">
        <f>IF(OR(ＺＥＨデベロッパー公開情報!Q261="",ＺＥＨデベロッパー公開情報!W261="",ＺＥＨデベロッパー公開情報!AC261=""),"",ＺＥＨデベロッパー公開情報!Q261&amp;"-"&amp;ＺＥＨデベロッパー公開情報!W261&amp;"-"&amp;ＺＥＨデベロッパー公開情報!AC261)</f>
        <v/>
      </c>
      <c r="AG69" s="1001"/>
      <c r="AH69" s="1001"/>
      <c r="AI69" s="1001"/>
      <c r="AJ69" s="1001"/>
      <c r="AK69" s="1001"/>
      <c r="AL69" s="1001"/>
      <c r="AM69" s="1001"/>
      <c r="AN69" s="1001"/>
      <c r="AO69" s="1001"/>
      <c r="AP69" s="1001"/>
      <c r="AQ69" s="1001"/>
      <c r="AR69" s="1002"/>
      <c r="AS69" s="1003" t="str">
        <f>IF(ＺＥＨデベロッパー公開情報!AH261="","",ＺＥＨデベロッパー公開情報!AH261)</f>
        <v/>
      </c>
      <c r="AT69" s="1003"/>
      <c r="AU69" s="1003"/>
      <c r="AV69" s="1003"/>
      <c r="AW69" s="1003"/>
      <c r="AX69" s="1003"/>
      <c r="AY69" s="1003"/>
      <c r="AZ69" s="1003"/>
      <c r="BA69" s="1003"/>
      <c r="BB69" s="1003"/>
      <c r="BC69" s="1003"/>
      <c r="BD69" s="1003"/>
      <c r="BE69" s="1003"/>
      <c r="BF69" s="1003"/>
      <c r="BG69" s="1003"/>
      <c r="BH69" s="1003"/>
      <c r="BI69" s="1003"/>
      <c r="BJ69" s="1003"/>
      <c r="BK69" s="1003"/>
      <c r="BL69" s="1003"/>
      <c r="BM69" s="1003"/>
      <c r="BN69" s="1003"/>
      <c r="BO69" s="1003"/>
      <c r="BP69" s="1003"/>
      <c r="BQ69" s="1003"/>
      <c r="BR69" s="1003"/>
      <c r="BS69" s="1003"/>
      <c r="BT69" s="1003"/>
      <c r="BU69" s="1003"/>
      <c r="BV69" s="1003"/>
      <c r="BW69" s="1003"/>
      <c r="BX69" s="1003"/>
      <c r="BY69" s="1003"/>
      <c r="BZ69" s="1003"/>
      <c r="CA69" s="1003"/>
      <c r="CB69" s="1003"/>
      <c r="CC69" s="1004"/>
    </row>
    <row r="70" spans="1:120" ht="25" customHeight="1">
      <c r="A70" s="1005">
        <v>18</v>
      </c>
      <c r="B70" s="1006"/>
      <c r="C70" s="988" t="str">
        <f>IF(ＺＥＨデベロッパー公開情報!C262="","",ＺＥＨデベロッパー公開情報!C262)</f>
        <v/>
      </c>
      <c r="D70" s="989"/>
      <c r="E70" s="989"/>
      <c r="F70" s="989"/>
      <c r="G70" s="989"/>
      <c r="H70" s="989"/>
      <c r="I70" s="989"/>
      <c r="J70" s="989"/>
      <c r="K70" s="989"/>
      <c r="L70" s="989"/>
      <c r="M70" s="989"/>
      <c r="N70" s="989"/>
      <c r="O70" s="989"/>
      <c r="P70" s="989"/>
      <c r="Q70" s="989"/>
      <c r="R70" s="989"/>
      <c r="S70" s="989"/>
      <c r="T70" s="989"/>
      <c r="U70" s="989"/>
      <c r="V70" s="989"/>
      <c r="W70" s="989"/>
      <c r="X70" s="989"/>
      <c r="Y70" s="989"/>
      <c r="Z70" s="989"/>
      <c r="AA70" s="989"/>
      <c r="AB70" s="989"/>
      <c r="AC70" s="989"/>
      <c r="AD70" s="989"/>
      <c r="AE70" s="989"/>
      <c r="AF70" s="990" t="str">
        <f>IF(OR(ＺＥＨデベロッパー公開情報!Q262="",ＺＥＨデベロッパー公開情報!W262="",ＺＥＨデベロッパー公開情報!AC262=""),"",ＺＥＨデベロッパー公開情報!Q262&amp;"-"&amp;ＺＥＨデベロッパー公開情報!W262&amp;"-"&amp;ＺＥＨデベロッパー公開情報!AC262)</f>
        <v/>
      </c>
      <c r="AG70" s="991"/>
      <c r="AH70" s="991"/>
      <c r="AI70" s="991"/>
      <c r="AJ70" s="991"/>
      <c r="AK70" s="991"/>
      <c r="AL70" s="991"/>
      <c r="AM70" s="991"/>
      <c r="AN70" s="991"/>
      <c r="AO70" s="991"/>
      <c r="AP70" s="991"/>
      <c r="AQ70" s="991"/>
      <c r="AR70" s="992"/>
      <c r="AS70" s="993" t="str">
        <f>IF(ＺＥＨデベロッパー公開情報!AH262="","",ＺＥＨデベロッパー公開情報!AH262)</f>
        <v/>
      </c>
      <c r="AT70" s="994"/>
      <c r="AU70" s="994"/>
      <c r="AV70" s="994"/>
      <c r="AW70" s="994"/>
      <c r="AX70" s="994"/>
      <c r="AY70" s="994"/>
      <c r="AZ70" s="994"/>
      <c r="BA70" s="994"/>
      <c r="BB70" s="994"/>
      <c r="BC70" s="994"/>
      <c r="BD70" s="994"/>
      <c r="BE70" s="994"/>
      <c r="BF70" s="994"/>
      <c r="BG70" s="994"/>
      <c r="BH70" s="994"/>
      <c r="BI70" s="994"/>
      <c r="BJ70" s="994"/>
      <c r="BK70" s="994"/>
      <c r="BL70" s="994"/>
      <c r="BM70" s="994"/>
      <c r="BN70" s="994"/>
      <c r="BO70" s="994"/>
      <c r="BP70" s="994"/>
      <c r="BQ70" s="994"/>
      <c r="BR70" s="994"/>
      <c r="BS70" s="994"/>
      <c r="BT70" s="994"/>
      <c r="BU70" s="994"/>
      <c r="BV70" s="994"/>
      <c r="BW70" s="994"/>
      <c r="BX70" s="994"/>
      <c r="BY70" s="994"/>
      <c r="BZ70" s="994"/>
      <c r="CA70" s="994"/>
      <c r="CB70" s="994"/>
      <c r="CC70" s="995"/>
    </row>
    <row r="71" spans="1:120" ht="25" customHeight="1">
      <c r="A71" s="1027">
        <v>19</v>
      </c>
      <c r="B71" s="1028"/>
      <c r="C71" s="998" t="str">
        <f>IF(ＺＥＨデベロッパー公開情報!C263="","",ＺＥＨデベロッパー公開情報!C263)</f>
        <v/>
      </c>
      <c r="D71" s="999"/>
      <c r="E71" s="999"/>
      <c r="F71" s="999"/>
      <c r="G71" s="999"/>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1000" t="str">
        <f>IF(OR(ＺＥＨデベロッパー公開情報!Q263="",ＺＥＨデベロッパー公開情報!W263="",ＺＥＨデベロッパー公開情報!AC263=""),"",ＺＥＨデベロッパー公開情報!Q263&amp;"-"&amp;ＺＥＨデベロッパー公開情報!W263&amp;"-"&amp;ＺＥＨデベロッパー公開情報!AC263)</f>
        <v/>
      </c>
      <c r="AG71" s="1001"/>
      <c r="AH71" s="1001"/>
      <c r="AI71" s="1001"/>
      <c r="AJ71" s="1001"/>
      <c r="AK71" s="1001"/>
      <c r="AL71" s="1001"/>
      <c r="AM71" s="1001"/>
      <c r="AN71" s="1001"/>
      <c r="AO71" s="1001"/>
      <c r="AP71" s="1001"/>
      <c r="AQ71" s="1001"/>
      <c r="AR71" s="1002"/>
      <c r="AS71" s="1003" t="str">
        <f>IF(ＺＥＨデベロッパー公開情報!AH263="","",ＺＥＨデベロッパー公開情報!AH263)</f>
        <v/>
      </c>
      <c r="AT71" s="1003"/>
      <c r="AU71" s="1003"/>
      <c r="AV71" s="1003"/>
      <c r="AW71" s="1003"/>
      <c r="AX71" s="1003"/>
      <c r="AY71" s="1003"/>
      <c r="AZ71" s="1003"/>
      <c r="BA71" s="1003"/>
      <c r="BB71" s="1003"/>
      <c r="BC71" s="1003"/>
      <c r="BD71" s="1003"/>
      <c r="BE71" s="1003"/>
      <c r="BF71" s="1003"/>
      <c r="BG71" s="1003"/>
      <c r="BH71" s="1003"/>
      <c r="BI71" s="1003"/>
      <c r="BJ71" s="1003"/>
      <c r="BK71" s="1003"/>
      <c r="BL71" s="1003"/>
      <c r="BM71" s="1003"/>
      <c r="BN71" s="1003"/>
      <c r="BO71" s="1003"/>
      <c r="BP71" s="1003"/>
      <c r="BQ71" s="1003"/>
      <c r="BR71" s="1003"/>
      <c r="BS71" s="1003"/>
      <c r="BT71" s="1003"/>
      <c r="BU71" s="1003"/>
      <c r="BV71" s="1003"/>
      <c r="BW71" s="1003"/>
      <c r="BX71" s="1003"/>
      <c r="BY71" s="1003"/>
      <c r="BZ71" s="1003"/>
      <c r="CA71" s="1003"/>
      <c r="CB71" s="1003"/>
      <c r="CC71" s="1004"/>
    </row>
    <row r="72" spans="1:120" ht="25" customHeight="1">
      <c r="A72" s="1005">
        <v>20</v>
      </c>
      <c r="B72" s="1006"/>
      <c r="C72" s="988" t="str">
        <f>IF(ＺＥＨデベロッパー公開情報!C264="","",ＺＥＨデベロッパー公開情報!C264)</f>
        <v/>
      </c>
      <c r="D72" s="989"/>
      <c r="E72" s="989"/>
      <c r="F72" s="989"/>
      <c r="G72" s="989"/>
      <c r="H72" s="989"/>
      <c r="I72" s="989"/>
      <c r="J72" s="989"/>
      <c r="K72" s="989"/>
      <c r="L72" s="989"/>
      <c r="M72" s="989"/>
      <c r="N72" s="989"/>
      <c r="O72" s="989"/>
      <c r="P72" s="989"/>
      <c r="Q72" s="989"/>
      <c r="R72" s="989"/>
      <c r="S72" s="989"/>
      <c r="T72" s="989"/>
      <c r="U72" s="989"/>
      <c r="V72" s="989"/>
      <c r="W72" s="989"/>
      <c r="X72" s="989"/>
      <c r="Y72" s="989"/>
      <c r="Z72" s="989"/>
      <c r="AA72" s="989"/>
      <c r="AB72" s="989"/>
      <c r="AC72" s="989"/>
      <c r="AD72" s="989"/>
      <c r="AE72" s="989"/>
      <c r="AF72" s="990" t="str">
        <f>IF(OR(ＺＥＨデベロッパー公開情報!Q264="",ＺＥＨデベロッパー公開情報!W264="",ＺＥＨデベロッパー公開情報!AC264=""),"",ＺＥＨデベロッパー公開情報!Q264&amp;"-"&amp;ＺＥＨデベロッパー公開情報!W264&amp;"-"&amp;ＺＥＨデベロッパー公開情報!AC264)</f>
        <v/>
      </c>
      <c r="AG72" s="991"/>
      <c r="AH72" s="991"/>
      <c r="AI72" s="991"/>
      <c r="AJ72" s="991"/>
      <c r="AK72" s="991"/>
      <c r="AL72" s="991"/>
      <c r="AM72" s="991"/>
      <c r="AN72" s="991"/>
      <c r="AO72" s="991"/>
      <c r="AP72" s="991"/>
      <c r="AQ72" s="991"/>
      <c r="AR72" s="992"/>
      <c r="AS72" s="993" t="str">
        <f>IF(ＺＥＨデベロッパー公開情報!AH264="","",ＺＥＨデベロッパー公開情報!AH264)</f>
        <v/>
      </c>
      <c r="AT72" s="994"/>
      <c r="AU72" s="994"/>
      <c r="AV72" s="994"/>
      <c r="AW72" s="994"/>
      <c r="AX72" s="994"/>
      <c r="AY72" s="994"/>
      <c r="AZ72" s="994"/>
      <c r="BA72" s="994"/>
      <c r="BB72" s="994"/>
      <c r="BC72" s="994"/>
      <c r="BD72" s="994"/>
      <c r="BE72" s="994"/>
      <c r="BF72" s="994"/>
      <c r="BG72" s="994"/>
      <c r="BH72" s="994"/>
      <c r="BI72" s="994"/>
      <c r="BJ72" s="994"/>
      <c r="BK72" s="994"/>
      <c r="BL72" s="994"/>
      <c r="BM72" s="994"/>
      <c r="BN72" s="994"/>
      <c r="BO72" s="994"/>
      <c r="BP72" s="994"/>
      <c r="BQ72" s="994"/>
      <c r="BR72" s="994"/>
      <c r="BS72" s="994"/>
      <c r="BT72" s="994"/>
      <c r="BU72" s="994"/>
      <c r="BV72" s="994"/>
      <c r="BW72" s="994"/>
      <c r="BX72" s="994"/>
      <c r="BY72" s="994"/>
      <c r="BZ72" s="994"/>
      <c r="CA72" s="994"/>
      <c r="CB72" s="994"/>
      <c r="CC72" s="995"/>
    </row>
    <row r="73" spans="1:120" s="132" customFormat="1" ht="17.25" customHeight="1">
      <c r="A73" s="35"/>
      <c r="B73" s="103"/>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6"/>
      <c r="AK73" s="136"/>
      <c r="AL73" s="136"/>
      <c r="AM73" s="136"/>
      <c r="AN73" s="136"/>
      <c r="AO73" s="136"/>
      <c r="AP73" s="137"/>
      <c r="AQ73" s="137"/>
      <c r="AR73" s="137"/>
      <c r="AS73" s="138"/>
      <c r="AT73" s="138"/>
      <c r="AU73" s="138"/>
      <c r="AV73" s="138"/>
      <c r="AW73" s="135"/>
      <c r="AX73" s="135"/>
      <c r="AY73" s="135"/>
      <c r="AZ73" s="135"/>
      <c r="BA73" s="135"/>
      <c r="BB73" s="135"/>
      <c r="BC73" s="135"/>
      <c r="BD73" s="135"/>
      <c r="BE73" s="135"/>
      <c r="BF73" s="135"/>
      <c r="BG73" s="139"/>
      <c r="BH73" s="139"/>
      <c r="BI73" s="139"/>
      <c r="BJ73" s="139"/>
      <c r="BK73" s="139"/>
      <c r="BL73" s="139"/>
      <c r="BM73" s="139"/>
      <c r="BN73" s="139"/>
      <c r="BO73" s="1025"/>
      <c r="BP73" s="1025"/>
      <c r="CD73" s="134"/>
      <c r="CE73" s="134"/>
      <c r="CF73" s="134"/>
      <c r="CG73" s="134"/>
      <c r="CH73" s="134"/>
      <c r="CI73" s="134"/>
      <c r="CJ73" s="134"/>
      <c r="CK73" s="134"/>
      <c r="CL73" s="134"/>
      <c r="CM73" s="134"/>
      <c r="CN73" s="134"/>
      <c r="CO73" s="134"/>
      <c r="CP73" s="134"/>
      <c r="CQ73" s="134"/>
      <c r="CR73" s="37"/>
      <c r="CS73" s="37"/>
      <c r="CT73" s="36"/>
      <c r="CU73" s="36"/>
      <c r="CV73" s="36"/>
      <c r="CW73" s="36"/>
      <c r="CX73" s="36"/>
      <c r="CY73" s="36"/>
      <c r="CZ73" s="36"/>
      <c r="DA73" s="36"/>
      <c r="DB73" s="36"/>
      <c r="DC73" s="36"/>
      <c r="DD73" s="36"/>
      <c r="DE73" s="36"/>
      <c r="DF73" s="36"/>
      <c r="DG73" s="36"/>
      <c r="DH73" s="36"/>
      <c r="DI73" s="36"/>
      <c r="DJ73" s="36"/>
      <c r="DK73" s="36"/>
      <c r="DL73" s="36"/>
      <c r="DM73" s="36"/>
      <c r="DN73" s="36"/>
      <c r="DO73" s="36"/>
      <c r="DP73" s="36"/>
    </row>
    <row r="74" spans="1:120" s="132" customFormat="1" ht="3" customHeight="1">
      <c r="A74" s="35"/>
      <c r="B74" s="103"/>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6"/>
      <c r="AK74" s="136"/>
      <c r="AL74" s="136"/>
      <c r="AM74" s="136"/>
      <c r="AN74" s="136"/>
      <c r="AO74" s="136"/>
      <c r="AP74" s="137"/>
      <c r="AQ74" s="137"/>
      <c r="AR74" s="137"/>
      <c r="AS74" s="138"/>
      <c r="AT74" s="138"/>
      <c r="AU74" s="138"/>
      <c r="AV74" s="138"/>
      <c r="AW74" s="135"/>
      <c r="AX74" s="135"/>
      <c r="AY74" s="135"/>
      <c r="AZ74" s="135"/>
      <c r="BA74" s="135"/>
      <c r="BB74" s="135"/>
      <c r="BC74" s="135"/>
      <c r="BD74" s="135"/>
      <c r="BE74" s="135"/>
      <c r="BF74" s="135"/>
      <c r="BG74" s="139"/>
      <c r="BH74" s="139"/>
      <c r="BI74" s="139"/>
      <c r="BJ74" s="139"/>
      <c r="BK74" s="139"/>
      <c r="BL74" s="139"/>
      <c r="BM74" s="139"/>
      <c r="BN74" s="139"/>
      <c r="BO74" s="158"/>
      <c r="BP74" s="158"/>
      <c r="BQ74" s="158"/>
      <c r="BR74" s="158"/>
      <c r="BS74" s="159"/>
      <c r="BT74" s="159"/>
      <c r="BU74" s="158"/>
      <c r="BV74" s="158"/>
      <c r="BW74" s="158"/>
      <c r="BX74" s="159"/>
      <c r="BY74" s="159"/>
      <c r="BZ74" s="158"/>
      <c r="CA74" s="158"/>
      <c r="CB74" s="158"/>
      <c r="CC74" s="95"/>
      <c r="CD74" s="134"/>
      <c r="CE74" s="134"/>
      <c r="CF74" s="134"/>
      <c r="CG74" s="134"/>
      <c r="CH74" s="134"/>
      <c r="CI74" s="134"/>
      <c r="CJ74" s="134"/>
      <c r="CK74" s="134"/>
      <c r="CL74" s="134"/>
      <c r="CM74" s="134"/>
      <c r="CN74" s="134"/>
      <c r="CO74" s="134"/>
      <c r="CP74" s="134"/>
      <c r="CQ74" s="134"/>
      <c r="CR74" s="37"/>
      <c r="CS74" s="37"/>
      <c r="CT74" s="36"/>
      <c r="CU74" s="36"/>
      <c r="CV74" s="36"/>
      <c r="CW74" s="36"/>
      <c r="CX74" s="36"/>
      <c r="CY74" s="36"/>
      <c r="CZ74" s="36"/>
      <c r="DA74" s="36"/>
      <c r="DB74" s="36"/>
      <c r="DC74" s="36"/>
      <c r="DD74" s="36"/>
      <c r="DE74" s="36"/>
      <c r="DF74" s="36"/>
      <c r="DG74" s="36"/>
      <c r="DH74" s="36"/>
      <c r="DI74" s="36"/>
      <c r="DJ74" s="36"/>
      <c r="DK74" s="36"/>
      <c r="DL74" s="36"/>
      <c r="DM74" s="36"/>
      <c r="DN74" s="36"/>
      <c r="DO74" s="36"/>
      <c r="DP74" s="36"/>
    </row>
    <row r="75" spans="1:120" ht="15" customHeight="1">
      <c r="A75" s="101"/>
      <c r="B75" s="106" t="s">
        <v>385</v>
      </c>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8"/>
      <c r="AI75" s="108"/>
      <c r="AJ75" s="108"/>
      <c r="AK75" s="108"/>
      <c r="AL75" s="108"/>
      <c r="AM75" s="108"/>
      <c r="AN75" s="108"/>
      <c r="AO75" s="103"/>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58"/>
      <c r="BP75" s="158"/>
      <c r="BQ75" s="1206" t="str">
        <f>IF(AND(data3!P2=1,data3!Q2=0),"（　３　／　３　　枚）",IF(C77&lt;&gt;"","（　３　／　３　　枚）","（　３　／　３　　枚）"))</f>
        <v>（　３　／　３　　枚）</v>
      </c>
      <c r="BR75" s="1206"/>
      <c r="BS75" s="1206"/>
      <c r="BT75" s="1206"/>
      <c r="BU75" s="1206"/>
      <c r="BV75" s="1206"/>
      <c r="BW75" s="1206"/>
      <c r="BX75" s="1206"/>
      <c r="BY75" s="1206"/>
      <c r="BZ75" s="1206"/>
      <c r="CA75" s="1206"/>
      <c r="CB75" s="1206"/>
      <c r="CC75" s="1206"/>
      <c r="CD75" s="105"/>
      <c r="CE75" s="105"/>
      <c r="CF75" s="105"/>
      <c r="CG75" s="105"/>
      <c r="CH75" s="105"/>
      <c r="CI75" s="105"/>
      <c r="CJ75" s="105"/>
      <c r="CK75" s="105"/>
      <c r="CL75" s="105"/>
      <c r="CM75" s="105"/>
      <c r="CN75" s="105"/>
      <c r="CO75" s="105"/>
      <c r="CP75" s="105"/>
      <c r="CQ75" s="165"/>
    </row>
    <row r="76" spans="1:120" s="100" customFormat="1" ht="22.5" customHeight="1">
      <c r="A76" s="1007"/>
      <c r="B76" s="1008"/>
      <c r="C76" s="1009" t="s">
        <v>330</v>
      </c>
      <c r="D76" s="1010"/>
      <c r="E76" s="1010"/>
      <c r="F76" s="1010"/>
      <c r="G76" s="1010"/>
      <c r="H76" s="1010"/>
      <c r="I76" s="1010"/>
      <c r="J76" s="1010"/>
      <c r="K76" s="1010"/>
      <c r="L76" s="1010"/>
      <c r="M76" s="1010"/>
      <c r="N76" s="1010"/>
      <c r="O76" s="1010"/>
      <c r="P76" s="1010"/>
      <c r="Q76" s="1010"/>
      <c r="R76" s="1010"/>
      <c r="S76" s="1010"/>
      <c r="T76" s="1010"/>
      <c r="U76" s="1010"/>
      <c r="V76" s="1010"/>
      <c r="W76" s="1010"/>
      <c r="X76" s="1010"/>
      <c r="Y76" s="1010"/>
      <c r="Z76" s="1010"/>
      <c r="AA76" s="1010"/>
      <c r="AB76" s="1010"/>
      <c r="AC76" s="1010"/>
      <c r="AD76" s="1010"/>
      <c r="AE76" s="1011"/>
      <c r="AF76" s="1012" t="s">
        <v>329</v>
      </c>
      <c r="AG76" s="1013"/>
      <c r="AH76" s="1013"/>
      <c r="AI76" s="1013"/>
      <c r="AJ76" s="1013"/>
      <c r="AK76" s="1013"/>
      <c r="AL76" s="1013"/>
      <c r="AM76" s="1013"/>
      <c r="AN76" s="1013"/>
      <c r="AO76" s="1013"/>
      <c r="AP76" s="1013"/>
      <c r="AQ76" s="1013"/>
      <c r="AR76" s="1014"/>
      <c r="AS76" s="1012" t="s">
        <v>373</v>
      </c>
      <c r="AT76" s="1013"/>
      <c r="AU76" s="1013"/>
      <c r="AV76" s="1013"/>
      <c r="AW76" s="1013"/>
      <c r="AX76" s="1013"/>
      <c r="AY76" s="1013"/>
      <c r="AZ76" s="1013"/>
      <c r="BA76" s="1013"/>
      <c r="BB76" s="1013"/>
      <c r="BC76" s="1013"/>
      <c r="BD76" s="1013"/>
      <c r="BE76" s="1013"/>
      <c r="BF76" s="1013"/>
      <c r="BG76" s="1013"/>
      <c r="BH76" s="1013"/>
      <c r="BI76" s="1013"/>
      <c r="BJ76" s="1013"/>
      <c r="BK76" s="1013"/>
      <c r="BL76" s="1013"/>
      <c r="BM76" s="1013"/>
      <c r="BN76" s="1013"/>
      <c r="BO76" s="1013"/>
      <c r="BP76" s="1013"/>
      <c r="BQ76" s="1013"/>
      <c r="BR76" s="1013"/>
      <c r="BS76" s="1013"/>
      <c r="BT76" s="1013"/>
      <c r="BU76" s="1013"/>
      <c r="BV76" s="1013"/>
      <c r="BW76" s="1013"/>
      <c r="BX76" s="1013"/>
      <c r="BY76" s="1013"/>
      <c r="BZ76" s="1013"/>
      <c r="CA76" s="1013"/>
      <c r="CB76" s="1013"/>
      <c r="CC76" s="1015"/>
      <c r="CD76" s="142"/>
      <c r="CE76" s="142"/>
      <c r="CF76" s="142"/>
      <c r="CG76" s="142"/>
      <c r="CH76" s="142"/>
      <c r="CI76" s="142"/>
      <c r="CJ76" s="142"/>
      <c r="CK76" s="142"/>
      <c r="CL76" s="142"/>
      <c r="CM76" s="143"/>
      <c r="CP76" s="144"/>
      <c r="CQ76" s="144"/>
      <c r="CR76" s="144"/>
      <c r="CS76" s="144"/>
      <c r="CT76" s="144"/>
      <c r="CU76" s="144"/>
      <c r="CV76" s="144"/>
      <c r="CW76" s="144"/>
      <c r="CX76" s="144"/>
      <c r="CY76" s="144"/>
      <c r="CZ76" s="144"/>
      <c r="DA76" s="144"/>
      <c r="DB76" s="144"/>
      <c r="DC76" s="144"/>
    </row>
    <row r="77" spans="1:120" s="100" customFormat="1" ht="25" customHeight="1">
      <c r="A77" s="1016">
        <v>21</v>
      </c>
      <c r="B77" s="1017"/>
      <c r="C77" s="1018" t="str">
        <f>IF(ＺＥＨデベロッパー公開情報!C265="","",ＺＥＨデベロッパー公開情報!C265)</f>
        <v/>
      </c>
      <c r="D77" s="1019"/>
      <c r="E77" s="1019"/>
      <c r="F77" s="1019"/>
      <c r="G77" s="1019"/>
      <c r="H77" s="1019"/>
      <c r="I77" s="1019"/>
      <c r="J77" s="1019"/>
      <c r="K77" s="1019"/>
      <c r="L77" s="1019"/>
      <c r="M77" s="1019"/>
      <c r="N77" s="1019"/>
      <c r="O77" s="1019"/>
      <c r="P77" s="1019"/>
      <c r="Q77" s="1019"/>
      <c r="R77" s="1019"/>
      <c r="S77" s="1019"/>
      <c r="T77" s="1019"/>
      <c r="U77" s="1019"/>
      <c r="V77" s="1019"/>
      <c r="W77" s="1019"/>
      <c r="X77" s="1019"/>
      <c r="Y77" s="1019"/>
      <c r="Z77" s="1019"/>
      <c r="AA77" s="1019"/>
      <c r="AB77" s="1019"/>
      <c r="AC77" s="1019"/>
      <c r="AD77" s="1019"/>
      <c r="AE77" s="1019"/>
      <c r="AF77" s="1020" t="str">
        <f>IF(OR(ＺＥＨデベロッパー公開情報!Q265="",ＺＥＨデベロッパー公開情報!W265="",ＺＥＨデベロッパー公開情報!AC265=""),"",ＺＥＨデベロッパー公開情報!Q265&amp;"-"&amp;ＺＥＨデベロッパー公開情報!W265&amp;"-"&amp;ＺＥＨデベロッパー公開情報!AC265)</f>
        <v/>
      </c>
      <c r="AG77" s="1021"/>
      <c r="AH77" s="1021"/>
      <c r="AI77" s="1021"/>
      <c r="AJ77" s="1021"/>
      <c r="AK77" s="1021"/>
      <c r="AL77" s="1021"/>
      <c r="AM77" s="1021"/>
      <c r="AN77" s="1021"/>
      <c r="AO77" s="1021"/>
      <c r="AP77" s="1021"/>
      <c r="AQ77" s="1021"/>
      <c r="AR77" s="1022"/>
      <c r="AS77" s="1023" t="str">
        <f>IF(ＺＥＨデベロッパー公開情報!AH265="","",ＺＥＨデベロッパー公開情報!AH265)</f>
        <v/>
      </c>
      <c r="AT77" s="1023"/>
      <c r="AU77" s="1023"/>
      <c r="AV77" s="1023"/>
      <c r="AW77" s="1023"/>
      <c r="AX77" s="1023"/>
      <c r="AY77" s="1023"/>
      <c r="AZ77" s="1023"/>
      <c r="BA77" s="1023"/>
      <c r="BB77" s="1023"/>
      <c r="BC77" s="1023"/>
      <c r="BD77" s="1023"/>
      <c r="BE77" s="1023"/>
      <c r="BF77" s="1023"/>
      <c r="BG77" s="1023"/>
      <c r="BH77" s="1023"/>
      <c r="BI77" s="1023"/>
      <c r="BJ77" s="1023"/>
      <c r="BK77" s="1023"/>
      <c r="BL77" s="1023"/>
      <c r="BM77" s="1023"/>
      <c r="BN77" s="1023"/>
      <c r="BO77" s="1023"/>
      <c r="BP77" s="1023"/>
      <c r="BQ77" s="1023"/>
      <c r="BR77" s="1023"/>
      <c r="BS77" s="1023"/>
      <c r="BT77" s="1023"/>
      <c r="BU77" s="1023"/>
      <c r="BV77" s="1023"/>
      <c r="BW77" s="1023"/>
      <c r="BX77" s="1023"/>
      <c r="BY77" s="1023"/>
      <c r="BZ77" s="1023"/>
      <c r="CA77" s="1023"/>
      <c r="CB77" s="1023"/>
      <c r="CC77" s="1024"/>
      <c r="CD77" s="142"/>
      <c r="CE77" s="142"/>
      <c r="CF77" s="142"/>
      <c r="CG77" s="142"/>
      <c r="CH77" s="142"/>
      <c r="CI77" s="142"/>
      <c r="CJ77" s="142"/>
      <c r="CK77" s="142"/>
      <c r="CL77" s="142"/>
      <c r="CM77" s="145"/>
    </row>
    <row r="78" spans="1:120" s="100" customFormat="1" ht="25" customHeight="1">
      <c r="A78" s="1005">
        <v>22</v>
      </c>
      <c r="B78" s="1006"/>
      <c r="C78" s="988" t="str">
        <f>IF(ＺＥＨデベロッパー公開情報!C266="","",ＺＥＨデベロッパー公開情報!C266)</f>
        <v/>
      </c>
      <c r="D78" s="989"/>
      <c r="E78" s="989"/>
      <c r="F78" s="989"/>
      <c r="G78" s="989"/>
      <c r="H78" s="989"/>
      <c r="I78" s="989"/>
      <c r="J78" s="989"/>
      <c r="K78" s="989"/>
      <c r="L78" s="989"/>
      <c r="M78" s="989"/>
      <c r="N78" s="989"/>
      <c r="O78" s="989"/>
      <c r="P78" s="989"/>
      <c r="Q78" s="989"/>
      <c r="R78" s="989"/>
      <c r="S78" s="989"/>
      <c r="T78" s="989"/>
      <c r="U78" s="989"/>
      <c r="V78" s="989"/>
      <c r="W78" s="989"/>
      <c r="X78" s="989"/>
      <c r="Y78" s="989"/>
      <c r="Z78" s="989"/>
      <c r="AA78" s="989"/>
      <c r="AB78" s="989"/>
      <c r="AC78" s="989"/>
      <c r="AD78" s="989"/>
      <c r="AE78" s="989"/>
      <c r="AF78" s="990" t="str">
        <f>IF(OR(ＺＥＨデベロッパー公開情報!Q266="",ＺＥＨデベロッパー公開情報!W266="",ＺＥＨデベロッパー公開情報!AC266=""),"",ＺＥＨデベロッパー公開情報!Q266&amp;"-"&amp;ＺＥＨデベロッパー公開情報!W266&amp;"-"&amp;ＺＥＨデベロッパー公開情報!AC266)</f>
        <v/>
      </c>
      <c r="AG78" s="991"/>
      <c r="AH78" s="991"/>
      <c r="AI78" s="991"/>
      <c r="AJ78" s="991"/>
      <c r="AK78" s="991"/>
      <c r="AL78" s="991"/>
      <c r="AM78" s="991"/>
      <c r="AN78" s="991"/>
      <c r="AO78" s="991"/>
      <c r="AP78" s="991"/>
      <c r="AQ78" s="991"/>
      <c r="AR78" s="992"/>
      <c r="AS78" s="993" t="str">
        <f>IF(ＺＥＨデベロッパー公開情報!AH266="","",ＺＥＨデベロッパー公開情報!AH266)</f>
        <v/>
      </c>
      <c r="AT78" s="994"/>
      <c r="AU78" s="994"/>
      <c r="AV78" s="994"/>
      <c r="AW78" s="994"/>
      <c r="AX78" s="994"/>
      <c r="AY78" s="994"/>
      <c r="AZ78" s="994"/>
      <c r="BA78" s="994"/>
      <c r="BB78" s="994"/>
      <c r="BC78" s="994"/>
      <c r="BD78" s="994"/>
      <c r="BE78" s="994"/>
      <c r="BF78" s="994"/>
      <c r="BG78" s="994"/>
      <c r="BH78" s="994"/>
      <c r="BI78" s="994"/>
      <c r="BJ78" s="994"/>
      <c r="BK78" s="994"/>
      <c r="BL78" s="994"/>
      <c r="BM78" s="994"/>
      <c r="BN78" s="994"/>
      <c r="BO78" s="994"/>
      <c r="BP78" s="994"/>
      <c r="BQ78" s="994"/>
      <c r="BR78" s="994"/>
      <c r="BS78" s="994"/>
      <c r="BT78" s="994"/>
      <c r="BU78" s="994"/>
      <c r="BV78" s="994"/>
      <c r="BW78" s="994"/>
      <c r="BX78" s="994"/>
      <c r="BY78" s="994"/>
      <c r="BZ78" s="994"/>
      <c r="CA78" s="994"/>
      <c r="CB78" s="994"/>
      <c r="CC78" s="995"/>
      <c r="CD78" s="142"/>
      <c r="CE78" s="142"/>
      <c r="CF78" s="142"/>
      <c r="CG78" s="142"/>
      <c r="CH78" s="142"/>
      <c r="CI78" s="142"/>
      <c r="CJ78" s="142"/>
      <c r="CK78" s="142"/>
      <c r="CL78" s="142"/>
      <c r="CM78" s="145"/>
    </row>
    <row r="79" spans="1:120" s="100" customFormat="1" ht="25" customHeight="1">
      <c r="A79" s="996">
        <v>23</v>
      </c>
      <c r="B79" s="997"/>
      <c r="C79" s="998" t="str">
        <f>IF(ＺＥＨデベロッパー公開情報!C267="","",ＺＥＨデベロッパー公開情報!C267)</f>
        <v/>
      </c>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99"/>
      <c r="AC79" s="999"/>
      <c r="AD79" s="999"/>
      <c r="AE79" s="999"/>
      <c r="AF79" s="1000" t="str">
        <f>IF(OR(ＺＥＨデベロッパー公開情報!Q267="",ＺＥＨデベロッパー公開情報!W267="",ＺＥＨデベロッパー公開情報!AC267=""),"",ＺＥＨデベロッパー公開情報!Q267&amp;"-"&amp;ＺＥＨデベロッパー公開情報!W267&amp;"-"&amp;ＺＥＨデベロッパー公開情報!AC267)</f>
        <v/>
      </c>
      <c r="AG79" s="1001"/>
      <c r="AH79" s="1001"/>
      <c r="AI79" s="1001"/>
      <c r="AJ79" s="1001"/>
      <c r="AK79" s="1001"/>
      <c r="AL79" s="1001"/>
      <c r="AM79" s="1001"/>
      <c r="AN79" s="1001"/>
      <c r="AO79" s="1001"/>
      <c r="AP79" s="1001"/>
      <c r="AQ79" s="1001"/>
      <c r="AR79" s="1002"/>
      <c r="AS79" s="1003" t="str">
        <f>IF(ＺＥＨデベロッパー公開情報!AH267="","",ＺＥＨデベロッパー公開情報!AH267)</f>
        <v/>
      </c>
      <c r="AT79" s="1003"/>
      <c r="AU79" s="1003"/>
      <c r="AV79" s="1003"/>
      <c r="AW79" s="1003"/>
      <c r="AX79" s="1003"/>
      <c r="AY79" s="1003"/>
      <c r="AZ79" s="1003"/>
      <c r="BA79" s="1003"/>
      <c r="BB79" s="1003"/>
      <c r="BC79" s="1003"/>
      <c r="BD79" s="1003"/>
      <c r="BE79" s="1003"/>
      <c r="BF79" s="1003"/>
      <c r="BG79" s="1003"/>
      <c r="BH79" s="1003"/>
      <c r="BI79" s="1003"/>
      <c r="BJ79" s="1003"/>
      <c r="BK79" s="1003"/>
      <c r="BL79" s="1003"/>
      <c r="BM79" s="1003"/>
      <c r="BN79" s="1003"/>
      <c r="BO79" s="1003"/>
      <c r="BP79" s="1003"/>
      <c r="BQ79" s="1003"/>
      <c r="BR79" s="1003"/>
      <c r="BS79" s="1003"/>
      <c r="BT79" s="1003"/>
      <c r="BU79" s="1003"/>
      <c r="BV79" s="1003"/>
      <c r="BW79" s="1003"/>
      <c r="BX79" s="1003"/>
      <c r="BY79" s="1003"/>
      <c r="BZ79" s="1003"/>
      <c r="CA79" s="1003"/>
      <c r="CB79" s="1003"/>
      <c r="CC79" s="1004"/>
      <c r="CD79" s="142"/>
      <c r="CE79" s="142"/>
      <c r="CF79" s="142"/>
      <c r="CG79" s="142"/>
      <c r="CH79" s="142"/>
      <c r="CI79" s="142"/>
      <c r="CJ79" s="142"/>
      <c r="CK79" s="142"/>
      <c r="CL79" s="142"/>
      <c r="CM79" s="145"/>
    </row>
    <row r="80" spans="1:120" s="100" customFormat="1" ht="25" customHeight="1">
      <c r="A80" s="986">
        <v>24</v>
      </c>
      <c r="B80" s="987"/>
      <c r="C80" s="988" t="str">
        <f>IF(ＺＥＨデベロッパー公開情報!C268="","",ＺＥＨデベロッパー公開情報!C268)</f>
        <v/>
      </c>
      <c r="D80" s="989"/>
      <c r="E80" s="989"/>
      <c r="F80" s="989"/>
      <c r="G80" s="989"/>
      <c r="H80" s="989"/>
      <c r="I80" s="989"/>
      <c r="J80" s="989"/>
      <c r="K80" s="989"/>
      <c r="L80" s="989"/>
      <c r="M80" s="989"/>
      <c r="N80" s="989"/>
      <c r="O80" s="989"/>
      <c r="P80" s="989"/>
      <c r="Q80" s="989"/>
      <c r="R80" s="989"/>
      <c r="S80" s="989"/>
      <c r="T80" s="989"/>
      <c r="U80" s="989"/>
      <c r="V80" s="989"/>
      <c r="W80" s="989"/>
      <c r="X80" s="989"/>
      <c r="Y80" s="989"/>
      <c r="Z80" s="989"/>
      <c r="AA80" s="989"/>
      <c r="AB80" s="989"/>
      <c r="AC80" s="989"/>
      <c r="AD80" s="989"/>
      <c r="AE80" s="989"/>
      <c r="AF80" s="990" t="str">
        <f>IF(OR(ＺＥＨデベロッパー公開情報!Q268="",ＺＥＨデベロッパー公開情報!W268="",ＺＥＨデベロッパー公開情報!AC268=""),"",ＺＥＨデベロッパー公開情報!Q268&amp;"-"&amp;ＺＥＨデベロッパー公開情報!W268&amp;"-"&amp;ＺＥＨデベロッパー公開情報!AC268)</f>
        <v/>
      </c>
      <c r="AG80" s="991"/>
      <c r="AH80" s="991"/>
      <c r="AI80" s="991"/>
      <c r="AJ80" s="991"/>
      <c r="AK80" s="991"/>
      <c r="AL80" s="991"/>
      <c r="AM80" s="991"/>
      <c r="AN80" s="991"/>
      <c r="AO80" s="991"/>
      <c r="AP80" s="991"/>
      <c r="AQ80" s="991"/>
      <c r="AR80" s="992"/>
      <c r="AS80" s="993" t="str">
        <f>IF(ＺＥＨデベロッパー公開情報!AH268="","",ＺＥＨデベロッパー公開情報!AH268)</f>
        <v/>
      </c>
      <c r="AT80" s="994"/>
      <c r="AU80" s="994"/>
      <c r="AV80" s="994"/>
      <c r="AW80" s="994"/>
      <c r="AX80" s="994"/>
      <c r="AY80" s="994"/>
      <c r="AZ80" s="994"/>
      <c r="BA80" s="994"/>
      <c r="BB80" s="994"/>
      <c r="BC80" s="994"/>
      <c r="BD80" s="994"/>
      <c r="BE80" s="994"/>
      <c r="BF80" s="994"/>
      <c r="BG80" s="994"/>
      <c r="BH80" s="994"/>
      <c r="BI80" s="994"/>
      <c r="BJ80" s="994"/>
      <c r="BK80" s="994"/>
      <c r="BL80" s="994"/>
      <c r="BM80" s="994"/>
      <c r="BN80" s="994"/>
      <c r="BO80" s="994"/>
      <c r="BP80" s="994"/>
      <c r="BQ80" s="994"/>
      <c r="BR80" s="994"/>
      <c r="BS80" s="994"/>
      <c r="BT80" s="994"/>
      <c r="BU80" s="994"/>
      <c r="BV80" s="994"/>
      <c r="BW80" s="994"/>
      <c r="BX80" s="994"/>
      <c r="BY80" s="994"/>
      <c r="BZ80" s="994"/>
      <c r="CA80" s="994"/>
      <c r="CB80" s="994"/>
      <c r="CC80" s="995"/>
      <c r="CD80" s="142"/>
      <c r="CE80" s="142"/>
      <c r="CF80" s="142"/>
      <c r="CG80" s="142"/>
      <c r="CH80" s="142"/>
      <c r="CI80" s="142"/>
      <c r="CJ80" s="142"/>
      <c r="CK80" s="142"/>
      <c r="CL80" s="142"/>
      <c r="CM80" s="145"/>
    </row>
    <row r="81" spans="1:91" s="100" customFormat="1" ht="25" customHeight="1">
      <c r="A81" s="996">
        <v>25</v>
      </c>
      <c r="B81" s="997"/>
      <c r="C81" s="998" t="str">
        <f>IF(ＺＥＨデベロッパー公開情報!C269="","",ＺＥＨデベロッパー公開情報!C269)</f>
        <v/>
      </c>
      <c r="D81" s="999"/>
      <c r="E81" s="999"/>
      <c r="F81" s="999"/>
      <c r="G81" s="999"/>
      <c r="H81" s="999"/>
      <c r="I81" s="999"/>
      <c r="J81" s="999"/>
      <c r="K81" s="999"/>
      <c r="L81" s="999"/>
      <c r="M81" s="999"/>
      <c r="N81" s="999"/>
      <c r="O81" s="999"/>
      <c r="P81" s="999"/>
      <c r="Q81" s="999"/>
      <c r="R81" s="999"/>
      <c r="S81" s="999"/>
      <c r="T81" s="999"/>
      <c r="U81" s="999"/>
      <c r="V81" s="999"/>
      <c r="W81" s="999"/>
      <c r="X81" s="999"/>
      <c r="Y81" s="999"/>
      <c r="Z81" s="999"/>
      <c r="AA81" s="999"/>
      <c r="AB81" s="999"/>
      <c r="AC81" s="999"/>
      <c r="AD81" s="999"/>
      <c r="AE81" s="999"/>
      <c r="AF81" s="1000" t="str">
        <f>IF(OR(ＺＥＨデベロッパー公開情報!Q269="",ＺＥＨデベロッパー公開情報!W269="",ＺＥＨデベロッパー公開情報!AC269=""),"",ＺＥＨデベロッパー公開情報!Q269&amp;"-"&amp;ＺＥＨデベロッパー公開情報!W269&amp;"-"&amp;ＺＥＨデベロッパー公開情報!AC269)</f>
        <v/>
      </c>
      <c r="AG81" s="1001"/>
      <c r="AH81" s="1001"/>
      <c r="AI81" s="1001"/>
      <c r="AJ81" s="1001"/>
      <c r="AK81" s="1001"/>
      <c r="AL81" s="1001"/>
      <c r="AM81" s="1001"/>
      <c r="AN81" s="1001"/>
      <c r="AO81" s="1001"/>
      <c r="AP81" s="1001"/>
      <c r="AQ81" s="1001"/>
      <c r="AR81" s="1002"/>
      <c r="AS81" s="1003" t="str">
        <f>IF(ＺＥＨデベロッパー公開情報!AH269="","",ＺＥＨデベロッパー公開情報!AH269)</f>
        <v/>
      </c>
      <c r="AT81" s="1003"/>
      <c r="AU81" s="1003"/>
      <c r="AV81" s="1003"/>
      <c r="AW81" s="1003"/>
      <c r="AX81" s="1003"/>
      <c r="AY81" s="1003"/>
      <c r="AZ81" s="1003"/>
      <c r="BA81" s="1003"/>
      <c r="BB81" s="1003"/>
      <c r="BC81" s="1003"/>
      <c r="BD81" s="1003"/>
      <c r="BE81" s="1003"/>
      <c r="BF81" s="1003"/>
      <c r="BG81" s="1003"/>
      <c r="BH81" s="1003"/>
      <c r="BI81" s="1003"/>
      <c r="BJ81" s="1003"/>
      <c r="BK81" s="1003"/>
      <c r="BL81" s="1003"/>
      <c r="BM81" s="1003"/>
      <c r="BN81" s="1003"/>
      <c r="BO81" s="1003"/>
      <c r="BP81" s="1003"/>
      <c r="BQ81" s="1003"/>
      <c r="BR81" s="1003"/>
      <c r="BS81" s="1003"/>
      <c r="BT81" s="1003"/>
      <c r="BU81" s="1003"/>
      <c r="BV81" s="1003"/>
      <c r="BW81" s="1003"/>
      <c r="BX81" s="1003"/>
      <c r="BY81" s="1003"/>
      <c r="BZ81" s="1003"/>
      <c r="CA81" s="1003"/>
      <c r="CB81" s="1003"/>
      <c r="CC81" s="1004"/>
      <c r="CD81" s="142"/>
      <c r="CE81" s="142"/>
      <c r="CF81" s="142"/>
      <c r="CG81" s="142"/>
      <c r="CH81" s="142"/>
      <c r="CI81" s="142"/>
      <c r="CJ81" s="142"/>
      <c r="CK81" s="142"/>
      <c r="CL81" s="142"/>
      <c r="CM81" s="145"/>
    </row>
    <row r="82" spans="1:91" ht="25" customHeight="1">
      <c r="A82" s="986">
        <v>26</v>
      </c>
      <c r="B82" s="987"/>
      <c r="C82" s="988" t="str">
        <f>IF(ＺＥＨデベロッパー公開情報!C270="","",ＺＥＨデベロッパー公開情報!C270)</f>
        <v/>
      </c>
      <c r="D82" s="989"/>
      <c r="E82" s="989"/>
      <c r="F82" s="989"/>
      <c r="G82" s="989"/>
      <c r="H82" s="989"/>
      <c r="I82" s="989"/>
      <c r="J82" s="989"/>
      <c r="K82" s="989"/>
      <c r="L82" s="989"/>
      <c r="M82" s="989"/>
      <c r="N82" s="989"/>
      <c r="O82" s="989"/>
      <c r="P82" s="989"/>
      <c r="Q82" s="989"/>
      <c r="R82" s="989"/>
      <c r="S82" s="989"/>
      <c r="T82" s="989"/>
      <c r="U82" s="989"/>
      <c r="V82" s="989"/>
      <c r="W82" s="989"/>
      <c r="X82" s="989"/>
      <c r="Y82" s="989"/>
      <c r="Z82" s="989"/>
      <c r="AA82" s="989"/>
      <c r="AB82" s="989"/>
      <c r="AC82" s="989"/>
      <c r="AD82" s="989"/>
      <c r="AE82" s="989"/>
      <c r="AF82" s="990" t="str">
        <f>IF(OR(ＺＥＨデベロッパー公開情報!Q270="",ＺＥＨデベロッパー公開情報!W270="",ＺＥＨデベロッパー公開情報!AC270=""),"",ＺＥＨデベロッパー公開情報!Q270&amp;"-"&amp;ＺＥＨデベロッパー公開情報!W270&amp;"-"&amp;ＺＥＨデベロッパー公開情報!AC270)</f>
        <v/>
      </c>
      <c r="AG82" s="991"/>
      <c r="AH82" s="991"/>
      <c r="AI82" s="991"/>
      <c r="AJ82" s="991"/>
      <c r="AK82" s="991"/>
      <c r="AL82" s="991"/>
      <c r="AM82" s="991"/>
      <c r="AN82" s="991"/>
      <c r="AO82" s="991"/>
      <c r="AP82" s="991"/>
      <c r="AQ82" s="991"/>
      <c r="AR82" s="992"/>
      <c r="AS82" s="993" t="str">
        <f>IF(ＺＥＨデベロッパー公開情報!AH270="","",ＺＥＨデベロッパー公開情報!AH270)</f>
        <v/>
      </c>
      <c r="AT82" s="994"/>
      <c r="AU82" s="994"/>
      <c r="AV82" s="994"/>
      <c r="AW82" s="994"/>
      <c r="AX82" s="994"/>
      <c r="AY82" s="994"/>
      <c r="AZ82" s="994"/>
      <c r="BA82" s="994"/>
      <c r="BB82" s="994"/>
      <c r="BC82" s="994"/>
      <c r="BD82" s="994"/>
      <c r="BE82" s="994"/>
      <c r="BF82" s="994"/>
      <c r="BG82" s="994"/>
      <c r="BH82" s="994"/>
      <c r="BI82" s="994"/>
      <c r="BJ82" s="994"/>
      <c r="BK82" s="994"/>
      <c r="BL82" s="994"/>
      <c r="BM82" s="994"/>
      <c r="BN82" s="994"/>
      <c r="BO82" s="994"/>
      <c r="BP82" s="994"/>
      <c r="BQ82" s="994"/>
      <c r="BR82" s="994"/>
      <c r="BS82" s="994"/>
      <c r="BT82" s="994"/>
      <c r="BU82" s="994"/>
      <c r="BV82" s="994"/>
      <c r="BW82" s="994"/>
      <c r="BX82" s="994"/>
      <c r="BY82" s="994"/>
      <c r="BZ82" s="994"/>
      <c r="CA82" s="994"/>
      <c r="CB82" s="994"/>
      <c r="CC82" s="995"/>
    </row>
    <row r="83" spans="1:91" ht="25" customHeight="1">
      <c r="A83" s="996">
        <v>27</v>
      </c>
      <c r="B83" s="997"/>
      <c r="C83" s="998" t="str">
        <f>IF(ＺＥＨデベロッパー公開情報!C271="","",ＺＥＨデベロッパー公開情報!C271)</f>
        <v/>
      </c>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99"/>
      <c r="AC83" s="999"/>
      <c r="AD83" s="999"/>
      <c r="AE83" s="999"/>
      <c r="AF83" s="1000" t="str">
        <f>IF(OR(ＺＥＨデベロッパー公開情報!Q271="",ＺＥＨデベロッパー公開情報!W271="",ＺＥＨデベロッパー公開情報!AC271=""),"",ＺＥＨデベロッパー公開情報!Q271&amp;"-"&amp;ＺＥＨデベロッパー公開情報!W271&amp;"-"&amp;ＺＥＨデベロッパー公開情報!AC271)</f>
        <v/>
      </c>
      <c r="AG83" s="1001"/>
      <c r="AH83" s="1001"/>
      <c r="AI83" s="1001"/>
      <c r="AJ83" s="1001"/>
      <c r="AK83" s="1001"/>
      <c r="AL83" s="1001"/>
      <c r="AM83" s="1001"/>
      <c r="AN83" s="1001"/>
      <c r="AO83" s="1001"/>
      <c r="AP83" s="1001"/>
      <c r="AQ83" s="1001"/>
      <c r="AR83" s="1002"/>
      <c r="AS83" s="1003" t="str">
        <f>IF(ＺＥＨデベロッパー公開情報!AH271="","",ＺＥＨデベロッパー公開情報!AH271)</f>
        <v/>
      </c>
      <c r="AT83" s="1003"/>
      <c r="AU83" s="1003"/>
      <c r="AV83" s="1003"/>
      <c r="AW83" s="1003"/>
      <c r="AX83" s="1003"/>
      <c r="AY83" s="1003"/>
      <c r="AZ83" s="1003"/>
      <c r="BA83" s="1003"/>
      <c r="BB83" s="1003"/>
      <c r="BC83" s="1003"/>
      <c r="BD83" s="1003"/>
      <c r="BE83" s="1003"/>
      <c r="BF83" s="1003"/>
      <c r="BG83" s="1003"/>
      <c r="BH83" s="1003"/>
      <c r="BI83" s="1003"/>
      <c r="BJ83" s="1003"/>
      <c r="BK83" s="1003"/>
      <c r="BL83" s="1003"/>
      <c r="BM83" s="1003"/>
      <c r="BN83" s="1003"/>
      <c r="BO83" s="1003"/>
      <c r="BP83" s="1003"/>
      <c r="BQ83" s="1003"/>
      <c r="BR83" s="1003"/>
      <c r="BS83" s="1003"/>
      <c r="BT83" s="1003"/>
      <c r="BU83" s="1003"/>
      <c r="BV83" s="1003"/>
      <c r="BW83" s="1003"/>
      <c r="BX83" s="1003"/>
      <c r="BY83" s="1003"/>
      <c r="BZ83" s="1003"/>
      <c r="CA83" s="1003"/>
      <c r="CB83" s="1003"/>
      <c r="CC83" s="1004"/>
    </row>
    <row r="84" spans="1:91" ht="25" customHeight="1">
      <c r="A84" s="986">
        <v>28</v>
      </c>
      <c r="B84" s="987"/>
      <c r="C84" s="988" t="str">
        <f>IF(ＺＥＨデベロッパー公開情報!C272="","",ＺＥＨデベロッパー公開情報!C272)</f>
        <v/>
      </c>
      <c r="D84" s="989"/>
      <c r="E84" s="989"/>
      <c r="F84" s="989"/>
      <c r="G84" s="989"/>
      <c r="H84" s="989"/>
      <c r="I84" s="989"/>
      <c r="J84" s="989"/>
      <c r="K84" s="989"/>
      <c r="L84" s="989"/>
      <c r="M84" s="989"/>
      <c r="N84" s="989"/>
      <c r="O84" s="989"/>
      <c r="P84" s="989"/>
      <c r="Q84" s="989"/>
      <c r="R84" s="989"/>
      <c r="S84" s="989"/>
      <c r="T84" s="989"/>
      <c r="U84" s="989"/>
      <c r="V84" s="989"/>
      <c r="W84" s="989"/>
      <c r="X84" s="989"/>
      <c r="Y84" s="989"/>
      <c r="Z84" s="989"/>
      <c r="AA84" s="989"/>
      <c r="AB84" s="989"/>
      <c r="AC84" s="989"/>
      <c r="AD84" s="989"/>
      <c r="AE84" s="989"/>
      <c r="AF84" s="990" t="str">
        <f>IF(OR(ＺＥＨデベロッパー公開情報!Q272="",ＺＥＨデベロッパー公開情報!W272="",ＺＥＨデベロッパー公開情報!AC272=""),"",ＺＥＨデベロッパー公開情報!Q272&amp;"-"&amp;ＺＥＨデベロッパー公開情報!W272&amp;"-"&amp;ＺＥＨデベロッパー公開情報!AC272)</f>
        <v/>
      </c>
      <c r="AG84" s="991"/>
      <c r="AH84" s="991"/>
      <c r="AI84" s="991"/>
      <c r="AJ84" s="991"/>
      <c r="AK84" s="991"/>
      <c r="AL84" s="991"/>
      <c r="AM84" s="991"/>
      <c r="AN84" s="991"/>
      <c r="AO84" s="991"/>
      <c r="AP84" s="991"/>
      <c r="AQ84" s="991"/>
      <c r="AR84" s="992"/>
      <c r="AS84" s="993" t="str">
        <f>IF(ＺＥＨデベロッパー公開情報!AH272="","",ＺＥＨデベロッパー公開情報!AH272)</f>
        <v/>
      </c>
      <c r="AT84" s="994"/>
      <c r="AU84" s="994"/>
      <c r="AV84" s="994"/>
      <c r="AW84" s="994"/>
      <c r="AX84" s="994"/>
      <c r="AY84" s="994"/>
      <c r="AZ84" s="994"/>
      <c r="BA84" s="994"/>
      <c r="BB84" s="994"/>
      <c r="BC84" s="994"/>
      <c r="BD84" s="994"/>
      <c r="BE84" s="994"/>
      <c r="BF84" s="994"/>
      <c r="BG84" s="994"/>
      <c r="BH84" s="994"/>
      <c r="BI84" s="994"/>
      <c r="BJ84" s="994"/>
      <c r="BK84" s="994"/>
      <c r="BL84" s="994"/>
      <c r="BM84" s="994"/>
      <c r="BN84" s="994"/>
      <c r="BO84" s="994"/>
      <c r="BP84" s="994"/>
      <c r="BQ84" s="994"/>
      <c r="BR84" s="994"/>
      <c r="BS84" s="994"/>
      <c r="BT84" s="994"/>
      <c r="BU84" s="994"/>
      <c r="BV84" s="994"/>
      <c r="BW84" s="994"/>
      <c r="BX84" s="994"/>
      <c r="BY84" s="994"/>
      <c r="BZ84" s="994"/>
      <c r="CA84" s="994"/>
      <c r="CB84" s="994"/>
      <c r="CC84" s="995"/>
    </row>
    <row r="85" spans="1:91" ht="25" customHeight="1">
      <c r="A85" s="996">
        <v>29</v>
      </c>
      <c r="B85" s="997"/>
      <c r="C85" s="998" t="str">
        <f>IF(ＺＥＨデベロッパー公開情報!C273="","",ＺＥＨデベロッパー公開情報!C273)</f>
        <v/>
      </c>
      <c r="D85" s="999"/>
      <c r="E85" s="999"/>
      <c r="F85" s="999"/>
      <c r="G85" s="999"/>
      <c r="H85" s="999"/>
      <c r="I85" s="999"/>
      <c r="J85" s="999"/>
      <c r="K85" s="999"/>
      <c r="L85" s="999"/>
      <c r="M85" s="999"/>
      <c r="N85" s="999"/>
      <c r="O85" s="999"/>
      <c r="P85" s="999"/>
      <c r="Q85" s="999"/>
      <c r="R85" s="999"/>
      <c r="S85" s="999"/>
      <c r="T85" s="999"/>
      <c r="U85" s="999"/>
      <c r="V85" s="999"/>
      <c r="W85" s="999"/>
      <c r="X85" s="999"/>
      <c r="Y85" s="999"/>
      <c r="Z85" s="999"/>
      <c r="AA85" s="999"/>
      <c r="AB85" s="999"/>
      <c r="AC85" s="999"/>
      <c r="AD85" s="999"/>
      <c r="AE85" s="999"/>
      <c r="AF85" s="1000" t="str">
        <f>IF(OR(ＺＥＨデベロッパー公開情報!Q273="",ＺＥＨデベロッパー公開情報!W273="",ＺＥＨデベロッパー公開情報!AC273=""),"",ＺＥＨデベロッパー公開情報!Q273&amp;"-"&amp;ＺＥＨデベロッパー公開情報!W273&amp;"-"&amp;ＺＥＨデベロッパー公開情報!AC273)</f>
        <v/>
      </c>
      <c r="AG85" s="1001"/>
      <c r="AH85" s="1001"/>
      <c r="AI85" s="1001"/>
      <c r="AJ85" s="1001"/>
      <c r="AK85" s="1001"/>
      <c r="AL85" s="1001"/>
      <c r="AM85" s="1001"/>
      <c r="AN85" s="1001"/>
      <c r="AO85" s="1001"/>
      <c r="AP85" s="1001"/>
      <c r="AQ85" s="1001"/>
      <c r="AR85" s="1002"/>
      <c r="AS85" s="1003" t="str">
        <f>IF(ＺＥＨデベロッパー公開情報!AH273="","",ＺＥＨデベロッパー公開情報!AH273)</f>
        <v/>
      </c>
      <c r="AT85" s="1003"/>
      <c r="AU85" s="1003"/>
      <c r="AV85" s="1003"/>
      <c r="AW85" s="1003"/>
      <c r="AX85" s="1003"/>
      <c r="AY85" s="1003"/>
      <c r="AZ85" s="1003"/>
      <c r="BA85" s="1003"/>
      <c r="BB85" s="1003"/>
      <c r="BC85" s="1003"/>
      <c r="BD85" s="1003"/>
      <c r="BE85" s="1003"/>
      <c r="BF85" s="1003"/>
      <c r="BG85" s="1003"/>
      <c r="BH85" s="1003"/>
      <c r="BI85" s="1003"/>
      <c r="BJ85" s="1003"/>
      <c r="BK85" s="1003"/>
      <c r="BL85" s="1003"/>
      <c r="BM85" s="1003"/>
      <c r="BN85" s="1003"/>
      <c r="BO85" s="1003"/>
      <c r="BP85" s="1003"/>
      <c r="BQ85" s="1003"/>
      <c r="BR85" s="1003"/>
      <c r="BS85" s="1003"/>
      <c r="BT85" s="1003"/>
      <c r="BU85" s="1003"/>
      <c r="BV85" s="1003"/>
      <c r="BW85" s="1003"/>
      <c r="BX85" s="1003"/>
      <c r="BY85" s="1003"/>
      <c r="BZ85" s="1003"/>
      <c r="CA85" s="1003"/>
      <c r="CB85" s="1003"/>
      <c r="CC85" s="1004"/>
    </row>
    <row r="86" spans="1:91" ht="25" customHeight="1">
      <c r="A86" s="986">
        <v>30</v>
      </c>
      <c r="B86" s="987"/>
      <c r="C86" s="988" t="str">
        <f>IF(ＺＥＨデベロッパー公開情報!C274="","",ＺＥＨデベロッパー公開情報!C274)</f>
        <v/>
      </c>
      <c r="D86" s="989"/>
      <c r="E86" s="989"/>
      <c r="F86" s="989"/>
      <c r="G86" s="989"/>
      <c r="H86" s="989"/>
      <c r="I86" s="989"/>
      <c r="J86" s="989"/>
      <c r="K86" s="989"/>
      <c r="L86" s="989"/>
      <c r="M86" s="989"/>
      <c r="N86" s="989"/>
      <c r="O86" s="989"/>
      <c r="P86" s="989"/>
      <c r="Q86" s="989"/>
      <c r="R86" s="989"/>
      <c r="S86" s="989"/>
      <c r="T86" s="989"/>
      <c r="U86" s="989"/>
      <c r="V86" s="989"/>
      <c r="W86" s="989"/>
      <c r="X86" s="989"/>
      <c r="Y86" s="989"/>
      <c r="Z86" s="989"/>
      <c r="AA86" s="989"/>
      <c r="AB86" s="989"/>
      <c r="AC86" s="989"/>
      <c r="AD86" s="989"/>
      <c r="AE86" s="989"/>
      <c r="AF86" s="990" t="str">
        <f>IF(OR(ＺＥＨデベロッパー公開情報!Q274="",ＺＥＨデベロッパー公開情報!W274="",ＺＥＨデベロッパー公開情報!AC274=""),"",ＺＥＨデベロッパー公開情報!Q274&amp;"-"&amp;ＺＥＨデベロッパー公開情報!W274&amp;"-"&amp;ＺＥＨデベロッパー公開情報!AC274)</f>
        <v/>
      </c>
      <c r="AG86" s="991"/>
      <c r="AH86" s="991"/>
      <c r="AI86" s="991"/>
      <c r="AJ86" s="991"/>
      <c r="AK86" s="991"/>
      <c r="AL86" s="991"/>
      <c r="AM86" s="991"/>
      <c r="AN86" s="991"/>
      <c r="AO86" s="991"/>
      <c r="AP86" s="991"/>
      <c r="AQ86" s="991"/>
      <c r="AR86" s="992"/>
      <c r="AS86" s="993" t="str">
        <f>IF(ＺＥＨデベロッパー公開情報!AH274="","",ＺＥＨデベロッパー公開情報!AH274)</f>
        <v/>
      </c>
      <c r="AT86" s="994"/>
      <c r="AU86" s="994"/>
      <c r="AV86" s="994"/>
      <c r="AW86" s="994"/>
      <c r="AX86" s="994"/>
      <c r="AY86" s="994"/>
      <c r="AZ86" s="994"/>
      <c r="BA86" s="994"/>
      <c r="BB86" s="994"/>
      <c r="BC86" s="994"/>
      <c r="BD86" s="994"/>
      <c r="BE86" s="994"/>
      <c r="BF86" s="994"/>
      <c r="BG86" s="994"/>
      <c r="BH86" s="994"/>
      <c r="BI86" s="994"/>
      <c r="BJ86" s="994"/>
      <c r="BK86" s="994"/>
      <c r="BL86" s="994"/>
      <c r="BM86" s="994"/>
      <c r="BN86" s="994"/>
      <c r="BO86" s="994"/>
      <c r="BP86" s="994"/>
      <c r="BQ86" s="994"/>
      <c r="BR86" s="994"/>
      <c r="BS86" s="994"/>
      <c r="BT86" s="994"/>
      <c r="BU86" s="994"/>
      <c r="BV86" s="994"/>
      <c r="BW86" s="994"/>
      <c r="BX86" s="994"/>
      <c r="BY86" s="994"/>
      <c r="BZ86" s="994"/>
      <c r="CA86" s="994"/>
      <c r="CB86" s="994"/>
      <c r="CC86" s="995"/>
    </row>
    <row r="87" spans="1:91" ht="25" customHeight="1">
      <c r="A87" s="996">
        <v>31</v>
      </c>
      <c r="B87" s="997"/>
      <c r="C87" s="998" t="str">
        <f>IF(ＺＥＨデベロッパー公開情報!C275="","",ＺＥＨデベロッパー公開情報!C275)</f>
        <v/>
      </c>
      <c r="D87" s="999"/>
      <c r="E87" s="999"/>
      <c r="F87" s="999"/>
      <c r="G87" s="999"/>
      <c r="H87" s="999"/>
      <c r="I87" s="999"/>
      <c r="J87" s="999"/>
      <c r="K87" s="999"/>
      <c r="L87" s="999"/>
      <c r="M87" s="999"/>
      <c r="N87" s="999"/>
      <c r="O87" s="999"/>
      <c r="P87" s="999"/>
      <c r="Q87" s="999"/>
      <c r="R87" s="999"/>
      <c r="S87" s="999"/>
      <c r="T87" s="999"/>
      <c r="U87" s="999"/>
      <c r="V87" s="999"/>
      <c r="W87" s="999"/>
      <c r="X87" s="999"/>
      <c r="Y87" s="999"/>
      <c r="Z87" s="999"/>
      <c r="AA87" s="999"/>
      <c r="AB87" s="999"/>
      <c r="AC87" s="999"/>
      <c r="AD87" s="999"/>
      <c r="AE87" s="999"/>
      <c r="AF87" s="1000" t="str">
        <f>IF(OR(ＺＥＨデベロッパー公開情報!Q275="",ＺＥＨデベロッパー公開情報!W275="",ＺＥＨデベロッパー公開情報!AC275=""),"",ＺＥＨデベロッパー公開情報!Q275&amp;"-"&amp;ＺＥＨデベロッパー公開情報!W275&amp;"-"&amp;ＺＥＨデベロッパー公開情報!AC275)</f>
        <v/>
      </c>
      <c r="AG87" s="1001"/>
      <c r="AH87" s="1001"/>
      <c r="AI87" s="1001"/>
      <c r="AJ87" s="1001"/>
      <c r="AK87" s="1001"/>
      <c r="AL87" s="1001"/>
      <c r="AM87" s="1001"/>
      <c r="AN87" s="1001"/>
      <c r="AO87" s="1001"/>
      <c r="AP87" s="1001"/>
      <c r="AQ87" s="1001"/>
      <c r="AR87" s="1002"/>
      <c r="AS87" s="1003" t="str">
        <f>IF(ＺＥＨデベロッパー公開情報!AH275="","",ＺＥＨデベロッパー公開情報!AH275)</f>
        <v/>
      </c>
      <c r="AT87" s="1003"/>
      <c r="AU87" s="1003"/>
      <c r="AV87" s="1003"/>
      <c r="AW87" s="1003"/>
      <c r="AX87" s="1003"/>
      <c r="AY87" s="1003"/>
      <c r="AZ87" s="1003"/>
      <c r="BA87" s="1003"/>
      <c r="BB87" s="1003"/>
      <c r="BC87" s="1003"/>
      <c r="BD87" s="1003"/>
      <c r="BE87" s="1003"/>
      <c r="BF87" s="1003"/>
      <c r="BG87" s="1003"/>
      <c r="BH87" s="1003"/>
      <c r="BI87" s="1003"/>
      <c r="BJ87" s="1003"/>
      <c r="BK87" s="1003"/>
      <c r="BL87" s="1003"/>
      <c r="BM87" s="1003"/>
      <c r="BN87" s="1003"/>
      <c r="BO87" s="1003"/>
      <c r="BP87" s="1003"/>
      <c r="BQ87" s="1003"/>
      <c r="BR87" s="1003"/>
      <c r="BS87" s="1003"/>
      <c r="BT87" s="1003"/>
      <c r="BU87" s="1003"/>
      <c r="BV87" s="1003"/>
      <c r="BW87" s="1003"/>
      <c r="BX87" s="1003"/>
      <c r="BY87" s="1003"/>
      <c r="BZ87" s="1003"/>
      <c r="CA87" s="1003"/>
      <c r="CB87" s="1003"/>
      <c r="CC87" s="1004"/>
    </row>
    <row r="88" spans="1:91" ht="25" customHeight="1">
      <c r="A88" s="986">
        <v>32</v>
      </c>
      <c r="B88" s="987"/>
      <c r="C88" s="988" t="str">
        <f>IF(ＺＥＨデベロッパー公開情報!C276="","",ＺＥＨデベロッパー公開情報!C276)</f>
        <v/>
      </c>
      <c r="D88" s="989"/>
      <c r="E88" s="989"/>
      <c r="F88" s="989"/>
      <c r="G88" s="989"/>
      <c r="H88" s="989"/>
      <c r="I88" s="989"/>
      <c r="J88" s="989"/>
      <c r="K88" s="989"/>
      <c r="L88" s="989"/>
      <c r="M88" s="989"/>
      <c r="N88" s="989"/>
      <c r="O88" s="989"/>
      <c r="P88" s="989"/>
      <c r="Q88" s="989"/>
      <c r="R88" s="989"/>
      <c r="S88" s="989"/>
      <c r="T88" s="989"/>
      <c r="U88" s="989"/>
      <c r="V88" s="989"/>
      <c r="W88" s="989"/>
      <c r="X88" s="989"/>
      <c r="Y88" s="989"/>
      <c r="Z88" s="989"/>
      <c r="AA88" s="989"/>
      <c r="AB88" s="989"/>
      <c r="AC88" s="989"/>
      <c r="AD88" s="989"/>
      <c r="AE88" s="989"/>
      <c r="AF88" s="990" t="str">
        <f>IF(OR(ＺＥＨデベロッパー公開情報!Q276="",ＺＥＨデベロッパー公開情報!W276="",ＺＥＨデベロッパー公開情報!AC276=""),"",ＺＥＨデベロッパー公開情報!Q276&amp;"-"&amp;ＺＥＨデベロッパー公開情報!W276&amp;"-"&amp;ＺＥＨデベロッパー公開情報!AC276)</f>
        <v/>
      </c>
      <c r="AG88" s="991"/>
      <c r="AH88" s="991"/>
      <c r="AI88" s="991"/>
      <c r="AJ88" s="991"/>
      <c r="AK88" s="991"/>
      <c r="AL88" s="991"/>
      <c r="AM88" s="991"/>
      <c r="AN88" s="991"/>
      <c r="AO88" s="991"/>
      <c r="AP88" s="991"/>
      <c r="AQ88" s="991"/>
      <c r="AR88" s="992"/>
      <c r="AS88" s="993" t="str">
        <f>IF(ＺＥＨデベロッパー公開情報!AH276="","",ＺＥＨデベロッパー公開情報!AH276)</f>
        <v/>
      </c>
      <c r="AT88" s="994"/>
      <c r="AU88" s="994"/>
      <c r="AV88" s="994"/>
      <c r="AW88" s="994"/>
      <c r="AX88" s="994"/>
      <c r="AY88" s="994"/>
      <c r="AZ88" s="994"/>
      <c r="BA88" s="994"/>
      <c r="BB88" s="994"/>
      <c r="BC88" s="994"/>
      <c r="BD88" s="994"/>
      <c r="BE88" s="994"/>
      <c r="BF88" s="994"/>
      <c r="BG88" s="994"/>
      <c r="BH88" s="994"/>
      <c r="BI88" s="994"/>
      <c r="BJ88" s="994"/>
      <c r="BK88" s="994"/>
      <c r="BL88" s="994"/>
      <c r="BM88" s="994"/>
      <c r="BN88" s="994"/>
      <c r="BO88" s="994"/>
      <c r="BP88" s="994"/>
      <c r="BQ88" s="994"/>
      <c r="BR88" s="994"/>
      <c r="BS88" s="994"/>
      <c r="BT88" s="994"/>
      <c r="BU88" s="994"/>
      <c r="BV88" s="994"/>
      <c r="BW88" s="994"/>
      <c r="BX88" s="994"/>
      <c r="BY88" s="994"/>
      <c r="BZ88" s="994"/>
      <c r="CA88" s="994"/>
      <c r="CB88" s="994"/>
      <c r="CC88" s="995"/>
    </row>
    <row r="89" spans="1:91" ht="25" customHeight="1">
      <c r="A89" s="996">
        <v>33</v>
      </c>
      <c r="B89" s="997"/>
      <c r="C89" s="998" t="str">
        <f>IF(ＺＥＨデベロッパー公開情報!C277="","",ＺＥＨデベロッパー公開情報!C277)</f>
        <v/>
      </c>
      <c r="D89" s="999"/>
      <c r="E89" s="999"/>
      <c r="F89" s="999"/>
      <c r="G89" s="999"/>
      <c r="H89" s="999"/>
      <c r="I89" s="999"/>
      <c r="J89" s="999"/>
      <c r="K89" s="999"/>
      <c r="L89" s="999"/>
      <c r="M89" s="999"/>
      <c r="N89" s="999"/>
      <c r="O89" s="999"/>
      <c r="P89" s="999"/>
      <c r="Q89" s="999"/>
      <c r="R89" s="999"/>
      <c r="S89" s="999"/>
      <c r="T89" s="999"/>
      <c r="U89" s="999"/>
      <c r="V89" s="999"/>
      <c r="W89" s="999"/>
      <c r="X89" s="999"/>
      <c r="Y89" s="999"/>
      <c r="Z89" s="999"/>
      <c r="AA89" s="999"/>
      <c r="AB89" s="999"/>
      <c r="AC89" s="999"/>
      <c r="AD89" s="999"/>
      <c r="AE89" s="999"/>
      <c r="AF89" s="1000" t="str">
        <f>IF(OR(ＺＥＨデベロッパー公開情報!Q277="",ＺＥＨデベロッパー公開情報!W277="",ＺＥＨデベロッパー公開情報!AC277=""),"",ＺＥＨデベロッパー公開情報!Q277&amp;"-"&amp;ＺＥＨデベロッパー公開情報!W277&amp;"-"&amp;ＺＥＨデベロッパー公開情報!AC277)</f>
        <v/>
      </c>
      <c r="AG89" s="1001"/>
      <c r="AH89" s="1001"/>
      <c r="AI89" s="1001"/>
      <c r="AJ89" s="1001"/>
      <c r="AK89" s="1001"/>
      <c r="AL89" s="1001"/>
      <c r="AM89" s="1001"/>
      <c r="AN89" s="1001"/>
      <c r="AO89" s="1001"/>
      <c r="AP89" s="1001"/>
      <c r="AQ89" s="1001"/>
      <c r="AR89" s="1002"/>
      <c r="AS89" s="1003" t="str">
        <f>IF(ＺＥＨデベロッパー公開情報!AH277="","",ＺＥＨデベロッパー公開情報!AH277)</f>
        <v/>
      </c>
      <c r="AT89" s="1003"/>
      <c r="AU89" s="1003"/>
      <c r="AV89" s="1003"/>
      <c r="AW89" s="1003"/>
      <c r="AX89" s="1003"/>
      <c r="AY89" s="1003"/>
      <c r="AZ89" s="1003"/>
      <c r="BA89" s="1003"/>
      <c r="BB89" s="1003"/>
      <c r="BC89" s="1003"/>
      <c r="BD89" s="1003"/>
      <c r="BE89" s="1003"/>
      <c r="BF89" s="1003"/>
      <c r="BG89" s="1003"/>
      <c r="BH89" s="1003"/>
      <c r="BI89" s="1003"/>
      <c r="BJ89" s="1003"/>
      <c r="BK89" s="1003"/>
      <c r="BL89" s="1003"/>
      <c r="BM89" s="1003"/>
      <c r="BN89" s="1003"/>
      <c r="BO89" s="1003"/>
      <c r="BP89" s="1003"/>
      <c r="BQ89" s="1003"/>
      <c r="BR89" s="1003"/>
      <c r="BS89" s="1003"/>
      <c r="BT89" s="1003"/>
      <c r="BU89" s="1003"/>
      <c r="BV89" s="1003"/>
      <c r="BW89" s="1003"/>
      <c r="BX89" s="1003"/>
      <c r="BY89" s="1003"/>
      <c r="BZ89" s="1003"/>
      <c r="CA89" s="1003"/>
      <c r="CB89" s="1003"/>
      <c r="CC89" s="1004"/>
    </row>
    <row r="90" spans="1:91" ht="25" customHeight="1">
      <c r="A90" s="986">
        <v>34</v>
      </c>
      <c r="B90" s="987"/>
      <c r="C90" s="988" t="str">
        <f>IF(ＺＥＨデベロッパー公開情報!C278="","",ＺＥＨデベロッパー公開情報!C278)</f>
        <v/>
      </c>
      <c r="D90" s="989"/>
      <c r="E90" s="989"/>
      <c r="F90" s="989"/>
      <c r="G90" s="989"/>
      <c r="H90" s="989"/>
      <c r="I90" s="989"/>
      <c r="J90" s="989"/>
      <c r="K90" s="989"/>
      <c r="L90" s="989"/>
      <c r="M90" s="989"/>
      <c r="N90" s="989"/>
      <c r="O90" s="989"/>
      <c r="P90" s="989"/>
      <c r="Q90" s="989"/>
      <c r="R90" s="989"/>
      <c r="S90" s="989"/>
      <c r="T90" s="989"/>
      <c r="U90" s="989"/>
      <c r="V90" s="989"/>
      <c r="W90" s="989"/>
      <c r="X90" s="989"/>
      <c r="Y90" s="989"/>
      <c r="Z90" s="989"/>
      <c r="AA90" s="989"/>
      <c r="AB90" s="989"/>
      <c r="AC90" s="989"/>
      <c r="AD90" s="989"/>
      <c r="AE90" s="989"/>
      <c r="AF90" s="990" t="str">
        <f>IF(OR(ＺＥＨデベロッパー公開情報!Q278="",ＺＥＨデベロッパー公開情報!W278="",ＺＥＨデベロッパー公開情報!AC278=""),"",ＺＥＨデベロッパー公開情報!Q278&amp;"-"&amp;ＺＥＨデベロッパー公開情報!W278&amp;"-"&amp;ＺＥＨデベロッパー公開情報!AC278)</f>
        <v/>
      </c>
      <c r="AG90" s="991"/>
      <c r="AH90" s="991"/>
      <c r="AI90" s="991"/>
      <c r="AJ90" s="991"/>
      <c r="AK90" s="991"/>
      <c r="AL90" s="991"/>
      <c r="AM90" s="991"/>
      <c r="AN90" s="991"/>
      <c r="AO90" s="991"/>
      <c r="AP90" s="991"/>
      <c r="AQ90" s="991"/>
      <c r="AR90" s="992"/>
      <c r="AS90" s="993" t="str">
        <f>IF(ＺＥＨデベロッパー公開情報!AH278="","",ＺＥＨデベロッパー公開情報!AH278)</f>
        <v/>
      </c>
      <c r="AT90" s="994"/>
      <c r="AU90" s="994"/>
      <c r="AV90" s="994"/>
      <c r="AW90" s="994"/>
      <c r="AX90" s="994"/>
      <c r="AY90" s="994"/>
      <c r="AZ90" s="994"/>
      <c r="BA90" s="994"/>
      <c r="BB90" s="994"/>
      <c r="BC90" s="994"/>
      <c r="BD90" s="994"/>
      <c r="BE90" s="994"/>
      <c r="BF90" s="994"/>
      <c r="BG90" s="994"/>
      <c r="BH90" s="994"/>
      <c r="BI90" s="994"/>
      <c r="BJ90" s="994"/>
      <c r="BK90" s="994"/>
      <c r="BL90" s="994"/>
      <c r="BM90" s="994"/>
      <c r="BN90" s="994"/>
      <c r="BO90" s="994"/>
      <c r="BP90" s="994"/>
      <c r="BQ90" s="994"/>
      <c r="BR90" s="994"/>
      <c r="BS90" s="994"/>
      <c r="BT90" s="994"/>
      <c r="BU90" s="994"/>
      <c r="BV90" s="994"/>
      <c r="BW90" s="994"/>
      <c r="BX90" s="994"/>
      <c r="BY90" s="994"/>
      <c r="BZ90" s="994"/>
      <c r="CA90" s="994"/>
      <c r="CB90" s="994"/>
      <c r="CC90" s="995"/>
    </row>
    <row r="91" spans="1:91" ht="25" customHeight="1">
      <c r="A91" s="996">
        <v>35</v>
      </c>
      <c r="B91" s="997"/>
      <c r="C91" s="998" t="str">
        <f>IF(ＺＥＨデベロッパー公開情報!C279="","",ＺＥＨデベロッパー公開情報!C279)</f>
        <v/>
      </c>
      <c r="D91" s="999"/>
      <c r="E91" s="999"/>
      <c r="F91" s="999"/>
      <c r="G91" s="999"/>
      <c r="H91" s="999"/>
      <c r="I91" s="999"/>
      <c r="J91" s="999"/>
      <c r="K91" s="999"/>
      <c r="L91" s="999"/>
      <c r="M91" s="999"/>
      <c r="N91" s="999"/>
      <c r="O91" s="999"/>
      <c r="P91" s="999"/>
      <c r="Q91" s="999"/>
      <c r="R91" s="999"/>
      <c r="S91" s="999"/>
      <c r="T91" s="999"/>
      <c r="U91" s="999"/>
      <c r="V91" s="999"/>
      <c r="W91" s="999"/>
      <c r="X91" s="999"/>
      <c r="Y91" s="999"/>
      <c r="Z91" s="999"/>
      <c r="AA91" s="999"/>
      <c r="AB91" s="999"/>
      <c r="AC91" s="999"/>
      <c r="AD91" s="999"/>
      <c r="AE91" s="999"/>
      <c r="AF91" s="1000" t="str">
        <f>IF(OR(ＺＥＨデベロッパー公開情報!Q279="",ＺＥＨデベロッパー公開情報!W279="",ＺＥＨデベロッパー公開情報!AC279=""),"",ＺＥＨデベロッパー公開情報!Q279&amp;"-"&amp;ＺＥＨデベロッパー公開情報!W279&amp;"-"&amp;ＺＥＨデベロッパー公開情報!AC279)</f>
        <v/>
      </c>
      <c r="AG91" s="1001"/>
      <c r="AH91" s="1001"/>
      <c r="AI91" s="1001"/>
      <c r="AJ91" s="1001"/>
      <c r="AK91" s="1001"/>
      <c r="AL91" s="1001"/>
      <c r="AM91" s="1001"/>
      <c r="AN91" s="1001"/>
      <c r="AO91" s="1001"/>
      <c r="AP91" s="1001"/>
      <c r="AQ91" s="1001"/>
      <c r="AR91" s="1002"/>
      <c r="AS91" s="1003" t="str">
        <f>IF(ＺＥＨデベロッパー公開情報!AH279="","",ＺＥＨデベロッパー公開情報!AH279)</f>
        <v/>
      </c>
      <c r="AT91" s="1003"/>
      <c r="AU91" s="1003"/>
      <c r="AV91" s="1003"/>
      <c r="AW91" s="1003"/>
      <c r="AX91" s="1003"/>
      <c r="AY91" s="1003"/>
      <c r="AZ91" s="1003"/>
      <c r="BA91" s="1003"/>
      <c r="BB91" s="1003"/>
      <c r="BC91" s="1003"/>
      <c r="BD91" s="1003"/>
      <c r="BE91" s="1003"/>
      <c r="BF91" s="1003"/>
      <c r="BG91" s="1003"/>
      <c r="BH91" s="1003"/>
      <c r="BI91" s="1003"/>
      <c r="BJ91" s="1003"/>
      <c r="BK91" s="1003"/>
      <c r="BL91" s="1003"/>
      <c r="BM91" s="1003"/>
      <c r="BN91" s="1003"/>
      <c r="BO91" s="1003"/>
      <c r="BP91" s="1003"/>
      <c r="BQ91" s="1003"/>
      <c r="BR91" s="1003"/>
      <c r="BS91" s="1003"/>
      <c r="BT91" s="1003"/>
      <c r="BU91" s="1003"/>
      <c r="BV91" s="1003"/>
      <c r="BW91" s="1003"/>
      <c r="BX91" s="1003"/>
      <c r="BY91" s="1003"/>
      <c r="BZ91" s="1003"/>
      <c r="CA91" s="1003"/>
      <c r="CB91" s="1003"/>
      <c r="CC91" s="1004"/>
    </row>
    <row r="92" spans="1:91" ht="25" customHeight="1">
      <c r="A92" s="986">
        <v>36</v>
      </c>
      <c r="B92" s="987"/>
      <c r="C92" s="988" t="str">
        <f>IF(ＺＥＨデベロッパー公開情報!C280="","",ＺＥＨデベロッパー公開情報!C280)</f>
        <v/>
      </c>
      <c r="D92" s="989"/>
      <c r="E92" s="989"/>
      <c r="F92" s="989"/>
      <c r="G92" s="989"/>
      <c r="H92" s="989"/>
      <c r="I92" s="989"/>
      <c r="J92" s="989"/>
      <c r="K92" s="989"/>
      <c r="L92" s="989"/>
      <c r="M92" s="989"/>
      <c r="N92" s="989"/>
      <c r="O92" s="989"/>
      <c r="P92" s="989"/>
      <c r="Q92" s="989"/>
      <c r="R92" s="989"/>
      <c r="S92" s="989"/>
      <c r="T92" s="989"/>
      <c r="U92" s="989"/>
      <c r="V92" s="989"/>
      <c r="W92" s="989"/>
      <c r="X92" s="989"/>
      <c r="Y92" s="989"/>
      <c r="Z92" s="989"/>
      <c r="AA92" s="989"/>
      <c r="AB92" s="989"/>
      <c r="AC92" s="989"/>
      <c r="AD92" s="989"/>
      <c r="AE92" s="989"/>
      <c r="AF92" s="990" t="str">
        <f>IF(OR(ＺＥＨデベロッパー公開情報!Q280="",ＺＥＨデベロッパー公開情報!W280="",ＺＥＨデベロッパー公開情報!AC280=""),"",ＺＥＨデベロッパー公開情報!Q280&amp;"-"&amp;ＺＥＨデベロッパー公開情報!W280&amp;"-"&amp;ＺＥＨデベロッパー公開情報!AC280)</f>
        <v/>
      </c>
      <c r="AG92" s="991"/>
      <c r="AH92" s="991"/>
      <c r="AI92" s="991"/>
      <c r="AJ92" s="991"/>
      <c r="AK92" s="991"/>
      <c r="AL92" s="991"/>
      <c r="AM92" s="991"/>
      <c r="AN92" s="991"/>
      <c r="AO92" s="991"/>
      <c r="AP92" s="991"/>
      <c r="AQ92" s="991"/>
      <c r="AR92" s="992"/>
      <c r="AS92" s="993" t="str">
        <f>IF(ＺＥＨデベロッパー公開情報!AH280="","",ＺＥＨデベロッパー公開情報!AH280)</f>
        <v/>
      </c>
      <c r="AT92" s="994"/>
      <c r="AU92" s="994"/>
      <c r="AV92" s="994"/>
      <c r="AW92" s="994"/>
      <c r="AX92" s="994"/>
      <c r="AY92" s="994"/>
      <c r="AZ92" s="994"/>
      <c r="BA92" s="994"/>
      <c r="BB92" s="994"/>
      <c r="BC92" s="994"/>
      <c r="BD92" s="994"/>
      <c r="BE92" s="994"/>
      <c r="BF92" s="994"/>
      <c r="BG92" s="994"/>
      <c r="BH92" s="994"/>
      <c r="BI92" s="994"/>
      <c r="BJ92" s="994"/>
      <c r="BK92" s="994"/>
      <c r="BL92" s="994"/>
      <c r="BM92" s="994"/>
      <c r="BN92" s="994"/>
      <c r="BO92" s="994"/>
      <c r="BP92" s="994"/>
      <c r="BQ92" s="994"/>
      <c r="BR92" s="994"/>
      <c r="BS92" s="994"/>
      <c r="BT92" s="994"/>
      <c r="BU92" s="994"/>
      <c r="BV92" s="994"/>
      <c r="BW92" s="994"/>
      <c r="BX92" s="994"/>
      <c r="BY92" s="994"/>
      <c r="BZ92" s="994"/>
      <c r="CA92" s="994"/>
      <c r="CB92" s="994"/>
      <c r="CC92" s="995"/>
    </row>
    <row r="93" spans="1:91" ht="25" customHeight="1">
      <c r="A93" s="996">
        <v>37</v>
      </c>
      <c r="B93" s="997"/>
      <c r="C93" s="998" t="str">
        <f>IF(ＺＥＨデベロッパー公開情報!C281="","",ＺＥＨデベロッパー公開情報!C281)</f>
        <v/>
      </c>
      <c r="D93" s="999"/>
      <c r="E93" s="999"/>
      <c r="F93" s="999"/>
      <c r="G93" s="999"/>
      <c r="H93" s="999"/>
      <c r="I93" s="999"/>
      <c r="J93" s="999"/>
      <c r="K93" s="999"/>
      <c r="L93" s="999"/>
      <c r="M93" s="999"/>
      <c r="N93" s="999"/>
      <c r="O93" s="999"/>
      <c r="P93" s="999"/>
      <c r="Q93" s="999"/>
      <c r="R93" s="999"/>
      <c r="S93" s="999"/>
      <c r="T93" s="999"/>
      <c r="U93" s="999"/>
      <c r="V93" s="999"/>
      <c r="W93" s="999"/>
      <c r="X93" s="999"/>
      <c r="Y93" s="999"/>
      <c r="Z93" s="999"/>
      <c r="AA93" s="999"/>
      <c r="AB93" s="999"/>
      <c r="AC93" s="999"/>
      <c r="AD93" s="999"/>
      <c r="AE93" s="999"/>
      <c r="AF93" s="1000" t="str">
        <f>IF(OR(ＺＥＨデベロッパー公開情報!Q281="",ＺＥＨデベロッパー公開情報!W281="",ＺＥＨデベロッパー公開情報!AC281=""),"",ＺＥＨデベロッパー公開情報!Q281&amp;"-"&amp;ＺＥＨデベロッパー公開情報!W281&amp;"-"&amp;ＺＥＨデベロッパー公開情報!AC281)</f>
        <v/>
      </c>
      <c r="AG93" s="1001"/>
      <c r="AH93" s="1001"/>
      <c r="AI93" s="1001"/>
      <c r="AJ93" s="1001"/>
      <c r="AK93" s="1001"/>
      <c r="AL93" s="1001"/>
      <c r="AM93" s="1001"/>
      <c r="AN93" s="1001"/>
      <c r="AO93" s="1001"/>
      <c r="AP93" s="1001"/>
      <c r="AQ93" s="1001"/>
      <c r="AR93" s="1002"/>
      <c r="AS93" s="1003" t="str">
        <f>IF(ＺＥＨデベロッパー公開情報!AH281="","",ＺＥＨデベロッパー公開情報!AH281)</f>
        <v/>
      </c>
      <c r="AT93" s="1003"/>
      <c r="AU93" s="1003"/>
      <c r="AV93" s="1003"/>
      <c r="AW93" s="1003"/>
      <c r="AX93" s="1003"/>
      <c r="AY93" s="1003"/>
      <c r="AZ93" s="1003"/>
      <c r="BA93" s="1003"/>
      <c r="BB93" s="1003"/>
      <c r="BC93" s="1003"/>
      <c r="BD93" s="1003"/>
      <c r="BE93" s="1003"/>
      <c r="BF93" s="1003"/>
      <c r="BG93" s="1003"/>
      <c r="BH93" s="1003"/>
      <c r="BI93" s="1003"/>
      <c r="BJ93" s="1003"/>
      <c r="BK93" s="1003"/>
      <c r="BL93" s="1003"/>
      <c r="BM93" s="1003"/>
      <c r="BN93" s="1003"/>
      <c r="BO93" s="1003"/>
      <c r="BP93" s="1003"/>
      <c r="BQ93" s="1003"/>
      <c r="BR93" s="1003"/>
      <c r="BS93" s="1003"/>
      <c r="BT93" s="1003"/>
      <c r="BU93" s="1003"/>
      <c r="BV93" s="1003"/>
      <c r="BW93" s="1003"/>
      <c r="BX93" s="1003"/>
      <c r="BY93" s="1003"/>
      <c r="BZ93" s="1003"/>
      <c r="CA93" s="1003"/>
      <c r="CB93" s="1003"/>
      <c r="CC93" s="1004"/>
    </row>
    <row r="94" spans="1:91" ht="25" customHeight="1">
      <c r="A94" s="986">
        <v>38</v>
      </c>
      <c r="B94" s="987"/>
      <c r="C94" s="988" t="str">
        <f>IF(ＺＥＨデベロッパー公開情報!C282="","",ＺＥＨデベロッパー公開情報!C282)</f>
        <v/>
      </c>
      <c r="D94" s="989"/>
      <c r="E94" s="989"/>
      <c r="F94" s="989"/>
      <c r="G94" s="989"/>
      <c r="H94" s="989"/>
      <c r="I94" s="989"/>
      <c r="J94" s="989"/>
      <c r="K94" s="989"/>
      <c r="L94" s="989"/>
      <c r="M94" s="989"/>
      <c r="N94" s="989"/>
      <c r="O94" s="989"/>
      <c r="P94" s="989"/>
      <c r="Q94" s="989"/>
      <c r="R94" s="989"/>
      <c r="S94" s="989"/>
      <c r="T94" s="989"/>
      <c r="U94" s="989"/>
      <c r="V94" s="989"/>
      <c r="W94" s="989"/>
      <c r="X94" s="989"/>
      <c r="Y94" s="989"/>
      <c r="Z94" s="989"/>
      <c r="AA94" s="989"/>
      <c r="AB94" s="989"/>
      <c r="AC94" s="989"/>
      <c r="AD94" s="989"/>
      <c r="AE94" s="989"/>
      <c r="AF94" s="990" t="str">
        <f>IF(OR(ＺＥＨデベロッパー公開情報!Q282="",ＺＥＨデベロッパー公開情報!W282="",ＺＥＨデベロッパー公開情報!AC282=""),"",ＺＥＨデベロッパー公開情報!Q282&amp;"-"&amp;ＺＥＨデベロッパー公開情報!W282&amp;"-"&amp;ＺＥＨデベロッパー公開情報!AC282)</f>
        <v/>
      </c>
      <c r="AG94" s="991"/>
      <c r="AH94" s="991"/>
      <c r="AI94" s="991"/>
      <c r="AJ94" s="991"/>
      <c r="AK94" s="991"/>
      <c r="AL94" s="991"/>
      <c r="AM94" s="991"/>
      <c r="AN94" s="991"/>
      <c r="AO94" s="991"/>
      <c r="AP94" s="991"/>
      <c r="AQ94" s="991"/>
      <c r="AR94" s="992"/>
      <c r="AS94" s="993" t="str">
        <f>IF(ＺＥＨデベロッパー公開情報!AH282="","",ＺＥＨデベロッパー公開情報!AH282)</f>
        <v/>
      </c>
      <c r="AT94" s="994"/>
      <c r="AU94" s="994"/>
      <c r="AV94" s="994"/>
      <c r="AW94" s="994"/>
      <c r="AX94" s="994"/>
      <c r="AY94" s="994"/>
      <c r="AZ94" s="994"/>
      <c r="BA94" s="994"/>
      <c r="BB94" s="994"/>
      <c r="BC94" s="994"/>
      <c r="BD94" s="994"/>
      <c r="BE94" s="994"/>
      <c r="BF94" s="994"/>
      <c r="BG94" s="994"/>
      <c r="BH94" s="994"/>
      <c r="BI94" s="994"/>
      <c r="BJ94" s="994"/>
      <c r="BK94" s="994"/>
      <c r="BL94" s="994"/>
      <c r="BM94" s="994"/>
      <c r="BN94" s="994"/>
      <c r="BO94" s="994"/>
      <c r="BP94" s="994"/>
      <c r="BQ94" s="994"/>
      <c r="BR94" s="994"/>
      <c r="BS94" s="994"/>
      <c r="BT94" s="994"/>
      <c r="BU94" s="994"/>
      <c r="BV94" s="994"/>
      <c r="BW94" s="994"/>
      <c r="BX94" s="994"/>
      <c r="BY94" s="994"/>
      <c r="BZ94" s="994"/>
      <c r="CA94" s="994"/>
      <c r="CB94" s="994"/>
      <c r="CC94" s="995"/>
    </row>
    <row r="95" spans="1:91" ht="25" customHeight="1">
      <c r="A95" s="996">
        <v>39</v>
      </c>
      <c r="B95" s="997"/>
      <c r="C95" s="998" t="str">
        <f>IF(ＺＥＨデベロッパー公開情報!C283="","",ＺＥＨデベロッパー公開情報!C283)</f>
        <v/>
      </c>
      <c r="D95" s="999"/>
      <c r="E95" s="999"/>
      <c r="F95" s="999"/>
      <c r="G95" s="999"/>
      <c r="H95" s="999"/>
      <c r="I95" s="999"/>
      <c r="J95" s="999"/>
      <c r="K95" s="999"/>
      <c r="L95" s="999"/>
      <c r="M95" s="999"/>
      <c r="N95" s="999"/>
      <c r="O95" s="999"/>
      <c r="P95" s="999"/>
      <c r="Q95" s="999"/>
      <c r="R95" s="999"/>
      <c r="S95" s="999"/>
      <c r="T95" s="999"/>
      <c r="U95" s="999"/>
      <c r="V95" s="999"/>
      <c r="W95" s="999"/>
      <c r="X95" s="999"/>
      <c r="Y95" s="999"/>
      <c r="Z95" s="999"/>
      <c r="AA95" s="999"/>
      <c r="AB95" s="999"/>
      <c r="AC95" s="999"/>
      <c r="AD95" s="999"/>
      <c r="AE95" s="999"/>
      <c r="AF95" s="1000" t="str">
        <f>IF(OR(ＺＥＨデベロッパー公開情報!Q283="",ＺＥＨデベロッパー公開情報!W283="",ＺＥＨデベロッパー公開情報!AC283=""),"",ＺＥＨデベロッパー公開情報!Q283&amp;"-"&amp;ＺＥＨデベロッパー公開情報!W283&amp;"-"&amp;ＺＥＨデベロッパー公開情報!AC283)</f>
        <v/>
      </c>
      <c r="AG95" s="1001"/>
      <c r="AH95" s="1001"/>
      <c r="AI95" s="1001"/>
      <c r="AJ95" s="1001"/>
      <c r="AK95" s="1001"/>
      <c r="AL95" s="1001"/>
      <c r="AM95" s="1001"/>
      <c r="AN95" s="1001"/>
      <c r="AO95" s="1001"/>
      <c r="AP95" s="1001"/>
      <c r="AQ95" s="1001"/>
      <c r="AR95" s="1002"/>
      <c r="AS95" s="1003" t="str">
        <f>IF(ＺＥＨデベロッパー公開情報!AH283="","",ＺＥＨデベロッパー公開情報!AH283)</f>
        <v/>
      </c>
      <c r="AT95" s="1003"/>
      <c r="AU95" s="1003"/>
      <c r="AV95" s="1003"/>
      <c r="AW95" s="1003"/>
      <c r="AX95" s="1003"/>
      <c r="AY95" s="1003"/>
      <c r="AZ95" s="1003"/>
      <c r="BA95" s="1003"/>
      <c r="BB95" s="1003"/>
      <c r="BC95" s="1003"/>
      <c r="BD95" s="1003"/>
      <c r="BE95" s="1003"/>
      <c r="BF95" s="1003"/>
      <c r="BG95" s="1003"/>
      <c r="BH95" s="1003"/>
      <c r="BI95" s="1003"/>
      <c r="BJ95" s="1003"/>
      <c r="BK95" s="1003"/>
      <c r="BL95" s="1003"/>
      <c r="BM95" s="1003"/>
      <c r="BN95" s="1003"/>
      <c r="BO95" s="1003"/>
      <c r="BP95" s="1003"/>
      <c r="BQ95" s="1003"/>
      <c r="BR95" s="1003"/>
      <c r="BS95" s="1003"/>
      <c r="BT95" s="1003"/>
      <c r="BU95" s="1003"/>
      <c r="BV95" s="1003"/>
      <c r="BW95" s="1003"/>
      <c r="BX95" s="1003"/>
      <c r="BY95" s="1003"/>
      <c r="BZ95" s="1003"/>
      <c r="CA95" s="1003"/>
      <c r="CB95" s="1003"/>
      <c r="CC95" s="1004"/>
    </row>
    <row r="96" spans="1:91" ht="25" customHeight="1">
      <c r="A96" s="986">
        <v>40</v>
      </c>
      <c r="B96" s="987"/>
      <c r="C96" s="988" t="str">
        <f>IF(ＺＥＨデベロッパー公開情報!C284="","",ＺＥＨデベロッパー公開情報!C284)</f>
        <v/>
      </c>
      <c r="D96" s="989"/>
      <c r="E96" s="989"/>
      <c r="F96" s="989"/>
      <c r="G96" s="989"/>
      <c r="H96" s="989"/>
      <c r="I96" s="989"/>
      <c r="J96" s="989"/>
      <c r="K96" s="989"/>
      <c r="L96" s="989"/>
      <c r="M96" s="989"/>
      <c r="N96" s="989"/>
      <c r="O96" s="989"/>
      <c r="P96" s="989"/>
      <c r="Q96" s="989"/>
      <c r="R96" s="989"/>
      <c r="S96" s="989"/>
      <c r="T96" s="989"/>
      <c r="U96" s="989"/>
      <c r="V96" s="989"/>
      <c r="W96" s="989"/>
      <c r="X96" s="989"/>
      <c r="Y96" s="989"/>
      <c r="Z96" s="989"/>
      <c r="AA96" s="989"/>
      <c r="AB96" s="989"/>
      <c r="AC96" s="989"/>
      <c r="AD96" s="989"/>
      <c r="AE96" s="989"/>
      <c r="AF96" s="990" t="str">
        <f>IF(OR(ＺＥＨデベロッパー公開情報!Q284="",ＺＥＨデベロッパー公開情報!W284="",ＺＥＨデベロッパー公開情報!AC284=""),"",ＺＥＨデベロッパー公開情報!Q284&amp;"-"&amp;ＺＥＨデベロッパー公開情報!W284&amp;"-"&amp;ＺＥＨデベロッパー公開情報!AC284)</f>
        <v/>
      </c>
      <c r="AG96" s="991"/>
      <c r="AH96" s="991"/>
      <c r="AI96" s="991"/>
      <c r="AJ96" s="991"/>
      <c r="AK96" s="991"/>
      <c r="AL96" s="991"/>
      <c r="AM96" s="991"/>
      <c r="AN96" s="991"/>
      <c r="AO96" s="991"/>
      <c r="AP96" s="991"/>
      <c r="AQ96" s="991"/>
      <c r="AR96" s="992"/>
      <c r="AS96" s="993" t="str">
        <f>IF(ＺＥＨデベロッパー公開情報!AH284="","",ＺＥＨデベロッパー公開情報!AH284)</f>
        <v/>
      </c>
      <c r="AT96" s="994"/>
      <c r="AU96" s="994"/>
      <c r="AV96" s="994"/>
      <c r="AW96" s="994"/>
      <c r="AX96" s="994"/>
      <c r="AY96" s="994"/>
      <c r="AZ96" s="994"/>
      <c r="BA96" s="994"/>
      <c r="BB96" s="994"/>
      <c r="BC96" s="994"/>
      <c r="BD96" s="994"/>
      <c r="BE96" s="994"/>
      <c r="BF96" s="994"/>
      <c r="BG96" s="994"/>
      <c r="BH96" s="994"/>
      <c r="BI96" s="994"/>
      <c r="BJ96" s="994"/>
      <c r="BK96" s="994"/>
      <c r="BL96" s="994"/>
      <c r="BM96" s="994"/>
      <c r="BN96" s="994"/>
      <c r="BO96" s="994"/>
      <c r="BP96" s="994"/>
      <c r="BQ96" s="994"/>
      <c r="BR96" s="994"/>
      <c r="BS96" s="994"/>
      <c r="BT96" s="994"/>
      <c r="BU96" s="994"/>
      <c r="BV96" s="994"/>
      <c r="BW96" s="994"/>
      <c r="BX96" s="994"/>
      <c r="BY96" s="994"/>
      <c r="BZ96" s="994"/>
      <c r="CA96" s="994"/>
      <c r="CB96" s="994"/>
      <c r="CC96" s="995"/>
    </row>
    <row r="97" spans="1:120" s="132" customFormat="1" ht="17.25" customHeight="1">
      <c r="A97" s="35"/>
      <c r="B97" s="103"/>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6"/>
      <c r="AK97" s="136"/>
      <c r="AL97" s="136"/>
      <c r="AM97" s="136"/>
      <c r="AN97" s="136"/>
      <c r="AO97" s="136"/>
      <c r="AP97" s="137"/>
      <c r="AQ97" s="137"/>
      <c r="AR97" s="137"/>
      <c r="AS97" s="138"/>
      <c r="AT97" s="138"/>
      <c r="AU97" s="138"/>
      <c r="AV97" s="138"/>
      <c r="AW97" s="135"/>
      <c r="AX97" s="135"/>
      <c r="AY97" s="135"/>
      <c r="AZ97" s="135"/>
      <c r="BA97" s="135"/>
      <c r="BB97" s="135"/>
      <c r="BC97" s="135"/>
      <c r="BD97" s="135"/>
      <c r="BE97" s="135"/>
      <c r="BF97" s="135"/>
      <c r="BG97" s="139"/>
      <c r="BH97" s="139"/>
      <c r="BI97" s="139"/>
      <c r="BJ97" s="139"/>
      <c r="BK97" s="139"/>
      <c r="BL97" s="139"/>
      <c r="BM97" s="139"/>
      <c r="BN97" s="139"/>
      <c r="BO97" s="1025"/>
      <c r="BP97" s="1025"/>
      <c r="BQ97" s="1025"/>
      <c r="BR97" s="1025"/>
      <c r="BS97" s="1026"/>
      <c r="BT97" s="1026"/>
      <c r="BU97" s="1025"/>
      <c r="BV97" s="1025"/>
      <c r="BW97" s="1025"/>
      <c r="BX97" s="1026"/>
      <c r="BY97" s="1026"/>
      <c r="BZ97" s="1025"/>
      <c r="CA97" s="1025"/>
      <c r="CB97" s="158"/>
      <c r="CC97" s="95"/>
      <c r="CD97" s="134"/>
      <c r="CE97" s="134"/>
      <c r="CF97" s="134"/>
      <c r="CG97" s="134"/>
      <c r="CH97" s="134"/>
      <c r="CI97" s="134"/>
      <c r="CJ97" s="134"/>
      <c r="CK97" s="134"/>
      <c r="CL97" s="134"/>
      <c r="CM97" s="134"/>
      <c r="CN97" s="134"/>
      <c r="CO97" s="134"/>
      <c r="CP97" s="134"/>
      <c r="CQ97" s="134"/>
      <c r="CR97" s="37"/>
      <c r="CS97" s="37"/>
      <c r="CT97" s="36"/>
      <c r="CU97" s="36"/>
      <c r="CV97" s="36"/>
      <c r="CW97" s="36"/>
      <c r="CX97" s="36"/>
      <c r="CY97" s="36"/>
      <c r="CZ97" s="36"/>
      <c r="DA97" s="36"/>
      <c r="DB97" s="36"/>
      <c r="DC97" s="36"/>
      <c r="DD97" s="36"/>
      <c r="DE97" s="36"/>
      <c r="DF97" s="36"/>
      <c r="DG97" s="36"/>
      <c r="DH97" s="36"/>
      <c r="DI97" s="36"/>
      <c r="DJ97" s="36"/>
      <c r="DK97" s="36"/>
      <c r="DL97" s="36"/>
      <c r="DM97" s="36"/>
      <c r="DN97" s="36"/>
      <c r="DO97" s="36"/>
      <c r="DP97" s="36"/>
    </row>
    <row r="98" spans="1:120" s="132" customFormat="1" ht="3" customHeight="1">
      <c r="A98" s="35"/>
      <c r="B98" s="103"/>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6"/>
      <c r="AK98" s="136"/>
      <c r="AL98" s="136"/>
      <c r="AM98" s="136"/>
      <c r="AN98" s="136"/>
      <c r="AO98" s="136"/>
      <c r="AP98" s="137"/>
      <c r="AQ98" s="137"/>
      <c r="AR98" s="137"/>
      <c r="AS98" s="138"/>
      <c r="AT98" s="138"/>
      <c r="AU98" s="138"/>
      <c r="AV98" s="138"/>
      <c r="AW98" s="135"/>
      <c r="AX98" s="135"/>
      <c r="AY98" s="135"/>
      <c r="AZ98" s="135"/>
      <c r="BA98" s="135"/>
      <c r="BB98" s="135"/>
      <c r="BC98" s="135"/>
      <c r="BD98" s="135"/>
      <c r="BE98" s="135"/>
      <c r="BF98" s="135"/>
      <c r="BG98" s="139"/>
      <c r="BH98" s="139"/>
      <c r="BI98" s="139"/>
      <c r="BJ98" s="139"/>
      <c r="BK98" s="139"/>
      <c r="BL98" s="139"/>
      <c r="BM98" s="139"/>
      <c r="BN98" s="139"/>
      <c r="BO98" s="158"/>
      <c r="BP98" s="158"/>
      <c r="BQ98" s="158"/>
      <c r="BR98" s="158"/>
      <c r="BS98" s="159"/>
      <c r="BT98" s="159"/>
      <c r="BU98" s="158"/>
      <c r="BV98" s="158"/>
      <c r="BW98" s="158"/>
      <c r="BX98" s="159"/>
      <c r="BY98" s="159"/>
      <c r="BZ98" s="158"/>
      <c r="CA98" s="158"/>
      <c r="CB98" s="158"/>
      <c r="CC98" s="95"/>
      <c r="CD98" s="134"/>
      <c r="CE98" s="134"/>
      <c r="CF98" s="134"/>
      <c r="CG98" s="134"/>
      <c r="CH98" s="134"/>
      <c r="CI98" s="134"/>
      <c r="CJ98" s="134"/>
      <c r="CK98" s="134"/>
      <c r="CL98" s="134"/>
      <c r="CM98" s="134"/>
      <c r="CN98" s="134"/>
      <c r="CO98" s="134"/>
      <c r="CP98" s="134"/>
      <c r="CQ98" s="134"/>
      <c r="CR98" s="37"/>
      <c r="CS98" s="37"/>
      <c r="CT98" s="36"/>
      <c r="CU98" s="36"/>
      <c r="CV98" s="36"/>
      <c r="CW98" s="36"/>
      <c r="CX98" s="36"/>
      <c r="CY98" s="36"/>
      <c r="CZ98" s="36"/>
      <c r="DA98" s="36"/>
      <c r="DB98" s="36"/>
      <c r="DC98" s="36"/>
      <c r="DD98" s="36"/>
      <c r="DE98" s="36"/>
      <c r="DF98" s="36"/>
      <c r="DG98" s="36"/>
      <c r="DH98" s="36"/>
      <c r="DI98" s="36"/>
      <c r="DJ98" s="36"/>
      <c r="DK98" s="36"/>
      <c r="DL98" s="36"/>
      <c r="DM98" s="36"/>
      <c r="DN98" s="36"/>
      <c r="DO98" s="36"/>
      <c r="DP98" s="36"/>
    </row>
    <row r="99" spans="1:120" ht="15" customHeight="1">
      <c r="A99" s="101"/>
      <c r="B99" s="106" t="s">
        <v>385</v>
      </c>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3"/>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58"/>
      <c r="BP99" s="158"/>
      <c r="BQ99" s="159"/>
      <c r="BR99" s="159"/>
      <c r="BS99" s="158"/>
      <c r="BT99" s="158"/>
      <c r="BU99" s="159"/>
      <c r="BV99" s="159"/>
      <c r="BW99" s="159"/>
      <c r="BX99" s="158"/>
      <c r="BY99" s="158"/>
      <c r="BZ99" s="158"/>
      <c r="CA99" s="158"/>
      <c r="CB99" s="158"/>
      <c r="CC99" s="158"/>
      <c r="CD99" s="105"/>
      <c r="CE99" s="105"/>
      <c r="CF99" s="105"/>
      <c r="CG99" s="105"/>
      <c r="CH99" s="105"/>
      <c r="CI99" s="105"/>
      <c r="CJ99" s="105"/>
      <c r="CK99" s="105"/>
      <c r="CL99" s="105"/>
      <c r="CM99" s="105"/>
      <c r="CN99" s="105"/>
      <c r="CO99" s="105"/>
      <c r="CP99" s="105"/>
      <c r="CQ99" s="165"/>
    </row>
    <row r="100" spans="1:120" s="100" customFormat="1" ht="22.5" customHeight="1">
      <c r="A100" s="1007"/>
      <c r="B100" s="1008"/>
      <c r="C100" s="1009" t="s">
        <v>330</v>
      </c>
      <c r="D100" s="1010"/>
      <c r="E100" s="1010"/>
      <c r="F100" s="1010"/>
      <c r="G100" s="1010"/>
      <c r="H100" s="1010"/>
      <c r="I100" s="1010"/>
      <c r="J100" s="1010"/>
      <c r="K100" s="1010"/>
      <c r="L100" s="1010"/>
      <c r="M100" s="1010"/>
      <c r="N100" s="1010"/>
      <c r="O100" s="1010"/>
      <c r="P100" s="1010"/>
      <c r="Q100" s="1010"/>
      <c r="R100" s="1010"/>
      <c r="S100" s="1010"/>
      <c r="T100" s="1010"/>
      <c r="U100" s="1010"/>
      <c r="V100" s="1010"/>
      <c r="W100" s="1010"/>
      <c r="X100" s="1010"/>
      <c r="Y100" s="1010"/>
      <c r="Z100" s="1010"/>
      <c r="AA100" s="1010"/>
      <c r="AB100" s="1010"/>
      <c r="AC100" s="1010"/>
      <c r="AD100" s="1010"/>
      <c r="AE100" s="1011"/>
      <c r="AF100" s="1012" t="s">
        <v>329</v>
      </c>
      <c r="AG100" s="1013"/>
      <c r="AH100" s="1013"/>
      <c r="AI100" s="1013"/>
      <c r="AJ100" s="1013"/>
      <c r="AK100" s="1013"/>
      <c r="AL100" s="1013"/>
      <c r="AM100" s="1013"/>
      <c r="AN100" s="1013"/>
      <c r="AO100" s="1013"/>
      <c r="AP100" s="1013"/>
      <c r="AQ100" s="1013"/>
      <c r="AR100" s="1014"/>
      <c r="AS100" s="1012" t="s">
        <v>373</v>
      </c>
      <c r="AT100" s="1013"/>
      <c r="AU100" s="1013"/>
      <c r="AV100" s="1013"/>
      <c r="AW100" s="1013"/>
      <c r="AX100" s="1013"/>
      <c r="AY100" s="1013"/>
      <c r="AZ100" s="1013"/>
      <c r="BA100" s="1013"/>
      <c r="BB100" s="1013"/>
      <c r="BC100" s="1013"/>
      <c r="BD100" s="1013"/>
      <c r="BE100" s="1013"/>
      <c r="BF100" s="1013"/>
      <c r="BG100" s="1013"/>
      <c r="BH100" s="1013"/>
      <c r="BI100" s="1013"/>
      <c r="BJ100" s="1013"/>
      <c r="BK100" s="1013"/>
      <c r="BL100" s="1013"/>
      <c r="BM100" s="1013"/>
      <c r="BN100" s="1013"/>
      <c r="BO100" s="1013"/>
      <c r="BP100" s="1013"/>
      <c r="BQ100" s="1013"/>
      <c r="BR100" s="1013"/>
      <c r="BS100" s="1013"/>
      <c r="BT100" s="1013"/>
      <c r="BU100" s="1013"/>
      <c r="BV100" s="1013"/>
      <c r="BW100" s="1013"/>
      <c r="BX100" s="1013"/>
      <c r="BY100" s="1013"/>
      <c r="BZ100" s="1013"/>
      <c r="CA100" s="1013"/>
      <c r="CB100" s="1013"/>
      <c r="CC100" s="1015"/>
      <c r="CD100" s="142"/>
      <c r="CE100" s="142"/>
      <c r="CF100" s="142"/>
      <c r="CG100" s="142"/>
      <c r="CH100" s="142"/>
      <c r="CI100" s="142"/>
      <c r="CJ100" s="142"/>
      <c r="CK100" s="142"/>
      <c r="CL100" s="142"/>
      <c r="CM100" s="143"/>
      <c r="CP100" s="144"/>
      <c r="CQ100" s="144"/>
      <c r="CR100" s="144"/>
      <c r="CS100" s="144"/>
      <c r="CT100" s="144"/>
      <c r="CU100" s="144"/>
      <c r="CV100" s="144"/>
      <c r="CW100" s="144"/>
      <c r="CX100" s="144"/>
      <c r="CY100" s="144"/>
      <c r="CZ100" s="144"/>
      <c r="DA100" s="144"/>
      <c r="DB100" s="144"/>
      <c r="DC100" s="144"/>
    </row>
    <row r="101" spans="1:120" s="100" customFormat="1" ht="25" customHeight="1">
      <c r="A101" s="1016">
        <v>41</v>
      </c>
      <c r="B101" s="1017"/>
      <c r="C101" s="1018" t="str">
        <f>IF(ＺＥＨデベロッパー公開情報!C291="","",ＺＥＨデベロッパー公開情報!C291)</f>
        <v/>
      </c>
      <c r="D101" s="1019"/>
      <c r="E101" s="1019"/>
      <c r="F101" s="1019"/>
      <c r="G101" s="1019"/>
      <c r="H101" s="1019"/>
      <c r="I101" s="1019"/>
      <c r="J101" s="1019"/>
      <c r="K101" s="1019"/>
      <c r="L101" s="1019"/>
      <c r="M101" s="1019"/>
      <c r="N101" s="1019"/>
      <c r="O101" s="1019"/>
      <c r="P101" s="1019"/>
      <c r="Q101" s="1019"/>
      <c r="R101" s="1019"/>
      <c r="S101" s="1019"/>
      <c r="T101" s="1019"/>
      <c r="U101" s="1019"/>
      <c r="V101" s="1019"/>
      <c r="W101" s="1019"/>
      <c r="X101" s="1019"/>
      <c r="Y101" s="1019"/>
      <c r="Z101" s="1019"/>
      <c r="AA101" s="1019"/>
      <c r="AB101" s="1019"/>
      <c r="AC101" s="1019"/>
      <c r="AD101" s="1019"/>
      <c r="AE101" s="1019"/>
      <c r="AF101" s="1020" t="str">
        <f>IF(OR(ＺＥＨデベロッパー公開情報!Q291="",ＺＥＨデベロッパー公開情報!W291="",ＺＥＨデベロッパー公開情報!AC291=""),"",ＺＥＨデベロッパー公開情報!Q291&amp;"-"&amp;ＺＥＨデベロッパー公開情報!W291&amp;"-"&amp;ＺＥＨデベロッパー公開情報!AC291)</f>
        <v/>
      </c>
      <c r="AG101" s="1021"/>
      <c r="AH101" s="1021"/>
      <c r="AI101" s="1021"/>
      <c r="AJ101" s="1021"/>
      <c r="AK101" s="1021"/>
      <c r="AL101" s="1021"/>
      <c r="AM101" s="1021"/>
      <c r="AN101" s="1021"/>
      <c r="AO101" s="1021"/>
      <c r="AP101" s="1021"/>
      <c r="AQ101" s="1021"/>
      <c r="AR101" s="1022"/>
      <c r="AS101" s="1023" t="str">
        <f>IF(ＺＥＨデベロッパー公開情報!AH291="","",ＺＥＨデベロッパー公開情報!AH291)</f>
        <v/>
      </c>
      <c r="AT101" s="1023"/>
      <c r="AU101" s="1023"/>
      <c r="AV101" s="1023"/>
      <c r="AW101" s="1023"/>
      <c r="AX101" s="1023"/>
      <c r="AY101" s="1023"/>
      <c r="AZ101" s="1023"/>
      <c r="BA101" s="1023"/>
      <c r="BB101" s="1023"/>
      <c r="BC101" s="1023"/>
      <c r="BD101" s="1023"/>
      <c r="BE101" s="1023"/>
      <c r="BF101" s="1023"/>
      <c r="BG101" s="1023"/>
      <c r="BH101" s="1023"/>
      <c r="BI101" s="1023"/>
      <c r="BJ101" s="1023"/>
      <c r="BK101" s="1023"/>
      <c r="BL101" s="1023"/>
      <c r="BM101" s="1023"/>
      <c r="BN101" s="1023"/>
      <c r="BO101" s="1023"/>
      <c r="BP101" s="1023"/>
      <c r="BQ101" s="1023"/>
      <c r="BR101" s="1023"/>
      <c r="BS101" s="1023"/>
      <c r="BT101" s="1023"/>
      <c r="BU101" s="1023"/>
      <c r="BV101" s="1023"/>
      <c r="BW101" s="1023"/>
      <c r="BX101" s="1023"/>
      <c r="BY101" s="1023"/>
      <c r="BZ101" s="1023"/>
      <c r="CA101" s="1023"/>
      <c r="CB101" s="1023"/>
      <c r="CC101" s="1024"/>
      <c r="CD101" s="142"/>
      <c r="CE101" s="142"/>
      <c r="CF101" s="142"/>
      <c r="CG101" s="142"/>
      <c r="CH101" s="142"/>
      <c r="CI101" s="142"/>
      <c r="CJ101" s="142"/>
      <c r="CK101" s="142"/>
      <c r="CL101" s="142"/>
      <c r="CM101" s="145"/>
    </row>
    <row r="102" spans="1:120" s="100" customFormat="1" ht="25" customHeight="1">
      <c r="A102" s="1005">
        <v>42</v>
      </c>
      <c r="B102" s="1006"/>
      <c r="C102" s="988" t="str">
        <f>IF(ＺＥＨデベロッパー公開情報!C292="","",ＺＥＨデベロッパー公開情報!C292)</f>
        <v/>
      </c>
      <c r="D102" s="989"/>
      <c r="E102" s="989"/>
      <c r="F102" s="989"/>
      <c r="G102" s="989"/>
      <c r="H102" s="989"/>
      <c r="I102" s="989"/>
      <c r="J102" s="989"/>
      <c r="K102" s="989"/>
      <c r="L102" s="989"/>
      <c r="M102" s="989"/>
      <c r="N102" s="989"/>
      <c r="O102" s="989"/>
      <c r="P102" s="989"/>
      <c r="Q102" s="989"/>
      <c r="R102" s="989"/>
      <c r="S102" s="989"/>
      <c r="T102" s="989"/>
      <c r="U102" s="989"/>
      <c r="V102" s="989"/>
      <c r="W102" s="989"/>
      <c r="X102" s="989"/>
      <c r="Y102" s="989"/>
      <c r="Z102" s="989"/>
      <c r="AA102" s="989"/>
      <c r="AB102" s="989"/>
      <c r="AC102" s="989"/>
      <c r="AD102" s="989"/>
      <c r="AE102" s="989"/>
      <c r="AF102" s="990" t="str">
        <f>IF(OR(ＺＥＨデベロッパー公開情報!Q292="",ＺＥＨデベロッパー公開情報!W292="",ＺＥＨデベロッパー公開情報!AC292=""),"",ＺＥＨデベロッパー公開情報!Q292&amp;"-"&amp;ＺＥＨデベロッパー公開情報!W292&amp;"-"&amp;ＺＥＨデベロッパー公開情報!AC292)</f>
        <v/>
      </c>
      <c r="AG102" s="991"/>
      <c r="AH102" s="991"/>
      <c r="AI102" s="991"/>
      <c r="AJ102" s="991"/>
      <c r="AK102" s="991"/>
      <c r="AL102" s="991"/>
      <c r="AM102" s="991"/>
      <c r="AN102" s="991"/>
      <c r="AO102" s="991"/>
      <c r="AP102" s="991"/>
      <c r="AQ102" s="991"/>
      <c r="AR102" s="992"/>
      <c r="AS102" s="993" t="str">
        <f>IF(ＺＥＨデベロッパー公開情報!AH292="","",ＺＥＨデベロッパー公開情報!AH292)</f>
        <v/>
      </c>
      <c r="AT102" s="994"/>
      <c r="AU102" s="994"/>
      <c r="AV102" s="994"/>
      <c r="AW102" s="994"/>
      <c r="AX102" s="994"/>
      <c r="AY102" s="994"/>
      <c r="AZ102" s="994"/>
      <c r="BA102" s="994"/>
      <c r="BB102" s="994"/>
      <c r="BC102" s="994"/>
      <c r="BD102" s="994"/>
      <c r="BE102" s="994"/>
      <c r="BF102" s="994"/>
      <c r="BG102" s="994"/>
      <c r="BH102" s="994"/>
      <c r="BI102" s="994"/>
      <c r="BJ102" s="994"/>
      <c r="BK102" s="994"/>
      <c r="BL102" s="994"/>
      <c r="BM102" s="994"/>
      <c r="BN102" s="994"/>
      <c r="BO102" s="994"/>
      <c r="BP102" s="994"/>
      <c r="BQ102" s="994"/>
      <c r="BR102" s="994"/>
      <c r="BS102" s="994"/>
      <c r="BT102" s="994"/>
      <c r="BU102" s="994"/>
      <c r="BV102" s="994"/>
      <c r="BW102" s="994"/>
      <c r="BX102" s="994"/>
      <c r="BY102" s="994"/>
      <c r="BZ102" s="994"/>
      <c r="CA102" s="994"/>
      <c r="CB102" s="994"/>
      <c r="CC102" s="995"/>
      <c r="CD102" s="142"/>
      <c r="CE102" s="142"/>
      <c r="CF102" s="142"/>
      <c r="CG102" s="142"/>
      <c r="CH102" s="142"/>
      <c r="CI102" s="142"/>
      <c r="CJ102" s="142"/>
      <c r="CK102" s="142"/>
      <c r="CL102" s="142"/>
      <c r="CM102" s="145"/>
    </row>
    <row r="103" spans="1:120" s="100" customFormat="1" ht="25" customHeight="1">
      <c r="A103" s="996">
        <v>43</v>
      </c>
      <c r="B103" s="997"/>
      <c r="C103" s="998" t="str">
        <f>IF(ＺＥＨデベロッパー公開情報!C293="","",ＺＥＨデベロッパー公開情報!C293)</f>
        <v/>
      </c>
      <c r="D103" s="999"/>
      <c r="E103" s="999"/>
      <c r="F103" s="999"/>
      <c r="G103" s="999"/>
      <c r="H103" s="999"/>
      <c r="I103" s="999"/>
      <c r="J103" s="999"/>
      <c r="K103" s="999"/>
      <c r="L103" s="999"/>
      <c r="M103" s="999"/>
      <c r="N103" s="999"/>
      <c r="O103" s="999"/>
      <c r="P103" s="999"/>
      <c r="Q103" s="999"/>
      <c r="R103" s="999"/>
      <c r="S103" s="999"/>
      <c r="T103" s="999"/>
      <c r="U103" s="999"/>
      <c r="V103" s="999"/>
      <c r="W103" s="999"/>
      <c r="X103" s="999"/>
      <c r="Y103" s="999"/>
      <c r="Z103" s="999"/>
      <c r="AA103" s="999"/>
      <c r="AB103" s="999"/>
      <c r="AC103" s="999"/>
      <c r="AD103" s="999"/>
      <c r="AE103" s="999"/>
      <c r="AF103" s="1000" t="str">
        <f>IF(OR(ＺＥＨデベロッパー公開情報!Q293="",ＺＥＨデベロッパー公開情報!W293="",ＺＥＨデベロッパー公開情報!AC293=""),"",ＺＥＨデベロッパー公開情報!Q293&amp;"-"&amp;ＺＥＨデベロッパー公開情報!W293&amp;"-"&amp;ＺＥＨデベロッパー公開情報!AC293)</f>
        <v/>
      </c>
      <c r="AG103" s="1001"/>
      <c r="AH103" s="1001"/>
      <c r="AI103" s="1001"/>
      <c r="AJ103" s="1001"/>
      <c r="AK103" s="1001"/>
      <c r="AL103" s="1001"/>
      <c r="AM103" s="1001"/>
      <c r="AN103" s="1001"/>
      <c r="AO103" s="1001"/>
      <c r="AP103" s="1001"/>
      <c r="AQ103" s="1001"/>
      <c r="AR103" s="1002"/>
      <c r="AS103" s="1003" t="str">
        <f>IF(ＺＥＨデベロッパー公開情報!AH293="","",ＺＥＨデベロッパー公開情報!AH293)</f>
        <v/>
      </c>
      <c r="AT103" s="1003"/>
      <c r="AU103" s="1003"/>
      <c r="AV103" s="1003"/>
      <c r="AW103" s="1003"/>
      <c r="AX103" s="1003"/>
      <c r="AY103" s="1003"/>
      <c r="AZ103" s="1003"/>
      <c r="BA103" s="1003"/>
      <c r="BB103" s="1003"/>
      <c r="BC103" s="1003"/>
      <c r="BD103" s="1003"/>
      <c r="BE103" s="1003"/>
      <c r="BF103" s="1003"/>
      <c r="BG103" s="1003"/>
      <c r="BH103" s="1003"/>
      <c r="BI103" s="1003"/>
      <c r="BJ103" s="1003"/>
      <c r="BK103" s="1003"/>
      <c r="BL103" s="1003"/>
      <c r="BM103" s="1003"/>
      <c r="BN103" s="1003"/>
      <c r="BO103" s="1003"/>
      <c r="BP103" s="1003"/>
      <c r="BQ103" s="1003"/>
      <c r="BR103" s="1003"/>
      <c r="BS103" s="1003"/>
      <c r="BT103" s="1003"/>
      <c r="BU103" s="1003"/>
      <c r="BV103" s="1003"/>
      <c r="BW103" s="1003"/>
      <c r="BX103" s="1003"/>
      <c r="BY103" s="1003"/>
      <c r="BZ103" s="1003"/>
      <c r="CA103" s="1003"/>
      <c r="CB103" s="1003"/>
      <c r="CC103" s="1004"/>
      <c r="CD103" s="142"/>
      <c r="CE103" s="142"/>
      <c r="CF103" s="142"/>
      <c r="CG103" s="142"/>
      <c r="CH103" s="142"/>
      <c r="CI103" s="142"/>
      <c r="CJ103" s="142"/>
      <c r="CK103" s="142"/>
      <c r="CL103" s="142"/>
      <c r="CM103" s="145"/>
    </row>
    <row r="104" spans="1:120" s="100" customFormat="1" ht="25" customHeight="1">
      <c r="A104" s="986">
        <v>44</v>
      </c>
      <c r="B104" s="987"/>
      <c r="C104" s="988" t="str">
        <f>IF(ＺＥＨデベロッパー公開情報!C294="","",ＺＥＨデベロッパー公開情報!C294)</f>
        <v/>
      </c>
      <c r="D104" s="989"/>
      <c r="E104" s="989"/>
      <c r="F104" s="989"/>
      <c r="G104" s="989"/>
      <c r="H104" s="989"/>
      <c r="I104" s="989"/>
      <c r="J104" s="989"/>
      <c r="K104" s="989"/>
      <c r="L104" s="989"/>
      <c r="M104" s="989"/>
      <c r="N104" s="989"/>
      <c r="O104" s="989"/>
      <c r="P104" s="989"/>
      <c r="Q104" s="989"/>
      <c r="R104" s="989"/>
      <c r="S104" s="989"/>
      <c r="T104" s="989"/>
      <c r="U104" s="989"/>
      <c r="V104" s="989"/>
      <c r="W104" s="989"/>
      <c r="X104" s="989"/>
      <c r="Y104" s="989"/>
      <c r="Z104" s="989"/>
      <c r="AA104" s="989"/>
      <c r="AB104" s="989"/>
      <c r="AC104" s="989"/>
      <c r="AD104" s="989"/>
      <c r="AE104" s="989"/>
      <c r="AF104" s="990" t="str">
        <f>IF(OR(ＺＥＨデベロッパー公開情報!Q294="",ＺＥＨデベロッパー公開情報!W294="",ＺＥＨデベロッパー公開情報!AC294=""),"",ＺＥＨデベロッパー公開情報!Q294&amp;"-"&amp;ＺＥＨデベロッパー公開情報!W294&amp;"-"&amp;ＺＥＨデベロッパー公開情報!AC294)</f>
        <v/>
      </c>
      <c r="AG104" s="991"/>
      <c r="AH104" s="991"/>
      <c r="AI104" s="991"/>
      <c r="AJ104" s="991"/>
      <c r="AK104" s="991"/>
      <c r="AL104" s="991"/>
      <c r="AM104" s="991"/>
      <c r="AN104" s="991"/>
      <c r="AO104" s="991"/>
      <c r="AP104" s="991"/>
      <c r="AQ104" s="991"/>
      <c r="AR104" s="992"/>
      <c r="AS104" s="993" t="str">
        <f>IF(ＺＥＨデベロッパー公開情報!AH294="","",ＺＥＨデベロッパー公開情報!AH294)</f>
        <v/>
      </c>
      <c r="AT104" s="994"/>
      <c r="AU104" s="994"/>
      <c r="AV104" s="994"/>
      <c r="AW104" s="994"/>
      <c r="AX104" s="994"/>
      <c r="AY104" s="994"/>
      <c r="AZ104" s="994"/>
      <c r="BA104" s="994"/>
      <c r="BB104" s="994"/>
      <c r="BC104" s="994"/>
      <c r="BD104" s="994"/>
      <c r="BE104" s="994"/>
      <c r="BF104" s="994"/>
      <c r="BG104" s="994"/>
      <c r="BH104" s="994"/>
      <c r="BI104" s="994"/>
      <c r="BJ104" s="994"/>
      <c r="BK104" s="994"/>
      <c r="BL104" s="994"/>
      <c r="BM104" s="994"/>
      <c r="BN104" s="994"/>
      <c r="BO104" s="994"/>
      <c r="BP104" s="994"/>
      <c r="BQ104" s="994"/>
      <c r="BR104" s="994"/>
      <c r="BS104" s="994"/>
      <c r="BT104" s="994"/>
      <c r="BU104" s="994"/>
      <c r="BV104" s="994"/>
      <c r="BW104" s="994"/>
      <c r="BX104" s="994"/>
      <c r="BY104" s="994"/>
      <c r="BZ104" s="994"/>
      <c r="CA104" s="994"/>
      <c r="CB104" s="994"/>
      <c r="CC104" s="995"/>
      <c r="CD104" s="142"/>
      <c r="CE104" s="142"/>
      <c r="CF104" s="142"/>
      <c r="CG104" s="142"/>
      <c r="CH104" s="142"/>
      <c r="CI104" s="142"/>
      <c r="CJ104" s="142"/>
      <c r="CK104" s="142"/>
      <c r="CL104" s="142"/>
      <c r="CM104" s="145"/>
    </row>
    <row r="105" spans="1:120" s="100" customFormat="1" ht="25" customHeight="1">
      <c r="A105" s="996">
        <v>45</v>
      </c>
      <c r="B105" s="997"/>
      <c r="C105" s="998" t="str">
        <f>IF(ＺＥＨデベロッパー公開情報!C295="","",ＺＥＨデベロッパー公開情報!C295)</f>
        <v/>
      </c>
      <c r="D105" s="999"/>
      <c r="E105" s="999"/>
      <c r="F105" s="999"/>
      <c r="G105" s="999"/>
      <c r="H105" s="999"/>
      <c r="I105" s="999"/>
      <c r="J105" s="999"/>
      <c r="K105" s="999"/>
      <c r="L105" s="999"/>
      <c r="M105" s="999"/>
      <c r="N105" s="999"/>
      <c r="O105" s="999"/>
      <c r="P105" s="999"/>
      <c r="Q105" s="999"/>
      <c r="R105" s="999"/>
      <c r="S105" s="999"/>
      <c r="T105" s="999"/>
      <c r="U105" s="999"/>
      <c r="V105" s="999"/>
      <c r="W105" s="999"/>
      <c r="X105" s="999"/>
      <c r="Y105" s="999"/>
      <c r="Z105" s="999"/>
      <c r="AA105" s="999"/>
      <c r="AB105" s="999"/>
      <c r="AC105" s="999"/>
      <c r="AD105" s="999"/>
      <c r="AE105" s="999"/>
      <c r="AF105" s="1000" t="str">
        <f>IF(OR(ＺＥＨデベロッパー公開情報!Q295="",ＺＥＨデベロッパー公開情報!W295="",ＺＥＨデベロッパー公開情報!AC295=""),"",ＺＥＨデベロッパー公開情報!Q295&amp;"-"&amp;ＺＥＨデベロッパー公開情報!W295&amp;"-"&amp;ＺＥＨデベロッパー公開情報!AC295)</f>
        <v/>
      </c>
      <c r="AG105" s="1001"/>
      <c r="AH105" s="1001"/>
      <c r="AI105" s="1001"/>
      <c r="AJ105" s="1001"/>
      <c r="AK105" s="1001"/>
      <c r="AL105" s="1001"/>
      <c r="AM105" s="1001"/>
      <c r="AN105" s="1001"/>
      <c r="AO105" s="1001"/>
      <c r="AP105" s="1001"/>
      <c r="AQ105" s="1001"/>
      <c r="AR105" s="1002"/>
      <c r="AS105" s="1003" t="str">
        <f>IF(ＺＥＨデベロッパー公開情報!AH295="","",ＺＥＨデベロッパー公開情報!AH295)</f>
        <v/>
      </c>
      <c r="AT105" s="1003"/>
      <c r="AU105" s="1003"/>
      <c r="AV105" s="1003"/>
      <c r="AW105" s="1003"/>
      <c r="AX105" s="1003"/>
      <c r="AY105" s="1003"/>
      <c r="AZ105" s="1003"/>
      <c r="BA105" s="1003"/>
      <c r="BB105" s="1003"/>
      <c r="BC105" s="1003"/>
      <c r="BD105" s="1003"/>
      <c r="BE105" s="1003"/>
      <c r="BF105" s="1003"/>
      <c r="BG105" s="1003"/>
      <c r="BH105" s="1003"/>
      <c r="BI105" s="1003"/>
      <c r="BJ105" s="1003"/>
      <c r="BK105" s="1003"/>
      <c r="BL105" s="1003"/>
      <c r="BM105" s="1003"/>
      <c r="BN105" s="1003"/>
      <c r="BO105" s="1003"/>
      <c r="BP105" s="1003"/>
      <c r="BQ105" s="1003"/>
      <c r="BR105" s="1003"/>
      <c r="BS105" s="1003"/>
      <c r="BT105" s="1003"/>
      <c r="BU105" s="1003"/>
      <c r="BV105" s="1003"/>
      <c r="BW105" s="1003"/>
      <c r="BX105" s="1003"/>
      <c r="BY105" s="1003"/>
      <c r="BZ105" s="1003"/>
      <c r="CA105" s="1003"/>
      <c r="CB105" s="1003"/>
      <c r="CC105" s="1004"/>
      <c r="CD105" s="142"/>
      <c r="CE105" s="142"/>
      <c r="CF105" s="142"/>
      <c r="CG105" s="142"/>
      <c r="CH105" s="142"/>
      <c r="CI105" s="142"/>
      <c r="CJ105" s="142"/>
      <c r="CK105" s="142"/>
      <c r="CL105" s="142"/>
      <c r="CM105" s="145"/>
    </row>
    <row r="106" spans="1:120" ht="25" customHeight="1">
      <c r="A106" s="986">
        <v>46</v>
      </c>
      <c r="B106" s="987"/>
      <c r="C106" s="988" t="str">
        <f>IF(ＺＥＨデベロッパー公開情報!C296="","",ＺＥＨデベロッパー公開情報!C296)</f>
        <v/>
      </c>
      <c r="D106" s="989"/>
      <c r="E106" s="989"/>
      <c r="F106" s="989"/>
      <c r="G106" s="989"/>
      <c r="H106" s="989"/>
      <c r="I106" s="989"/>
      <c r="J106" s="989"/>
      <c r="K106" s="989"/>
      <c r="L106" s="989"/>
      <c r="M106" s="989"/>
      <c r="N106" s="989"/>
      <c r="O106" s="989"/>
      <c r="P106" s="989"/>
      <c r="Q106" s="989"/>
      <c r="R106" s="989"/>
      <c r="S106" s="989"/>
      <c r="T106" s="989"/>
      <c r="U106" s="989"/>
      <c r="V106" s="989"/>
      <c r="W106" s="989"/>
      <c r="X106" s="989"/>
      <c r="Y106" s="989"/>
      <c r="Z106" s="989"/>
      <c r="AA106" s="989"/>
      <c r="AB106" s="989"/>
      <c r="AC106" s="989"/>
      <c r="AD106" s="989"/>
      <c r="AE106" s="989"/>
      <c r="AF106" s="990" t="str">
        <f>IF(OR(ＺＥＨデベロッパー公開情報!Q296="",ＺＥＨデベロッパー公開情報!W296="",ＺＥＨデベロッパー公開情報!AC296=""),"",ＺＥＨデベロッパー公開情報!Q296&amp;"-"&amp;ＺＥＨデベロッパー公開情報!W296&amp;"-"&amp;ＺＥＨデベロッパー公開情報!AC296)</f>
        <v/>
      </c>
      <c r="AG106" s="991"/>
      <c r="AH106" s="991"/>
      <c r="AI106" s="991"/>
      <c r="AJ106" s="991"/>
      <c r="AK106" s="991"/>
      <c r="AL106" s="991"/>
      <c r="AM106" s="991"/>
      <c r="AN106" s="991"/>
      <c r="AO106" s="991"/>
      <c r="AP106" s="991"/>
      <c r="AQ106" s="991"/>
      <c r="AR106" s="992"/>
      <c r="AS106" s="993" t="str">
        <f>IF(ＺＥＨデベロッパー公開情報!AH296="","",ＺＥＨデベロッパー公開情報!AH296)</f>
        <v/>
      </c>
      <c r="AT106" s="994"/>
      <c r="AU106" s="994"/>
      <c r="AV106" s="994"/>
      <c r="AW106" s="994"/>
      <c r="AX106" s="994"/>
      <c r="AY106" s="994"/>
      <c r="AZ106" s="994"/>
      <c r="BA106" s="994"/>
      <c r="BB106" s="994"/>
      <c r="BC106" s="994"/>
      <c r="BD106" s="994"/>
      <c r="BE106" s="994"/>
      <c r="BF106" s="994"/>
      <c r="BG106" s="994"/>
      <c r="BH106" s="994"/>
      <c r="BI106" s="994"/>
      <c r="BJ106" s="994"/>
      <c r="BK106" s="994"/>
      <c r="BL106" s="994"/>
      <c r="BM106" s="994"/>
      <c r="BN106" s="994"/>
      <c r="BO106" s="994"/>
      <c r="BP106" s="994"/>
      <c r="BQ106" s="994"/>
      <c r="BR106" s="994"/>
      <c r="BS106" s="994"/>
      <c r="BT106" s="994"/>
      <c r="BU106" s="994"/>
      <c r="BV106" s="994"/>
      <c r="BW106" s="994"/>
      <c r="BX106" s="994"/>
      <c r="BY106" s="994"/>
      <c r="BZ106" s="994"/>
      <c r="CA106" s="994"/>
      <c r="CB106" s="994"/>
      <c r="CC106" s="995"/>
    </row>
    <row r="107" spans="1:120" ht="25" customHeight="1">
      <c r="A107" s="996">
        <v>47</v>
      </c>
      <c r="B107" s="997"/>
      <c r="C107" s="998" t="str">
        <f>IF(ＺＥＨデベロッパー公開情報!C297="","",ＺＥＨデベロッパー公開情報!C297)</f>
        <v/>
      </c>
      <c r="D107" s="999"/>
      <c r="E107" s="999"/>
      <c r="F107" s="999"/>
      <c r="G107" s="999"/>
      <c r="H107" s="999"/>
      <c r="I107" s="999"/>
      <c r="J107" s="999"/>
      <c r="K107" s="999"/>
      <c r="L107" s="999"/>
      <c r="M107" s="999"/>
      <c r="N107" s="999"/>
      <c r="O107" s="999"/>
      <c r="P107" s="999"/>
      <c r="Q107" s="999"/>
      <c r="R107" s="999"/>
      <c r="S107" s="999"/>
      <c r="T107" s="999"/>
      <c r="U107" s="999"/>
      <c r="V107" s="999"/>
      <c r="W107" s="999"/>
      <c r="X107" s="999"/>
      <c r="Y107" s="999"/>
      <c r="Z107" s="999"/>
      <c r="AA107" s="999"/>
      <c r="AB107" s="999"/>
      <c r="AC107" s="999"/>
      <c r="AD107" s="999"/>
      <c r="AE107" s="999"/>
      <c r="AF107" s="1000" t="str">
        <f>IF(OR(ＺＥＨデベロッパー公開情報!Q297="",ＺＥＨデベロッパー公開情報!W297="",ＺＥＨデベロッパー公開情報!AC297=""),"",ＺＥＨデベロッパー公開情報!Q297&amp;"-"&amp;ＺＥＨデベロッパー公開情報!W297&amp;"-"&amp;ＺＥＨデベロッパー公開情報!AC297)</f>
        <v/>
      </c>
      <c r="AG107" s="1001"/>
      <c r="AH107" s="1001"/>
      <c r="AI107" s="1001"/>
      <c r="AJ107" s="1001"/>
      <c r="AK107" s="1001"/>
      <c r="AL107" s="1001"/>
      <c r="AM107" s="1001"/>
      <c r="AN107" s="1001"/>
      <c r="AO107" s="1001"/>
      <c r="AP107" s="1001"/>
      <c r="AQ107" s="1001"/>
      <c r="AR107" s="1002"/>
      <c r="AS107" s="1003" t="str">
        <f>IF(ＺＥＨデベロッパー公開情報!AH297="","",ＺＥＨデベロッパー公開情報!AH297)</f>
        <v/>
      </c>
      <c r="AT107" s="1003"/>
      <c r="AU107" s="1003"/>
      <c r="AV107" s="1003"/>
      <c r="AW107" s="1003"/>
      <c r="AX107" s="1003"/>
      <c r="AY107" s="1003"/>
      <c r="AZ107" s="1003"/>
      <c r="BA107" s="1003"/>
      <c r="BB107" s="1003"/>
      <c r="BC107" s="1003"/>
      <c r="BD107" s="1003"/>
      <c r="BE107" s="1003"/>
      <c r="BF107" s="1003"/>
      <c r="BG107" s="1003"/>
      <c r="BH107" s="1003"/>
      <c r="BI107" s="1003"/>
      <c r="BJ107" s="1003"/>
      <c r="BK107" s="1003"/>
      <c r="BL107" s="1003"/>
      <c r="BM107" s="1003"/>
      <c r="BN107" s="1003"/>
      <c r="BO107" s="1003"/>
      <c r="BP107" s="1003"/>
      <c r="BQ107" s="1003"/>
      <c r="BR107" s="1003"/>
      <c r="BS107" s="1003"/>
      <c r="BT107" s="1003"/>
      <c r="BU107" s="1003"/>
      <c r="BV107" s="1003"/>
      <c r="BW107" s="1003"/>
      <c r="BX107" s="1003"/>
      <c r="BY107" s="1003"/>
      <c r="BZ107" s="1003"/>
      <c r="CA107" s="1003"/>
      <c r="CB107" s="1003"/>
      <c r="CC107" s="1004"/>
    </row>
    <row r="108" spans="1:120" ht="25" customHeight="1">
      <c r="A108" s="986">
        <v>48</v>
      </c>
      <c r="B108" s="987"/>
      <c r="C108" s="988" t="str">
        <f>IF(ＺＥＨデベロッパー公開情報!C298="","",ＺＥＨデベロッパー公開情報!C298)</f>
        <v/>
      </c>
      <c r="D108" s="989"/>
      <c r="E108" s="989"/>
      <c r="F108" s="989"/>
      <c r="G108" s="989"/>
      <c r="H108" s="989"/>
      <c r="I108" s="989"/>
      <c r="J108" s="989"/>
      <c r="K108" s="989"/>
      <c r="L108" s="989"/>
      <c r="M108" s="989"/>
      <c r="N108" s="989"/>
      <c r="O108" s="989"/>
      <c r="P108" s="989"/>
      <c r="Q108" s="989"/>
      <c r="R108" s="989"/>
      <c r="S108" s="989"/>
      <c r="T108" s="989"/>
      <c r="U108" s="989"/>
      <c r="V108" s="989"/>
      <c r="W108" s="989"/>
      <c r="X108" s="989"/>
      <c r="Y108" s="989"/>
      <c r="Z108" s="989"/>
      <c r="AA108" s="989"/>
      <c r="AB108" s="989"/>
      <c r="AC108" s="989"/>
      <c r="AD108" s="989"/>
      <c r="AE108" s="989"/>
      <c r="AF108" s="990" t="str">
        <f>IF(OR(ＺＥＨデベロッパー公開情報!Q298="",ＺＥＨデベロッパー公開情報!W298="",ＺＥＨデベロッパー公開情報!AC298=""),"",ＺＥＨデベロッパー公開情報!Q298&amp;"-"&amp;ＺＥＨデベロッパー公開情報!W298&amp;"-"&amp;ＺＥＨデベロッパー公開情報!AC298)</f>
        <v/>
      </c>
      <c r="AG108" s="991"/>
      <c r="AH108" s="991"/>
      <c r="AI108" s="991"/>
      <c r="AJ108" s="991"/>
      <c r="AK108" s="991"/>
      <c r="AL108" s="991"/>
      <c r="AM108" s="991"/>
      <c r="AN108" s="991"/>
      <c r="AO108" s="991"/>
      <c r="AP108" s="991"/>
      <c r="AQ108" s="991"/>
      <c r="AR108" s="992"/>
      <c r="AS108" s="993" t="str">
        <f>IF(ＺＥＨデベロッパー公開情報!AH298="","",ＺＥＨデベロッパー公開情報!AH298)</f>
        <v/>
      </c>
      <c r="AT108" s="994"/>
      <c r="AU108" s="994"/>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5"/>
    </row>
    <row r="109" spans="1:120" ht="25" customHeight="1">
      <c r="A109" s="996">
        <v>49</v>
      </c>
      <c r="B109" s="997"/>
      <c r="C109" s="998" t="str">
        <f>IF(ＺＥＨデベロッパー公開情報!C299="","",ＺＥＨデベロッパー公開情報!C299)</f>
        <v/>
      </c>
      <c r="D109" s="999"/>
      <c r="E109" s="999"/>
      <c r="F109" s="999"/>
      <c r="G109" s="999"/>
      <c r="H109" s="999"/>
      <c r="I109" s="999"/>
      <c r="J109" s="999"/>
      <c r="K109" s="999"/>
      <c r="L109" s="999"/>
      <c r="M109" s="999"/>
      <c r="N109" s="999"/>
      <c r="O109" s="999"/>
      <c r="P109" s="999"/>
      <c r="Q109" s="999"/>
      <c r="R109" s="999"/>
      <c r="S109" s="999"/>
      <c r="T109" s="999"/>
      <c r="U109" s="999"/>
      <c r="V109" s="999"/>
      <c r="W109" s="999"/>
      <c r="X109" s="999"/>
      <c r="Y109" s="999"/>
      <c r="Z109" s="999"/>
      <c r="AA109" s="999"/>
      <c r="AB109" s="999"/>
      <c r="AC109" s="999"/>
      <c r="AD109" s="999"/>
      <c r="AE109" s="999"/>
      <c r="AF109" s="1000" t="str">
        <f>IF(OR(ＺＥＨデベロッパー公開情報!Q299="",ＺＥＨデベロッパー公開情報!W299="",ＺＥＨデベロッパー公開情報!AC299=""),"",ＺＥＨデベロッパー公開情報!Q299&amp;"-"&amp;ＺＥＨデベロッパー公開情報!W299&amp;"-"&amp;ＺＥＨデベロッパー公開情報!AC299)</f>
        <v/>
      </c>
      <c r="AG109" s="1001"/>
      <c r="AH109" s="1001"/>
      <c r="AI109" s="1001"/>
      <c r="AJ109" s="1001"/>
      <c r="AK109" s="1001"/>
      <c r="AL109" s="1001"/>
      <c r="AM109" s="1001"/>
      <c r="AN109" s="1001"/>
      <c r="AO109" s="1001"/>
      <c r="AP109" s="1001"/>
      <c r="AQ109" s="1001"/>
      <c r="AR109" s="1002"/>
      <c r="AS109" s="1003" t="str">
        <f>IF(ＺＥＨデベロッパー公開情報!AH299="","",ＺＥＨデベロッパー公開情報!AH299)</f>
        <v/>
      </c>
      <c r="AT109" s="1003"/>
      <c r="AU109" s="1003"/>
      <c r="AV109" s="1003"/>
      <c r="AW109" s="1003"/>
      <c r="AX109" s="1003"/>
      <c r="AY109" s="1003"/>
      <c r="AZ109" s="1003"/>
      <c r="BA109" s="1003"/>
      <c r="BB109" s="1003"/>
      <c r="BC109" s="1003"/>
      <c r="BD109" s="1003"/>
      <c r="BE109" s="1003"/>
      <c r="BF109" s="1003"/>
      <c r="BG109" s="1003"/>
      <c r="BH109" s="1003"/>
      <c r="BI109" s="1003"/>
      <c r="BJ109" s="1003"/>
      <c r="BK109" s="1003"/>
      <c r="BL109" s="1003"/>
      <c r="BM109" s="1003"/>
      <c r="BN109" s="1003"/>
      <c r="BO109" s="1003"/>
      <c r="BP109" s="1003"/>
      <c r="BQ109" s="1003"/>
      <c r="BR109" s="1003"/>
      <c r="BS109" s="1003"/>
      <c r="BT109" s="1003"/>
      <c r="BU109" s="1003"/>
      <c r="BV109" s="1003"/>
      <c r="BW109" s="1003"/>
      <c r="BX109" s="1003"/>
      <c r="BY109" s="1003"/>
      <c r="BZ109" s="1003"/>
      <c r="CA109" s="1003"/>
      <c r="CB109" s="1003"/>
      <c r="CC109" s="1004"/>
    </row>
    <row r="110" spans="1:120" ht="25" customHeight="1">
      <c r="A110" s="986">
        <v>50</v>
      </c>
      <c r="B110" s="987"/>
      <c r="C110" s="988" t="str">
        <f>IF(ＺＥＨデベロッパー公開情報!C300="","",ＺＥＨデベロッパー公開情報!C300)</f>
        <v/>
      </c>
      <c r="D110" s="989"/>
      <c r="E110" s="989"/>
      <c r="F110" s="989"/>
      <c r="G110" s="989"/>
      <c r="H110" s="989"/>
      <c r="I110" s="989"/>
      <c r="J110" s="989"/>
      <c r="K110" s="989"/>
      <c r="L110" s="989"/>
      <c r="M110" s="989"/>
      <c r="N110" s="989"/>
      <c r="O110" s="989"/>
      <c r="P110" s="989"/>
      <c r="Q110" s="989"/>
      <c r="R110" s="989"/>
      <c r="S110" s="989"/>
      <c r="T110" s="989"/>
      <c r="U110" s="989"/>
      <c r="V110" s="989"/>
      <c r="W110" s="989"/>
      <c r="X110" s="989"/>
      <c r="Y110" s="989"/>
      <c r="Z110" s="989"/>
      <c r="AA110" s="989"/>
      <c r="AB110" s="989"/>
      <c r="AC110" s="989"/>
      <c r="AD110" s="989"/>
      <c r="AE110" s="989"/>
      <c r="AF110" s="990" t="str">
        <f>IF(OR(ＺＥＨデベロッパー公開情報!Q300="",ＺＥＨデベロッパー公開情報!W300="",ＺＥＨデベロッパー公開情報!AC300=""),"",ＺＥＨデベロッパー公開情報!Q300&amp;"-"&amp;ＺＥＨデベロッパー公開情報!W300&amp;"-"&amp;ＺＥＨデベロッパー公開情報!AC300)</f>
        <v/>
      </c>
      <c r="AG110" s="991"/>
      <c r="AH110" s="991"/>
      <c r="AI110" s="991"/>
      <c r="AJ110" s="991"/>
      <c r="AK110" s="991"/>
      <c r="AL110" s="991"/>
      <c r="AM110" s="991"/>
      <c r="AN110" s="991"/>
      <c r="AO110" s="991"/>
      <c r="AP110" s="991"/>
      <c r="AQ110" s="991"/>
      <c r="AR110" s="992"/>
      <c r="AS110" s="993" t="str">
        <f>IF(ＺＥＨデベロッパー公開情報!AH300="","",ＺＥＨデベロッパー公開情報!AH300)</f>
        <v/>
      </c>
      <c r="AT110" s="994"/>
      <c r="AU110" s="994"/>
      <c r="AV110" s="994"/>
      <c r="AW110" s="994"/>
      <c r="AX110" s="994"/>
      <c r="AY110" s="994"/>
      <c r="AZ110" s="994"/>
      <c r="BA110" s="994"/>
      <c r="BB110" s="994"/>
      <c r="BC110" s="994"/>
      <c r="BD110" s="994"/>
      <c r="BE110" s="994"/>
      <c r="BF110" s="994"/>
      <c r="BG110" s="994"/>
      <c r="BH110" s="994"/>
      <c r="BI110" s="994"/>
      <c r="BJ110" s="994"/>
      <c r="BK110" s="994"/>
      <c r="BL110" s="994"/>
      <c r="BM110" s="994"/>
      <c r="BN110" s="994"/>
      <c r="BO110" s="994"/>
      <c r="BP110" s="994"/>
      <c r="BQ110" s="994"/>
      <c r="BR110" s="994"/>
      <c r="BS110" s="994"/>
      <c r="BT110" s="994"/>
      <c r="BU110" s="994"/>
      <c r="BV110" s="994"/>
      <c r="BW110" s="994"/>
      <c r="BX110" s="994"/>
      <c r="BY110" s="994"/>
      <c r="BZ110" s="994"/>
      <c r="CA110" s="994"/>
      <c r="CB110" s="994"/>
      <c r="CC110" s="995"/>
    </row>
    <row r="111" spans="1:120" ht="25" customHeight="1">
      <c r="A111" s="996">
        <v>51</v>
      </c>
      <c r="B111" s="997"/>
      <c r="C111" s="998" t="str">
        <f>IF(ＺＥＨデベロッパー公開情報!C301="","",ＺＥＨデベロッパー公開情報!C301)</f>
        <v/>
      </c>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999"/>
      <c r="AA111" s="999"/>
      <c r="AB111" s="999"/>
      <c r="AC111" s="999"/>
      <c r="AD111" s="999"/>
      <c r="AE111" s="999"/>
      <c r="AF111" s="1000" t="str">
        <f>IF(OR(ＺＥＨデベロッパー公開情報!Q301="",ＺＥＨデベロッパー公開情報!W301="",ＺＥＨデベロッパー公開情報!AC301=""),"",ＺＥＨデベロッパー公開情報!Q301&amp;"-"&amp;ＺＥＨデベロッパー公開情報!W301&amp;"-"&amp;ＺＥＨデベロッパー公開情報!AC301)</f>
        <v/>
      </c>
      <c r="AG111" s="1001"/>
      <c r="AH111" s="1001"/>
      <c r="AI111" s="1001"/>
      <c r="AJ111" s="1001"/>
      <c r="AK111" s="1001"/>
      <c r="AL111" s="1001"/>
      <c r="AM111" s="1001"/>
      <c r="AN111" s="1001"/>
      <c r="AO111" s="1001"/>
      <c r="AP111" s="1001"/>
      <c r="AQ111" s="1001"/>
      <c r="AR111" s="1002"/>
      <c r="AS111" s="1003" t="str">
        <f>IF(ＺＥＨデベロッパー公開情報!AH301="","",ＺＥＨデベロッパー公開情報!AH301)</f>
        <v/>
      </c>
      <c r="AT111" s="1003"/>
      <c r="AU111" s="1003"/>
      <c r="AV111" s="1003"/>
      <c r="AW111" s="1003"/>
      <c r="AX111" s="1003"/>
      <c r="AY111" s="1003"/>
      <c r="AZ111" s="1003"/>
      <c r="BA111" s="1003"/>
      <c r="BB111" s="1003"/>
      <c r="BC111" s="1003"/>
      <c r="BD111" s="1003"/>
      <c r="BE111" s="1003"/>
      <c r="BF111" s="1003"/>
      <c r="BG111" s="1003"/>
      <c r="BH111" s="1003"/>
      <c r="BI111" s="1003"/>
      <c r="BJ111" s="1003"/>
      <c r="BK111" s="1003"/>
      <c r="BL111" s="1003"/>
      <c r="BM111" s="1003"/>
      <c r="BN111" s="1003"/>
      <c r="BO111" s="1003"/>
      <c r="BP111" s="1003"/>
      <c r="BQ111" s="1003"/>
      <c r="BR111" s="1003"/>
      <c r="BS111" s="1003"/>
      <c r="BT111" s="1003"/>
      <c r="BU111" s="1003"/>
      <c r="BV111" s="1003"/>
      <c r="BW111" s="1003"/>
      <c r="BX111" s="1003"/>
      <c r="BY111" s="1003"/>
      <c r="BZ111" s="1003"/>
      <c r="CA111" s="1003"/>
      <c r="CB111" s="1003"/>
      <c r="CC111" s="1004"/>
    </row>
    <row r="112" spans="1:120" ht="25" customHeight="1">
      <c r="A112" s="986">
        <v>52</v>
      </c>
      <c r="B112" s="987"/>
      <c r="C112" s="988" t="str">
        <f>IF(ＺＥＨデベロッパー公開情報!C302="","",ＺＥＨデベロッパー公開情報!C302)</f>
        <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89"/>
      <c r="AA112" s="989"/>
      <c r="AB112" s="989"/>
      <c r="AC112" s="989"/>
      <c r="AD112" s="989"/>
      <c r="AE112" s="989"/>
      <c r="AF112" s="990" t="str">
        <f>IF(OR(ＺＥＨデベロッパー公開情報!Q302="",ＺＥＨデベロッパー公開情報!W302="",ＺＥＨデベロッパー公開情報!AC302=""),"",ＺＥＨデベロッパー公開情報!Q302&amp;"-"&amp;ＺＥＨデベロッパー公開情報!W302&amp;"-"&amp;ＺＥＨデベロッパー公開情報!AC302)</f>
        <v/>
      </c>
      <c r="AG112" s="991"/>
      <c r="AH112" s="991"/>
      <c r="AI112" s="991"/>
      <c r="AJ112" s="991"/>
      <c r="AK112" s="991"/>
      <c r="AL112" s="991"/>
      <c r="AM112" s="991"/>
      <c r="AN112" s="991"/>
      <c r="AO112" s="991"/>
      <c r="AP112" s="991"/>
      <c r="AQ112" s="991"/>
      <c r="AR112" s="992"/>
      <c r="AS112" s="993" t="str">
        <f>IF(ＺＥＨデベロッパー公開情報!AH302="","",ＺＥＨデベロッパー公開情報!AH302)</f>
        <v/>
      </c>
      <c r="AT112" s="994"/>
      <c r="AU112" s="994"/>
      <c r="AV112" s="994"/>
      <c r="AW112" s="994"/>
      <c r="AX112" s="994"/>
      <c r="AY112" s="994"/>
      <c r="AZ112" s="994"/>
      <c r="BA112" s="994"/>
      <c r="BB112" s="994"/>
      <c r="BC112" s="994"/>
      <c r="BD112" s="994"/>
      <c r="BE112" s="994"/>
      <c r="BF112" s="994"/>
      <c r="BG112" s="994"/>
      <c r="BH112" s="994"/>
      <c r="BI112" s="994"/>
      <c r="BJ112" s="994"/>
      <c r="BK112" s="994"/>
      <c r="BL112" s="994"/>
      <c r="BM112" s="994"/>
      <c r="BN112" s="994"/>
      <c r="BO112" s="994"/>
      <c r="BP112" s="994"/>
      <c r="BQ112" s="994"/>
      <c r="BR112" s="994"/>
      <c r="BS112" s="994"/>
      <c r="BT112" s="994"/>
      <c r="BU112" s="994"/>
      <c r="BV112" s="994"/>
      <c r="BW112" s="994"/>
      <c r="BX112" s="994"/>
      <c r="BY112" s="994"/>
      <c r="BZ112" s="994"/>
      <c r="CA112" s="994"/>
      <c r="CB112" s="994"/>
      <c r="CC112" s="995"/>
    </row>
    <row r="113" spans="1:120" ht="25" customHeight="1">
      <c r="A113" s="996">
        <v>53</v>
      </c>
      <c r="B113" s="997"/>
      <c r="C113" s="998" t="str">
        <f>IF(ＺＥＨデベロッパー公開情報!C303="","",ＺＥＨデベロッパー公開情報!C303)</f>
        <v/>
      </c>
      <c r="D113" s="999"/>
      <c r="E113" s="999"/>
      <c r="F113" s="999"/>
      <c r="G113" s="999"/>
      <c r="H113" s="999"/>
      <c r="I113" s="999"/>
      <c r="J113" s="999"/>
      <c r="K113" s="999"/>
      <c r="L113" s="999"/>
      <c r="M113" s="999"/>
      <c r="N113" s="999"/>
      <c r="O113" s="999"/>
      <c r="P113" s="999"/>
      <c r="Q113" s="999"/>
      <c r="R113" s="999"/>
      <c r="S113" s="999"/>
      <c r="T113" s="999"/>
      <c r="U113" s="999"/>
      <c r="V113" s="999"/>
      <c r="W113" s="999"/>
      <c r="X113" s="999"/>
      <c r="Y113" s="999"/>
      <c r="Z113" s="999"/>
      <c r="AA113" s="999"/>
      <c r="AB113" s="999"/>
      <c r="AC113" s="999"/>
      <c r="AD113" s="999"/>
      <c r="AE113" s="999"/>
      <c r="AF113" s="1000" t="str">
        <f>IF(OR(ＺＥＨデベロッパー公開情報!Q303="",ＺＥＨデベロッパー公開情報!W303="",ＺＥＨデベロッパー公開情報!AC303=""),"",ＺＥＨデベロッパー公開情報!Q303&amp;"-"&amp;ＺＥＨデベロッパー公開情報!W303&amp;"-"&amp;ＺＥＨデベロッパー公開情報!AC303)</f>
        <v/>
      </c>
      <c r="AG113" s="1001"/>
      <c r="AH113" s="1001"/>
      <c r="AI113" s="1001"/>
      <c r="AJ113" s="1001"/>
      <c r="AK113" s="1001"/>
      <c r="AL113" s="1001"/>
      <c r="AM113" s="1001"/>
      <c r="AN113" s="1001"/>
      <c r="AO113" s="1001"/>
      <c r="AP113" s="1001"/>
      <c r="AQ113" s="1001"/>
      <c r="AR113" s="1002"/>
      <c r="AS113" s="1003" t="str">
        <f>IF(ＺＥＨデベロッパー公開情報!AH303="","",ＺＥＨデベロッパー公開情報!AH303)</f>
        <v/>
      </c>
      <c r="AT113" s="1003"/>
      <c r="AU113" s="1003"/>
      <c r="AV113" s="1003"/>
      <c r="AW113" s="1003"/>
      <c r="AX113" s="1003"/>
      <c r="AY113" s="1003"/>
      <c r="AZ113" s="1003"/>
      <c r="BA113" s="1003"/>
      <c r="BB113" s="1003"/>
      <c r="BC113" s="1003"/>
      <c r="BD113" s="1003"/>
      <c r="BE113" s="1003"/>
      <c r="BF113" s="1003"/>
      <c r="BG113" s="1003"/>
      <c r="BH113" s="1003"/>
      <c r="BI113" s="1003"/>
      <c r="BJ113" s="1003"/>
      <c r="BK113" s="1003"/>
      <c r="BL113" s="1003"/>
      <c r="BM113" s="1003"/>
      <c r="BN113" s="1003"/>
      <c r="BO113" s="1003"/>
      <c r="BP113" s="1003"/>
      <c r="BQ113" s="1003"/>
      <c r="BR113" s="1003"/>
      <c r="BS113" s="1003"/>
      <c r="BT113" s="1003"/>
      <c r="BU113" s="1003"/>
      <c r="BV113" s="1003"/>
      <c r="BW113" s="1003"/>
      <c r="BX113" s="1003"/>
      <c r="BY113" s="1003"/>
      <c r="BZ113" s="1003"/>
      <c r="CA113" s="1003"/>
      <c r="CB113" s="1003"/>
      <c r="CC113" s="1004"/>
    </row>
    <row r="114" spans="1:120" ht="25" customHeight="1">
      <c r="A114" s="986">
        <v>54</v>
      </c>
      <c r="B114" s="987"/>
      <c r="C114" s="988" t="str">
        <f>IF(ＺＥＨデベロッパー公開情報!C304="","",ＺＥＨデベロッパー公開情報!C304)</f>
        <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89"/>
      <c r="AA114" s="989"/>
      <c r="AB114" s="989"/>
      <c r="AC114" s="989"/>
      <c r="AD114" s="989"/>
      <c r="AE114" s="989"/>
      <c r="AF114" s="990" t="str">
        <f>IF(OR(ＺＥＨデベロッパー公開情報!Q304="",ＺＥＨデベロッパー公開情報!W304="",ＺＥＨデベロッパー公開情報!AC304=""),"",ＺＥＨデベロッパー公開情報!Q304&amp;"-"&amp;ＺＥＨデベロッパー公開情報!W304&amp;"-"&amp;ＺＥＨデベロッパー公開情報!AC304)</f>
        <v/>
      </c>
      <c r="AG114" s="991"/>
      <c r="AH114" s="991"/>
      <c r="AI114" s="991"/>
      <c r="AJ114" s="991"/>
      <c r="AK114" s="991"/>
      <c r="AL114" s="991"/>
      <c r="AM114" s="991"/>
      <c r="AN114" s="991"/>
      <c r="AO114" s="991"/>
      <c r="AP114" s="991"/>
      <c r="AQ114" s="991"/>
      <c r="AR114" s="992"/>
      <c r="AS114" s="993" t="str">
        <f>IF(ＺＥＨデベロッパー公開情報!AH304="","",ＺＥＨデベロッパー公開情報!AH304)</f>
        <v/>
      </c>
      <c r="AT114" s="994"/>
      <c r="AU114" s="994"/>
      <c r="AV114" s="994"/>
      <c r="AW114" s="994"/>
      <c r="AX114" s="994"/>
      <c r="AY114" s="994"/>
      <c r="AZ114" s="994"/>
      <c r="BA114" s="994"/>
      <c r="BB114" s="994"/>
      <c r="BC114" s="994"/>
      <c r="BD114" s="994"/>
      <c r="BE114" s="994"/>
      <c r="BF114" s="994"/>
      <c r="BG114" s="994"/>
      <c r="BH114" s="994"/>
      <c r="BI114" s="994"/>
      <c r="BJ114" s="994"/>
      <c r="BK114" s="994"/>
      <c r="BL114" s="994"/>
      <c r="BM114" s="994"/>
      <c r="BN114" s="994"/>
      <c r="BO114" s="994"/>
      <c r="BP114" s="994"/>
      <c r="BQ114" s="994"/>
      <c r="BR114" s="994"/>
      <c r="BS114" s="994"/>
      <c r="BT114" s="994"/>
      <c r="BU114" s="994"/>
      <c r="BV114" s="994"/>
      <c r="BW114" s="994"/>
      <c r="BX114" s="994"/>
      <c r="BY114" s="994"/>
      <c r="BZ114" s="994"/>
      <c r="CA114" s="994"/>
      <c r="CB114" s="994"/>
      <c r="CC114" s="995"/>
    </row>
    <row r="115" spans="1:120" ht="25" customHeight="1">
      <c r="A115" s="996">
        <v>55</v>
      </c>
      <c r="B115" s="997"/>
      <c r="C115" s="998" t="str">
        <f>IF(ＺＥＨデベロッパー公開情報!C305="","",ＺＥＨデベロッパー公開情報!C305)</f>
        <v/>
      </c>
      <c r="D115" s="999"/>
      <c r="E115" s="999"/>
      <c r="F115" s="999"/>
      <c r="G115" s="999"/>
      <c r="H115" s="999"/>
      <c r="I115" s="999"/>
      <c r="J115" s="999"/>
      <c r="K115" s="999"/>
      <c r="L115" s="999"/>
      <c r="M115" s="999"/>
      <c r="N115" s="999"/>
      <c r="O115" s="999"/>
      <c r="P115" s="999"/>
      <c r="Q115" s="999"/>
      <c r="R115" s="999"/>
      <c r="S115" s="999"/>
      <c r="T115" s="999"/>
      <c r="U115" s="999"/>
      <c r="V115" s="999"/>
      <c r="W115" s="999"/>
      <c r="X115" s="999"/>
      <c r="Y115" s="999"/>
      <c r="Z115" s="999"/>
      <c r="AA115" s="999"/>
      <c r="AB115" s="999"/>
      <c r="AC115" s="999"/>
      <c r="AD115" s="999"/>
      <c r="AE115" s="999"/>
      <c r="AF115" s="1000" t="str">
        <f>IF(OR(ＺＥＨデベロッパー公開情報!Q305="",ＺＥＨデベロッパー公開情報!W305="",ＺＥＨデベロッパー公開情報!AC305=""),"",ＺＥＨデベロッパー公開情報!Q305&amp;"-"&amp;ＺＥＨデベロッパー公開情報!W305&amp;"-"&amp;ＺＥＨデベロッパー公開情報!AC305)</f>
        <v/>
      </c>
      <c r="AG115" s="1001"/>
      <c r="AH115" s="1001"/>
      <c r="AI115" s="1001"/>
      <c r="AJ115" s="1001"/>
      <c r="AK115" s="1001"/>
      <c r="AL115" s="1001"/>
      <c r="AM115" s="1001"/>
      <c r="AN115" s="1001"/>
      <c r="AO115" s="1001"/>
      <c r="AP115" s="1001"/>
      <c r="AQ115" s="1001"/>
      <c r="AR115" s="1002"/>
      <c r="AS115" s="1003" t="str">
        <f>IF(ＺＥＨデベロッパー公開情報!AH305="","",ＺＥＨデベロッパー公開情報!AH305)</f>
        <v/>
      </c>
      <c r="AT115" s="1003"/>
      <c r="AU115" s="1003"/>
      <c r="AV115" s="1003"/>
      <c r="AW115" s="1003"/>
      <c r="AX115" s="1003"/>
      <c r="AY115" s="1003"/>
      <c r="AZ115" s="1003"/>
      <c r="BA115" s="1003"/>
      <c r="BB115" s="1003"/>
      <c r="BC115" s="1003"/>
      <c r="BD115" s="1003"/>
      <c r="BE115" s="1003"/>
      <c r="BF115" s="1003"/>
      <c r="BG115" s="1003"/>
      <c r="BH115" s="1003"/>
      <c r="BI115" s="1003"/>
      <c r="BJ115" s="1003"/>
      <c r="BK115" s="1003"/>
      <c r="BL115" s="1003"/>
      <c r="BM115" s="1003"/>
      <c r="BN115" s="1003"/>
      <c r="BO115" s="1003"/>
      <c r="BP115" s="1003"/>
      <c r="BQ115" s="1003"/>
      <c r="BR115" s="1003"/>
      <c r="BS115" s="1003"/>
      <c r="BT115" s="1003"/>
      <c r="BU115" s="1003"/>
      <c r="BV115" s="1003"/>
      <c r="BW115" s="1003"/>
      <c r="BX115" s="1003"/>
      <c r="BY115" s="1003"/>
      <c r="BZ115" s="1003"/>
      <c r="CA115" s="1003"/>
      <c r="CB115" s="1003"/>
      <c r="CC115" s="1004"/>
    </row>
    <row r="116" spans="1:120" ht="25" customHeight="1">
      <c r="A116" s="986">
        <v>56</v>
      </c>
      <c r="B116" s="987"/>
      <c r="C116" s="988" t="str">
        <f>IF(ＺＥＨデベロッパー公開情報!C306="","",ＺＥＨデベロッパー公開情報!C306)</f>
        <v/>
      </c>
      <c r="D116" s="989"/>
      <c r="E116" s="989"/>
      <c r="F116" s="989"/>
      <c r="G116" s="989"/>
      <c r="H116" s="989"/>
      <c r="I116" s="989"/>
      <c r="J116" s="989"/>
      <c r="K116" s="989"/>
      <c r="L116" s="989"/>
      <c r="M116" s="989"/>
      <c r="N116" s="989"/>
      <c r="O116" s="989"/>
      <c r="P116" s="989"/>
      <c r="Q116" s="989"/>
      <c r="R116" s="989"/>
      <c r="S116" s="989"/>
      <c r="T116" s="989"/>
      <c r="U116" s="989"/>
      <c r="V116" s="989"/>
      <c r="W116" s="989"/>
      <c r="X116" s="989"/>
      <c r="Y116" s="989"/>
      <c r="Z116" s="989"/>
      <c r="AA116" s="989"/>
      <c r="AB116" s="989"/>
      <c r="AC116" s="989"/>
      <c r="AD116" s="989"/>
      <c r="AE116" s="989"/>
      <c r="AF116" s="990" t="str">
        <f>IF(OR(ＺＥＨデベロッパー公開情報!Q306="",ＺＥＨデベロッパー公開情報!W306="",ＺＥＨデベロッパー公開情報!AC306=""),"",ＺＥＨデベロッパー公開情報!Q306&amp;"-"&amp;ＺＥＨデベロッパー公開情報!W306&amp;"-"&amp;ＺＥＨデベロッパー公開情報!AC306)</f>
        <v/>
      </c>
      <c r="AG116" s="991"/>
      <c r="AH116" s="991"/>
      <c r="AI116" s="991"/>
      <c r="AJ116" s="991"/>
      <c r="AK116" s="991"/>
      <c r="AL116" s="991"/>
      <c r="AM116" s="991"/>
      <c r="AN116" s="991"/>
      <c r="AO116" s="991"/>
      <c r="AP116" s="991"/>
      <c r="AQ116" s="991"/>
      <c r="AR116" s="992"/>
      <c r="AS116" s="993" t="str">
        <f>IF(ＺＥＨデベロッパー公開情報!AH306="","",ＺＥＨデベロッパー公開情報!AH306)</f>
        <v/>
      </c>
      <c r="AT116" s="994"/>
      <c r="AU116" s="994"/>
      <c r="AV116" s="994"/>
      <c r="AW116" s="994"/>
      <c r="AX116" s="994"/>
      <c r="AY116" s="994"/>
      <c r="AZ116" s="994"/>
      <c r="BA116" s="994"/>
      <c r="BB116" s="994"/>
      <c r="BC116" s="994"/>
      <c r="BD116" s="994"/>
      <c r="BE116" s="994"/>
      <c r="BF116" s="994"/>
      <c r="BG116" s="994"/>
      <c r="BH116" s="994"/>
      <c r="BI116" s="994"/>
      <c r="BJ116" s="994"/>
      <c r="BK116" s="994"/>
      <c r="BL116" s="994"/>
      <c r="BM116" s="994"/>
      <c r="BN116" s="994"/>
      <c r="BO116" s="994"/>
      <c r="BP116" s="994"/>
      <c r="BQ116" s="994"/>
      <c r="BR116" s="994"/>
      <c r="BS116" s="994"/>
      <c r="BT116" s="994"/>
      <c r="BU116" s="994"/>
      <c r="BV116" s="994"/>
      <c r="BW116" s="994"/>
      <c r="BX116" s="994"/>
      <c r="BY116" s="994"/>
      <c r="BZ116" s="994"/>
      <c r="CA116" s="994"/>
      <c r="CB116" s="994"/>
      <c r="CC116" s="995"/>
    </row>
    <row r="117" spans="1:120" ht="25" customHeight="1">
      <c r="A117" s="996">
        <v>57</v>
      </c>
      <c r="B117" s="997"/>
      <c r="C117" s="998" t="str">
        <f>IF(ＺＥＨデベロッパー公開情報!C307="","",ＺＥＨデベロッパー公開情報!C307)</f>
        <v/>
      </c>
      <c r="D117" s="999"/>
      <c r="E117" s="999"/>
      <c r="F117" s="999"/>
      <c r="G117" s="999"/>
      <c r="H117" s="999"/>
      <c r="I117" s="999"/>
      <c r="J117" s="999"/>
      <c r="K117" s="999"/>
      <c r="L117" s="999"/>
      <c r="M117" s="999"/>
      <c r="N117" s="999"/>
      <c r="O117" s="999"/>
      <c r="P117" s="999"/>
      <c r="Q117" s="999"/>
      <c r="R117" s="999"/>
      <c r="S117" s="999"/>
      <c r="T117" s="999"/>
      <c r="U117" s="999"/>
      <c r="V117" s="999"/>
      <c r="W117" s="999"/>
      <c r="X117" s="999"/>
      <c r="Y117" s="999"/>
      <c r="Z117" s="999"/>
      <c r="AA117" s="999"/>
      <c r="AB117" s="999"/>
      <c r="AC117" s="999"/>
      <c r="AD117" s="999"/>
      <c r="AE117" s="999"/>
      <c r="AF117" s="1000" t="str">
        <f>IF(OR(ＺＥＨデベロッパー公開情報!Q307="",ＺＥＨデベロッパー公開情報!W307="",ＺＥＨデベロッパー公開情報!AC307=""),"",ＺＥＨデベロッパー公開情報!Q307&amp;"-"&amp;ＺＥＨデベロッパー公開情報!W307&amp;"-"&amp;ＺＥＨデベロッパー公開情報!AC307)</f>
        <v/>
      </c>
      <c r="AG117" s="1001"/>
      <c r="AH117" s="1001"/>
      <c r="AI117" s="1001"/>
      <c r="AJ117" s="1001"/>
      <c r="AK117" s="1001"/>
      <c r="AL117" s="1001"/>
      <c r="AM117" s="1001"/>
      <c r="AN117" s="1001"/>
      <c r="AO117" s="1001"/>
      <c r="AP117" s="1001"/>
      <c r="AQ117" s="1001"/>
      <c r="AR117" s="1002"/>
      <c r="AS117" s="1003" t="str">
        <f>IF(ＺＥＨデベロッパー公開情報!AH307="","",ＺＥＨデベロッパー公開情報!AH307)</f>
        <v/>
      </c>
      <c r="AT117" s="1003"/>
      <c r="AU117" s="1003"/>
      <c r="AV117" s="1003"/>
      <c r="AW117" s="1003"/>
      <c r="AX117" s="1003"/>
      <c r="AY117" s="1003"/>
      <c r="AZ117" s="1003"/>
      <c r="BA117" s="1003"/>
      <c r="BB117" s="1003"/>
      <c r="BC117" s="1003"/>
      <c r="BD117" s="1003"/>
      <c r="BE117" s="1003"/>
      <c r="BF117" s="1003"/>
      <c r="BG117" s="1003"/>
      <c r="BH117" s="1003"/>
      <c r="BI117" s="1003"/>
      <c r="BJ117" s="1003"/>
      <c r="BK117" s="1003"/>
      <c r="BL117" s="1003"/>
      <c r="BM117" s="1003"/>
      <c r="BN117" s="1003"/>
      <c r="BO117" s="1003"/>
      <c r="BP117" s="1003"/>
      <c r="BQ117" s="1003"/>
      <c r="BR117" s="1003"/>
      <c r="BS117" s="1003"/>
      <c r="BT117" s="1003"/>
      <c r="BU117" s="1003"/>
      <c r="BV117" s="1003"/>
      <c r="BW117" s="1003"/>
      <c r="BX117" s="1003"/>
      <c r="BY117" s="1003"/>
      <c r="BZ117" s="1003"/>
      <c r="CA117" s="1003"/>
      <c r="CB117" s="1003"/>
      <c r="CC117" s="1004"/>
    </row>
    <row r="118" spans="1:120" ht="25" customHeight="1">
      <c r="A118" s="986">
        <v>58</v>
      </c>
      <c r="B118" s="987"/>
      <c r="C118" s="988" t="str">
        <f>IF(ＺＥＨデベロッパー公開情報!C308="","",ＺＥＨデベロッパー公開情報!C308)</f>
        <v/>
      </c>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89"/>
      <c r="AA118" s="989"/>
      <c r="AB118" s="989"/>
      <c r="AC118" s="989"/>
      <c r="AD118" s="989"/>
      <c r="AE118" s="989"/>
      <c r="AF118" s="990" t="str">
        <f>IF(OR(ＺＥＨデベロッパー公開情報!Q308="",ＺＥＨデベロッパー公開情報!W308="",ＺＥＨデベロッパー公開情報!AC308=""),"",ＺＥＨデベロッパー公開情報!Q308&amp;"-"&amp;ＺＥＨデベロッパー公開情報!W308&amp;"-"&amp;ＺＥＨデベロッパー公開情報!AC308)</f>
        <v/>
      </c>
      <c r="AG118" s="991"/>
      <c r="AH118" s="991"/>
      <c r="AI118" s="991"/>
      <c r="AJ118" s="991"/>
      <c r="AK118" s="991"/>
      <c r="AL118" s="991"/>
      <c r="AM118" s="991"/>
      <c r="AN118" s="991"/>
      <c r="AO118" s="991"/>
      <c r="AP118" s="991"/>
      <c r="AQ118" s="991"/>
      <c r="AR118" s="992"/>
      <c r="AS118" s="993" t="str">
        <f>IF(ＺＥＨデベロッパー公開情報!AH308="","",ＺＥＨデベロッパー公開情報!AH308)</f>
        <v/>
      </c>
      <c r="AT118" s="994"/>
      <c r="AU118" s="994"/>
      <c r="AV118" s="994"/>
      <c r="AW118" s="994"/>
      <c r="AX118" s="994"/>
      <c r="AY118" s="994"/>
      <c r="AZ118" s="994"/>
      <c r="BA118" s="994"/>
      <c r="BB118" s="994"/>
      <c r="BC118" s="994"/>
      <c r="BD118" s="994"/>
      <c r="BE118" s="994"/>
      <c r="BF118" s="994"/>
      <c r="BG118" s="994"/>
      <c r="BH118" s="994"/>
      <c r="BI118" s="994"/>
      <c r="BJ118" s="994"/>
      <c r="BK118" s="994"/>
      <c r="BL118" s="994"/>
      <c r="BM118" s="994"/>
      <c r="BN118" s="994"/>
      <c r="BO118" s="994"/>
      <c r="BP118" s="994"/>
      <c r="BQ118" s="994"/>
      <c r="BR118" s="994"/>
      <c r="BS118" s="994"/>
      <c r="BT118" s="994"/>
      <c r="BU118" s="994"/>
      <c r="BV118" s="994"/>
      <c r="BW118" s="994"/>
      <c r="BX118" s="994"/>
      <c r="BY118" s="994"/>
      <c r="BZ118" s="994"/>
      <c r="CA118" s="994"/>
      <c r="CB118" s="994"/>
      <c r="CC118" s="995"/>
    </row>
    <row r="119" spans="1:120" ht="25" customHeight="1">
      <c r="A119" s="996">
        <v>59</v>
      </c>
      <c r="B119" s="997"/>
      <c r="C119" s="998" t="str">
        <f>IF(ＺＥＨデベロッパー公開情報!C309="","",ＺＥＨデベロッパー公開情報!C309)</f>
        <v/>
      </c>
      <c r="D119" s="999"/>
      <c r="E119" s="999"/>
      <c r="F119" s="999"/>
      <c r="G119" s="999"/>
      <c r="H119" s="999"/>
      <c r="I119" s="999"/>
      <c r="J119" s="999"/>
      <c r="K119" s="999"/>
      <c r="L119" s="999"/>
      <c r="M119" s="999"/>
      <c r="N119" s="999"/>
      <c r="O119" s="999"/>
      <c r="P119" s="999"/>
      <c r="Q119" s="999"/>
      <c r="R119" s="999"/>
      <c r="S119" s="999"/>
      <c r="T119" s="999"/>
      <c r="U119" s="999"/>
      <c r="V119" s="999"/>
      <c r="W119" s="999"/>
      <c r="X119" s="999"/>
      <c r="Y119" s="999"/>
      <c r="Z119" s="999"/>
      <c r="AA119" s="999"/>
      <c r="AB119" s="999"/>
      <c r="AC119" s="999"/>
      <c r="AD119" s="999"/>
      <c r="AE119" s="999"/>
      <c r="AF119" s="1000" t="str">
        <f>IF(OR(ＺＥＨデベロッパー公開情報!Q309="",ＺＥＨデベロッパー公開情報!W309="",ＺＥＨデベロッパー公開情報!AC309=""),"",ＺＥＨデベロッパー公開情報!Q309&amp;"-"&amp;ＺＥＨデベロッパー公開情報!W309&amp;"-"&amp;ＺＥＨデベロッパー公開情報!AC309)</f>
        <v/>
      </c>
      <c r="AG119" s="1001"/>
      <c r="AH119" s="1001"/>
      <c r="AI119" s="1001"/>
      <c r="AJ119" s="1001"/>
      <c r="AK119" s="1001"/>
      <c r="AL119" s="1001"/>
      <c r="AM119" s="1001"/>
      <c r="AN119" s="1001"/>
      <c r="AO119" s="1001"/>
      <c r="AP119" s="1001"/>
      <c r="AQ119" s="1001"/>
      <c r="AR119" s="1002"/>
      <c r="AS119" s="1003" t="str">
        <f>IF(ＺＥＨデベロッパー公開情報!AH309="","",ＺＥＨデベロッパー公開情報!AH309)</f>
        <v/>
      </c>
      <c r="AT119" s="1003"/>
      <c r="AU119" s="1003"/>
      <c r="AV119" s="1003"/>
      <c r="AW119" s="1003"/>
      <c r="AX119" s="1003"/>
      <c r="AY119" s="1003"/>
      <c r="AZ119" s="1003"/>
      <c r="BA119" s="1003"/>
      <c r="BB119" s="1003"/>
      <c r="BC119" s="1003"/>
      <c r="BD119" s="1003"/>
      <c r="BE119" s="1003"/>
      <c r="BF119" s="1003"/>
      <c r="BG119" s="1003"/>
      <c r="BH119" s="1003"/>
      <c r="BI119" s="1003"/>
      <c r="BJ119" s="1003"/>
      <c r="BK119" s="1003"/>
      <c r="BL119" s="1003"/>
      <c r="BM119" s="1003"/>
      <c r="BN119" s="1003"/>
      <c r="BO119" s="1003"/>
      <c r="BP119" s="1003"/>
      <c r="BQ119" s="1003"/>
      <c r="BR119" s="1003"/>
      <c r="BS119" s="1003"/>
      <c r="BT119" s="1003"/>
      <c r="BU119" s="1003"/>
      <c r="BV119" s="1003"/>
      <c r="BW119" s="1003"/>
      <c r="BX119" s="1003"/>
      <c r="BY119" s="1003"/>
      <c r="BZ119" s="1003"/>
      <c r="CA119" s="1003"/>
      <c r="CB119" s="1003"/>
      <c r="CC119" s="1004"/>
    </row>
    <row r="120" spans="1:120" ht="25" customHeight="1">
      <c r="A120" s="986">
        <v>60</v>
      </c>
      <c r="B120" s="987"/>
      <c r="C120" s="988" t="str">
        <f>IF(ＺＥＨデベロッパー公開情報!C310="","",ＺＥＨデベロッパー公開情報!C310)</f>
        <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89"/>
      <c r="AA120" s="989"/>
      <c r="AB120" s="989"/>
      <c r="AC120" s="989"/>
      <c r="AD120" s="989"/>
      <c r="AE120" s="989"/>
      <c r="AF120" s="990" t="str">
        <f>IF(OR(ＺＥＨデベロッパー公開情報!Q310="",ＺＥＨデベロッパー公開情報!W310="",ＺＥＨデベロッパー公開情報!AC310=""),"",ＺＥＨデベロッパー公開情報!Q310&amp;"-"&amp;ＺＥＨデベロッパー公開情報!W310&amp;"-"&amp;ＺＥＨデベロッパー公開情報!AC310)</f>
        <v/>
      </c>
      <c r="AG120" s="991"/>
      <c r="AH120" s="991"/>
      <c r="AI120" s="991"/>
      <c r="AJ120" s="991"/>
      <c r="AK120" s="991"/>
      <c r="AL120" s="991"/>
      <c r="AM120" s="991"/>
      <c r="AN120" s="991"/>
      <c r="AO120" s="991"/>
      <c r="AP120" s="991"/>
      <c r="AQ120" s="991"/>
      <c r="AR120" s="992"/>
      <c r="AS120" s="993" t="str">
        <f>IF(ＺＥＨデベロッパー公開情報!AH310="","",ＺＥＨデベロッパー公開情報!AH310)</f>
        <v/>
      </c>
      <c r="AT120" s="994"/>
      <c r="AU120" s="994"/>
      <c r="AV120" s="994"/>
      <c r="AW120" s="994"/>
      <c r="AX120" s="994"/>
      <c r="AY120" s="994"/>
      <c r="AZ120" s="994"/>
      <c r="BA120" s="994"/>
      <c r="BB120" s="994"/>
      <c r="BC120" s="994"/>
      <c r="BD120" s="994"/>
      <c r="BE120" s="994"/>
      <c r="BF120" s="994"/>
      <c r="BG120" s="994"/>
      <c r="BH120" s="994"/>
      <c r="BI120" s="994"/>
      <c r="BJ120" s="994"/>
      <c r="BK120" s="994"/>
      <c r="BL120" s="994"/>
      <c r="BM120" s="994"/>
      <c r="BN120" s="994"/>
      <c r="BO120" s="994"/>
      <c r="BP120" s="994"/>
      <c r="BQ120" s="994"/>
      <c r="BR120" s="994"/>
      <c r="BS120" s="994"/>
      <c r="BT120" s="994"/>
      <c r="BU120" s="994"/>
      <c r="BV120" s="994"/>
      <c r="BW120" s="994"/>
      <c r="BX120" s="994"/>
      <c r="BY120" s="994"/>
      <c r="BZ120" s="994"/>
      <c r="CA120" s="994"/>
      <c r="CB120" s="994"/>
      <c r="CC120" s="995"/>
    </row>
    <row r="121" spans="1:120" s="132" customFormat="1" ht="17.25" customHeight="1">
      <c r="A121" s="35"/>
      <c r="B121" s="103"/>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6"/>
      <c r="AK121" s="136"/>
      <c r="AL121" s="136"/>
      <c r="AM121" s="136"/>
      <c r="AN121" s="136"/>
      <c r="AO121" s="136"/>
      <c r="AP121" s="137"/>
      <c r="AQ121" s="137"/>
      <c r="AR121" s="137"/>
      <c r="AS121" s="138"/>
      <c r="AT121" s="138"/>
      <c r="AU121" s="138"/>
      <c r="AV121" s="138"/>
      <c r="AW121" s="135"/>
      <c r="AX121" s="135"/>
      <c r="AY121" s="135"/>
      <c r="AZ121" s="135"/>
      <c r="BA121" s="135"/>
      <c r="BB121" s="135"/>
      <c r="BC121" s="135"/>
      <c r="BD121" s="135"/>
      <c r="BE121" s="135"/>
      <c r="BF121" s="135"/>
      <c r="BG121" s="139"/>
      <c r="BH121" s="139"/>
      <c r="BI121" s="139"/>
      <c r="BJ121" s="139"/>
      <c r="BK121" s="139"/>
      <c r="BL121" s="139"/>
      <c r="BM121" s="139"/>
      <c r="BN121" s="139"/>
      <c r="BO121" s="1025"/>
      <c r="BP121" s="1025"/>
      <c r="BQ121" s="1025"/>
      <c r="BR121" s="1025"/>
      <c r="BS121" s="1026"/>
      <c r="BT121" s="1026"/>
      <c r="BU121" s="1025"/>
      <c r="BV121" s="1025"/>
      <c r="BW121" s="1025"/>
      <c r="BX121" s="1026"/>
      <c r="BY121" s="1026"/>
      <c r="BZ121" s="1025"/>
      <c r="CA121" s="1025"/>
      <c r="CB121" s="158"/>
      <c r="CC121" s="95"/>
      <c r="CD121" s="134"/>
      <c r="CE121" s="134"/>
      <c r="CF121" s="134"/>
      <c r="CG121" s="134"/>
      <c r="CH121" s="134"/>
      <c r="CI121" s="134"/>
      <c r="CJ121" s="134"/>
      <c r="CK121" s="134"/>
      <c r="CL121" s="134"/>
      <c r="CM121" s="134"/>
      <c r="CN121" s="134"/>
      <c r="CO121" s="134"/>
      <c r="CP121" s="134"/>
      <c r="CQ121" s="134"/>
      <c r="CR121" s="37"/>
      <c r="CS121" s="37"/>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row>
    <row r="122" spans="1:120" s="132" customFormat="1" ht="3" customHeight="1">
      <c r="A122" s="35"/>
      <c r="B122" s="103"/>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6"/>
      <c r="AK122" s="136"/>
      <c r="AL122" s="136"/>
      <c r="AM122" s="136"/>
      <c r="AN122" s="136"/>
      <c r="AO122" s="136"/>
      <c r="AP122" s="137"/>
      <c r="AQ122" s="137"/>
      <c r="AR122" s="137"/>
      <c r="AS122" s="138"/>
      <c r="AT122" s="138"/>
      <c r="AU122" s="138"/>
      <c r="AV122" s="138"/>
      <c r="AW122" s="135"/>
      <c r="AX122" s="135"/>
      <c r="AY122" s="135"/>
      <c r="AZ122" s="135"/>
      <c r="BA122" s="135"/>
      <c r="BB122" s="135"/>
      <c r="BC122" s="135"/>
      <c r="BD122" s="135"/>
      <c r="BE122" s="135"/>
      <c r="BF122" s="135"/>
      <c r="BG122" s="139"/>
      <c r="BH122" s="139"/>
      <c r="BI122" s="139"/>
      <c r="BJ122" s="139"/>
      <c r="BK122" s="139"/>
      <c r="BL122" s="139"/>
      <c r="BM122" s="139"/>
      <c r="BN122" s="139"/>
      <c r="BO122" s="158"/>
      <c r="BP122" s="158"/>
      <c r="BQ122" s="158"/>
      <c r="BR122" s="158"/>
      <c r="BS122" s="159"/>
      <c r="BT122" s="159"/>
      <c r="BU122" s="158"/>
      <c r="BV122" s="158"/>
      <c r="BW122" s="158"/>
      <c r="BX122" s="159"/>
      <c r="BY122" s="159"/>
      <c r="BZ122" s="158"/>
      <c r="CA122" s="158"/>
      <c r="CB122" s="158"/>
      <c r="CC122" s="95"/>
      <c r="CD122" s="134"/>
      <c r="CE122" s="134"/>
      <c r="CF122" s="134"/>
      <c r="CG122" s="134"/>
      <c r="CH122" s="134"/>
      <c r="CI122" s="134"/>
      <c r="CJ122" s="134"/>
      <c r="CK122" s="134"/>
      <c r="CL122" s="134"/>
      <c r="CM122" s="134"/>
      <c r="CN122" s="134"/>
      <c r="CO122" s="134"/>
      <c r="CP122" s="134"/>
      <c r="CQ122" s="134"/>
      <c r="CR122" s="37"/>
      <c r="CS122" s="37"/>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row>
    <row r="123" spans="1:120" ht="15" customHeight="1">
      <c r="A123" s="101"/>
      <c r="B123" s="106" t="s">
        <v>385</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3"/>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58"/>
      <c r="BP123" s="158"/>
      <c r="BQ123" s="159"/>
      <c r="BR123" s="159"/>
      <c r="BS123" s="158"/>
      <c r="BT123" s="158"/>
      <c r="BU123" s="159"/>
      <c r="BV123" s="159"/>
      <c r="BW123" s="159"/>
      <c r="BX123" s="158"/>
      <c r="BY123" s="158"/>
      <c r="BZ123" s="158"/>
      <c r="CA123" s="158"/>
      <c r="CB123" s="158"/>
      <c r="CC123" s="158"/>
      <c r="CD123" s="105"/>
      <c r="CE123" s="105"/>
      <c r="CF123" s="105"/>
      <c r="CG123" s="105"/>
      <c r="CH123" s="105"/>
      <c r="CI123" s="105"/>
      <c r="CJ123" s="105"/>
      <c r="CK123" s="105"/>
      <c r="CL123" s="105"/>
      <c r="CM123" s="105"/>
      <c r="CN123" s="105"/>
      <c r="CO123" s="105"/>
      <c r="CP123" s="105"/>
      <c r="CQ123" s="165"/>
    </row>
    <row r="124" spans="1:120" s="100" customFormat="1" ht="22.5" customHeight="1">
      <c r="A124" s="1007"/>
      <c r="B124" s="1008"/>
      <c r="C124" s="1009" t="s">
        <v>330</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0"/>
      <c r="AA124" s="1010"/>
      <c r="AB124" s="1010"/>
      <c r="AC124" s="1010"/>
      <c r="AD124" s="1010"/>
      <c r="AE124" s="1011"/>
      <c r="AF124" s="1012" t="s">
        <v>329</v>
      </c>
      <c r="AG124" s="1013"/>
      <c r="AH124" s="1013"/>
      <c r="AI124" s="1013"/>
      <c r="AJ124" s="1013"/>
      <c r="AK124" s="1013"/>
      <c r="AL124" s="1013"/>
      <c r="AM124" s="1013"/>
      <c r="AN124" s="1013"/>
      <c r="AO124" s="1013"/>
      <c r="AP124" s="1013"/>
      <c r="AQ124" s="1013"/>
      <c r="AR124" s="1014"/>
      <c r="AS124" s="1012" t="s">
        <v>373</v>
      </c>
      <c r="AT124" s="1013"/>
      <c r="AU124" s="1013"/>
      <c r="AV124" s="1013"/>
      <c r="AW124" s="1013"/>
      <c r="AX124" s="1013"/>
      <c r="AY124" s="1013"/>
      <c r="AZ124" s="1013"/>
      <c r="BA124" s="1013"/>
      <c r="BB124" s="1013"/>
      <c r="BC124" s="1013"/>
      <c r="BD124" s="1013"/>
      <c r="BE124" s="1013"/>
      <c r="BF124" s="1013"/>
      <c r="BG124" s="1013"/>
      <c r="BH124" s="1013"/>
      <c r="BI124" s="1013"/>
      <c r="BJ124" s="1013"/>
      <c r="BK124" s="1013"/>
      <c r="BL124" s="1013"/>
      <c r="BM124" s="1013"/>
      <c r="BN124" s="1013"/>
      <c r="BO124" s="1013"/>
      <c r="BP124" s="1013"/>
      <c r="BQ124" s="1013"/>
      <c r="BR124" s="1013"/>
      <c r="BS124" s="1013"/>
      <c r="BT124" s="1013"/>
      <c r="BU124" s="1013"/>
      <c r="BV124" s="1013"/>
      <c r="BW124" s="1013"/>
      <c r="BX124" s="1013"/>
      <c r="BY124" s="1013"/>
      <c r="BZ124" s="1013"/>
      <c r="CA124" s="1013"/>
      <c r="CB124" s="1013"/>
      <c r="CC124" s="1015"/>
      <c r="CD124" s="142"/>
      <c r="CE124" s="142"/>
      <c r="CF124" s="142"/>
      <c r="CG124" s="142"/>
      <c r="CH124" s="142"/>
      <c r="CI124" s="142"/>
      <c r="CJ124" s="142"/>
      <c r="CK124" s="142"/>
      <c r="CL124" s="142"/>
      <c r="CM124" s="143"/>
      <c r="CP124" s="144"/>
      <c r="CQ124" s="144"/>
      <c r="CR124" s="144"/>
      <c r="CS124" s="144"/>
      <c r="CT124" s="144"/>
      <c r="CU124" s="144"/>
      <c r="CV124" s="144"/>
      <c r="CW124" s="144"/>
      <c r="CX124" s="144"/>
      <c r="CY124" s="144"/>
      <c r="CZ124" s="144"/>
      <c r="DA124" s="144"/>
      <c r="DB124" s="144"/>
      <c r="DC124" s="144"/>
    </row>
    <row r="125" spans="1:120" s="100" customFormat="1" ht="25" customHeight="1">
      <c r="A125" s="1016">
        <v>61</v>
      </c>
      <c r="B125" s="1017"/>
      <c r="C125" s="1018" t="str">
        <f>IF(ＺＥＨデベロッパー公開情報!C311="","",ＺＥＨデベロッパー公開情報!C311)</f>
        <v/>
      </c>
      <c r="D125" s="1019"/>
      <c r="E125" s="1019"/>
      <c r="F125" s="1019"/>
      <c r="G125" s="1019"/>
      <c r="H125" s="1019"/>
      <c r="I125" s="1019"/>
      <c r="J125" s="1019"/>
      <c r="K125" s="1019"/>
      <c r="L125" s="1019"/>
      <c r="M125" s="1019"/>
      <c r="N125" s="1019"/>
      <c r="O125" s="1019"/>
      <c r="P125" s="1019"/>
      <c r="Q125" s="1019"/>
      <c r="R125" s="1019"/>
      <c r="S125" s="1019"/>
      <c r="T125" s="1019"/>
      <c r="U125" s="1019"/>
      <c r="V125" s="1019"/>
      <c r="W125" s="1019"/>
      <c r="X125" s="1019"/>
      <c r="Y125" s="1019"/>
      <c r="Z125" s="1019"/>
      <c r="AA125" s="1019"/>
      <c r="AB125" s="1019"/>
      <c r="AC125" s="1019"/>
      <c r="AD125" s="1019"/>
      <c r="AE125" s="1019"/>
      <c r="AF125" s="1020" t="str">
        <f>IF(OR(ＺＥＨデベロッパー公開情報!Q311="",ＺＥＨデベロッパー公開情報!W311="",ＺＥＨデベロッパー公開情報!AC311=""),"",ＺＥＨデベロッパー公開情報!Q311&amp;"-"&amp;ＺＥＨデベロッパー公開情報!W311&amp;"-"&amp;ＺＥＨデベロッパー公開情報!AC311)</f>
        <v/>
      </c>
      <c r="AG125" s="1021"/>
      <c r="AH125" s="1021"/>
      <c r="AI125" s="1021"/>
      <c r="AJ125" s="1021"/>
      <c r="AK125" s="1021"/>
      <c r="AL125" s="1021"/>
      <c r="AM125" s="1021"/>
      <c r="AN125" s="1021"/>
      <c r="AO125" s="1021"/>
      <c r="AP125" s="1021"/>
      <c r="AQ125" s="1021"/>
      <c r="AR125" s="1022"/>
      <c r="AS125" s="1023" t="str">
        <f>IF(ＺＥＨデベロッパー公開情報!AH311="","",ＺＥＨデベロッパー公開情報!AH311)</f>
        <v/>
      </c>
      <c r="AT125" s="1023"/>
      <c r="AU125" s="1023"/>
      <c r="AV125" s="1023"/>
      <c r="AW125" s="1023"/>
      <c r="AX125" s="1023"/>
      <c r="AY125" s="1023"/>
      <c r="AZ125" s="1023"/>
      <c r="BA125" s="1023"/>
      <c r="BB125" s="1023"/>
      <c r="BC125" s="1023"/>
      <c r="BD125" s="1023"/>
      <c r="BE125" s="1023"/>
      <c r="BF125" s="1023"/>
      <c r="BG125" s="1023"/>
      <c r="BH125" s="1023"/>
      <c r="BI125" s="1023"/>
      <c r="BJ125" s="1023"/>
      <c r="BK125" s="1023"/>
      <c r="BL125" s="1023"/>
      <c r="BM125" s="1023"/>
      <c r="BN125" s="1023"/>
      <c r="BO125" s="1023"/>
      <c r="BP125" s="1023"/>
      <c r="BQ125" s="1023"/>
      <c r="BR125" s="1023"/>
      <c r="BS125" s="1023"/>
      <c r="BT125" s="1023"/>
      <c r="BU125" s="1023"/>
      <c r="BV125" s="1023"/>
      <c r="BW125" s="1023"/>
      <c r="BX125" s="1023"/>
      <c r="BY125" s="1023"/>
      <c r="BZ125" s="1023"/>
      <c r="CA125" s="1023"/>
      <c r="CB125" s="1023"/>
      <c r="CC125" s="1024"/>
      <c r="CD125" s="142"/>
      <c r="CE125" s="142"/>
      <c r="CF125" s="142"/>
      <c r="CG125" s="142"/>
      <c r="CH125" s="142"/>
      <c r="CI125" s="142"/>
      <c r="CJ125" s="142"/>
      <c r="CK125" s="142"/>
      <c r="CL125" s="142"/>
      <c r="CM125" s="145"/>
    </row>
    <row r="126" spans="1:120" s="100" customFormat="1" ht="25" customHeight="1">
      <c r="A126" s="1005">
        <v>62</v>
      </c>
      <c r="B126" s="1006"/>
      <c r="C126" s="988" t="str">
        <f>IF(ＺＥＨデベロッパー公開情報!C312="","",ＺＥＨデベロッパー公開情報!C312)</f>
        <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89"/>
      <c r="AA126" s="989"/>
      <c r="AB126" s="989"/>
      <c r="AC126" s="989"/>
      <c r="AD126" s="989"/>
      <c r="AE126" s="989"/>
      <c r="AF126" s="990" t="str">
        <f>IF(OR(ＺＥＨデベロッパー公開情報!Q312="",ＺＥＨデベロッパー公開情報!W312="",ＺＥＨデベロッパー公開情報!AC312=""),"",ＺＥＨデベロッパー公開情報!Q312&amp;"-"&amp;ＺＥＨデベロッパー公開情報!W312&amp;"-"&amp;ＺＥＨデベロッパー公開情報!AC312)</f>
        <v/>
      </c>
      <c r="AG126" s="991"/>
      <c r="AH126" s="991"/>
      <c r="AI126" s="991"/>
      <c r="AJ126" s="991"/>
      <c r="AK126" s="991"/>
      <c r="AL126" s="991"/>
      <c r="AM126" s="991"/>
      <c r="AN126" s="991"/>
      <c r="AO126" s="991"/>
      <c r="AP126" s="991"/>
      <c r="AQ126" s="991"/>
      <c r="AR126" s="992"/>
      <c r="AS126" s="993" t="str">
        <f>IF(ＺＥＨデベロッパー公開情報!AH312="","",ＺＥＨデベロッパー公開情報!AH312)</f>
        <v/>
      </c>
      <c r="AT126" s="994"/>
      <c r="AU126" s="994"/>
      <c r="AV126" s="994"/>
      <c r="AW126" s="994"/>
      <c r="AX126" s="994"/>
      <c r="AY126" s="994"/>
      <c r="AZ126" s="994"/>
      <c r="BA126" s="994"/>
      <c r="BB126" s="994"/>
      <c r="BC126" s="994"/>
      <c r="BD126" s="994"/>
      <c r="BE126" s="994"/>
      <c r="BF126" s="994"/>
      <c r="BG126" s="994"/>
      <c r="BH126" s="994"/>
      <c r="BI126" s="994"/>
      <c r="BJ126" s="994"/>
      <c r="BK126" s="994"/>
      <c r="BL126" s="994"/>
      <c r="BM126" s="994"/>
      <c r="BN126" s="994"/>
      <c r="BO126" s="994"/>
      <c r="BP126" s="994"/>
      <c r="BQ126" s="994"/>
      <c r="BR126" s="994"/>
      <c r="BS126" s="994"/>
      <c r="BT126" s="994"/>
      <c r="BU126" s="994"/>
      <c r="BV126" s="994"/>
      <c r="BW126" s="994"/>
      <c r="BX126" s="994"/>
      <c r="BY126" s="994"/>
      <c r="BZ126" s="994"/>
      <c r="CA126" s="994"/>
      <c r="CB126" s="994"/>
      <c r="CC126" s="995"/>
      <c r="CD126" s="142"/>
      <c r="CE126" s="142"/>
      <c r="CF126" s="142"/>
      <c r="CG126" s="142"/>
      <c r="CH126" s="142"/>
      <c r="CI126" s="142"/>
      <c r="CJ126" s="142"/>
      <c r="CK126" s="142"/>
      <c r="CL126" s="142"/>
      <c r="CM126" s="145"/>
    </row>
    <row r="127" spans="1:120" s="100" customFormat="1" ht="25" customHeight="1">
      <c r="A127" s="996">
        <v>63</v>
      </c>
      <c r="B127" s="997"/>
      <c r="C127" s="998" t="str">
        <f>IF(ＺＥＨデベロッパー公開情報!C313="","",ＺＥＨデベロッパー公開情報!C313)</f>
        <v/>
      </c>
      <c r="D127" s="999"/>
      <c r="E127" s="999"/>
      <c r="F127" s="999"/>
      <c r="G127" s="999"/>
      <c r="H127" s="999"/>
      <c r="I127" s="999"/>
      <c r="J127" s="999"/>
      <c r="K127" s="999"/>
      <c r="L127" s="999"/>
      <c r="M127" s="999"/>
      <c r="N127" s="999"/>
      <c r="O127" s="999"/>
      <c r="P127" s="999"/>
      <c r="Q127" s="999"/>
      <c r="R127" s="999"/>
      <c r="S127" s="999"/>
      <c r="T127" s="999"/>
      <c r="U127" s="999"/>
      <c r="V127" s="999"/>
      <c r="W127" s="999"/>
      <c r="X127" s="999"/>
      <c r="Y127" s="999"/>
      <c r="Z127" s="999"/>
      <c r="AA127" s="999"/>
      <c r="AB127" s="999"/>
      <c r="AC127" s="999"/>
      <c r="AD127" s="999"/>
      <c r="AE127" s="999"/>
      <c r="AF127" s="1000" t="str">
        <f>IF(OR(ＺＥＨデベロッパー公開情報!Q313="",ＺＥＨデベロッパー公開情報!W313="",ＺＥＨデベロッパー公開情報!AC313=""),"",ＺＥＨデベロッパー公開情報!Q313&amp;"-"&amp;ＺＥＨデベロッパー公開情報!W313&amp;"-"&amp;ＺＥＨデベロッパー公開情報!AC313)</f>
        <v/>
      </c>
      <c r="AG127" s="1001"/>
      <c r="AH127" s="1001"/>
      <c r="AI127" s="1001"/>
      <c r="AJ127" s="1001"/>
      <c r="AK127" s="1001"/>
      <c r="AL127" s="1001"/>
      <c r="AM127" s="1001"/>
      <c r="AN127" s="1001"/>
      <c r="AO127" s="1001"/>
      <c r="AP127" s="1001"/>
      <c r="AQ127" s="1001"/>
      <c r="AR127" s="1002"/>
      <c r="AS127" s="1003" t="str">
        <f>IF(ＺＥＨデベロッパー公開情報!AH313="","",ＺＥＨデベロッパー公開情報!AH313)</f>
        <v/>
      </c>
      <c r="AT127" s="1003"/>
      <c r="AU127" s="1003"/>
      <c r="AV127" s="1003"/>
      <c r="AW127" s="1003"/>
      <c r="AX127" s="1003"/>
      <c r="AY127" s="1003"/>
      <c r="AZ127" s="1003"/>
      <c r="BA127" s="1003"/>
      <c r="BB127" s="1003"/>
      <c r="BC127" s="1003"/>
      <c r="BD127" s="1003"/>
      <c r="BE127" s="1003"/>
      <c r="BF127" s="1003"/>
      <c r="BG127" s="1003"/>
      <c r="BH127" s="1003"/>
      <c r="BI127" s="1003"/>
      <c r="BJ127" s="1003"/>
      <c r="BK127" s="1003"/>
      <c r="BL127" s="1003"/>
      <c r="BM127" s="1003"/>
      <c r="BN127" s="1003"/>
      <c r="BO127" s="1003"/>
      <c r="BP127" s="1003"/>
      <c r="BQ127" s="1003"/>
      <c r="BR127" s="1003"/>
      <c r="BS127" s="1003"/>
      <c r="BT127" s="1003"/>
      <c r="BU127" s="1003"/>
      <c r="BV127" s="1003"/>
      <c r="BW127" s="1003"/>
      <c r="BX127" s="1003"/>
      <c r="BY127" s="1003"/>
      <c r="BZ127" s="1003"/>
      <c r="CA127" s="1003"/>
      <c r="CB127" s="1003"/>
      <c r="CC127" s="1004"/>
      <c r="CD127" s="142"/>
      <c r="CE127" s="142"/>
      <c r="CF127" s="142"/>
      <c r="CG127" s="142"/>
      <c r="CH127" s="142"/>
      <c r="CI127" s="142"/>
      <c r="CJ127" s="142"/>
      <c r="CK127" s="142"/>
      <c r="CL127" s="142"/>
      <c r="CM127" s="145"/>
    </row>
    <row r="128" spans="1:120" s="100" customFormat="1" ht="25" customHeight="1">
      <c r="A128" s="986">
        <v>64</v>
      </c>
      <c r="B128" s="987"/>
      <c r="C128" s="988" t="str">
        <f>IF(ＺＥＨデベロッパー公開情報!C314="","",ＺＥＨデベロッパー公開情報!C314)</f>
        <v/>
      </c>
      <c r="D128" s="989"/>
      <c r="E128" s="989"/>
      <c r="F128" s="989"/>
      <c r="G128" s="989"/>
      <c r="H128" s="989"/>
      <c r="I128" s="989"/>
      <c r="J128" s="989"/>
      <c r="K128" s="989"/>
      <c r="L128" s="989"/>
      <c r="M128" s="989"/>
      <c r="N128" s="989"/>
      <c r="O128" s="989"/>
      <c r="P128" s="989"/>
      <c r="Q128" s="989"/>
      <c r="R128" s="989"/>
      <c r="S128" s="989"/>
      <c r="T128" s="989"/>
      <c r="U128" s="989"/>
      <c r="V128" s="989"/>
      <c r="W128" s="989"/>
      <c r="X128" s="989"/>
      <c r="Y128" s="989"/>
      <c r="Z128" s="989"/>
      <c r="AA128" s="989"/>
      <c r="AB128" s="989"/>
      <c r="AC128" s="989"/>
      <c r="AD128" s="989"/>
      <c r="AE128" s="989"/>
      <c r="AF128" s="990" t="str">
        <f>IF(OR(ＺＥＨデベロッパー公開情報!Q314="",ＺＥＨデベロッパー公開情報!W314="",ＺＥＨデベロッパー公開情報!AC314=""),"",ＺＥＨデベロッパー公開情報!Q314&amp;"-"&amp;ＺＥＨデベロッパー公開情報!W314&amp;"-"&amp;ＺＥＨデベロッパー公開情報!AC314)</f>
        <v/>
      </c>
      <c r="AG128" s="991"/>
      <c r="AH128" s="991"/>
      <c r="AI128" s="991"/>
      <c r="AJ128" s="991"/>
      <c r="AK128" s="991"/>
      <c r="AL128" s="991"/>
      <c r="AM128" s="991"/>
      <c r="AN128" s="991"/>
      <c r="AO128" s="991"/>
      <c r="AP128" s="991"/>
      <c r="AQ128" s="991"/>
      <c r="AR128" s="992"/>
      <c r="AS128" s="993" t="str">
        <f>IF(ＺＥＨデベロッパー公開情報!AH314="","",ＺＥＨデベロッパー公開情報!AH314)</f>
        <v/>
      </c>
      <c r="AT128" s="994"/>
      <c r="AU128" s="994"/>
      <c r="AV128" s="994"/>
      <c r="AW128" s="994"/>
      <c r="AX128" s="994"/>
      <c r="AY128" s="994"/>
      <c r="AZ128" s="994"/>
      <c r="BA128" s="994"/>
      <c r="BB128" s="994"/>
      <c r="BC128" s="994"/>
      <c r="BD128" s="994"/>
      <c r="BE128" s="994"/>
      <c r="BF128" s="994"/>
      <c r="BG128" s="994"/>
      <c r="BH128" s="994"/>
      <c r="BI128" s="994"/>
      <c r="BJ128" s="994"/>
      <c r="BK128" s="994"/>
      <c r="BL128" s="994"/>
      <c r="BM128" s="994"/>
      <c r="BN128" s="994"/>
      <c r="BO128" s="994"/>
      <c r="BP128" s="994"/>
      <c r="BQ128" s="994"/>
      <c r="BR128" s="994"/>
      <c r="BS128" s="994"/>
      <c r="BT128" s="994"/>
      <c r="BU128" s="994"/>
      <c r="BV128" s="994"/>
      <c r="BW128" s="994"/>
      <c r="BX128" s="994"/>
      <c r="BY128" s="994"/>
      <c r="BZ128" s="994"/>
      <c r="CA128" s="994"/>
      <c r="CB128" s="994"/>
      <c r="CC128" s="995"/>
      <c r="CD128" s="142"/>
      <c r="CE128" s="142"/>
      <c r="CF128" s="142"/>
      <c r="CG128" s="142"/>
      <c r="CH128" s="142"/>
      <c r="CI128" s="142"/>
      <c r="CJ128" s="142"/>
      <c r="CK128" s="142"/>
      <c r="CL128" s="142"/>
      <c r="CM128" s="145"/>
    </row>
    <row r="129" spans="1:91" s="100" customFormat="1" ht="25" customHeight="1">
      <c r="A129" s="996">
        <v>65</v>
      </c>
      <c r="B129" s="997"/>
      <c r="C129" s="998" t="str">
        <f>IF(ＺＥＨデベロッパー公開情報!C315="","",ＺＥＨデベロッパー公開情報!C315)</f>
        <v/>
      </c>
      <c r="D129" s="999"/>
      <c r="E129" s="999"/>
      <c r="F129" s="999"/>
      <c r="G129" s="999"/>
      <c r="H129" s="999"/>
      <c r="I129" s="999"/>
      <c r="J129" s="999"/>
      <c r="K129" s="999"/>
      <c r="L129" s="999"/>
      <c r="M129" s="999"/>
      <c r="N129" s="999"/>
      <c r="O129" s="999"/>
      <c r="P129" s="999"/>
      <c r="Q129" s="999"/>
      <c r="R129" s="999"/>
      <c r="S129" s="999"/>
      <c r="T129" s="999"/>
      <c r="U129" s="999"/>
      <c r="V129" s="999"/>
      <c r="W129" s="999"/>
      <c r="X129" s="999"/>
      <c r="Y129" s="999"/>
      <c r="Z129" s="999"/>
      <c r="AA129" s="999"/>
      <c r="AB129" s="999"/>
      <c r="AC129" s="999"/>
      <c r="AD129" s="999"/>
      <c r="AE129" s="999"/>
      <c r="AF129" s="1000" t="str">
        <f>IF(OR(ＺＥＨデベロッパー公開情報!Q315="",ＺＥＨデベロッパー公開情報!W315="",ＺＥＨデベロッパー公開情報!AC315=""),"",ＺＥＨデベロッパー公開情報!Q315&amp;"-"&amp;ＺＥＨデベロッパー公開情報!W315&amp;"-"&amp;ＺＥＨデベロッパー公開情報!AC315)</f>
        <v/>
      </c>
      <c r="AG129" s="1001"/>
      <c r="AH129" s="1001"/>
      <c r="AI129" s="1001"/>
      <c r="AJ129" s="1001"/>
      <c r="AK129" s="1001"/>
      <c r="AL129" s="1001"/>
      <c r="AM129" s="1001"/>
      <c r="AN129" s="1001"/>
      <c r="AO129" s="1001"/>
      <c r="AP129" s="1001"/>
      <c r="AQ129" s="1001"/>
      <c r="AR129" s="1002"/>
      <c r="AS129" s="1003" t="str">
        <f>IF(ＺＥＨデベロッパー公開情報!AH315="","",ＺＥＨデベロッパー公開情報!AH315)</f>
        <v/>
      </c>
      <c r="AT129" s="1003"/>
      <c r="AU129" s="1003"/>
      <c r="AV129" s="1003"/>
      <c r="AW129" s="1003"/>
      <c r="AX129" s="1003"/>
      <c r="AY129" s="1003"/>
      <c r="AZ129" s="1003"/>
      <c r="BA129" s="1003"/>
      <c r="BB129" s="1003"/>
      <c r="BC129" s="1003"/>
      <c r="BD129" s="1003"/>
      <c r="BE129" s="1003"/>
      <c r="BF129" s="1003"/>
      <c r="BG129" s="1003"/>
      <c r="BH129" s="1003"/>
      <c r="BI129" s="1003"/>
      <c r="BJ129" s="1003"/>
      <c r="BK129" s="1003"/>
      <c r="BL129" s="1003"/>
      <c r="BM129" s="1003"/>
      <c r="BN129" s="1003"/>
      <c r="BO129" s="1003"/>
      <c r="BP129" s="1003"/>
      <c r="BQ129" s="1003"/>
      <c r="BR129" s="1003"/>
      <c r="BS129" s="1003"/>
      <c r="BT129" s="1003"/>
      <c r="BU129" s="1003"/>
      <c r="BV129" s="1003"/>
      <c r="BW129" s="1003"/>
      <c r="BX129" s="1003"/>
      <c r="BY129" s="1003"/>
      <c r="BZ129" s="1003"/>
      <c r="CA129" s="1003"/>
      <c r="CB129" s="1003"/>
      <c r="CC129" s="1004"/>
      <c r="CD129" s="142"/>
      <c r="CE129" s="142"/>
      <c r="CF129" s="142"/>
      <c r="CG129" s="142"/>
      <c r="CH129" s="142"/>
      <c r="CI129" s="142"/>
      <c r="CJ129" s="142"/>
      <c r="CK129" s="142"/>
      <c r="CL129" s="142"/>
      <c r="CM129" s="145"/>
    </row>
    <row r="130" spans="1:91" ht="25" customHeight="1">
      <c r="A130" s="986">
        <v>66</v>
      </c>
      <c r="B130" s="987"/>
      <c r="C130" s="988" t="str">
        <f>IF(ＺＥＨデベロッパー公開情報!C316="","",ＺＥＨデベロッパー公開情報!C316)</f>
        <v/>
      </c>
      <c r="D130" s="989"/>
      <c r="E130" s="989"/>
      <c r="F130" s="989"/>
      <c r="G130" s="989"/>
      <c r="H130" s="989"/>
      <c r="I130" s="989"/>
      <c r="J130" s="989"/>
      <c r="K130" s="989"/>
      <c r="L130" s="989"/>
      <c r="M130" s="989"/>
      <c r="N130" s="989"/>
      <c r="O130" s="989"/>
      <c r="P130" s="989"/>
      <c r="Q130" s="989"/>
      <c r="R130" s="989"/>
      <c r="S130" s="989"/>
      <c r="T130" s="989"/>
      <c r="U130" s="989"/>
      <c r="V130" s="989"/>
      <c r="W130" s="989"/>
      <c r="X130" s="989"/>
      <c r="Y130" s="989"/>
      <c r="Z130" s="989"/>
      <c r="AA130" s="989"/>
      <c r="AB130" s="989"/>
      <c r="AC130" s="989"/>
      <c r="AD130" s="989"/>
      <c r="AE130" s="989"/>
      <c r="AF130" s="990" t="str">
        <f>IF(OR(ＺＥＨデベロッパー公開情報!Q316="",ＺＥＨデベロッパー公開情報!W316="",ＺＥＨデベロッパー公開情報!AC316=""),"",ＺＥＨデベロッパー公開情報!Q316&amp;"-"&amp;ＺＥＨデベロッパー公開情報!W316&amp;"-"&amp;ＺＥＨデベロッパー公開情報!AC316)</f>
        <v/>
      </c>
      <c r="AG130" s="991"/>
      <c r="AH130" s="991"/>
      <c r="AI130" s="991"/>
      <c r="AJ130" s="991"/>
      <c r="AK130" s="991"/>
      <c r="AL130" s="991"/>
      <c r="AM130" s="991"/>
      <c r="AN130" s="991"/>
      <c r="AO130" s="991"/>
      <c r="AP130" s="991"/>
      <c r="AQ130" s="991"/>
      <c r="AR130" s="992"/>
      <c r="AS130" s="993" t="str">
        <f>IF(ＺＥＨデベロッパー公開情報!AH316="","",ＺＥＨデベロッパー公開情報!AH316)</f>
        <v/>
      </c>
      <c r="AT130" s="994"/>
      <c r="AU130" s="994"/>
      <c r="AV130" s="994"/>
      <c r="AW130" s="994"/>
      <c r="AX130" s="994"/>
      <c r="AY130" s="994"/>
      <c r="AZ130" s="994"/>
      <c r="BA130" s="994"/>
      <c r="BB130" s="994"/>
      <c r="BC130" s="994"/>
      <c r="BD130" s="994"/>
      <c r="BE130" s="994"/>
      <c r="BF130" s="994"/>
      <c r="BG130" s="994"/>
      <c r="BH130" s="994"/>
      <c r="BI130" s="994"/>
      <c r="BJ130" s="994"/>
      <c r="BK130" s="994"/>
      <c r="BL130" s="994"/>
      <c r="BM130" s="994"/>
      <c r="BN130" s="994"/>
      <c r="BO130" s="994"/>
      <c r="BP130" s="994"/>
      <c r="BQ130" s="994"/>
      <c r="BR130" s="994"/>
      <c r="BS130" s="994"/>
      <c r="BT130" s="994"/>
      <c r="BU130" s="994"/>
      <c r="BV130" s="994"/>
      <c r="BW130" s="994"/>
      <c r="BX130" s="994"/>
      <c r="BY130" s="994"/>
      <c r="BZ130" s="994"/>
      <c r="CA130" s="994"/>
      <c r="CB130" s="994"/>
      <c r="CC130" s="995"/>
    </row>
    <row r="131" spans="1:91" ht="25" customHeight="1">
      <c r="A131" s="996">
        <v>67</v>
      </c>
      <c r="B131" s="997"/>
      <c r="C131" s="998" t="str">
        <f>IF(ＺＥＨデベロッパー公開情報!C317="","",ＺＥＨデベロッパー公開情報!C317)</f>
        <v/>
      </c>
      <c r="D131" s="999"/>
      <c r="E131" s="999"/>
      <c r="F131" s="999"/>
      <c r="G131" s="999"/>
      <c r="H131" s="999"/>
      <c r="I131" s="999"/>
      <c r="J131" s="999"/>
      <c r="K131" s="999"/>
      <c r="L131" s="999"/>
      <c r="M131" s="999"/>
      <c r="N131" s="999"/>
      <c r="O131" s="999"/>
      <c r="P131" s="999"/>
      <c r="Q131" s="999"/>
      <c r="R131" s="999"/>
      <c r="S131" s="999"/>
      <c r="T131" s="999"/>
      <c r="U131" s="999"/>
      <c r="V131" s="999"/>
      <c r="W131" s="999"/>
      <c r="X131" s="999"/>
      <c r="Y131" s="999"/>
      <c r="Z131" s="999"/>
      <c r="AA131" s="999"/>
      <c r="AB131" s="999"/>
      <c r="AC131" s="999"/>
      <c r="AD131" s="999"/>
      <c r="AE131" s="999"/>
      <c r="AF131" s="1000" t="str">
        <f>IF(OR(ＺＥＨデベロッパー公開情報!Q317="",ＺＥＨデベロッパー公開情報!W317="",ＺＥＨデベロッパー公開情報!AC317=""),"",ＺＥＨデベロッパー公開情報!Q317&amp;"-"&amp;ＺＥＨデベロッパー公開情報!W317&amp;"-"&amp;ＺＥＨデベロッパー公開情報!AC317)</f>
        <v/>
      </c>
      <c r="AG131" s="1001"/>
      <c r="AH131" s="1001"/>
      <c r="AI131" s="1001"/>
      <c r="AJ131" s="1001"/>
      <c r="AK131" s="1001"/>
      <c r="AL131" s="1001"/>
      <c r="AM131" s="1001"/>
      <c r="AN131" s="1001"/>
      <c r="AO131" s="1001"/>
      <c r="AP131" s="1001"/>
      <c r="AQ131" s="1001"/>
      <c r="AR131" s="1002"/>
      <c r="AS131" s="1003" t="str">
        <f>IF(ＺＥＨデベロッパー公開情報!AH317="","",ＺＥＨデベロッパー公開情報!AH317)</f>
        <v/>
      </c>
      <c r="AT131" s="1003"/>
      <c r="AU131" s="1003"/>
      <c r="AV131" s="1003"/>
      <c r="AW131" s="1003"/>
      <c r="AX131" s="1003"/>
      <c r="AY131" s="1003"/>
      <c r="AZ131" s="1003"/>
      <c r="BA131" s="1003"/>
      <c r="BB131" s="1003"/>
      <c r="BC131" s="1003"/>
      <c r="BD131" s="1003"/>
      <c r="BE131" s="1003"/>
      <c r="BF131" s="1003"/>
      <c r="BG131" s="1003"/>
      <c r="BH131" s="1003"/>
      <c r="BI131" s="1003"/>
      <c r="BJ131" s="1003"/>
      <c r="BK131" s="1003"/>
      <c r="BL131" s="1003"/>
      <c r="BM131" s="1003"/>
      <c r="BN131" s="1003"/>
      <c r="BO131" s="1003"/>
      <c r="BP131" s="1003"/>
      <c r="BQ131" s="1003"/>
      <c r="BR131" s="1003"/>
      <c r="BS131" s="1003"/>
      <c r="BT131" s="1003"/>
      <c r="BU131" s="1003"/>
      <c r="BV131" s="1003"/>
      <c r="BW131" s="1003"/>
      <c r="BX131" s="1003"/>
      <c r="BY131" s="1003"/>
      <c r="BZ131" s="1003"/>
      <c r="CA131" s="1003"/>
      <c r="CB131" s="1003"/>
      <c r="CC131" s="1004"/>
    </row>
    <row r="132" spans="1:91" ht="25" customHeight="1">
      <c r="A132" s="986">
        <v>68</v>
      </c>
      <c r="B132" s="987"/>
      <c r="C132" s="988" t="str">
        <f>IF(ＺＥＨデベロッパー公開情報!C318="","",ＺＥＨデベロッパー公開情報!C318)</f>
        <v/>
      </c>
      <c r="D132" s="989"/>
      <c r="E132" s="989"/>
      <c r="F132" s="989"/>
      <c r="G132" s="989"/>
      <c r="H132" s="989"/>
      <c r="I132" s="989"/>
      <c r="J132" s="989"/>
      <c r="K132" s="989"/>
      <c r="L132" s="989"/>
      <c r="M132" s="989"/>
      <c r="N132" s="989"/>
      <c r="O132" s="989"/>
      <c r="P132" s="989"/>
      <c r="Q132" s="989"/>
      <c r="R132" s="989"/>
      <c r="S132" s="989"/>
      <c r="T132" s="989"/>
      <c r="U132" s="989"/>
      <c r="V132" s="989"/>
      <c r="W132" s="989"/>
      <c r="X132" s="989"/>
      <c r="Y132" s="989"/>
      <c r="Z132" s="989"/>
      <c r="AA132" s="989"/>
      <c r="AB132" s="989"/>
      <c r="AC132" s="989"/>
      <c r="AD132" s="989"/>
      <c r="AE132" s="989"/>
      <c r="AF132" s="990" t="str">
        <f>IF(OR(ＺＥＨデベロッパー公開情報!Q318="",ＺＥＨデベロッパー公開情報!W318="",ＺＥＨデベロッパー公開情報!AC318=""),"",ＺＥＨデベロッパー公開情報!Q318&amp;"-"&amp;ＺＥＨデベロッパー公開情報!W318&amp;"-"&amp;ＺＥＨデベロッパー公開情報!AC318)</f>
        <v/>
      </c>
      <c r="AG132" s="991"/>
      <c r="AH132" s="991"/>
      <c r="AI132" s="991"/>
      <c r="AJ132" s="991"/>
      <c r="AK132" s="991"/>
      <c r="AL132" s="991"/>
      <c r="AM132" s="991"/>
      <c r="AN132" s="991"/>
      <c r="AO132" s="991"/>
      <c r="AP132" s="991"/>
      <c r="AQ132" s="991"/>
      <c r="AR132" s="992"/>
      <c r="AS132" s="993" t="str">
        <f>IF(ＺＥＨデベロッパー公開情報!AH318="","",ＺＥＨデベロッパー公開情報!AH318)</f>
        <v/>
      </c>
      <c r="AT132" s="994"/>
      <c r="AU132" s="994"/>
      <c r="AV132" s="994"/>
      <c r="AW132" s="994"/>
      <c r="AX132" s="994"/>
      <c r="AY132" s="994"/>
      <c r="AZ132" s="994"/>
      <c r="BA132" s="994"/>
      <c r="BB132" s="994"/>
      <c r="BC132" s="994"/>
      <c r="BD132" s="994"/>
      <c r="BE132" s="994"/>
      <c r="BF132" s="994"/>
      <c r="BG132" s="994"/>
      <c r="BH132" s="994"/>
      <c r="BI132" s="994"/>
      <c r="BJ132" s="994"/>
      <c r="BK132" s="994"/>
      <c r="BL132" s="994"/>
      <c r="BM132" s="994"/>
      <c r="BN132" s="994"/>
      <c r="BO132" s="994"/>
      <c r="BP132" s="994"/>
      <c r="BQ132" s="994"/>
      <c r="BR132" s="994"/>
      <c r="BS132" s="994"/>
      <c r="BT132" s="994"/>
      <c r="BU132" s="994"/>
      <c r="BV132" s="994"/>
      <c r="BW132" s="994"/>
      <c r="BX132" s="994"/>
      <c r="BY132" s="994"/>
      <c r="BZ132" s="994"/>
      <c r="CA132" s="994"/>
      <c r="CB132" s="994"/>
      <c r="CC132" s="995"/>
    </row>
    <row r="133" spans="1:91" ht="25" customHeight="1">
      <c r="A133" s="996">
        <v>69</v>
      </c>
      <c r="B133" s="997"/>
      <c r="C133" s="998" t="str">
        <f>IF(ＺＥＨデベロッパー公開情報!C319="","",ＺＥＨデベロッパー公開情報!C319)</f>
        <v/>
      </c>
      <c r="D133" s="999"/>
      <c r="E133" s="999"/>
      <c r="F133" s="999"/>
      <c r="G133" s="999"/>
      <c r="H133" s="999"/>
      <c r="I133" s="999"/>
      <c r="J133" s="999"/>
      <c r="K133" s="999"/>
      <c r="L133" s="999"/>
      <c r="M133" s="999"/>
      <c r="N133" s="999"/>
      <c r="O133" s="999"/>
      <c r="P133" s="999"/>
      <c r="Q133" s="999"/>
      <c r="R133" s="999"/>
      <c r="S133" s="999"/>
      <c r="T133" s="999"/>
      <c r="U133" s="999"/>
      <c r="V133" s="999"/>
      <c r="W133" s="999"/>
      <c r="X133" s="999"/>
      <c r="Y133" s="999"/>
      <c r="Z133" s="999"/>
      <c r="AA133" s="999"/>
      <c r="AB133" s="999"/>
      <c r="AC133" s="999"/>
      <c r="AD133" s="999"/>
      <c r="AE133" s="999"/>
      <c r="AF133" s="1000" t="str">
        <f>IF(OR(ＺＥＨデベロッパー公開情報!Q319="",ＺＥＨデベロッパー公開情報!W319="",ＺＥＨデベロッパー公開情報!AC319=""),"",ＺＥＨデベロッパー公開情報!Q319&amp;"-"&amp;ＺＥＨデベロッパー公開情報!W319&amp;"-"&amp;ＺＥＨデベロッパー公開情報!AC319)</f>
        <v/>
      </c>
      <c r="AG133" s="1001"/>
      <c r="AH133" s="1001"/>
      <c r="AI133" s="1001"/>
      <c r="AJ133" s="1001"/>
      <c r="AK133" s="1001"/>
      <c r="AL133" s="1001"/>
      <c r="AM133" s="1001"/>
      <c r="AN133" s="1001"/>
      <c r="AO133" s="1001"/>
      <c r="AP133" s="1001"/>
      <c r="AQ133" s="1001"/>
      <c r="AR133" s="1002"/>
      <c r="AS133" s="1003" t="str">
        <f>IF(ＺＥＨデベロッパー公開情報!AH319="","",ＺＥＨデベロッパー公開情報!AH319)</f>
        <v/>
      </c>
      <c r="AT133" s="1003"/>
      <c r="AU133" s="1003"/>
      <c r="AV133" s="1003"/>
      <c r="AW133" s="1003"/>
      <c r="AX133" s="1003"/>
      <c r="AY133" s="1003"/>
      <c r="AZ133" s="1003"/>
      <c r="BA133" s="1003"/>
      <c r="BB133" s="1003"/>
      <c r="BC133" s="1003"/>
      <c r="BD133" s="1003"/>
      <c r="BE133" s="1003"/>
      <c r="BF133" s="1003"/>
      <c r="BG133" s="1003"/>
      <c r="BH133" s="1003"/>
      <c r="BI133" s="1003"/>
      <c r="BJ133" s="1003"/>
      <c r="BK133" s="1003"/>
      <c r="BL133" s="1003"/>
      <c r="BM133" s="1003"/>
      <c r="BN133" s="1003"/>
      <c r="BO133" s="1003"/>
      <c r="BP133" s="1003"/>
      <c r="BQ133" s="1003"/>
      <c r="BR133" s="1003"/>
      <c r="BS133" s="1003"/>
      <c r="BT133" s="1003"/>
      <c r="BU133" s="1003"/>
      <c r="BV133" s="1003"/>
      <c r="BW133" s="1003"/>
      <c r="BX133" s="1003"/>
      <c r="BY133" s="1003"/>
      <c r="BZ133" s="1003"/>
      <c r="CA133" s="1003"/>
      <c r="CB133" s="1003"/>
      <c r="CC133" s="1004"/>
    </row>
    <row r="134" spans="1:91" ht="25" customHeight="1">
      <c r="A134" s="986">
        <v>70</v>
      </c>
      <c r="B134" s="987"/>
      <c r="C134" s="988" t="str">
        <f>IF(ＺＥＨデベロッパー公開情報!C320="","",ＺＥＨデベロッパー公開情報!C320)</f>
        <v/>
      </c>
      <c r="D134" s="989"/>
      <c r="E134" s="989"/>
      <c r="F134" s="989"/>
      <c r="G134" s="989"/>
      <c r="H134" s="989"/>
      <c r="I134" s="989"/>
      <c r="J134" s="989"/>
      <c r="K134" s="989"/>
      <c r="L134" s="989"/>
      <c r="M134" s="989"/>
      <c r="N134" s="989"/>
      <c r="O134" s="989"/>
      <c r="P134" s="989"/>
      <c r="Q134" s="989"/>
      <c r="R134" s="989"/>
      <c r="S134" s="989"/>
      <c r="T134" s="989"/>
      <c r="U134" s="989"/>
      <c r="V134" s="989"/>
      <c r="W134" s="989"/>
      <c r="X134" s="989"/>
      <c r="Y134" s="989"/>
      <c r="Z134" s="989"/>
      <c r="AA134" s="989"/>
      <c r="AB134" s="989"/>
      <c r="AC134" s="989"/>
      <c r="AD134" s="989"/>
      <c r="AE134" s="989"/>
      <c r="AF134" s="990" t="str">
        <f>IF(OR(ＺＥＨデベロッパー公開情報!Q320="",ＺＥＨデベロッパー公開情報!W320="",ＺＥＨデベロッパー公開情報!AC320=""),"",ＺＥＨデベロッパー公開情報!Q320&amp;"-"&amp;ＺＥＨデベロッパー公開情報!W320&amp;"-"&amp;ＺＥＨデベロッパー公開情報!AC320)</f>
        <v/>
      </c>
      <c r="AG134" s="991"/>
      <c r="AH134" s="991"/>
      <c r="AI134" s="991"/>
      <c r="AJ134" s="991"/>
      <c r="AK134" s="991"/>
      <c r="AL134" s="991"/>
      <c r="AM134" s="991"/>
      <c r="AN134" s="991"/>
      <c r="AO134" s="991"/>
      <c r="AP134" s="991"/>
      <c r="AQ134" s="991"/>
      <c r="AR134" s="992"/>
      <c r="AS134" s="993" t="str">
        <f>IF(ＺＥＨデベロッパー公開情報!AH320="","",ＺＥＨデベロッパー公開情報!AH320)</f>
        <v/>
      </c>
      <c r="AT134" s="994"/>
      <c r="AU134" s="994"/>
      <c r="AV134" s="994"/>
      <c r="AW134" s="994"/>
      <c r="AX134" s="994"/>
      <c r="AY134" s="994"/>
      <c r="AZ134" s="994"/>
      <c r="BA134" s="994"/>
      <c r="BB134" s="994"/>
      <c r="BC134" s="994"/>
      <c r="BD134" s="994"/>
      <c r="BE134" s="994"/>
      <c r="BF134" s="994"/>
      <c r="BG134" s="994"/>
      <c r="BH134" s="994"/>
      <c r="BI134" s="994"/>
      <c r="BJ134" s="994"/>
      <c r="BK134" s="994"/>
      <c r="BL134" s="994"/>
      <c r="BM134" s="994"/>
      <c r="BN134" s="994"/>
      <c r="BO134" s="994"/>
      <c r="BP134" s="994"/>
      <c r="BQ134" s="994"/>
      <c r="BR134" s="994"/>
      <c r="BS134" s="994"/>
      <c r="BT134" s="994"/>
      <c r="BU134" s="994"/>
      <c r="BV134" s="994"/>
      <c r="BW134" s="994"/>
      <c r="BX134" s="994"/>
      <c r="BY134" s="994"/>
      <c r="BZ134" s="994"/>
      <c r="CA134" s="994"/>
      <c r="CB134" s="994"/>
      <c r="CC134" s="995"/>
    </row>
    <row r="135" spans="1:91" ht="25" customHeight="1">
      <c r="A135" s="996">
        <v>71</v>
      </c>
      <c r="B135" s="997"/>
      <c r="C135" s="998" t="str">
        <f>IF(ＺＥＨデベロッパー公開情報!C321="","",ＺＥＨデベロッパー公開情報!C321)</f>
        <v/>
      </c>
      <c r="D135" s="999"/>
      <c r="E135" s="999"/>
      <c r="F135" s="999"/>
      <c r="G135" s="999"/>
      <c r="H135" s="999"/>
      <c r="I135" s="999"/>
      <c r="J135" s="999"/>
      <c r="K135" s="999"/>
      <c r="L135" s="999"/>
      <c r="M135" s="999"/>
      <c r="N135" s="999"/>
      <c r="O135" s="999"/>
      <c r="P135" s="999"/>
      <c r="Q135" s="999"/>
      <c r="R135" s="999"/>
      <c r="S135" s="999"/>
      <c r="T135" s="999"/>
      <c r="U135" s="999"/>
      <c r="V135" s="999"/>
      <c r="W135" s="999"/>
      <c r="X135" s="999"/>
      <c r="Y135" s="999"/>
      <c r="Z135" s="999"/>
      <c r="AA135" s="999"/>
      <c r="AB135" s="999"/>
      <c r="AC135" s="999"/>
      <c r="AD135" s="999"/>
      <c r="AE135" s="999"/>
      <c r="AF135" s="1000" t="str">
        <f>IF(OR(ＺＥＨデベロッパー公開情報!Q321="",ＺＥＨデベロッパー公開情報!W321="",ＺＥＨデベロッパー公開情報!AC321=""),"",ＺＥＨデベロッパー公開情報!Q321&amp;"-"&amp;ＺＥＨデベロッパー公開情報!W321&amp;"-"&amp;ＺＥＨデベロッパー公開情報!AC321)</f>
        <v/>
      </c>
      <c r="AG135" s="1001"/>
      <c r="AH135" s="1001"/>
      <c r="AI135" s="1001"/>
      <c r="AJ135" s="1001"/>
      <c r="AK135" s="1001"/>
      <c r="AL135" s="1001"/>
      <c r="AM135" s="1001"/>
      <c r="AN135" s="1001"/>
      <c r="AO135" s="1001"/>
      <c r="AP135" s="1001"/>
      <c r="AQ135" s="1001"/>
      <c r="AR135" s="1002"/>
      <c r="AS135" s="1003" t="str">
        <f>IF(ＺＥＨデベロッパー公開情報!AH321="","",ＺＥＨデベロッパー公開情報!AH321)</f>
        <v/>
      </c>
      <c r="AT135" s="1003"/>
      <c r="AU135" s="1003"/>
      <c r="AV135" s="1003"/>
      <c r="AW135" s="1003"/>
      <c r="AX135" s="1003"/>
      <c r="AY135" s="1003"/>
      <c r="AZ135" s="1003"/>
      <c r="BA135" s="1003"/>
      <c r="BB135" s="1003"/>
      <c r="BC135" s="1003"/>
      <c r="BD135" s="1003"/>
      <c r="BE135" s="1003"/>
      <c r="BF135" s="1003"/>
      <c r="BG135" s="1003"/>
      <c r="BH135" s="1003"/>
      <c r="BI135" s="1003"/>
      <c r="BJ135" s="1003"/>
      <c r="BK135" s="1003"/>
      <c r="BL135" s="1003"/>
      <c r="BM135" s="1003"/>
      <c r="BN135" s="1003"/>
      <c r="BO135" s="1003"/>
      <c r="BP135" s="1003"/>
      <c r="BQ135" s="1003"/>
      <c r="BR135" s="1003"/>
      <c r="BS135" s="1003"/>
      <c r="BT135" s="1003"/>
      <c r="BU135" s="1003"/>
      <c r="BV135" s="1003"/>
      <c r="BW135" s="1003"/>
      <c r="BX135" s="1003"/>
      <c r="BY135" s="1003"/>
      <c r="BZ135" s="1003"/>
      <c r="CA135" s="1003"/>
      <c r="CB135" s="1003"/>
      <c r="CC135" s="1004"/>
    </row>
    <row r="136" spans="1:91" ht="25" customHeight="1">
      <c r="A136" s="986">
        <v>72</v>
      </c>
      <c r="B136" s="987"/>
      <c r="C136" s="988" t="str">
        <f>IF(ＺＥＨデベロッパー公開情報!C322="","",ＺＥＨデベロッパー公開情報!C322)</f>
        <v/>
      </c>
      <c r="D136" s="989"/>
      <c r="E136" s="989"/>
      <c r="F136" s="989"/>
      <c r="G136" s="989"/>
      <c r="H136" s="989"/>
      <c r="I136" s="989"/>
      <c r="J136" s="989"/>
      <c r="K136" s="989"/>
      <c r="L136" s="989"/>
      <c r="M136" s="989"/>
      <c r="N136" s="989"/>
      <c r="O136" s="989"/>
      <c r="P136" s="989"/>
      <c r="Q136" s="989"/>
      <c r="R136" s="989"/>
      <c r="S136" s="989"/>
      <c r="T136" s="989"/>
      <c r="U136" s="989"/>
      <c r="V136" s="989"/>
      <c r="W136" s="989"/>
      <c r="X136" s="989"/>
      <c r="Y136" s="989"/>
      <c r="Z136" s="989"/>
      <c r="AA136" s="989"/>
      <c r="AB136" s="989"/>
      <c r="AC136" s="989"/>
      <c r="AD136" s="989"/>
      <c r="AE136" s="989"/>
      <c r="AF136" s="990" t="str">
        <f>IF(OR(ＺＥＨデベロッパー公開情報!Q322="",ＺＥＨデベロッパー公開情報!W322="",ＺＥＨデベロッパー公開情報!AC322=""),"",ＺＥＨデベロッパー公開情報!Q322&amp;"-"&amp;ＺＥＨデベロッパー公開情報!W322&amp;"-"&amp;ＺＥＨデベロッパー公開情報!AC322)</f>
        <v/>
      </c>
      <c r="AG136" s="991"/>
      <c r="AH136" s="991"/>
      <c r="AI136" s="991"/>
      <c r="AJ136" s="991"/>
      <c r="AK136" s="991"/>
      <c r="AL136" s="991"/>
      <c r="AM136" s="991"/>
      <c r="AN136" s="991"/>
      <c r="AO136" s="991"/>
      <c r="AP136" s="991"/>
      <c r="AQ136" s="991"/>
      <c r="AR136" s="992"/>
      <c r="AS136" s="993" t="str">
        <f>IF(ＺＥＨデベロッパー公開情報!AH322="","",ＺＥＨデベロッパー公開情報!AH322)</f>
        <v/>
      </c>
      <c r="AT136" s="994"/>
      <c r="AU136" s="994"/>
      <c r="AV136" s="994"/>
      <c r="AW136" s="994"/>
      <c r="AX136" s="994"/>
      <c r="AY136" s="994"/>
      <c r="AZ136" s="994"/>
      <c r="BA136" s="994"/>
      <c r="BB136" s="994"/>
      <c r="BC136" s="994"/>
      <c r="BD136" s="994"/>
      <c r="BE136" s="994"/>
      <c r="BF136" s="994"/>
      <c r="BG136" s="994"/>
      <c r="BH136" s="994"/>
      <c r="BI136" s="994"/>
      <c r="BJ136" s="994"/>
      <c r="BK136" s="994"/>
      <c r="BL136" s="994"/>
      <c r="BM136" s="994"/>
      <c r="BN136" s="994"/>
      <c r="BO136" s="994"/>
      <c r="BP136" s="994"/>
      <c r="BQ136" s="994"/>
      <c r="BR136" s="994"/>
      <c r="BS136" s="994"/>
      <c r="BT136" s="994"/>
      <c r="BU136" s="994"/>
      <c r="BV136" s="994"/>
      <c r="BW136" s="994"/>
      <c r="BX136" s="994"/>
      <c r="BY136" s="994"/>
      <c r="BZ136" s="994"/>
      <c r="CA136" s="994"/>
      <c r="CB136" s="994"/>
      <c r="CC136" s="995"/>
    </row>
    <row r="137" spans="1:91" ht="25" customHeight="1">
      <c r="A137" s="996">
        <v>73</v>
      </c>
      <c r="B137" s="997"/>
      <c r="C137" s="998" t="str">
        <f>IF(ＺＥＨデベロッパー公開情報!C323="","",ＺＥＨデベロッパー公開情報!C323)</f>
        <v/>
      </c>
      <c r="D137" s="999"/>
      <c r="E137" s="999"/>
      <c r="F137" s="999"/>
      <c r="G137" s="999"/>
      <c r="H137" s="999"/>
      <c r="I137" s="999"/>
      <c r="J137" s="999"/>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1000" t="str">
        <f>IF(OR(ＺＥＨデベロッパー公開情報!Q323="",ＺＥＨデベロッパー公開情報!W323="",ＺＥＨデベロッパー公開情報!AC323=""),"",ＺＥＨデベロッパー公開情報!Q323&amp;"-"&amp;ＺＥＨデベロッパー公開情報!W323&amp;"-"&amp;ＺＥＨデベロッパー公開情報!AC323)</f>
        <v/>
      </c>
      <c r="AG137" s="1001"/>
      <c r="AH137" s="1001"/>
      <c r="AI137" s="1001"/>
      <c r="AJ137" s="1001"/>
      <c r="AK137" s="1001"/>
      <c r="AL137" s="1001"/>
      <c r="AM137" s="1001"/>
      <c r="AN137" s="1001"/>
      <c r="AO137" s="1001"/>
      <c r="AP137" s="1001"/>
      <c r="AQ137" s="1001"/>
      <c r="AR137" s="1002"/>
      <c r="AS137" s="1003" t="str">
        <f>IF(ＺＥＨデベロッパー公開情報!AH323="","",ＺＥＨデベロッパー公開情報!AH323)</f>
        <v/>
      </c>
      <c r="AT137" s="1003"/>
      <c r="AU137" s="1003"/>
      <c r="AV137" s="1003"/>
      <c r="AW137" s="1003"/>
      <c r="AX137" s="1003"/>
      <c r="AY137" s="1003"/>
      <c r="AZ137" s="1003"/>
      <c r="BA137" s="1003"/>
      <c r="BB137" s="1003"/>
      <c r="BC137" s="1003"/>
      <c r="BD137" s="1003"/>
      <c r="BE137" s="1003"/>
      <c r="BF137" s="1003"/>
      <c r="BG137" s="1003"/>
      <c r="BH137" s="1003"/>
      <c r="BI137" s="1003"/>
      <c r="BJ137" s="1003"/>
      <c r="BK137" s="1003"/>
      <c r="BL137" s="1003"/>
      <c r="BM137" s="1003"/>
      <c r="BN137" s="1003"/>
      <c r="BO137" s="1003"/>
      <c r="BP137" s="1003"/>
      <c r="BQ137" s="1003"/>
      <c r="BR137" s="1003"/>
      <c r="BS137" s="1003"/>
      <c r="BT137" s="1003"/>
      <c r="BU137" s="1003"/>
      <c r="BV137" s="1003"/>
      <c r="BW137" s="1003"/>
      <c r="BX137" s="1003"/>
      <c r="BY137" s="1003"/>
      <c r="BZ137" s="1003"/>
      <c r="CA137" s="1003"/>
      <c r="CB137" s="1003"/>
      <c r="CC137" s="1004"/>
    </row>
    <row r="138" spans="1:91" ht="25" customHeight="1">
      <c r="A138" s="986">
        <v>74</v>
      </c>
      <c r="B138" s="987"/>
      <c r="C138" s="988" t="str">
        <f>IF(ＺＥＨデベロッパー公開情報!C324="","",ＺＥＨデベロッパー公開情報!C324)</f>
        <v/>
      </c>
      <c r="D138" s="989"/>
      <c r="E138" s="989"/>
      <c r="F138" s="989"/>
      <c r="G138" s="989"/>
      <c r="H138" s="989"/>
      <c r="I138" s="989"/>
      <c r="J138" s="989"/>
      <c r="K138" s="989"/>
      <c r="L138" s="989"/>
      <c r="M138" s="989"/>
      <c r="N138" s="989"/>
      <c r="O138" s="989"/>
      <c r="P138" s="989"/>
      <c r="Q138" s="989"/>
      <c r="R138" s="989"/>
      <c r="S138" s="989"/>
      <c r="T138" s="989"/>
      <c r="U138" s="989"/>
      <c r="V138" s="989"/>
      <c r="W138" s="989"/>
      <c r="X138" s="989"/>
      <c r="Y138" s="989"/>
      <c r="Z138" s="989"/>
      <c r="AA138" s="989"/>
      <c r="AB138" s="989"/>
      <c r="AC138" s="989"/>
      <c r="AD138" s="989"/>
      <c r="AE138" s="989"/>
      <c r="AF138" s="990" t="str">
        <f>IF(OR(ＺＥＨデベロッパー公開情報!Q324="",ＺＥＨデベロッパー公開情報!W324="",ＺＥＨデベロッパー公開情報!AC324=""),"",ＺＥＨデベロッパー公開情報!Q324&amp;"-"&amp;ＺＥＨデベロッパー公開情報!W324&amp;"-"&amp;ＺＥＨデベロッパー公開情報!AC324)</f>
        <v/>
      </c>
      <c r="AG138" s="991"/>
      <c r="AH138" s="991"/>
      <c r="AI138" s="991"/>
      <c r="AJ138" s="991"/>
      <c r="AK138" s="991"/>
      <c r="AL138" s="991"/>
      <c r="AM138" s="991"/>
      <c r="AN138" s="991"/>
      <c r="AO138" s="991"/>
      <c r="AP138" s="991"/>
      <c r="AQ138" s="991"/>
      <c r="AR138" s="992"/>
      <c r="AS138" s="993" t="str">
        <f>IF(ＺＥＨデベロッパー公開情報!AH324="","",ＺＥＨデベロッパー公開情報!AH324)</f>
        <v/>
      </c>
      <c r="AT138" s="994"/>
      <c r="AU138" s="994"/>
      <c r="AV138" s="994"/>
      <c r="AW138" s="994"/>
      <c r="AX138" s="994"/>
      <c r="AY138" s="994"/>
      <c r="AZ138" s="994"/>
      <c r="BA138" s="994"/>
      <c r="BB138" s="994"/>
      <c r="BC138" s="994"/>
      <c r="BD138" s="994"/>
      <c r="BE138" s="994"/>
      <c r="BF138" s="994"/>
      <c r="BG138" s="994"/>
      <c r="BH138" s="994"/>
      <c r="BI138" s="994"/>
      <c r="BJ138" s="994"/>
      <c r="BK138" s="994"/>
      <c r="BL138" s="994"/>
      <c r="BM138" s="994"/>
      <c r="BN138" s="994"/>
      <c r="BO138" s="994"/>
      <c r="BP138" s="994"/>
      <c r="BQ138" s="994"/>
      <c r="BR138" s="994"/>
      <c r="BS138" s="994"/>
      <c r="BT138" s="994"/>
      <c r="BU138" s="994"/>
      <c r="BV138" s="994"/>
      <c r="BW138" s="994"/>
      <c r="BX138" s="994"/>
      <c r="BY138" s="994"/>
      <c r="BZ138" s="994"/>
      <c r="CA138" s="994"/>
      <c r="CB138" s="994"/>
      <c r="CC138" s="995"/>
    </row>
    <row r="139" spans="1:91" ht="25" customHeight="1">
      <c r="A139" s="996">
        <v>75</v>
      </c>
      <c r="B139" s="997"/>
      <c r="C139" s="998" t="str">
        <f>IF(ＺＥＨデベロッパー公開情報!C325="","",ＺＥＨデベロッパー公開情報!C325)</f>
        <v/>
      </c>
      <c r="D139" s="999"/>
      <c r="E139" s="999"/>
      <c r="F139" s="999"/>
      <c r="G139" s="999"/>
      <c r="H139" s="999"/>
      <c r="I139" s="999"/>
      <c r="J139" s="999"/>
      <c r="K139" s="999"/>
      <c r="L139" s="999"/>
      <c r="M139" s="999"/>
      <c r="N139" s="999"/>
      <c r="O139" s="999"/>
      <c r="P139" s="999"/>
      <c r="Q139" s="999"/>
      <c r="R139" s="999"/>
      <c r="S139" s="999"/>
      <c r="T139" s="999"/>
      <c r="U139" s="999"/>
      <c r="V139" s="999"/>
      <c r="W139" s="999"/>
      <c r="X139" s="999"/>
      <c r="Y139" s="999"/>
      <c r="Z139" s="999"/>
      <c r="AA139" s="999"/>
      <c r="AB139" s="999"/>
      <c r="AC139" s="999"/>
      <c r="AD139" s="999"/>
      <c r="AE139" s="999"/>
      <c r="AF139" s="1000" t="str">
        <f>IF(OR(ＺＥＨデベロッパー公開情報!Q325="",ＺＥＨデベロッパー公開情報!W325="",ＺＥＨデベロッパー公開情報!AC325=""),"",ＺＥＨデベロッパー公開情報!Q325&amp;"-"&amp;ＺＥＨデベロッパー公開情報!W325&amp;"-"&amp;ＺＥＨデベロッパー公開情報!AC325)</f>
        <v/>
      </c>
      <c r="AG139" s="1001"/>
      <c r="AH139" s="1001"/>
      <c r="AI139" s="1001"/>
      <c r="AJ139" s="1001"/>
      <c r="AK139" s="1001"/>
      <c r="AL139" s="1001"/>
      <c r="AM139" s="1001"/>
      <c r="AN139" s="1001"/>
      <c r="AO139" s="1001"/>
      <c r="AP139" s="1001"/>
      <c r="AQ139" s="1001"/>
      <c r="AR139" s="1002"/>
      <c r="AS139" s="1003" t="str">
        <f>IF(ＺＥＨデベロッパー公開情報!AH325="","",ＺＥＨデベロッパー公開情報!AH325)</f>
        <v/>
      </c>
      <c r="AT139" s="1003"/>
      <c r="AU139" s="1003"/>
      <c r="AV139" s="1003"/>
      <c r="AW139" s="1003"/>
      <c r="AX139" s="1003"/>
      <c r="AY139" s="1003"/>
      <c r="AZ139" s="1003"/>
      <c r="BA139" s="1003"/>
      <c r="BB139" s="1003"/>
      <c r="BC139" s="1003"/>
      <c r="BD139" s="1003"/>
      <c r="BE139" s="1003"/>
      <c r="BF139" s="1003"/>
      <c r="BG139" s="1003"/>
      <c r="BH139" s="1003"/>
      <c r="BI139" s="1003"/>
      <c r="BJ139" s="1003"/>
      <c r="BK139" s="1003"/>
      <c r="BL139" s="1003"/>
      <c r="BM139" s="1003"/>
      <c r="BN139" s="1003"/>
      <c r="BO139" s="1003"/>
      <c r="BP139" s="1003"/>
      <c r="BQ139" s="1003"/>
      <c r="BR139" s="1003"/>
      <c r="BS139" s="1003"/>
      <c r="BT139" s="1003"/>
      <c r="BU139" s="1003"/>
      <c r="BV139" s="1003"/>
      <c r="BW139" s="1003"/>
      <c r="BX139" s="1003"/>
      <c r="BY139" s="1003"/>
      <c r="BZ139" s="1003"/>
      <c r="CA139" s="1003"/>
      <c r="CB139" s="1003"/>
      <c r="CC139" s="1004"/>
    </row>
    <row r="140" spans="1:91" ht="25" customHeight="1">
      <c r="A140" s="986">
        <v>76</v>
      </c>
      <c r="B140" s="987"/>
      <c r="C140" s="988" t="str">
        <f>IF(ＺＥＨデベロッパー公開情報!C326="","",ＺＥＨデベロッパー公開情報!C326)</f>
        <v/>
      </c>
      <c r="D140" s="989"/>
      <c r="E140" s="989"/>
      <c r="F140" s="989"/>
      <c r="G140" s="989"/>
      <c r="H140" s="989"/>
      <c r="I140" s="989"/>
      <c r="J140" s="989"/>
      <c r="K140" s="989"/>
      <c r="L140" s="989"/>
      <c r="M140" s="989"/>
      <c r="N140" s="989"/>
      <c r="O140" s="989"/>
      <c r="P140" s="989"/>
      <c r="Q140" s="989"/>
      <c r="R140" s="989"/>
      <c r="S140" s="989"/>
      <c r="T140" s="989"/>
      <c r="U140" s="989"/>
      <c r="V140" s="989"/>
      <c r="W140" s="989"/>
      <c r="X140" s="989"/>
      <c r="Y140" s="989"/>
      <c r="Z140" s="989"/>
      <c r="AA140" s="989"/>
      <c r="AB140" s="989"/>
      <c r="AC140" s="989"/>
      <c r="AD140" s="989"/>
      <c r="AE140" s="989"/>
      <c r="AF140" s="990" t="str">
        <f>IF(OR(ＺＥＨデベロッパー公開情報!Q326="",ＺＥＨデベロッパー公開情報!W326="",ＺＥＨデベロッパー公開情報!AC326=""),"",ＺＥＨデベロッパー公開情報!Q326&amp;"-"&amp;ＺＥＨデベロッパー公開情報!W326&amp;"-"&amp;ＺＥＨデベロッパー公開情報!AC326)</f>
        <v/>
      </c>
      <c r="AG140" s="991"/>
      <c r="AH140" s="991"/>
      <c r="AI140" s="991"/>
      <c r="AJ140" s="991"/>
      <c r="AK140" s="991"/>
      <c r="AL140" s="991"/>
      <c r="AM140" s="991"/>
      <c r="AN140" s="991"/>
      <c r="AO140" s="991"/>
      <c r="AP140" s="991"/>
      <c r="AQ140" s="991"/>
      <c r="AR140" s="992"/>
      <c r="AS140" s="993" t="str">
        <f>IF(ＺＥＨデベロッパー公開情報!AH326="","",ＺＥＨデベロッパー公開情報!AH326)</f>
        <v/>
      </c>
      <c r="AT140" s="994"/>
      <c r="AU140" s="994"/>
      <c r="AV140" s="994"/>
      <c r="AW140" s="994"/>
      <c r="AX140" s="994"/>
      <c r="AY140" s="994"/>
      <c r="AZ140" s="994"/>
      <c r="BA140" s="994"/>
      <c r="BB140" s="994"/>
      <c r="BC140" s="994"/>
      <c r="BD140" s="994"/>
      <c r="BE140" s="994"/>
      <c r="BF140" s="994"/>
      <c r="BG140" s="994"/>
      <c r="BH140" s="994"/>
      <c r="BI140" s="994"/>
      <c r="BJ140" s="994"/>
      <c r="BK140" s="994"/>
      <c r="BL140" s="994"/>
      <c r="BM140" s="994"/>
      <c r="BN140" s="994"/>
      <c r="BO140" s="994"/>
      <c r="BP140" s="994"/>
      <c r="BQ140" s="994"/>
      <c r="BR140" s="994"/>
      <c r="BS140" s="994"/>
      <c r="BT140" s="994"/>
      <c r="BU140" s="994"/>
      <c r="BV140" s="994"/>
      <c r="BW140" s="994"/>
      <c r="BX140" s="994"/>
      <c r="BY140" s="994"/>
      <c r="BZ140" s="994"/>
      <c r="CA140" s="994"/>
      <c r="CB140" s="994"/>
      <c r="CC140" s="995"/>
    </row>
    <row r="141" spans="1:91" ht="25" customHeight="1">
      <c r="A141" s="996">
        <v>77</v>
      </c>
      <c r="B141" s="997"/>
      <c r="C141" s="998" t="str">
        <f>IF(ＺＥＨデベロッパー公開情報!C327="","",ＺＥＨデベロッパー公開情報!C327)</f>
        <v/>
      </c>
      <c r="D141" s="999"/>
      <c r="E141" s="999"/>
      <c r="F141" s="999"/>
      <c r="G141" s="999"/>
      <c r="H141" s="999"/>
      <c r="I141" s="999"/>
      <c r="J141" s="999"/>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1000" t="str">
        <f>IF(OR(ＺＥＨデベロッパー公開情報!Q327="",ＺＥＨデベロッパー公開情報!W327="",ＺＥＨデベロッパー公開情報!AC327=""),"",ＺＥＨデベロッパー公開情報!Q327&amp;"-"&amp;ＺＥＨデベロッパー公開情報!W327&amp;"-"&amp;ＺＥＨデベロッパー公開情報!AC327)</f>
        <v/>
      </c>
      <c r="AG141" s="1001"/>
      <c r="AH141" s="1001"/>
      <c r="AI141" s="1001"/>
      <c r="AJ141" s="1001"/>
      <c r="AK141" s="1001"/>
      <c r="AL141" s="1001"/>
      <c r="AM141" s="1001"/>
      <c r="AN141" s="1001"/>
      <c r="AO141" s="1001"/>
      <c r="AP141" s="1001"/>
      <c r="AQ141" s="1001"/>
      <c r="AR141" s="1002"/>
      <c r="AS141" s="1003" t="str">
        <f>IF(ＺＥＨデベロッパー公開情報!AH327="","",ＺＥＨデベロッパー公開情報!AH327)</f>
        <v/>
      </c>
      <c r="AT141" s="1003"/>
      <c r="AU141" s="1003"/>
      <c r="AV141" s="1003"/>
      <c r="AW141" s="1003"/>
      <c r="AX141" s="1003"/>
      <c r="AY141" s="1003"/>
      <c r="AZ141" s="1003"/>
      <c r="BA141" s="1003"/>
      <c r="BB141" s="1003"/>
      <c r="BC141" s="1003"/>
      <c r="BD141" s="1003"/>
      <c r="BE141" s="1003"/>
      <c r="BF141" s="1003"/>
      <c r="BG141" s="1003"/>
      <c r="BH141" s="1003"/>
      <c r="BI141" s="1003"/>
      <c r="BJ141" s="1003"/>
      <c r="BK141" s="1003"/>
      <c r="BL141" s="1003"/>
      <c r="BM141" s="1003"/>
      <c r="BN141" s="1003"/>
      <c r="BO141" s="1003"/>
      <c r="BP141" s="1003"/>
      <c r="BQ141" s="1003"/>
      <c r="BR141" s="1003"/>
      <c r="BS141" s="1003"/>
      <c r="BT141" s="1003"/>
      <c r="BU141" s="1003"/>
      <c r="BV141" s="1003"/>
      <c r="BW141" s="1003"/>
      <c r="BX141" s="1003"/>
      <c r="BY141" s="1003"/>
      <c r="BZ141" s="1003"/>
      <c r="CA141" s="1003"/>
      <c r="CB141" s="1003"/>
      <c r="CC141" s="1004"/>
    </row>
    <row r="142" spans="1:91" ht="25" customHeight="1">
      <c r="A142" s="986">
        <v>78</v>
      </c>
      <c r="B142" s="987"/>
      <c r="C142" s="988" t="str">
        <f>IF(ＺＥＨデベロッパー公開情報!C328="","",ＺＥＨデベロッパー公開情報!C328)</f>
        <v/>
      </c>
      <c r="D142" s="989"/>
      <c r="E142" s="989"/>
      <c r="F142" s="989"/>
      <c r="G142" s="989"/>
      <c r="H142" s="989"/>
      <c r="I142" s="989"/>
      <c r="J142" s="989"/>
      <c r="K142" s="989"/>
      <c r="L142" s="989"/>
      <c r="M142" s="989"/>
      <c r="N142" s="989"/>
      <c r="O142" s="989"/>
      <c r="P142" s="989"/>
      <c r="Q142" s="989"/>
      <c r="R142" s="989"/>
      <c r="S142" s="989"/>
      <c r="T142" s="989"/>
      <c r="U142" s="989"/>
      <c r="V142" s="989"/>
      <c r="W142" s="989"/>
      <c r="X142" s="989"/>
      <c r="Y142" s="989"/>
      <c r="Z142" s="989"/>
      <c r="AA142" s="989"/>
      <c r="AB142" s="989"/>
      <c r="AC142" s="989"/>
      <c r="AD142" s="989"/>
      <c r="AE142" s="989"/>
      <c r="AF142" s="990" t="str">
        <f>IF(OR(ＺＥＨデベロッパー公開情報!Q328="",ＺＥＨデベロッパー公開情報!W328="",ＺＥＨデベロッパー公開情報!AC328=""),"",ＺＥＨデベロッパー公開情報!Q328&amp;"-"&amp;ＺＥＨデベロッパー公開情報!W328&amp;"-"&amp;ＺＥＨデベロッパー公開情報!AC328)</f>
        <v/>
      </c>
      <c r="AG142" s="991"/>
      <c r="AH142" s="991"/>
      <c r="AI142" s="991"/>
      <c r="AJ142" s="991"/>
      <c r="AK142" s="991"/>
      <c r="AL142" s="991"/>
      <c r="AM142" s="991"/>
      <c r="AN142" s="991"/>
      <c r="AO142" s="991"/>
      <c r="AP142" s="991"/>
      <c r="AQ142" s="991"/>
      <c r="AR142" s="992"/>
      <c r="AS142" s="993" t="str">
        <f>IF(ＺＥＨデベロッパー公開情報!AH328="","",ＺＥＨデベロッパー公開情報!AH328)</f>
        <v/>
      </c>
      <c r="AT142" s="994"/>
      <c r="AU142" s="994"/>
      <c r="AV142" s="994"/>
      <c r="AW142" s="994"/>
      <c r="AX142" s="994"/>
      <c r="AY142" s="994"/>
      <c r="AZ142" s="994"/>
      <c r="BA142" s="994"/>
      <c r="BB142" s="994"/>
      <c r="BC142" s="994"/>
      <c r="BD142" s="994"/>
      <c r="BE142" s="994"/>
      <c r="BF142" s="994"/>
      <c r="BG142" s="994"/>
      <c r="BH142" s="994"/>
      <c r="BI142" s="994"/>
      <c r="BJ142" s="994"/>
      <c r="BK142" s="994"/>
      <c r="BL142" s="994"/>
      <c r="BM142" s="994"/>
      <c r="BN142" s="994"/>
      <c r="BO142" s="994"/>
      <c r="BP142" s="994"/>
      <c r="BQ142" s="994"/>
      <c r="BR142" s="994"/>
      <c r="BS142" s="994"/>
      <c r="BT142" s="994"/>
      <c r="BU142" s="994"/>
      <c r="BV142" s="994"/>
      <c r="BW142" s="994"/>
      <c r="BX142" s="994"/>
      <c r="BY142" s="994"/>
      <c r="BZ142" s="994"/>
      <c r="CA142" s="994"/>
      <c r="CB142" s="994"/>
      <c r="CC142" s="995"/>
    </row>
    <row r="143" spans="1:91" ht="25" customHeight="1">
      <c r="A143" s="996">
        <v>79</v>
      </c>
      <c r="B143" s="997"/>
      <c r="C143" s="998" t="str">
        <f>IF(ＺＥＨデベロッパー公開情報!C329="","",ＺＥＨデベロッパー公開情報!C329)</f>
        <v/>
      </c>
      <c r="D143" s="999"/>
      <c r="E143" s="999"/>
      <c r="F143" s="999"/>
      <c r="G143" s="999"/>
      <c r="H143" s="999"/>
      <c r="I143" s="999"/>
      <c r="J143" s="999"/>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1000" t="str">
        <f>IF(OR(ＺＥＨデベロッパー公開情報!Q329="",ＺＥＨデベロッパー公開情報!W329="",ＺＥＨデベロッパー公開情報!AC329=""),"",ＺＥＨデベロッパー公開情報!Q329&amp;"-"&amp;ＺＥＨデベロッパー公開情報!W329&amp;"-"&amp;ＺＥＨデベロッパー公開情報!AC329)</f>
        <v/>
      </c>
      <c r="AG143" s="1001"/>
      <c r="AH143" s="1001"/>
      <c r="AI143" s="1001"/>
      <c r="AJ143" s="1001"/>
      <c r="AK143" s="1001"/>
      <c r="AL143" s="1001"/>
      <c r="AM143" s="1001"/>
      <c r="AN143" s="1001"/>
      <c r="AO143" s="1001"/>
      <c r="AP143" s="1001"/>
      <c r="AQ143" s="1001"/>
      <c r="AR143" s="1002"/>
      <c r="AS143" s="1003" t="str">
        <f>IF(ＺＥＨデベロッパー公開情報!AH329="","",ＺＥＨデベロッパー公開情報!AH329)</f>
        <v/>
      </c>
      <c r="AT143" s="1003"/>
      <c r="AU143" s="1003"/>
      <c r="AV143" s="1003"/>
      <c r="AW143" s="1003"/>
      <c r="AX143" s="1003"/>
      <c r="AY143" s="1003"/>
      <c r="AZ143" s="1003"/>
      <c r="BA143" s="1003"/>
      <c r="BB143" s="1003"/>
      <c r="BC143" s="1003"/>
      <c r="BD143" s="1003"/>
      <c r="BE143" s="1003"/>
      <c r="BF143" s="1003"/>
      <c r="BG143" s="1003"/>
      <c r="BH143" s="1003"/>
      <c r="BI143" s="1003"/>
      <c r="BJ143" s="1003"/>
      <c r="BK143" s="1003"/>
      <c r="BL143" s="1003"/>
      <c r="BM143" s="1003"/>
      <c r="BN143" s="1003"/>
      <c r="BO143" s="1003"/>
      <c r="BP143" s="1003"/>
      <c r="BQ143" s="1003"/>
      <c r="BR143" s="1003"/>
      <c r="BS143" s="1003"/>
      <c r="BT143" s="1003"/>
      <c r="BU143" s="1003"/>
      <c r="BV143" s="1003"/>
      <c r="BW143" s="1003"/>
      <c r="BX143" s="1003"/>
      <c r="BY143" s="1003"/>
      <c r="BZ143" s="1003"/>
      <c r="CA143" s="1003"/>
      <c r="CB143" s="1003"/>
      <c r="CC143" s="1004"/>
    </row>
    <row r="144" spans="1:91" ht="25" customHeight="1">
      <c r="A144" s="986">
        <v>80</v>
      </c>
      <c r="B144" s="987"/>
      <c r="C144" s="988" t="str">
        <f>IF(ＺＥＨデベロッパー公開情報!C330="","",ＺＥＨデベロッパー公開情報!C330)</f>
        <v/>
      </c>
      <c r="D144" s="989"/>
      <c r="E144" s="989"/>
      <c r="F144" s="989"/>
      <c r="G144" s="989"/>
      <c r="H144" s="989"/>
      <c r="I144" s="989"/>
      <c r="J144" s="989"/>
      <c r="K144" s="989"/>
      <c r="L144" s="989"/>
      <c r="M144" s="989"/>
      <c r="N144" s="989"/>
      <c r="O144" s="989"/>
      <c r="P144" s="989"/>
      <c r="Q144" s="989"/>
      <c r="R144" s="989"/>
      <c r="S144" s="989"/>
      <c r="T144" s="989"/>
      <c r="U144" s="989"/>
      <c r="V144" s="989"/>
      <c r="W144" s="989"/>
      <c r="X144" s="989"/>
      <c r="Y144" s="989"/>
      <c r="Z144" s="989"/>
      <c r="AA144" s="989"/>
      <c r="AB144" s="989"/>
      <c r="AC144" s="989"/>
      <c r="AD144" s="989"/>
      <c r="AE144" s="989"/>
      <c r="AF144" s="990" t="str">
        <f>IF(OR(ＺＥＨデベロッパー公開情報!Q330="",ＺＥＨデベロッパー公開情報!W330="",ＺＥＨデベロッパー公開情報!AC330=""),"",ＺＥＨデベロッパー公開情報!Q330&amp;"-"&amp;ＺＥＨデベロッパー公開情報!W330&amp;"-"&amp;ＺＥＨデベロッパー公開情報!AC330)</f>
        <v/>
      </c>
      <c r="AG144" s="991"/>
      <c r="AH144" s="991"/>
      <c r="AI144" s="991"/>
      <c r="AJ144" s="991"/>
      <c r="AK144" s="991"/>
      <c r="AL144" s="991"/>
      <c r="AM144" s="991"/>
      <c r="AN144" s="991"/>
      <c r="AO144" s="991"/>
      <c r="AP144" s="991"/>
      <c r="AQ144" s="991"/>
      <c r="AR144" s="992"/>
      <c r="AS144" s="993" t="str">
        <f>IF(ＺＥＨデベロッパー公開情報!AH330="","",ＺＥＨデベロッパー公開情報!AH330)</f>
        <v/>
      </c>
      <c r="AT144" s="994"/>
      <c r="AU144" s="994"/>
      <c r="AV144" s="994"/>
      <c r="AW144" s="994"/>
      <c r="AX144" s="994"/>
      <c r="AY144" s="994"/>
      <c r="AZ144" s="994"/>
      <c r="BA144" s="994"/>
      <c r="BB144" s="994"/>
      <c r="BC144" s="994"/>
      <c r="BD144" s="994"/>
      <c r="BE144" s="994"/>
      <c r="BF144" s="994"/>
      <c r="BG144" s="994"/>
      <c r="BH144" s="994"/>
      <c r="BI144" s="994"/>
      <c r="BJ144" s="994"/>
      <c r="BK144" s="994"/>
      <c r="BL144" s="994"/>
      <c r="BM144" s="994"/>
      <c r="BN144" s="994"/>
      <c r="BO144" s="994"/>
      <c r="BP144" s="994"/>
      <c r="BQ144" s="994"/>
      <c r="BR144" s="994"/>
      <c r="BS144" s="994"/>
      <c r="BT144" s="994"/>
      <c r="BU144" s="994"/>
      <c r="BV144" s="994"/>
      <c r="BW144" s="994"/>
      <c r="BX144" s="994"/>
      <c r="BY144" s="994"/>
      <c r="BZ144" s="994"/>
      <c r="CA144" s="994"/>
      <c r="CB144" s="994"/>
      <c r="CC144" s="995"/>
    </row>
  </sheetData>
  <sheetProtection algorithmName="SHA-512" hashValue="xqm6Fafd6nEA97DFcbfXqgiCaz1dx/AW9QwwlIVMtTenyA8D8sHDf8CfDpf0+0ja/Pi6oRpbH9KejhSL74lakQ==" saltValue="6Pf4o7Ty37S/EzxqPPbDEg==" spinCount="100000" sheet="1" formatCells="0" formatColumns="0" formatRows="0" insertColumns="0" insertRows="0" insertHyperlinks="0" deleteColumns="0" deleteRows="0" selectLockedCells="1" sort="0" autoFilter="0" pivotTables="0"/>
  <dataConsolidate/>
  <mergeCells count="685">
    <mergeCell ref="DJ24:DL24"/>
    <mergeCell ref="DG15:DI15"/>
    <mergeCell ref="DG16:DI16"/>
    <mergeCell ref="BQ44:CC44"/>
    <mergeCell ref="BQ75:CC75"/>
    <mergeCell ref="BA38:BF38"/>
    <mergeCell ref="BA39:BF39"/>
    <mergeCell ref="BA40:BF40"/>
    <mergeCell ref="BA41:BF41"/>
    <mergeCell ref="BA42:BF42"/>
    <mergeCell ref="BS29:BX29"/>
    <mergeCell ref="BS30:BX30"/>
    <mergeCell ref="BS31:BX31"/>
    <mergeCell ref="BS32:BX32"/>
    <mergeCell ref="BS33:BX33"/>
    <mergeCell ref="BY29:CC29"/>
    <mergeCell ref="BY30:CC30"/>
    <mergeCell ref="BY31:CC31"/>
    <mergeCell ref="BY32:CC32"/>
    <mergeCell ref="BY33:CC33"/>
    <mergeCell ref="BS38:CC38"/>
    <mergeCell ref="BS39:CC39"/>
    <mergeCell ref="BS40:CC40"/>
    <mergeCell ref="BG42:BL42"/>
    <mergeCell ref="DJ15:DL15"/>
    <mergeCell ref="DJ16:DL16"/>
    <mergeCell ref="DJ17:DL17"/>
    <mergeCell ref="DJ18:DL18"/>
    <mergeCell ref="DJ19:DL19"/>
    <mergeCell ref="DJ20:DL20"/>
    <mergeCell ref="DJ21:DL21"/>
    <mergeCell ref="DJ22:DL22"/>
    <mergeCell ref="DJ23:DL23"/>
    <mergeCell ref="DM24:DO24"/>
    <mergeCell ref="DM15:DO15"/>
    <mergeCell ref="DM16:DO16"/>
    <mergeCell ref="DM17:DO17"/>
    <mergeCell ref="DM18:DO18"/>
    <mergeCell ref="DM19:DO19"/>
    <mergeCell ref="DM20:DO20"/>
    <mergeCell ref="DM21:DO21"/>
    <mergeCell ref="DM22:DO22"/>
    <mergeCell ref="DM23:DO23"/>
    <mergeCell ref="DG17:DI17"/>
    <mergeCell ref="DG18:DI18"/>
    <mergeCell ref="DG19:DI19"/>
    <mergeCell ref="DG20:DI20"/>
    <mergeCell ref="DG21:DI21"/>
    <mergeCell ref="DG22:DI22"/>
    <mergeCell ref="DG23:DI23"/>
    <mergeCell ref="DA23:DC23"/>
    <mergeCell ref="DA24:DC24"/>
    <mergeCell ref="DD24:DF24"/>
    <mergeCell ref="DG24:DI24"/>
    <mergeCell ref="DD15:DF15"/>
    <mergeCell ref="DD16:DF16"/>
    <mergeCell ref="DD17:DF17"/>
    <mergeCell ref="DD18:DF18"/>
    <mergeCell ref="DD19:DF19"/>
    <mergeCell ref="DD20:DF20"/>
    <mergeCell ref="DD21:DF21"/>
    <mergeCell ref="DD22:DF22"/>
    <mergeCell ref="DD23:DF23"/>
    <mergeCell ref="CX15:CZ15"/>
    <mergeCell ref="DA15:DC15"/>
    <mergeCell ref="DA16:DC16"/>
    <mergeCell ref="DA17:DC17"/>
    <mergeCell ref="DA18:DC18"/>
    <mergeCell ref="DA19:DC19"/>
    <mergeCell ref="DA20:DC20"/>
    <mergeCell ref="DA21:DC21"/>
    <mergeCell ref="DA22:DC22"/>
    <mergeCell ref="CU24:CW24"/>
    <mergeCell ref="CX16:CZ16"/>
    <mergeCell ref="CX17:CZ17"/>
    <mergeCell ref="CX18:CZ18"/>
    <mergeCell ref="CX19:CZ19"/>
    <mergeCell ref="CX20:CZ20"/>
    <mergeCell ref="CX21:CZ21"/>
    <mergeCell ref="CX22:CZ22"/>
    <mergeCell ref="CX23:CZ23"/>
    <mergeCell ref="CX24:CZ24"/>
    <mergeCell ref="CU16:CW16"/>
    <mergeCell ref="CU15:CW15"/>
    <mergeCell ref="CU17:CW17"/>
    <mergeCell ref="CU18:CW18"/>
    <mergeCell ref="CU19:CW19"/>
    <mergeCell ref="CU20:CW20"/>
    <mergeCell ref="CU21:CW21"/>
    <mergeCell ref="CU22:CW22"/>
    <mergeCell ref="CU23:CW23"/>
    <mergeCell ref="U16:W16"/>
    <mergeCell ref="X16:Z16"/>
    <mergeCell ref="AA16:AM16"/>
    <mergeCell ref="AA17:AM17"/>
    <mergeCell ref="U20:W20"/>
    <mergeCell ref="X20:Z20"/>
    <mergeCell ref="AA20:AM20"/>
    <mergeCell ref="X21:Z21"/>
    <mergeCell ref="AA21:AM21"/>
    <mergeCell ref="AA18:AM18"/>
    <mergeCell ref="AA19:AM19"/>
    <mergeCell ref="A3:D3"/>
    <mergeCell ref="P3:BJ3"/>
    <mergeCell ref="A5:D5"/>
    <mergeCell ref="E5:AM5"/>
    <mergeCell ref="A6:D6"/>
    <mergeCell ref="E6:AM6"/>
    <mergeCell ref="AO6:CC24"/>
    <mergeCell ref="A9:J11"/>
    <mergeCell ref="L9:U11"/>
    <mergeCell ref="X17:Z17"/>
    <mergeCell ref="F17:H17"/>
    <mergeCell ref="I17:K17"/>
    <mergeCell ref="L17:N17"/>
    <mergeCell ref="O17:Q17"/>
    <mergeCell ref="R17:T17"/>
    <mergeCell ref="U17:W17"/>
    <mergeCell ref="A17:E17"/>
    <mergeCell ref="A18:E18"/>
    <mergeCell ref="R15:T15"/>
    <mergeCell ref="U15:W15"/>
    <mergeCell ref="X15:Z15"/>
    <mergeCell ref="A16:E16"/>
    <mergeCell ref="F16:H16"/>
    <mergeCell ref="I16:K16"/>
    <mergeCell ref="BQ1:CC1"/>
    <mergeCell ref="F18:H18"/>
    <mergeCell ref="I18:K18"/>
    <mergeCell ref="L18:N18"/>
    <mergeCell ref="O18:Q18"/>
    <mergeCell ref="R18:T18"/>
    <mergeCell ref="U18:W18"/>
    <mergeCell ref="X18:Z18"/>
    <mergeCell ref="AA14:AM14"/>
    <mergeCell ref="BO1:BP1"/>
    <mergeCell ref="A19:E19"/>
    <mergeCell ref="F19:H19"/>
    <mergeCell ref="I19:K19"/>
    <mergeCell ref="L19:N19"/>
    <mergeCell ref="O19:Q19"/>
    <mergeCell ref="R19:T19"/>
    <mergeCell ref="U19:W19"/>
    <mergeCell ref="X19:Z19"/>
    <mergeCell ref="A14:E14"/>
    <mergeCell ref="F14:Z14"/>
    <mergeCell ref="A15:E15"/>
    <mergeCell ref="F15:H15"/>
    <mergeCell ref="I15:K15"/>
    <mergeCell ref="L15:N15"/>
    <mergeCell ref="O15:Q15"/>
    <mergeCell ref="L16:N16"/>
    <mergeCell ref="O16:Q16"/>
    <mergeCell ref="R16:T16"/>
    <mergeCell ref="A21:E21"/>
    <mergeCell ref="F21:H21"/>
    <mergeCell ref="I21:K21"/>
    <mergeCell ref="L21:N21"/>
    <mergeCell ref="O21:Q21"/>
    <mergeCell ref="R21:T21"/>
    <mergeCell ref="U21:W21"/>
    <mergeCell ref="A20:E20"/>
    <mergeCell ref="F20:H20"/>
    <mergeCell ref="I20:K20"/>
    <mergeCell ref="L20:N20"/>
    <mergeCell ref="O20:Q20"/>
    <mergeCell ref="R20:T20"/>
    <mergeCell ref="A22:E22"/>
    <mergeCell ref="F22:H22"/>
    <mergeCell ref="I22:K22"/>
    <mergeCell ref="L22:N22"/>
    <mergeCell ref="O22:Q22"/>
    <mergeCell ref="R22:T22"/>
    <mergeCell ref="U22:W22"/>
    <mergeCell ref="X22:Z22"/>
    <mergeCell ref="AA22:AM22"/>
    <mergeCell ref="A24:E24"/>
    <mergeCell ref="F24:H24"/>
    <mergeCell ref="I24:K24"/>
    <mergeCell ref="L24:N24"/>
    <mergeCell ref="O24:Q24"/>
    <mergeCell ref="R24:T24"/>
    <mergeCell ref="AP27:AR28"/>
    <mergeCell ref="A23:E23"/>
    <mergeCell ref="F23:H23"/>
    <mergeCell ref="I23:K23"/>
    <mergeCell ref="L23:N23"/>
    <mergeCell ref="O23:Q23"/>
    <mergeCell ref="R23:T23"/>
    <mergeCell ref="U23:W23"/>
    <mergeCell ref="X23:Z23"/>
    <mergeCell ref="A27:B28"/>
    <mergeCell ref="C27:Z28"/>
    <mergeCell ref="AA27:AE28"/>
    <mergeCell ref="AS27:AV28"/>
    <mergeCell ref="AW27:AZ28"/>
    <mergeCell ref="BS27:BX28"/>
    <mergeCell ref="BY27:CC28"/>
    <mergeCell ref="BG28:BL28"/>
    <mergeCell ref="BM28:BR28"/>
    <mergeCell ref="U24:W24"/>
    <mergeCell ref="X24:Z24"/>
    <mergeCell ref="AF27:AI28"/>
    <mergeCell ref="AJ27:AO28"/>
    <mergeCell ref="BG27:BR27"/>
    <mergeCell ref="BA27:BF28"/>
    <mergeCell ref="AW29:AZ29"/>
    <mergeCell ref="BG29:BL29"/>
    <mergeCell ref="BM29:BR29"/>
    <mergeCell ref="A30:B30"/>
    <mergeCell ref="AF30:AI30"/>
    <mergeCell ref="AJ30:AO30"/>
    <mergeCell ref="AP30:AR30"/>
    <mergeCell ref="AS30:AV30"/>
    <mergeCell ref="AW30:AZ30"/>
    <mergeCell ref="A29:B29"/>
    <mergeCell ref="AF29:AI29"/>
    <mergeCell ref="AJ29:AO29"/>
    <mergeCell ref="AP29:AR29"/>
    <mergeCell ref="AS29:AV29"/>
    <mergeCell ref="BG30:BL30"/>
    <mergeCell ref="BM30:BR30"/>
    <mergeCell ref="C29:Z29"/>
    <mergeCell ref="AA29:AE29"/>
    <mergeCell ref="C30:Z30"/>
    <mergeCell ref="AA30:AE30"/>
    <mergeCell ref="BA29:BF29"/>
    <mergeCell ref="BA30:BF30"/>
    <mergeCell ref="A31:B31"/>
    <mergeCell ref="AF31:AI31"/>
    <mergeCell ref="AJ31:AO31"/>
    <mergeCell ref="AP31:AR31"/>
    <mergeCell ref="AS31:AV31"/>
    <mergeCell ref="AW31:AZ31"/>
    <mergeCell ref="BG31:BL31"/>
    <mergeCell ref="BM31:BR31"/>
    <mergeCell ref="C31:Z31"/>
    <mergeCell ref="AA31:AE31"/>
    <mergeCell ref="BA31:BF31"/>
    <mergeCell ref="A32:B32"/>
    <mergeCell ref="AF32:AI32"/>
    <mergeCell ref="AJ32:AO32"/>
    <mergeCell ref="AP32:AR32"/>
    <mergeCell ref="AS32:AV32"/>
    <mergeCell ref="AW32:AZ32"/>
    <mergeCell ref="BG32:BL32"/>
    <mergeCell ref="BM32:BR32"/>
    <mergeCell ref="C32:Z32"/>
    <mergeCell ref="AA32:AE32"/>
    <mergeCell ref="BA32:BF32"/>
    <mergeCell ref="A36:B37"/>
    <mergeCell ref="AF36:AI37"/>
    <mergeCell ref="AJ36:AO37"/>
    <mergeCell ref="AP36:AR37"/>
    <mergeCell ref="AS36:AV37"/>
    <mergeCell ref="A33:B33"/>
    <mergeCell ref="AF33:AI33"/>
    <mergeCell ref="AJ33:AO33"/>
    <mergeCell ref="AP33:AR33"/>
    <mergeCell ref="AS33:AV33"/>
    <mergeCell ref="C33:Z33"/>
    <mergeCell ref="AA33:AE33"/>
    <mergeCell ref="C36:Z37"/>
    <mergeCell ref="AA36:AE37"/>
    <mergeCell ref="AW33:AZ33"/>
    <mergeCell ref="BG33:BL33"/>
    <mergeCell ref="BM33:BR33"/>
    <mergeCell ref="BM34:BX34"/>
    <mergeCell ref="AW36:AZ37"/>
    <mergeCell ref="BG36:BR36"/>
    <mergeCell ref="BS36:CC37"/>
    <mergeCell ref="BG37:BL37"/>
    <mergeCell ref="BM37:BR37"/>
    <mergeCell ref="BA33:BF33"/>
    <mergeCell ref="BA36:BF37"/>
    <mergeCell ref="BY34:BZ34"/>
    <mergeCell ref="A40:B40"/>
    <mergeCell ref="AF40:AI40"/>
    <mergeCell ref="AJ40:AO40"/>
    <mergeCell ref="AS39:AV39"/>
    <mergeCell ref="AW38:AZ38"/>
    <mergeCell ref="BG38:BL38"/>
    <mergeCell ref="BM38:BR38"/>
    <mergeCell ref="C38:Z38"/>
    <mergeCell ref="AA38:AE38"/>
    <mergeCell ref="BM40:BR40"/>
    <mergeCell ref="A38:B38"/>
    <mergeCell ref="AF38:AI38"/>
    <mergeCell ref="AJ38:AO38"/>
    <mergeCell ref="AP38:AR38"/>
    <mergeCell ref="AS38:AV38"/>
    <mergeCell ref="A39:B39"/>
    <mergeCell ref="AF39:AI39"/>
    <mergeCell ref="AJ39:AO39"/>
    <mergeCell ref="AP39:AR39"/>
    <mergeCell ref="AW39:AZ39"/>
    <mergeCell ref="BG39:BL39"/>
    <mergeCell ref="BM39:BR39"/>
    <mergeCell ref="C39:Z39"/>
    <mergeCell ref="C40:Z40"/>
    <mergeCell ref="AA39:AE39"/>
    <mergeCell ref="AA40:AE40"/>
    <mergeCell ref="AP42:AR42"/>
    <mergeCell ref="AS42:AV42"/>
    <mergeCell ref="AW42:AZ42"/>
    <mergeCell ref="BG40:BL40"/>
    <mergeCell ref="AS40:AV40"/>
    <mergeCell ref="AW40:AZ40"/>
    <mergeCell ref="AA41:AE41"/>
    <mergeCell ref="AJ41:AO41"/>
    <mergeCell ref="AP41:AR41"/>
    <mergeCell ref="AP40:AR40"/>
    <mergeCell ref="BM42:BR42"/>
    <mergeCell ref="BO44:BP44"/>
    <mergeCell ref="BS42:CC42"/>
    <mergeCell ref="BM43:BX43"/>
    <mergeCell ref="AS41:AV41"/>
    <mergeCell ref="AW41:AZ41"/>
    <mergeCell ref="BG41:BL41"/>
    <mergeCell ref="BM41:BR41"/>
    <mergeCell ref="BS41:CC41"/>
    <mergeCell ref="BY43:BZ43"/>
    <mergeCell ref="A42:B42"/>
    <mergeCell ref="C41:Z41"/>
    <mergeCell ref="AF42:AI42"/>
    <mergeCell ref="AJ42:AO42"/>
    <mergeCell ref="A41:B41"/>
    <mergeCell ref="AF41:AI41"/>
    <mergeCell ref="C42:Z42"/>
    <mergeCell ref="AA42:AE42"/>
    <mergeCell ref="A54:B54"/>
    <mergeCell ref="C54:AE54"/>
    <mergeCell ref="AF54:AR54"/>
    <mergeCell ref="AS54:CC54"/>
    <mergeCell ref="A47:P47"/>
    <mergeCell ref="Q47:CC47"/>
    <mergeCell ref="A48:P48"/>
    <mergeCell ref="Q48:CC48"/>
    <mergeCell ref="A55:B55"/>
    <mergeCell ref="C55:AE55"/>
    <mergeCell ref="AF55:AR55"/>
    <mergeCell ref="AS55:CC55"/>
    <mergeCell ref="A52:B52"/>
    <mergeCell ref="C52:AE52"/>
    <mergeCell ref="AF52:AR52"/>
    <mergeCell ref="AS52:CC52"/>
    <mergeCell ref="A53:B53"/>
    <mergeCell ref="C53:AE53"/>
    <mergeCell ref="AF53:AR53"/>
    <mergeCell ref="AS53:CC53"/>
    <mergeCell ref="A49:P49"/>
    <mergeCell ref="Q49:CC49"/>
    <mergeCell ref="A58:B58"/>
    <mergeCell ref="C58:AE58"/>
    <mergeCell ref="AF58:AR58"/>
    <mergeCell ref="AS58:CC58"/>
    <mergeCell ref="A59:B59"/>
    <mergeCell ref="C59:AE59"/>
    <mergeCell ref="AF59:AR59"/>
    <mergeCell ref="AS59:CC59"/>
    <mergeCell ref="A56:B56"/>
    <mergeCell ref="C56:AE56"/>
    <mergeCell ref="AF56:AR56"/>
    <mergeCell ref="AS56:CC56"/>
    <mergeCell ref="A57:B57"/>
    <mergeCell ref="C57:AE57"/>
    <mergeCell ref="AF57:AR57"/>
    <mergeCell ref="AS57:CC57"/>
    <mergeCell ref="A62:B62"/>
    <mergeCell ref="C62:AE62"/>
    <mergeCell ref="AF62:AR62"/>
    <mergeCell ref="AS62:CC62"/>
    <mergeCell ref="A63:B63"/>
    <mergeCell ref="C63:AE63"/>
    <mergeCell ref="AF63:AR63"/>
    <mergeCell ref="AS63:CC63"/>
    <mergeCell ref="A60:B60"/>
    <mergeCell ref="C60:AE60"/>
    <mergeCell ref="AF60:AR60"/>
    <mergeCell ref="AS60:CC60"/>
    <mergeCell ref="A61:B61"/>
    <mergeCell ref="C61:AE61"/>
    <mergeCell ref="AF61:AR61"/>
    <mergeCell ref="AS61:CC61"/>
    <mergeCell ref="A66:B66"/>
    <mergeCell ref="C66:AE66"/>
    <mergeCell ref="AF66:AR66"/>
    <mergeCell ref="AS66:CC66"/>
    <mergeCell ref="A67:B67"/>
    <mergeCell ref="C67:AE67"/>
    <mergeCell ref="AF67:AR67"/>
    <mergeCell ref="AS67:CC67"/>
    <mergeCell ref="A64:B64"/>
    <mergeCell ref="C64:AE64"/>
    <mergeCell ref="AF64:AR64"/>
    <mergeCell ref="AS64:CC64"/>
    <mergeCell ref="A65:B65"/>
    <mergeCell ref="C65:AE65"/>
    <mergeCell ref="AF65:AR65"/>
    <mergeCell ref="AS65:CC65"/>
    <mergeCell ref="A70:B70"/>
    <mergeCell ref="C70:AE70"/>
    <mergeCell ref="AF70:AR70"/>
    <mergeCell ref="AS70:CC70"/>
    <mergeCell ref="A71:B71"/>
    <mergeCell ref="C71:AE71"/>
    <mergeCell ref="AF71:AR71"/>
    <mergeCell ref="AS71:CC71"/>
    <mergeCell ref="A68:B68"/>
    <mergeCell ref="C68:AE68"/>
    <mergeCell ref="AF68:AR68"/>
    <mergeCell ref="AS68:CC68"/>
    <mergeCell ref="A69:B69"/>
    <mergeCell ref="C69:AE69"/>
    <mergeCell ref="AF69:AR69"/>
    <mergeCell ref="AS69:CC69"/>
    <mergeCell ref="A72:B72"/>
    <mergeCell ref="C72:AE72"/>
    <mergeCell ref="AF72:AR72"/>
    <mergeCell ref="AS72:CC72"/>
    <mergeCell ref="BO73:BP73"/>
    <mergeCell ref="A78:B78"/>
    <mergeCell ref="C78:AE78"/>
    <mergeCell ref="AF78:AR78"/>
    <mergeCell ref="AS78:CC78"/>
    <mergeCell ref="A79:B79"/>
    <mergeCell ref="C79:AE79"/>
    <mergeCell ref="AF79:AR79"/>
    <mergeCell ref="AS79:CC79"/>
    <mergeCell ref="A76:B76"/>
    <mergeCell ref="C76:AE76"/>
    <mergeCell ref="AF76:AR76"/>
    <mergeCell ref="AS76:CC76"/>
    <mergeCell ref="A77:B77"/>
    <mergeCell ref="C77:AE77"/>
    <mergeCell ref="AF77:AR77"/>
    <mergeCell ref="AS77:CC77"/>
    <mergeCell ref="A82:B82"/>
    <mergeCell ref="C82:AE82"/>
    <mergeCell ref="AF82:AR82"/>
    <mergeCell ref="AS82:CC82"/>
    <mergeCell ref="A83:B83"/>
    <mergeCell ref="C83:AE83"/>
    <mergeCell ref="AF83:AR83"/>
    <mergeCell ref="AS83:CC83"/>
    <mergeCell ref="A80:B80"/>
    <mergeCell ref="C80:AE80"/>
    <mergeCell ref="AF80:AR80"/>
    <mergeCell ref="AS80:CC80"/>
    <mergeCell ref="A81:B81"/>
    <mergeCell ref="C81:AE81"/>
    <mergeCell ref="AF81:AR81"/>
    <mergeCell ref="AS81:CC81"/>
    <mergeCell ref="A86:B86"/>
    <mergeCell ref="C86:AE86"/>
    <mergeCell ref="AF86:AR86"/>
    <mergeCell ref="AS86:CC86"/>
    <mergeCell ref="A87:B87"/>
    <mergeCell ref="C87:AE87"/>
    <mergeCell ref="AF87:AR87"/>
    <mergeCell ref="AS87:CC87"/>
    <mergeCell ref="A84:B84"/>
    <mergeCell ref="C84:AE84"/>
    <mergeCell ref="AF84:AR84"/>
    <mergeCell ref="AS84:CC84"/>
    <mergeCell ref="A85:B85"/>
    <mergeCell ref="C85:AE85"/>
    <mergeCell ref="AF85:AR85"/>
    <mergeCell ref="AS85:CC85"/>
    <mergeCell ref="A90:B90"/>
    <mergeCell ref="C90:AE90"/>
    <mergeCell ref="AF90:AR90"/>
    <mergeCell ref="AS90:CC90"/>
    <mergeCell ref="A91:B91"/>
    <mergeCell ref="C91:AE91"/>
    <mergeCell ref="AF91:AR91"/>
    <mergeCell ref="AS91:CC91"/>
    <mergeCell ref="A88:B88"/>
    <mergeCell ref="C88:AE88"/>
    <mergeCell ref="AF88:AR88"/>
    <mergeCell ref="AS88:CC88"/>
    <mergeCell ref="A89:B89"/>
    <mergeCell ref="C89:AE89"/>
    <mergeCell ref="AF89:AR89"/>
    <mergeCell ref="AS89:CC89"/>
    <mergeCell ref="A94:B94"/>
    <mergeCell ref="C94:AE94"/>
    <mergeCell ref="AF94:AR94"/>
    <mergeCell ref="AS94:CC94"/>
    <mergeCell ref="A95:B95"/>
    <mergeCell ref="C95:AE95"/>
    <mergeCell ref="AF95:AR95"/>
    <mergeCell ref="AS95:CC95"/>
    <mergeCell ref="A92:B92"/>
    <mergeCell ref="C92:AE92"/>
    <mergeCell ref="AF92:AR92"/>
    <mergeCell ref="AS92:CC92"/>
    <mergeCell ref="A93:B93"/>
    <mergeCell ref="C93:AE93"/>
    <mergeCell ref="AF93:AR93"/>
    <mergeCell ref="AS93:CC93"/>
    <mergeCell ref="A96:B96"/>
    <mergeCell ref="C96:AE96"/>
    <mergeCell ref="AF96:AR96"/>
    <mergeCell ref="AS96:CC96"/>
    <mergeCell ref="BO97:BP97"/>
    <mergeCell ref="BQ97:BR97"/>
    <mergeCell ref="BS97:BT97"/>
    <mergeCell ref="BU97:BW97"/>
    <mergeCell ref="BX97:BY97"/>
    <mergeCell ref="BZ97:CA97"/>
    <mergeCell ref="A102:B102"/>
    <mergeCell ref="C102:AE102"/>
    <mergeCell ref="AF102:AR102"/>
    <mergeCell ref="AS102:CC102"/>
    <mergeCell ref="A103:B103"/>
    <mergeCell ref="C103:AE103"/>
    <mergeCell ref="AF103:AR103"/>
    <mergeCell ref="AS103:CC103"/>
    <mergeCell ref="A100:B100"/>
    <mergeCell ref="C100:AE100"/>
    <mergeCell ref="AF100:AR100"/>
    <mergeCell ref="AS100:CC100"/>
    <mergeCell ref="A101:B101"/>
    <mergeCell ref="C101:AE101"/>
    <mergeCell ref="AF101:AR101"/>
    <mergeCell ref="AS101:CC101"/>
    <mergeCell ref="A106:B106"/>
    <mergeCell ref="C106:AE106"/>
    <mergeCell ref="AF106:AR106"/>
    <mergeCell ref="AS106:CC106"/>
    <mergeCell ref="A107:B107"/>
    <mergeCell ref="C107:AE107"/>
    <mergeCell ref="AF107:AR107"/>
    <mergeCell ref="AS107:CC107"/>
    <mergeCell ref="A104:B104"/>
    <mergeCell ref="C104:AE104"/>
    <mergeCell ref="AF104:AR104"/>
    <mergeCell ref="AS104:CC104"/>
    <mergeCell ref="A105:B105"/>
    <mergeCell ref="C105:AE105"/>
    <mergeCell ref="AF105:AR105"/>
    <mergeCell ref="AS105:CC105"/>
    <mergeCell ref="A110:B110"/>
    <mergeCell ref="C110:AE110"/>
    <mergeCell ref="AF110:AR110"/>
    <mergeCell ref="AS110:CC110"/>
    <mergeCell ref="A111:B111"/>
    <mergeCell ref="C111:AE111"/>
    <mergeCell ref="AF111:AR111"/>
    <mergeCell ref="AS111:CC111"/>
    <mergeCell ref="A108:B108"/>
    <mergeCell ref="C108:AE108"/>
    <mergeCell ref="AF108:AR108"/>
    <mergeCell ref="AS108:CC108"/>
    <mergeCell ref="A109:B109"/>
    <mergeCell ref="C109:AE109"/>
    <mergeCell ref="AF109:AR109"/>
    <mergeCell ref="AS109:CC109"/>
    <mergeCell ref="A114:B114"/>
    <mergeCell ref="C114:AE114"/>
    <mergeCell ref="AF114:AR114"/>
    <mergeCell ref="AS114:CC114"/>
    <mergeCell ref="A115:B115"/>
    <mergeCell ref="C115:AE115"/>
    <mergeCell ref="AF115:AR115"/>
    <mergeCell ref="AS115:CC115"/>
    <mergeCell ref="A112:B112"/>
    <mergeCell ref="C112:AE112"/>
    <mergeCell ref="AF112:AR112"/>
    <mergeCell ref="AS112:CC112"/>
    <mergeCell ref="A113:B113"/>
    <mergeCell ref="C113:AE113"/>
    <mergeCell ref="AF113:AR113"/>
    <mergeCell ref="AS113:CC113"/>
    <mergeCell ref="A118:B118"/>
    <mergeCell ref="C118:AE118"/>
    <mergeCell ref="AF118:AR118"/>
    <mergeCell ref="AS118:CC118"/>
    <mergeCell ref="A119:B119"/>
    <mergeCell ref="C119:AE119"/>
    <mergeCell ref="AF119:AR119"/>
    <mergeCell ref="AS119:CC119"/>
    <mergeCell ref="A116:B116"/>
    <mergeCell ref="C116:AE116"/>
    <mergeCell ref="AF116:AR116"/>
    <mergeCell ref="AS116:CC116"/>
    <mergeCell ref="A117:B117"/>
    <mergeCell ref="C117:AE117"/>
    <mergeCell ref="AF117:AR117"/>
    <mergeCell ref="AS117:CC117"/>
    <mergeCell ref="A124:B124"/>
    <mergeCell ref="C124:AE124"/>
    <mergeCell ref="AF124:AR124"/>
    <mergeCell ref="AS124:CC124"/>
    <mergeCell ref="A125:B125"/>
    <mergeCell ref="C125:AE125"/>
    <mergeCell ref="AF125:AR125"/>
    <mergeCell ref="AS125:CC125"/>
    <mergeCell ref="A120:B120"/>
    <mergeCell ref="C120:AE120"/>
    <mergeCell ref="AF120:AR120"/>
    <mergeCell ref="AS120:CC120"/>
    <mergeCell ref="BO121:BP121"/>
    <mergeCell ref="BQ121:BR121"/>
    <mergeCell ref="BS121:BT121"/>
    <mergeCell ref="BU121:BW121"/>
    <mergeCell ref="BX121:BY121"/>
    <mergeCell ref="BZ121:CA121"/>
    <mergeCell ref="A128:B128"/>
    <mergeCell ref="C128:AE128"/>
    <mergeCell ref="AF128:AR128"/>
    <mergeCell ref="AS128:CC128"/>
    <mergeCell ref="A129:B129"/>
    <mergeCell ref="C129:AE129"/>
    <mergeCell ref="AF129:AR129"/>
    <mergeCell ref="AS129:CC129"/>
    <mergeCell ref="A126:B126"/>
    <mergeCell ref="C126:AE126"/>
    <mergeCell ref="AF126:AR126"/>
    <mergeCell ref="AS126:CC126"/>
    <mergeCell ref="A127:B127"/>
    <mergeCell ref="C127:AE127"/>
    <mergeCell ref="AF127:AR127"/>
    <mergeCell ref="AS127:CC127"/>
    <mergeCell ref="A132:B132"/>
    <mergeCell ref="C132:AE132"/>
    <mergeCell ref="AF132:AR132"/>
    <mergeCell ref="AS132:CC132"/>
    <mergeCell ref="A133:B133"/>
    <mergeCell ref="C133:AE133"/>
    <mergeCell ref="AF133:AR133"/>
    <mergeCell ref="AS133:CC133"/>
    <mergeCell ref="A130:B130"/>
    <mergeCell ref="C130:AE130"/>
    <mergeCell ref="AF130:AR130"/>
    <mergeCell ref="AS130:CC130"/>
    <mergeCell ref="A131:B131"/>
    <mergeCell ref="C131:AE131"/>
    <mergeCell ref="AF131:AR131"/>
    <mergeCell ref="AS131:CC131"/>
    <mergeCell ref="A136:B136"/>
    <mergeCell ref="C136:AE136"/>
    <mergeCell ref="AF136:AR136"/>
    <mergeCell ref="AS136:CC136"/>
    <mergeCell ref="A137:B137"/>
    <mergeCell ref="C137:AE137"/>
    <mergeCell ref="AF137:AR137"/>
    <mergeCell ref="AS137:CC137"/>
    <mergeCell ref="A134:B134"/>
    <mergeCell ref="C134:AE134"/>
    <mergeCell ref="AF134:AR134"/>
    <mergeCell ref="AS134:CC134"/>
    <mergeCell ref="A135:B135"/>
    <mergeCell ref="C135:AE135"/>
    <mergeCell ref="AF135:AR135"/>
    <mergeCell ref="AS135:CC135"/>
    <mergeCell ref="A144:B144"/>
    <mergeCell ref="C144:AE144"/>
    <mergeCell ref="AF144:AR144"/>
    <mergeCell ref="AS144:CC144"/>
    <mergeCell ref="A142:B142"/>
    <mergeCell ref="C142:AE142"/>
    <mergeCell ref="AF142:AR142"/>
    <mergeCell ref="AS142:CC142"/>
    <mergeCell ref="A143:B143"/>
    <mergeCell ref="C143:AE143"/>
    <mergeCell ref="AF143:AR143"/>
    <mergeCell ref="AS143:CC143"/>
    <mergeCell ref="A140:B140"/>
    <mergeCell ref="C140:AE140"/>
    <mergeCell ref="AF140:AR140"/>
    <mergeCell ref="AS140:CC140"/>
    <mergeCell ref="A141:B141"/>
    <mergeCell ref="C141:AE141"/>
    <mergeCell ref="AF141:AR141"/>
    <mergeCell ref="AS141:CC141"/>
    <mergeCell ref="A138:B138"/>
    <mergeCell ref="C138:AE138"/>
    <mergeCell ref="AF138:AR138"/>
    <mergeCell ref="AS138:CC138"/>
    <mergeCell ref="A139:B139"/>
    <mergeCell ref="C139:AE139"/>
    <mergeCell ref="AF139:AR139"/>
    <mergeCell ref="AS139:CC139"/>
  </mergeCells>
  <phoneticPr fontId="1"/>
  <conditionalFormatting sqref="A15:E24">
    <cfRule type="expression" dxfId="25" priority="22">
      <formula>$CT15=TRUE</formula>
    </cfRule>
  </conditionalFormatting>
  <conditionalFormatting sqref="A15:H15">
    <cfRule type="expression" dxfId="24" priority="19">
      <formula>$CS$14=TRUE</formula>
    </cfRule>
  </conditionalFormatting>
  <conditionalFormatting sqref="A24:H24">
    <cfRule type="expression" dxfId="23" priority="10">
      <formula>$CS$14=TRUE</formula>
    </cfRule>
  </conditionalFormatting>
  <conditionalFormatting sqref="A9:J11">
    <cfRule type="expression" dxfId="22" priority="21">
      <formula>$CS$9=TRUE</formula>
    </cfRule>
  </conditionalFormatting>
  <conditionalFormatting sqref="A18:Q18">
    <cfRule type="expression" dxfId="21" priority="16">
      <formula>$CS$14=TRUE</formula>
    </cfRule>
  </conditionalFormatting>
  <conditionalFormatting sqref="A22:Q22">
    <cfRule type="expression" dxfId="20" priority="12">
      <formula>$CS$14=TRUE</formula>
    </cfRule>
  </conditionalFormatting>
  <conditionalFormatting sqref="A19:T19">
    <cfRule type="expression" dxfId="19" priority="15">
      <formula>$CS$14=TRUE</formula>
    </cfRule>
  </conditionalFormatting>
  <conditionalFormatting sqref="A21:T21">
    <cfRule type="expression" dxfId="18" priority="13">
      <formula>$CS$14=TRUE</formula>
    </cfRule>
  </conditionalFormatting>
  <conditionalFormatting sqref="A16:W16">
    <cfRule type="expression" dxfId="17" priority="18">
      <formula>$CS$14=TRUE</formula>
    </cfRule>
  </conditionalFormatting>
  <conditionalFormatting sqref="A17:Z17">
    <cfRule type="expression" dxfId="16" priority="17">
      <formula>$CS$14=TRUE</formula>
    </cfRule>
  </conditionalFormatting>
  <conditionalFormatting sqref="A20:Z20">
    <cfRule type="expression" dxfId="15" priority="14">
      <formula>$CS$14=TRUE</formula>
    </cfRule>
  </conditionalFormatting>
  <conditionalFormatting sqref="A23:Z23">
    <cfRule type="expression" dxfId="14" priority="11">
      <formula>$CS$14=TRUE</formula>
    </cfRule>
  </conditionalFormatting>
  <conditionalFormatting sqref="A13:AM24">
    <cfRule type="expression" dxfId="13" priority="9">
      <formula>AND($CS$9=TRUE,$CT$9=FALSE)</formula>
    </cfRule>
  </conditionalFormatting>
  <conditionalFormatting sqref="A75:BP75 A76:CC96">
    <cfRule type="expression" dxfId="12" priority="4">
      <formula>AND($CS$9=TRUE,$CT$9=FALSE)</formula>
    </cfRule>
  </conditionalFormatting>
  <conditionalFormatting sqref="A46:CC72">
    <cfRule type="expression" dxfId="11" priority="8">
      <formula>AND($CS$9=TRUE,$CT$9=FALSE)</formula>
    </cfRule>
  </conditionalFormatting>
  <conditionalFormatting sqref="A99:CC120">
    <cfRule type="expression" dxfId="10" priority="3">
      <formula>AND($CS$9=TRUE,$CT$9=FALSE)</formula>
    </cfRule>
  </conditionalFormatting>
  <conditionalFormatting sqref="A123:CC144">
    <cfRule type="expression" dxfId="9" priority="2">
      <formula>AND($CS$9=TRUE,$CT$9=FALSE)</formula>
    </cfRule>
  </conditionalFormatting>
  <conditionalFormatting sqref="F15:Z24">
    <cfRule type="expression" dxfId="8" priority="23">
      <formula>CU15=TRUE</formula>
    </cfRule>
  </conditionalFormatting>
  <conditionalFormatting sqref="L9:U11">
    <cfRule type="expression" dxfId="7" priority="20">
      <formula>$CT$9=TRUE</formula>
    </cfRule>
  </conditionalFormatting>
  <conditionalFormatting sqref="W9:AM9">
    <cfRule type="expression" dxfId="6" priority="7">
      <formula>$X$9&lt;&gt;""</formula>
    </cfRule>
  </conditionalFormatting>
  <conditionalFormatting sqref="W10:AM10">
    <cfRule type="expression" dxfId="5" priority="6">
      <formula>$X$10&lt;&gt;""</formula>
    </cfRule>
  </conditionalFormatting>
  <conditionalFormatting sqref="W11:AM11">
    <cfRule type="expression" dxfId="4" priority="5">
      <formula>$X$11&lt;&gt;""</formula>
    </cfRule>
  </conditionalFormatting>
  <conditionalFormatting sqref="AO6:CC24">
    <cfRule type="containsBlanks" dxfId="3" priority="24">
      <formula>LEN(TRIM(AO6))=0</formula>
    </cfRule>
  </conditionalFormatting>
  <printOptions horizontalCentered="1" verticalCentered="1"/>
  <pageMargins left="3.937007874015748E-2" right="3.937007874015748E-2" top="0.15748031496062992" bottom="0.15748031496062992" header="0.11811023622047245" footer="0.11811023622047245"/>
  <pageSetup paperSize="9" scale="89" fitToHeight="0" orientation="landscape" r:id="rId1"/>
  <rowBreaks count="1" manualBreakCount="1">
    <brk id="43" max="81" man="1"/>
  </rowBreaks>
  <colBreaks count="1" manualBreakCount="1">
    <brk id="95" min="2" max="39"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M2"/>
  <sheetViews>
    <sheetView topLeftCell="A3" zoomScale="70" zoomScaleNormal="70" workbookViewId="0">
      <selection sqref="A1:XFD2"/>
    </sheetView>
  </sheetViews>
  <sheetFormatPr defaultColWidth="9" defaultRowHeight="13"/>
  <cols>
    <col min="1" max="1" width="13" bestFit="1" customWidth="1"/>
    <col min="2" max="2" width="12.36328125" customWidth="1"/>
    <col min="3" max="3" width="13" bestFit="1" customWidth="1"/>
    <col min="4" max="4" width="20.08984375" bestFit="1" customWidth="1"/>
    <col min="5" max="5" width="7.08984375" bestFit="1" customWidth="1"/>
    <col min="6" max="6" width="17.90625" bestFit="1" customWidth="1"/>
    <col min="7" max="7" width="17.90625" customWidth="1"/>
    <col min="8" max="8" width="20" bestFit="1" customWidth="1"/>
    <col min="9" max="9" width="22" bestFit="1" customWidth="1"/>
    <col min="10" max="14" width="20" bestFit="1" customWidth="1"/>
    <col min="15" max="15" width="24.08984375" bestFit="1" customWidth="1"/>
    <col min="16" max="17" width="6.453125" bestFit="1" customWidth="1"/>
    <col min="18" max="19" width="11.6328125" bestFit="1" customWidth="1"/>
    <col min="20" max="20" width="9.6328125" bestFit="1" customWidth="1"/>
    <col min="21" max="21" width="9.6328125" customWidth="1"/>
    <col min="22" max="22" width="15.90625" bestFit="1" customWidth="1"/>
    <col min="23" max="23" width="15.90625" customWidth="1"/>
    <col min="24" max="24" width="15.90625" bestFit="1" customWidth="1"/>
    <col min="25" max="25" width="15.90625" customWidth="1"/>
    <col min="26" max="26" width="20" bestFit="1" customWidth="1"/>
    <col min="27" max="27" width="15.90625" bestFit="1" customWidth="1"/>
    <col min="28" max="30" width="20" bestFit="1" customWidth="1"/>
    <col min="31" max="31" width="24.08984375" bestFit="1" customWidth="1"/>
    <col min="32" max="32" width="20" bestFit="1" customWidth="1"/>
    <col min="33" max="33" width="24.08984375" bestFit="1" customWidth="1"/>
    <col min="34" max="34" width="19.453125" bestFit="1" customWidth="1"/>
    <col min="35" max="35" width="26.453125" bestFit="1" customWidth="1"/>
    <col min="36" max="48" width="12.6328125" bestFit="1" customWidth="1"/>
    <col min="49" max="49" width="14.90625" bestFit="1" customWidth="1"/>
    <col min="50" max="64" width="12.6328125" bestFit="1" customWidth="1"/>
    <col min="65" max="65" width="14.90625" bestFit="1" customWidth="1"/>
    <col min="66" max="80" width="12.6328125" bestFit="1" customWidth="1"/>
    <col min="81" max="81" width="14.90625" bestFit="1" customWidth="1"/>
    <col min="82" max="82" width="12.6328125" bestFit="1" customWidth="1"/>
    <col min="83" max="83" width="24" bestFit="1" customWidth="1"/>
    <col min="84" max="84" width="22" bestFit="1" customWidth="1"/>
    <col min="85" max="85" width="17.90625" bestFit="1" customWidth="1"/>
    <col min="86" max="86" width="18.90625" bestFit="1" customWidth="1"/>
    <col min="87" max="87" width="28.08984375" bestFit="1" customWidth="1"/>
    <col min="88" max="88" width="28.08984375" customWidth="1"/>
    <col min="89" max="90" width="10.6328125" customWidth="1"/>
    <col min="91" max="92" width="14.90625" bestFit="1" customWidth="1"/>
    <col min="93" max="93" width="10.6328125" bestFit="1" customWidth="1"/>
    <col min="94" max="95" width="12.90625" bestFit="1" customWidth="1"/>
    <col min="96" max="96" width="28.08984375" customWidth="1"/>
    <col min="97" max="97" width="25.08984375" bestFit="1" customWidth="1"/>
    <col min="98" max="98" width="23.08984375" bestFit="1" customWidth="1"/>
    <col min="99" max="99" width="17.90625" bestFit="1" customWidth="1"/>
    <col min="100" max="100" width="15.453125" bestFit="1" customWidth="1"/>
    <col min="101" max="102" width="10.6328125" customWidth="1"/>
    <col min="103" max="104" width="14.90625" bestFit="1" customWidth="1"/>
    <col min="105" max="105" width="10.6328125" bestFit="1" customWidth="1"/>
    <col min="106" max="107" width="12.90625" bestFit="1" customWidth="1"/>
    <col min="108" max="108" width="28.453125" customWidth="1"/>
    <col min="109" max="109" width="25.08984375" bestFit="1" customWidth="1"/>
    <col min="110" max="110" width="23.08984375" bestFit="1" customWidth="1"/>
    <col min="111" max="111" width="17.90625" bestFit="1" customWidth="1"/>
    <col min="112" max="112" width="15.453125" bestFit="1" customWidth="1"/>
    <col min="113" max="114" width="10.6328125" customWidth="1"/>
    <col min="115" max="116" width="14.90625" bestFit="1" customWidth="1"/>
    <col min="117" max="117" width="10.6328125" bestFit="1" customWidth="1"/>
    <col min="118" max="119" width="12.90625" bestFit="1" customWidth="1"/>
    <col min="120" max="120" width="28.08984375" customWidth="1"/>
    <col min="121" max="121" width="25.08984375" bestFit="1" customWidth="1"/>
    <col min="122" max="122" width="23.08984375" bestFit="1" customWidth="1"/>
    <col min="123" max="123" width="17.90625" bestFit="1" customWidth="1"/>
    <col min="124" max="124" width="15.453125" bestFit="1" customWidth="1"/>
    <col min="125" max="125" width="10.6328125" bestFit="1" customWidth="1"/>
    <col min="126" max="126" width="10.6328125" customWidth="1"/>
    <col min="127" max="128" width="14.90625" bestFit="1" customWidth="1"/>
    <col min="129" max="129" width="10.6328125" bestFit="1" customWidth="1"/>
    <col min="130" max="131" width="12.90625" bestFit="1" customWidth="1"/>
    <col min="132" max="132" width="23.08984375" customWidth="1"/>
    <col min="133" max="133" width="25.08984375" bestFit="1" customWidth="1"/>
    <col min="134" max="134" width="23.08984375" bestFit="1" customWidth="1"/>
    <col min="135" max="135" width="17.90625" bestFit="1" customWidth="1"/>
    <col min="136" max="136" width="15.453125" bestFit="1" customWidth="1"/>
    <col min="137" max="137" width="10.6328125" bestFit="1" customWidth="1"/>
    <col min="138" max="138" width="10.6328125" customWidth="1"/>
    <col min="139" max="140" width="14.90625" bestFit="1" customWidth="1"/>
    <col min="141" max="141" width="10.6328125" bestFit="1" customWidth="1"/>
    <col min="142" max="143" width="12.90625" bestFit="1" customWidth="1"/>
    <col min="144" max="144" width="23.08984375" customWidth="1"/>
    <col min="145" max="145" width="25.08984375" bestFit="1" customWidth="1"/>
    <col min="146" max="146" width="23.08984375" bestFit="1" customWidth="1"/>
    <col min="147" max="147" width="17.90625" bestFit="1" customWidth="1"/>
    <col min="148" max="148" width="15.453125" bestFit="1" customWidth="1"/>
    <col min="149" max="149" width="10.6328125" bestFit="1" customWidth="1"/>
    <col min="150" max="150" width="10.6328125" customWidth="1"/>
    <col min="151" max="152" width="14.90625" bestFit="1" customWidth="1"/>
    <col min="153" max="153" width="10.6328125" bestFit="1" customWidth="1"/>
    <col min="154" max="155" width="12.90625" bestFit="1" customWidth="1"/>
    <col min="156" max="156" width="27.90625" customWidth="1"/>
    <col min="157" max="157" width="25.08984375" bestFit="1" customWidth="1"/>
    <col min="158" max="158" width="23.08984375" bestFit="1" customWidth="1"/>
    <col min="159" max="159" width="17.90625" bestFit="1" customWidth="1"/>
    <col min="160" max="160" width="10.6328125" bestFit="1" customWidth="1"/>
    <col min="161" max="161" width="10.6328125" customWidth="1"/>
    <col min="162" max="163" width="14.90625" bestFit="1" customWidth="1"/>
    <col min="164" max="164" width="10.6328125" bestFit="1" customWidth="1"/>
    <col min="165" max="166" width="12.90625" bestFit="1" customWidth="1"/>
    <col min="167" max="167" width="27.08984375" customWidth="1"/>
    <col min="168" max="168" width="25.08984375" bestFit="1" customWidth="1"/>
    <col min="169" max="169" width="23.08984375" bestFit="1" customWidth="1"/>
    <col min="170" max="170" width="17.90625" bestFit="1" customWidth="1"/>
    <col min="171" max="171" width="10.6328125" bestFit="1" customWidth="1"/>
    <col min="172" max="172" width="10.6328125" customWidth="1"/>
    <col min="173" max="174" width="14.90625" bestFit="1" customWidth="1"/>
    <col min="175" max="175" width="10.6328125" bestFit="1" customWidth="1"/>
    <col min="176" max="177" width="12.90625" bestFit="1" customWidth="1"/>
    <col min="178" max="178" width="28.90625" customWidth="1"/>
    <col min="179" max="179" width="25.08984375" bestFit="1" customWidth="1"/>
    <col min="180" max="180" width="23.08984375" bestFit="1" customWidth="1"/>
    <col min="181" max="181" width="17.90625" bestFit="1" customWidth="1"/>
    <col min="182" max="182" width="10.6328125" bestFit="1" customWidth="1"/>
    <col min="183" max="183" width="10.6328125" customWidth="1"/>
    <col min="184" max="185" width="14.90625" bestFit="1" customWidth="1"/>
    <col min="186" max="186" width="10.6328125" bestFit="1" customWidth="1"/>
    <col min="187" max="188" width="12.90625" bestFit="1" customWidth="1"/>
    <col min="189" max="189" width="28" customWidth="1"/>
    <col min="190" max="190" width="25.08984375" bestFit="1" customWidth="1"/>
    <col min="191" max="191" width="23.08984375" bestFit="1" customWidth="1"/>
    <col min="192" max="192" width="17.90625" bestFit="1" customWidth="1"/>
    <col min="193" max="193" width="10.6328125" bestFit="1" customWidth="1"/>
    <col min="194" max="194" width="10.6328125" customWidth="1"/>
    <col min="195" max="196" width="14.90625" bestFit="1" customWidth="1"/>
    <col min="197" max="197" width="10.6328125" bestFit="1" customWidth="1"/>
    <col min="198" max="199" width="12.90625" bestFit="1" customWidth="1"/>
    <col min="200" max="200" width="29.08984375" customWidth="1"/>
    <col min="201" max="201" width="25.08984375" bestFit="1" customWidth="1"/>
    <col min="202" max="202" width="23.08984375" bestFit="1" customWidth="1"/>
    <col min="203" max="203" width="17.90625" bestFit="1" customWidth="1"/>
    <col min="204" max="204" width="37.08984375" bestFit="1" customWidth="1"/>
    <col min="205" max="205" width="19" bestFit="1" customWidth="1"/>
    <col min="206" max="206" width="14.36328125" bestFit="1" customWidth="1"/>
    <col min="207" max="210" width="10.6328125" bestFit="1" customWidth="1"/>
    <col min="211" max="211" width="10.6328125" customWidth="1"/>
    <col min="212" max="212" width="21.90625" bestFit="1" customWidth="1"/>
    <col min="213" max="213" width="25.453125" customWidth="1"/>
    <col min="214" max="214" width="24.36328125" customWidth="1"/>
    <col min="215" max="215" width="27.90625" bestFit="1" customWidth="1"/>
    <col min="216" max="216" width="23" bestFit="1" customWidth="1"/>
    <col min="217" max="217" width="25.90625" customWidth="1"/>
    <col min="218" max="218" width="25.08984375" customWidth="1"/>
    <col min="219" max="221" width="23" customWidth="1"/>
    <col min="222" max="222" width="21.90625" bestFit="1" customWidth="1"/>
    <col min="223" max="224" width="25.6328125" bestFit="1" customWidth="1"/>
    <col min="225" max="225" width="27.90625" bestFit="1" customWidth="1"/>
    <col min="226" max="226" width="23" bestFit="1" customWidth="1"/>
    <col min="227" max="227" width="14.6328125" customWidth="1"/>
    <col min="231" max="231" width="33.453125" bestFit="1" customWidth="1"/>
    <col min="237" max="237" width="14.08984375" customWidth="1"/>
    <col min="238" max="244" width="17.08984375" customWidth="1"/>
    <col min="245" max="245" width="18.6328125" customWidth="1"/>
    <col min="246" max="246" width="23.08984375" customWidth="1"/>
    <col min="247" max="247" width="17.6328125" bestFit="1" customWidth="1"/>
  </cols>
  <sheetData>
    <row r="1" spans="1:247" ht="26" hidden="1">
      <c r="A1" s="16" t="s">
        <v>552</v>
      </c>
      <c r="B1" s="16" t="s">
        <v>328</v>
      </c>
      <c r="C1" s="17" t="s">
        <v>621</v>
      </c>
      <c r="D1" s="16" t="s">
        <v>553</v>
      </c>
      <c r="E1" s="12" t="s">
        <v>388</v>
      </c>
      <c r="F1" s="14" t="s">
        <v>393</v>
      </c>
      <c r="G1" s="14" t="s">
        <v>718</v>
      </c>
      <c r="H1" s="14" t="s">
        <v>394</v>
      </c>
      <c r="I1" s="14" t="s">
        <v>395</v>
      </c>
      <c r="J1" s="14" t="s">
        <v>396</v>
      </c>
      <c r="K1" s="14" t="s">
        <v>397</v>
      </c>
      <c r="L1" s="14" t="s">
        <v>392</v>
      </c>
      <c r="M1" s="14" t="s">
        <v>391</v>
      </c>
      <c r="N1" s="14" t="s">
        <v>390</v>
      </c>
      <c r="O1" s="13" t="s">
        <v>389</v>
      </c>
      <c r="P1" s="19" t="s">
        <v>398</v>
      </c>
      <c r="Q1" s="19" t="s">
        <v>399</v>
      </c>
      <c r="R1" s="19" t="s">
        <v>400</v>
      </c>
      <c r="S1" s="19" t="s">
        <v>401</v>
      </c>
      <c r="T1" s="20" t="s">
        <v>402</v>
      </c>
      <c r="U1" s="20" t="s">
        <v>723</v>
      </c>
      <c r="V1" s="20" t="s">
        <v>403</v>
      </c>
      <c r="W1" s="20" t="s">
        <v>724</v>
      </c>
      <c r="X1" s="20" t="s">
        <v>404</v>
      </c>
      <c r="Y1" s="20" t="s">
        <v>725</v>
      </c>
      <c r="Z1" s="21" t="s">
        <v>406</v>
      </c>
      <c r="AA1" s="21" t="s">
        <v>405</v>
      </c>
      <c r="AB1" s="21" t="s">
        <v>407</v>
      </c>
      <c r="AC1" s="21" t="s">
        <v>408</v>
      </c>
      <c r="AD1" s="21" t="s">
        <v>409</v>
      </c>
      <c r="AE1" s="21" t="s">
        <v>410</v>
      </c>
      <c r="AF1" s="21" t="s">
        <v>411</v>
      </c>
      <c r="AG1" s="21" t="s">
        <v>412</v>
      </c>
      <c r="AH1" s="21" t="s">
        <v>413</v>
      </c>
      <c r="AI1" s="12" t="s">
        <v>414</v>
      </c>
      <c r="AJ1" s="22" t="s">
        <v>415</v>
      </c>
      <c r="AK1" s="22" t="s">
        <v>416</v>
      </c>
      <c r="AL1" s="22" t="s">
        <v>417</v>
      </c>
      <c r="AM1" s="22" t="s">
        <v>418</v>
      </c>
      <c r="AN1" s="22" t="s">
        <v>419</v>
      </c>
      <c r="AO1" s="22" t="s">
        <v>420</v>
      </c>
      <c r="AP1" s="22" t="s">
        <v>421</v>
      </c>
      <c r="AQ1" s="22" t="s">
        <v>422</v>
      </c>
      <c r="AR1" s="22" t="s">
        <v>423</v>
      </c>
      <c r="AS1" s="22" t="s">
        <v>424</v>
      </c>
      <c r="AT1" s="22" t="s">
        <v>425</v>
      </c>
      <c r="AU1" s="22" t="s">
        <v>426</v>
      </c>
      <c r="AV1" s="22" t="s">
        <v>427</v>
      </c>
      <c r="AW1" s="22" t="s">
        <v>428</v>
      </c>
      <c r="AX1" s="22" t="s">
        <v>429</v>
      </c>
      <c r="AY1" s="22" t="s">
        <v>430</v>
      </c>
      <c r="AZ1" s="22" t="s">
        <v>431</v>
      </c>
      <c r="BA1" s="22" t="s">
        <v>432</v>
      </c>
      <c r="BB1" s="22" t="s">
        <v>433</v>
      </c>
      <c r="BC1" s="22" t="s">
        <v>434</v>
      </c>
      <c r="BD1" s="22" t="s">
        <v>435</v>
      </c>
      <c r="BE1" s="22" t="s">
        <v>436</v>
      </c>
      <c r="BF1" s="22" t="s">
        <v>437</v>
      </c>
      <c r="BG1" s="22" t="s">
        <v>438</v>
      </c>
      <c r="BH1" s="22" t="s">
        <v>439</v>
      </c>
      <c r="BI1" s="22" t="s">
        <v>440</v>
      </c>
      <c r="BJ1" s="22" t="s">
        <v>441</v>
      </c>
      <c r="BK1" s="22" t="s">
        <v>442</v>
      </c>
      <c r="BL1" s="22" t="s">
        <v>443</v>
      </c>
      <c r="BM1" s="22" t="s">
        <v>444</v>
      </c>
      <c r="BN1" s="22" t="s">
        <v>445</v>
      </c>
      <c r="BO1" s="22" t="s">
        <v>446</v>
      </c>
      <c r="BP1" s="22" t="s">
        <v>447</v>
      </c>
      <c r="BQ1" s="22" t="s">
        <v>448</v>
      </c>
      <c r="BR1" s="22" t="s">
        <v>449</v>
      </c>
      <c r="BS1" s="22" t="s">
        <v>450</v>
      </c>
      <c r="BT1" s="22" t="s">
        <v>451</v>
      </c>
      <c r="BU1" s="22" t="s">
        <v>452</v>
      </c>
      <c r="BV1" s="22" t="s">
        <v>453</v>
      </c>
      <c r="BW1" s="22" t="s">
        <v>454</v>
      </c>
      <c r="BX1" s="22" t="s">
        <v>455</v>
      </c>
      <c r="BY1" s="22" t="s">
        <v>456</v>
      </c>
      <c r="BZ1" s="22" t="s">
        <v>457</v>
      </c>
      <c r="CA1" s="22" t="s">
        <v>458</v>
      </c>
      <c r="CB1" s="22" t="s">
        <v>459</v>
      </c>
      <c r="CC1" s="22" t="s">
        <v>460</v>
      </c>
      <c r="CD1" s="22" t="s">
        <v>461</v>
      </c>
      <c r="CE1" s="22" t="s">
        <v>462</v>
      </c>
      <c r="CF1" s="22" t="s">
        <v>463</v>
      </c>
      <c r="CG1" s="22" t="s">
        <v>464</v>
      </c>
      <c r="CH1" s="18" t="s">
        <v>486</v>
      </c>
      <c r="CI1" s="15" t="s">
        <v>465</v>
      </c>
      <c r="CJ1" s="15" t="s">
        <v>466</v>
      </c>
      <c r="CK1" s="23" t="s">
        <v>648</v>
      </c>
      <c r="CL1" s="23" t="s">
        <v>611</v>
      </c>
      <c r="CM1" s="23" t="s">
        <v>467</v>
      </c>
      <c r="CN1" s="23" t="s">
        <v>468</v>
      </c>
      <c r="CO1" s="23" t="s">
        <v>469</v>
      </c>
      <c r="CP1" s="23" t="s">
        <v>470</v>
      </c>
      <c r="CQ1" s="23" t="s">
        <v>686</v>
      </c>
      <c r="CR1" s="23" t="s">
        <v>726</v>
      </c>
      <c r="CS1" s="23" t="s">
        <v>471</v>
      </c>
      <c r="CT1" s="23" t="s">
        <v>472</v>
      </c>
      <c r="CU1" s="23" t="s">
        <v>473</v>
      </c>
      <c r="CV1" s="23" t="s">
        <v>474</v>
      </c>
      <c r="CW1" s="23" t="s">
        <v>650</v>
      </c>
      <c r="CX1" s="23" t="s">
        <v>612</v>
      </c>
      <c r="CY1" s="23" t="s">
        <v>489</v>
      </c>
      <c r="CZ1" s="23" t="s">
        <v>490</v>
      </c>
      <c r="DA1" s="23" t="s">
        <v>491</v>
      </c>
      <c r="DB1" s="23" t="s">
        <v>492</v>
      </c>
      <c r="DC1" s="23" t="s">
        <v>687</v>
      </c>
      <c r="DD1" s="23" t="s">
        <v>727</v>
      </c>
      <c r="DE1" s="23" t="s">
        <v>493</v>
      </c>
      <c r="DF1" s="23" t="s">
        <v>494</v>
      </c>
      <c r="DG1" s="23" t="s">
        <v>495</v>
      </c>
      <c r="DH1" s="23" t="s">
        <v>496</v>
      </c>
      <c r="DI1" s="23" t="s">
        <v>652</v>
      </c>
      <c r="DJ1" s="23" t="s">
        <v>613</v>
      </c>
      <c r="DK1" s="23" t="s">
        <v>497</v>
      </c>
      <c r="DL1" s="23" t="s">
        <v>498</v>
      </c>
      <c r="DM1" s="23" t="s">
        <v>499</v>
      </c>
      <c r="DN1" s="23" t="s">
        <v>500</v>
      </c>
      <c r="DO1" s="23" t="s">
        <v>688</v>
      </c>
      <c r="DP1" s="23" t="s">
        <v>728</v>
      </c>
      <c r="DQ1" s="23" t="s">
        <v>501</v>
      </c>
      <c r="DR1" s="23" t="s">
        <v>502</v>
      </c>
      <c r="DS1" s="23" t="s">
        <v>503</v>
      </c>
      <c r="DT1" s="23" t="s">
        <v>504</v>
      </c>
      <c r="DU1" s="23" t="s">
        <v>654</v>
      </c>
      <c r="DV1" s="23" t="s">
        <v>614</v>
      </c>
      <c r="DW1" s="23" t="s">
        <v>505</v>
      </c>
      <c r="DX1" s="23" t="s">
        <v>506</v>
      </c>
      <c r="DY1" s="23" t="s">
        <v>507</v>
      </c>
      <c r="DZ1" s="23" t="s">
        <v>508</v>
      </c>
      <c r="EA1" s="23" t="s">
        <v>689</v>
      </c>
      <c r="EB1" s="23" t="s">
        <v>730</v>
      </c>
      <c r="EC1" s="23" t="s">
        <v>509</v>
      </c>
      <c r="ED1" s="23" t="s">
        <v>510</v>
      </c>
      <c r="EE1" s="23" t="s">
        <v>511</v>
      </c>
      <c r="EF1" s="23" t="s">
        <v>512</v>
      </c>
      <c r="EG1" s="23" t="s">
        <v>656</v>
      </c>
      <c r="EH1" s="23" t="s">
        <v>615</v>
      </c>
      <c r="EI1" s="23" t="s">
        <v>513</v>
      </c>
      <c r="EJ1" s="23" t="s">
        <v>514</v>
      </c>
      <c r="EK1" s="23" t="s">
        <v>515</v>
      </c>
      <c r="EL1" s="23" t="s">
        <v>516</v>
      </c>
      <c r="EM1" s="23" t="s">
        <v>690</v>
      </c>
      <c r="EN1" s="23" t="s">
        <v>729</v>
      </c>
      <c r="EO1" s="23" t="s">
        <v>517</v>
      </c>
      <c r="EP1" s="23" t="s">
        <v>518</v>
      </c>
      <c r="EQ1" s="23" t="s">
        <v>731</v>
      </c>
      <c r="ER1" s="23" t="s">
        <v>519</v>
      </c>
      <c r="ES1" s="24" t="s">
        <v>475</v>
      </c>
      <c r="ET1" s="24" t="s">
        <v>616</v>
      </c>
      <c r="EU1" s="24" t="s">
        <v>476</v>
      </c>
      <c r="EV1" s="24" t="s">
        <v>477</v>
      </c>
      <c r="EW1" s="24" t="s">
        <v>478</v>
      </c>
      <c r="EX1" s="24" t="s">
        <v>479</v>
      </c>
      <c r="EY1" s="24" t="s">
        <v>691</v>
      </c>
      <c r="EZ1" s="24" t="s">
        <v>732</v>
      </c>
      <c r="FA1" s="24" t="s">
        <v>480</v>
      </c>
      <c r="FB1" s="24" t="s">
        <v>481</v>
      </c>
      <c r="FC1" s="24" t="s">
        <v>482</v>
      </c>
      <c r="FD1" s="24" t="s">
        <v>520</v>
      </c>
      <c r="FE1" s="24" t="s">
        <v>617</v>
      </c>
      <c r="FF1" s="24" t="s">
        <v>521</v>
      </c>
      <c r="FG1" s="24" t="s">
        <v>522</v>
      </c>
      <c r="FH1" s="24" t="s">
        <v>523</v>
      </c>
      <c r="FI1" s="24" t="s">
        <v>524</v>
      </c>
      <c r="FJ1" s="24" t="s">
        <v>692</v>
      </c>
      <c r="FK1" s="24" t="s">
        <v>733</v>
      </c>
      <c r="FL1" s="24" t="s">
        <v>525</v>
      </c>
      <c r="FM1" s="24" t="s">
        <v>526</v>
      </c>
      <c r="FN1" s="24" t="s">
        <v>527</v>
      </c>
      <c r="FO1" s="24" t="s">
        <v>528</v>
      </c>
      <c r="FP1" s="24" t="s">
        <v>618</v>
      </c>
      <c r="FQ1" s="24" t="s">
        <v>529</v>
      </c>
      <c r="FR1" s="24" t="s">
        <v>530</v>
      </c>
      <c r="FS1" s="24" t="s">
        <v>531</v>
      </c>
      <c r="FT1" s="24" t="s">
        <v>532</v>
      </c>
      <c r="FU1" s="24" t="s">
        <v>693</v>
      </c>
      <c r="FV1" s="24" t="s">
        <v>734</v>
      </c>
      <c r="FW1" s="24" t="s">
        <v>533</v>
      </c>
      <c r="FX1" s="24" t="s">
        <v>534</v>
      </c>
      <c r="FY1" s="24" t="s">
        <v>535</v>
      </c>
      <c r="FZ1" s="24" t="s">
        <v>536</v>
      </c>
      <c r="GA1" s="24" t="s">
        <v>619</v>
      </c>
      <c r="GB1" s="24" t="s">
        <v>537</v>
      </c>
      <c r="GC1" s="24" t="s">
        <v>538</v>
      </c>
      <c r="GD1" s="24" t="s">
        <v>539</v>
      </c>
      <c r="GE1" s="24" t="s">
        <v>540</v>
      </c>
      <c r="GF1" s="24" t="s">
        <v>694</v>
      </c>
      <c r="GG1" s="24" t="s">
        <v>735</v>
      </c>
      <c r="GH1" s="24" t="s">
        <v>541</v>
      </c>
      <c r="GI1" s="24" t="s">
        <v>542</v>
      </c>
      <c r="GJ1" s="24" t="s">
        <v>543</v>
      </c>
      <c r="GK1" s="24" t="s">
        <v>544</v>
      </c>
      <c r="GL1" s="24" t="s">
        <v>620</v>
      </c>
      <c r="GM1" s="24" t="s">
        <v>545</v>
      </c>
      <c r="GN1" s="24" t="s">
        <v>546</v>
      </c>
      <c r="GO1" s="24" t="s">
        <v>547</v>
      </c>
      <c r="GP1" s="24" t="s">
        <v>548</v>
      </c>
      <c r="GQ1" s="24" t="s">
        <v>695</v>
      </c>
      <c r="GR1" s="24" t="s">
        <v>736</v>
      </c>
      <c r="GS1" s="24" t="s">
        <v>549</v>
      </c>
      <c r="GT1" s="24" t="s">
        <v>550</v>
      </c>
      <c r="GU1" s="24" t="s">
        <v>551</v>
      </c>
      <c r="GV1" s="15" t="s">
        <v>483</v>
      </c>
      <c r="GW1" s="15" t="s">
        <v>484</v>
      </c>
      <c r="GX1" s="15" t="s">
        <v>485</v>
      </c>
      <c r="GY1" s="23" t="s">
        <v>647</v>
      </c>
      <c r="GZ1" s="23" t="s">
        <v>649</v>
      </c>
      <c r="HA1" s="23" t="s">
        <v>651</v>
      </c>
      <c r="HB1" s="23" t="s">
        <v>653</v>
      </c>
      <c r="HC1" s="23" t="s">
        <v>655</v>
      </c>
      <c r="HD1" s="23" t="s">
        <v>664</v>
      </c>
      <c r="HE1" s="23" t="s">
        <v>673</v>
      </c>
      <c r="HF1" s="23" t="s">
        <v>672</v>
      </c>
      <c r="HG1" s="23" t="s">
        <v>671</v>
      </c>
      <c r="HH1" s="23" t="s">
        <v>670</v>
      </c>
      <c r="HI1" s="23" t="s">
        <v>742</v>
      </c>
      <c r="HJ1" s="23" t="s">
        <v>743</v>
      </c>
      <c r="HK1" s="23" t="s">
        <v>744</v>
      </c>
      <c r="HL1" s="23" t="s">
        <v>745</v>
      </c>
      <c r="HM1" s="23" t="s">
        <v>746</v>
      </c>
      <c r="HN1" s="23" t="s">
        <v>665</v>
      </c>
      <c r="HO1" s="23" t="s">
        <v>666</v>
      </c>
      <c r="HP1" s="23" t="s">
        <v>667</v>
      </c>
      <c r="HQ1" s="23" t="s">
        <v>668</v>
      </c>
      <c r="HR1" s="23" t="s">
        <v>669</v>
      </c>
      <c r="HS1" s="23" t="s">
        <v>696</v>
      </c>
      <c r="HT1" s="23" t="s">
        <v>697</v>
      </c>
      <c r="HU1" s="23" t="s">
        <v>698</v>
      </c>
      <c r="HV1" s="23" t="s">
        <v>699</v>
      </c>
      <c r="HW1" s="23" t="s">
        <v>700</v>
      </c>
      <c r="HX1" s="23" t="s">
        <v>701</v>
      </c>
      <c r="HY1" s="23" t="s">
        <v>747</v>
      </c>
      <c r="HZ1" s="23" t="s">
        <v>748</v>
      </c>
      <c r="IA1" s="23" t="s">
        <v>749</v>
      </c>
      <c r="IB1" s="23" t="s">
        <v>750</v>
      </c>
      <c r="IC1" s="23" t="s">
        <v>751</v>
      </c>
      <c r="ID1" s="23" t="s">
        <v>752</v>
      </c>
      <c r="IE1" s="23" t="s">
        <v>702</v>
      </c>
      <c r="IF1" s="23" t="s">
        <v>703</v>
      </c>
      <c r="IG1" s="23" t="s">
        <v>704</v>
      </c>
      <c r="IH1" s="23" t="s">
        <v>705</v>
      </c>
      <c r="II1" s="23" t="s">
        <v>706</v>
      </c>
      <c r="IJ1" s="23" t="s">
        <v>707</v>
      </c>
      <c r="IK1" s="162" t="s">
        <v>708</v>
      </c>
      <c r="IL1" s="162" t="s">
        <v>737</v>
      </c>
      <c r="IM1" s="162" t="s">
        <v>709</v>
      </c>
    </row>
    <row r="2" spans="1:247" hidden="1">
      <c r="A2" s="25"/>
      <c r="B2" s="5"/>
      <c r="C2" s="5"/>
      <c r="D2" s="5"/>
      <c r="E2" s="5" t="str">
        <f>ＺＥＨデベロッパー実績報告書!AD2&amp;"/"&amp;ＺＥＨデベロッパー実績報告書!AH2&amp;"/"&amp;ＺＥＨデベロッパー実績報告書!AL2</f>
        <v>//</v>
      </c>
      <c r="F2" s="25">
        <f>ＺＥＨデベロッパー実績報告書!F48</f>
        <v>0</v>
      </c>
      <c r="G2" s="164">
        <f>ＺＥＨデベロッパー実績報告書!F47</f>
        <v>0</v>
      </c>
      <c r="H2" s="25">
        <f>ＺＥＨデベロッパー実績報告書!F49</f>
        <v>0</v>
      </c>
      <c r="I2" s="25">
        <f>ＺＥＨデベロッパー実績報告書!F50</f>
        <v>0</v>
      </c>
      <c r="J2" s="25">
        <f>ＺＥＨデベロッパー実績報告書!H52</f>
        <v>0</v>
      </c>
      <c r="K2" s="25">
        <f>ＺＥＨデベロッパー実績報告書!AA52</f>
        <v>0</v>
      </c>
      <c r="L2" s="5" t="str">
        <f>ＺＥＨデベロッパー実績報告書!H53&amp;"-"&amp;ＺＥＨデベロッパー実績報告書!L53</f>
        <v>-</v>
      </c>
      <c r="M2" s="25">
        <f>ＺＥＨデベロッパー実績報告書!S53</f>
        <v>0</v>
      </c>
      <c r="N2" s="25">
        <f>ＺＥＨデベロッパー実績報告書!AB53</f>
        <v>0</v>
      </c>
      <c r="O2" s="25">
        <f>ＺＥＨデベロッパー実績報告書!F54</f>
        <v>0</v>
      </c>
      <c r="P2" s="27">
        <f>IF(ＺＥＨデベロッパー登録票!CS9=TRUE,1,0)</f>
        <v>0</v>
      </c>
      <c r="Q2" s="27">
        <f>IF(ＺＥＨデベロッパー登録票!CT9=TRUE,1,0)</f>
        <v>0</v>
      </c>
      <c r="R2" s="5">
        <f>ＺＥＨデベロッパー実績報告書!J56</f>
        <v>0</v>
      </c>
      <c r="S2" s="5">
        <f>ＺＥＨデベロッパー実績報告書!J57</f>
        <v>0</v>
      </c>
      <c r="T2" s="5">
        <f>IF(ＺＥＨデベロッパー実績報告書!W61="",0,1)</f>
        <v>0</v>
      </c>
      <c r="U2" s="25">
        <f>ＺＥＨデベロッパー実績報告書!W61</f>
        <v>0</v>
      </c>
      <c r="V2" s="5">
        <f>IF(ＺＥＨデベロッパー実績報告書!W64="",0,1)</f>
        <v>0</v>
      </c>
      <c r="W2" s="25">
        <f>ＺＥＨデベロッパー実績報告書!W64</f>
        <v>0</v>
      </c>
      <c r="X2" s="5">
        <f>IF(ＺＥＨデベロッパー実績報告書!W65="",0,1)</f>
        <v>0</v>
      </c>
      <c r="Y2" s="25">
        <f>ＺＥＨデベロッパー実績報告書!W65</f>
        <v>0</v>
      </c>
      <c r="Z2" s="25">
        <f>ＺＥＨデベロッパー実績報告書!F68</f>
        <v>0</v>
      </c>
      <c r="AA2" s="25">
        <f>ＺＥＨデベロッパー実績報告書!H70</f>
        <v>0</v>
      </c>
      <c r="AB2" s="5" t="str">
        <f>ＺＥＨデベロッパー実績報告書!H71&amp;"-"&amp;ＺＥＨデベロッパー実績報告書!L71</f>
        <v>-</v>
      </c>
      <c r="AC2" s="25">
        <f>ＺＥＨデベロッパー実績報告書!S71</f>
        <v>0</v>
      </c>
      <c r="AD2" s="25">
        <f>ＺＥＨデベロッパー実績報告書!AB71</f>
        <v>0</v>
      </c>
      <c r="AE2" s="25">
        <f>ＺＥＨデベロッパー実績報告書!F72</f>
        <v>0</v>
      </c>
      <c r="AF2" s="5" t="str">
        <f>ＺＥＨデベロッパー実績報告書!F73&amp;"-"&amp;ＺＥＨデベロッパー実績報告書!K73&amp;"-"&amp;ＺＥＨデベロッパー実績報告書!P73</f>
        <v>--</v>
      </c>
      <c r="AG2" s="5" t="str">
        <f>ＺＥＨデベロッパー実績報告書!F74&amp;"-"&amp;ＺＥＨデベロッパー実績報告書!K74&amp;"-"&amp;ＺＥＨデベロッパー実績報告書!P74</f>
        <v>--</v>
      </c>
      <c r="AH2" s="5" t="str">
        <f>ＺＥＨデベロッパー実績報告書!F75&amp;"@"&amp;ＺＥＨデベロッパー実績報告書!Z75</f>
        <v>@</v>
      </c>
      <c r="AI2" s="5">
        <f>ＺＥＨデベロッパー公開情報!AD24</f>
        <v>0</v>
      </c>
      <c r="AJ2" s="27">
        <f>IF(OR(ＺＥＨデベロッパー登録票!CU15,ＺＥＨデベロッパー登録票!CS14)=TRUE,1,0)</f>
        <v>0</v>
      </c>
      <c r="AK2" s="27">
        <f>IF(OR(ＺＥＨデベロッパー登録票!CU16,ＺＥＨデベロッパー登録票!CS14)=TRUE,1,0)</f>
        <v>0</v>
      </c>
      <c r="AL2" s="27">
        <f>IF(OR(ＺＥＨデベロッパー登録票!CX16,ＺＥＨデベロッパー登録票!CS14)=TRUE,1,0)</f>
        <v>0</v>
      </c>
      <c r="AM2" s="27">
        <f>IF(OR(ＺＥＨデベロッパー登録票!DA16,ＺＥＨデベロッパー登録票!CS14)=TRUE,1,0)</f>
        <v>0</v>
      </c>
      <c r="AN2" s="27">
        <f>IF(OR(ＺＥＨデベロッパー登録票!DD16,ＺＥＨデベロッパー登録票!CS14)=TRUE,1,0)</f>
        <v>0</v>
      </c>
      <c r="AO2" s="27">
        <f>IF(OR(ＺＥＨデベロッパー登録票!DG16,ＺＥＨデベロッパー登録票!CS14)=TRUE,1,0)</f>
        <v>0</v>
      </c>
      <c r="AP2" s="27">
        <f>IF(OR(ＺＥＨデベロッパー登録票!DJ16,ＺＥＨデベロッパー登録票!CS14)=TRUE,1,0)</f>
        <v>0</v>
      </c>
      <c r="AQ2" s="27">
        <f>IF(OR(ＺＥＨデベロッパー登録票!CU17,ＺＥＨデベロッパー登録票!CS14)=TRUE,1,0)</f>
        <v>0</v>
      </c>
      <c r="AR2" s="27">
        <f>IF(OR(ＺＥＨデベロッパー登録票!CX17,ＺＥＨデベロッパー登録票!CS14)=TRUE,1,0)</f>
        <v>0</v>
      </c>
      <c r="AS2" s="27">
        <f>IF(OR(ＺＥＨデベロッパー登録票!DA17,ＺＥＨデベロッパー登録票!CS14)=TRUE,1,0)</f>
        <v>0</v>
      </c>
      <c r="AT2" s="27">
        <f>IF(OR(ＺＥＨデベロッパー登録票!DD17,ＺＥＨデベロッパー登録票!CS14)=TRUE,1,0)</f>
        <v>0</v>
      </c>
      <c r="AU2" s="27">
        <f>IF(OR(ＺＥＨデベロッパー登録票!DG17,ＺＥＨデベロッパー登録票!CS14)=TRUE,1,0)</f>
        <v>0</v>
      </c>
      <c r="AV2" s="27">
        <f>IF(OR(ＺＥＨデベロッパー登録票!DJ17,ＺＥＨデベロッパー登録票!CS14)=TRUE,1,0)</f>
        <v>0</v>
      </c>
      <c r="AW2" s="27">
        <f>IF(OR(ＺＥＨデベロッパー登録票!DM17,ＺＥＨデベロッパー登録票!CS14)=TRUE,1,0)</f>
        <v>0</v>
      </c>
      <c r="AX2" s="27">
        <f>IF(OR(ＺＥＨデベロッパー登録票!CU18,ＺＥＨデベロッパー登録票!CS14)=TRUE,1,0)</f>
        <v>0</v>
      </c>
      <c r="AY2" s="27">
        <f>IF(OR(ＺＥＨデベロッパー登録票!CX18,ＺＥＨデベロッパー登録票!CS14)=TRUE,1,0)</f>
        <v>0</v>
      </c>
      <c r="AZ2" s="27">
        <f>IF(OR(ＺＥＨデベロッパー登録票!DA18,ＺＥＨデベロッパー登録票!CS14)=TRUE,1,0)</f>
        <v>0</v>
      </c>
      <c r="BA2" s="27">
        <f>IF(OR(ＺＥＨデベロッパー登録票!DD18,ＺＥＨデベロッパー登録票!CS14)=TRUE,1,0)</f>
        <v>0</v>
      </c>
      <c r="BB2" s="27">
        <f>IF(OR(ＺＥＨデベロッパー登録票!CU19,ＺＥＨデベロッパー登録票!CS14)=TRUE,1,0)</f>
        <v>0</v>
      </c>
      <c r="BC2" s="27">
        <f>IF(OR(ＺＥＨデベロッパー登録票!CX19,ＺＥＨデベロッパー登録票!CS14)=TRUE,1,0)</f>
        <v>0</v>
      </c>
      <c r="BD2" s="27">
        <f>IF(OR(ＺＥＨデベロッパー登録票!DA19,ＺＥＨデベロッパー登録票!CS14)=TRUE,1,0)</f>
        <v>0</v>
      </c>
      <c r="BE2" s="27">
        <f>IF(OR(ＺＥＨデベロッパー登録票!DD19,ＺＥＨデベロッパー登録票!CS14)=TRUE,1,0)</f>
        <v>0</v>
      </c>
      <c r="BF2" s="27">
        <f>IF(OR(ＺＥＨデベロッパー登録票!DG19,ＺＥＨデベロッパー登録票!CS14)=TRUE,1,0)</f>
        <v>0</v>
      </c>
      <c r="BG2" s="27">
        <f>IF(OR(ＺＥＨデベロッパー登録票!CU20,ＺＥＨデベロッパー登録票!CS14)=TRUE,1,0)</f>
        <v>0</v>
      </c>
      <c r="BH2" s="27">
        <f>IF(OR(ＺＥＨデベロッパー登録票!CX20,ＺＥＨデベロッパー登録票!CS14)=TRUE,1,0)</f>
        <v>0</v>
      </c>
      <c r="BI2" s="27">
        <f>IF(OR(ＺＥＨデベロッパー登録票!DA20,ＺＥＨデベロッパー登録票!CS14)=TRUE,1,0)</f>
        <v>0</v>
      </c>
      <c r="BJ2" s="27">
        <f>IF(OR(ＺＥＨデベロッパー登録票!DD20,ＺＥＨデベロッパー登録票!CS14)=TRUE,1,0)</f>
        <v>0</v>
      </c>
      <c r="BK2" s="27">
        <f>IF(OR(ＺＥＨデベロッパー登録票!DG20,ＺＥＨデベロッパー登録票!CS14)=TRUE,1,0)</f>
        <v>0</v>
      </c>
      <c r="BL2" s="27">
        <f>IF(OR(ＺＥＨデベロッパー登録票!DJ20,ＺＥＨデベロッパー登録票!CS14)=TRUE,1,0)</f>
        <v>0</v>
      </c>
      <c r="BM2" s="27">
        <f>IF(OR(ＺＥＨデベロッパー登録票!DM20,ＺＥＨデベロッパー登録票!CS14)=TRUE,1,0)</f>
        <v>0</v>
      </c>
      <c r="BN2" s="27">
        <f>IF(OR(ＺＥＨデベロッパー登録票!CU21,ＺＥＨデベロッパー登録票!CS14)=TRUE,1,0)</f>
        <v>0</v>
      </c>
      <c r="BO2" s="27">
        <f>IF(OR(ＺＥＨデベロッパー登録票!CX21,ＺＥＨデベロッパー登録票!CS14)=TRUE,1,0)</f>
        <v>0</v>
      </c>
      <c r="BP2" s="27">
        <f>IF(OR(ＺＥＨデベロッパー登録票!DA21,ＺＥＨデベロッパー登録票!CS14)=TRUE,1,0)</f>
        <v>0</v>
      </c>
      <c r="BQ2" s="27">
        <f>IF(OR(ＺＥＨデベロッパー登録票!DD21,ＺＥＨデベロッパー登録票!CS14)=TRUE,1,0)</f>
        <v>0</v>
      </c>
      <c r="BR2" s="27">
        <f>IF(OR(ＺＥＨデベロッパー登録票!DG21,ＺＥＨデベロッパー登録票!CS14)=TRUE,1,0)</f>
        <v>0</v>
      </c>
      <c r="BS2" s="27">
        <f>IF(OR(ＺＥＨデベロッパー登録票!CU22,ＺＥＨデベロッパー登録票!CS14)=TRUE,1,0)</f>
        <v>0</v>
      </c>
      <c r="BT2" s="27">
        <f>IF(OR(ＺＥＨデベロッパー登録票!CX22,ＺＥＨデベロッパー登録票!CS14)=TRUE,1,0)</f>
        <v>0</v>
      </c>
      <c r="BU2" s="27">
        <f>IF(OR(ＺＥＨデベロッパー登録票!DA22,ＺＥＨデベロッパー登録票!CS14)=TRUE,1,0)</f>
        <v>0</v>
      </c>
      <c r="BV2" s="27">
        <f>IF(OR(ＺＥＨデベロッパー登録票!DD22,ＺＥＨデベロッパー登録票!CS14)=TRUE,1,0)</f>
        <v>0</v>
      </c>
      <c r="BW2" s="27">
        <f>IF(OR(ＺＥＨデベロッパー登録票!CU23,ＺＥＨデベロッパー登録票!CS14)=TRUE,1,0)</f>
        <v>0</v>
      </c>
      <c r="BX2" s="27">
        <f>IF(OR(ＺＥＨデベロッパー登録票!CX23,ＺＥＨデベロッパー登録票!CS14)=TRUE,1,0)</f>
        <v>0</v>
      </c>
      <c r="BY2" s="27">
        <f>IF(OR(ＺＥＨデベロッパー登録票!DA23,ＺＥＨデベロッパー登録票!CS14)=TRUE,1,0)</f>
        <v>0</v>
      </c>
      <c r="BZ2" s="27">
        <f>IF(OR(ＺＥＨデベロッパー登録票!DD23,ＺＥＨデベロッパー登録票!CS14)=TRUE,1,0)</f>
        <v>0</v>
      </c>
      <c r="CA2" s="27">
        <f>IF(OR(ＺＥＨデベロッパー登録票!DG23,ＺＥＨデベロッパー登録票!CS14)=TRUE,1,0)</f>
        <v>0</v>
      </c>
      <c r="CB2" s="27">
        <f>IF(OR(ＺＥＨデベロッパー登録票!DJ23,ＺＥＨデベロッパー登録票!CS14)=TRUE,1,0)</f>
        <v>0</v>
      </c>
      <c r="CC2" s="27">
        <f>IF(OR(ＺＥＨデベロッパー登録票!DM23,ＺＥＨデベロッパー登録票!CS14)=TRUE,1,0)</f>
        <v>0</v>
      </c>
      <c r="CD2" s="27">
        <f>IF(OR(ＺＥＨデベロッパー登録票!CU24,ＺＥＨデベロッパー登録票!CS14)=TRUE,1,0)</f>
        <v>0</v>
      </c>
      <c r="CE2" s="27">
        <f>IF(ＺＥＨデベロッパー登録票!DP20=1,1,0)</f>
        <v>1</v>
      </c>
      <c r="CF2" s="27">
        <f>ＺＥＨデベロッパー公開情報!U232</f>
        <v>0</v>
      </c>
      <c r="CG2" s="27">
        <f>ＺＥＨデベロッパー公開情報!U233</f>
        <v>0</v>
      </c>
      <c r="CH2" s="27">
        <f>ＺＥＨデベロッパー公開情報!B206</f>
        <v>0</v>
      </c>
      <c r="CI2" s="34">
        <f>ＺＥＨデベロッパー公開情報!CF48</f>
        <v>0</v>
      </c>
      <c r="CJ2" s="34">
        <f>ＺＥＨデベロッパー公開情報!CF143</f>
        <v>0</v>
      </c>
      <c r="CK2" s="26">
        <f>ＺＥＨデベロッパー公開情報!H56</f>
        <v>0</v>
      </c>
      <c r="CL2" s="26" t="str">
        <f>ＺＥＨデベロッパー公開情報!AD55</f>
        <v>--選択--</v>
      </c>
      <c r="CM2" s="26" t="str">
        <f>ＺＥＨデベロッパー公開情報!AI55</f>
        <v>--選択--</v>
      </c>
      <c r="CN2" s="156">
        <f>ＺＥＨデベロッパー公開情報!AN55</f>
        <v>0</v>
      </c>
      <c r="CO2" s="34">
        <f>ＺＥＨデベロッパー公開情報!AT55</f>
        <v>0</v>
      </c>
      <c r="CP2" s="34">
        <f>ＺＥＨデベロッパー公開情報!AX55</f>
        <v>0</v>
      </c>
      <c r="CQ2" s="163" t="str">
        <f>IF(ＺＥＨデベロッパー公開情報!BB55="","0",ＺＥＨデベロッパー公開情報!BB55)</f>
        <v>0</v>
      </c>
      <c r="CR2" s="161">
        <f>ＺＥＨデベロッパー公開情報!BF55</f>
        <v>0</v>
      </c>
      <c r="CS2" s="161">
        <f>ＺＥＨデベロッパー公開情報!BL55</f>
        <v>0</v>
      </c>
      <c r="CT2" s="161">
        <f>ＺＥＨデベロッパー公開情報!BR55</f>
        <v>0</v>
      </c>
      <c r="CU2" s="34" t="str">
        <f>ＺＥＨデベロッパー公開情報!BX55</f>
        <v/>
      </c>
      <c r="CV2" s="34" t="str">
        <f>ＺＥＨデベロッパー公開情報!CF55</f>
        <v>--選択--</v>
      </c>
      <c r="CW2" s="26">
        <f>ＺＥＨデベロッパー公開情報!H58</f>
        <v>0</v>
      </c>
      <c r="CX2" s="26" t="str">
        <f>ＺＥＨデベロッパー公開情報!AD57</f>
        <v>--選択--</v>
      </c>
      <c r="CY2" s="26" t="str">
        <f>ＺＥＨデベロッパー公開情報!AI57</f>
        <v>--選択--</v>
      </c>
      <c r="CZ2" s="156">
        <f>ＺＥＨデベロッパー公開情報!AN57</f>
        <v>0</v>
      </c>
      <c r="DA2" s="34">
        <f>ＺＥＨデベロッパー公開情報!AT57</f>
        <v>0</v>
      </c>
      <c r="DB2" s="34">
        <f>ＺＥＨデベロッパー公開情報!AX57</f>
        <v>0</v>
      </c>
      <c r="DC2" s="163" t="str">
        <f>IF(ＺＥＨデベロッパー公開情報!BB57="","0",ＺＥＨデベロッパー公開情報!BB57)</f>
        <v>0</v>
      </c>
      <c r="DD2" s="34">
        <f>ＺＥＨデベロッパー公開情報!BF59</f>
        <v>0</v>
      </c>
      <c r="DE2" s="34">
        <f>ＺＥＨデベロッパー公開情報!BL57</f>
        <v>0</v>
      </c>
      <c r="DF2" s="34">
        <f>ＺＥＨデベロッパー公開情報!BR57</f>
        <v>0</v>
      </c>
      <c r="DG2" s="34" t="str">
        <f>ＺＥＨデベロッパー公開情報!BX57</f>
        <v/>
      </c>
      <c r="DH2" s="34" t="str">
        <f>ＺＥＨデベロッパー公開情報!CF57</f>
        <v>--選択--</v>
      </c>
      <c r="DI2" s="26">
        <f>ＺＥＨデベロッパー公開情報!H60</f>
        <v>0</v>
      </c>
      <c r="DJ2" s="26" t="str">
        <f>ＺＥＨデベロッパー公開情報!AD59</f>
        <v>--選択--</v>
      </c>
      <c r="DK2" s="26" t="str">
        <f>ＺＥＨデベロッパー公開情報!AI59</f>
        <v>--選択--</v>
      </c>
      <c r="DL2" s="156">
        <f>ＺＥＨデベロッパー公開情報!AN59</f>
        <v>0</v>
      </c>
      <c r="DM2" s="34">
        <f>ＺＥＨデベロッパー公開情報!AT59</f>
        <v>0</v>
      </c>
      <c r="DN2" s="34">
        <f>ＺＥＨデベロッパー公開情報!AX59</f>
        <v>0</v>
      </c>
      <c r="DO2" s="163" t="str">
        <f>IF(ＺＥＨデベロッパー公開情報!BB59="","0",ＺＥＨデベロッパー公開情報!BB59)</f>
        <v>0</v>
      </c>
      <c r="DP2" s="34">
        <f>ＺＥＨデベロッパー公開情報!BF59</f>
        <v>0</v>
      </c>
      <c r="DQ2" s="34">
        <f>ＺＥＨデベロッパー公開情報!BL59</f>
        <v>0</v>
      </c>
      <c r="DR2" s="34">
        <f>ＺＥＨデベロッパー公開情報!BR59</f>
        <v>0</v>
      </c>
      <c r="DS2" s="34" t="str">
        <f>ＺＥＨデベロッパー公開情報!BX59</f>
        <v/>
      </c>
      <c r="DT2" s="34" t="str">
        <f>ＺＥＨデベロッパー公開情報!CF59</f>
        <v>--選択--</v>
      </c>
      <c r="DU2" s="26">
        <f>ＺＥＨデベロッパー公開情報!H62</f>
        <v>0</v>
      </c>
      <c r="DV2" s="26" t="str">
        <f>ＺＥＨデベロッパー公開情報!AD61</f>
        <v>--選択--</v>
      </c>
      <c r="DW2" s="26" t="str">
        <f>ＺＥＨデベロッパー公開情報!AI61</f>
        <v>--選択--</v>
      </c>
      <c r="DX2" s="156">
        <f>ＺＥＨデベロッパー公開情報!AN61</f>
        <v>0</v>
      </c>
      <c r="DY2" s="34">
        <f>ＺＥＨデベロッパー公開情報!AT61</f>
        <v>0</v>
      </c>
      <c r="DZ2" s="34">
        <f>ＺＥＨデベロッパー公開情報!AX61</f>
        <v>0</v>
      </c>
      <c r="EA2" s="163" t="str">
        <f>IF(ＺＥＨデベロッパー公開情報!BB61="","0",ＺＥＨデベロッパー公開情報!BB61)</f>
        <v>0</v>
      </c>
      <c r="EB2" s="34">
        <f>ＺＥＨデベロッパー公開情報!BF59</f>
        <v>0</v>
      </c>
      <c r="EC2" s="34">
        <f>ＺＥＨデベロッパー公開情報!BL61</f>
        <v>0</v>
      </c>
      <c r="ED2" s="34">
        <f>ＺＥＨデベロッパー公開情報!BR61</f>
        <v>0</v>
      </c>
      <c r="EE2" s="34" t="str">
        <f>ＺＥＨデベロッパー公開情報!BX61</f>
        <v/>
      </c>
      <c r="EF2" s="34" t="str">
        <f>ＺＥＨデベロッパー公開情報!CF61</f>
        <v>--選択--</v>
      </c>
      <c r="EG2" s="26">
        <f>ＺＥＨデベロッパー公開情報!H64</f>
        <v>0</v>
      </c>
      <c r="EH2" s="26" t="str">
        <f>ＺＥＨデベロッパー公開情報!AD63</f>
        <v>--選択--</v>
      </c>
      <c r="EI2" s="26" t="str">
        <f>ＺＥＨデベロッパー公開情報!AI63</f>
        <v>--選択--</v>
      </c>
      <c r="EJ2" s="156">
        <f>ＺＥＨデベロッパー公開情報!AN63</f>
        <v>0</v>
      </c>
      <c r="EK2" s="34">
        <f>ＺＥＨデベロッパー公開情報!AT63</f>
        <v>0</v>
      </c>
      <c r="EL2" s="34">
        <f>ＺＥＨデベロッパー公開情報!AX63</f>
        <v>0</v>
      </c>
      <c r="EM2" s="163" t="str">
        <f>IF(ＺＥＨデベロッパー公開情報!BB63="","0",ＺＥＨデベロッパー公開情報!BB63)</f>
        <v>0</v>
      </c>
      <c r="EN2" s="34">
        <f>ＺＥＨデベロッパー公開情報!BF63</f>
        <v>0</v>
      </c>
      <c r="EO2" s="34">
        <f>ＺＥＨデベロッパー公開情報!BL63</f>
        <v>0</v>
      </c>
      <c r="EP2" s="34">
        <f>ＺＥＨデベロッパー公開情報!BR63</f>
        <v>0</v>
      </c>
      <c r="EQ2" s="34" t="str">
        <f>ＺＥＨデベロッパー公開情報!BX63</f>
        <v/>
      </c>
      <c r="ER2" s="34" t="str">
        <f>ＺＥＨデベロッパー公開情報!CF63</f>
        <v>--選択--</v>
      </c>
      <c r="ES2" s="26">
        <f>ＺＥＨデベロッパー公開情報!C149</f>
        <v>0</v>
      </c>
      <c r="ET2" s="26" t="str">
        <f>ＺＥＨデベロッパー公開情報!AD149</f>
        <v>--選択--</v>
      </c>
      <c r="EU2" s="26" t="str">
        <f>ＺＥＨデベロッパー公開情報!AI149</f>
        <v>--選択--</v>
      </c>
      <c r="EV2" s="156">
        <f>ＺＥＨデベロッパー公開情報!AN149</f>
        <v>0</v>
      </c>
      <c r="EW2" s="34">
        <f>ＺＥＨデベロッパー公開情報!AT149</f>
        <v>0</v>
      </c>
      <c r="EX2" s="34">
        <f>ＺＥＨデベロッパー公開情報!AX149</f>
        <v>0</v>
      </c>
      <c r="EY2" s="163" t="str">
        <f>IF(ＺＥＨデベロッパー公開情報!BB149="","0",ＺＥＨデベロッパー公開情報!BB149)</f>
        <v>0</v>
      </c>
      <c r="EZ2" s="34">
        <f>ＺＥＨデベロッパー公開情報!BF149</f>
        <v>0</v>
      </c>
      <c r="FA2" s="34">
        <f>ＺＥＨデベロッパー公開情報!BL149</f>
        <v>0</v>
      </c>
      <c r="FB2" s="34">
        <f>ＺＥＨデベロッパー公開情報!BR149</f>
        <v>0</v>
      </c>
      <c r="FC2" s="34" t="str">
        <f>ＺＥＨデベロッパー公開情報!BX149</f>
        <v/>
      </c>
      <c r="FD2" s="26">
        <f>ＺＥＨデベロッパー公開情報!C150</f>
        <v>0</v>
      </c>
      <c r="FE2" s="26" t="str">
        <f>ＺＥＨデベロッパー公開情報!AD150</f>
        <v>--選択--</v>
      </c>
      <c r="FF2" s="26" t="str">
        <f>ＺＥＨデベロッパー公開情報!AI150</f>
        <v>--選択--</v>
      </c>
      <c r="FG2" s="156">
        <f>ＺＥＨデベロッパー公開情報!AN150</f>
        <v>0</v>
      </c>
      <c r="FH2" s="34">
        <f>ＺＥＨデベロッパー公開情報!AT150</f>
        <v>0</v>
      </c>
      <c r="FI2" s="34">
        <f>ＺＥＨデベロッパー公開情報!AX150</f>
        <v>0</v>
      </c>
      <c r="FJ2" s="163" t="str">
        <f>IF(ＺＥＨデベロッパー公開情報!BB150="","0",ＺＥＨデベロッパー公開情報!BB150)</f>
        <v>0</v>
      </c>
      <c r="FK2" s="34">
        <f>ＺＥＨデベロッパー公開情報!BF150</f>
        <v>0</v>
      </c>
      <c r="FL2" s="34">
        <f>ＺＥＨデベロッパー公開情報!BL150</f>
        <v>0</v>
      </c>
      <c r="FM2" s="34">
        <f>ＺＥＨデベロッパー公開情報!BR150</f>
        <v>0</v>
      </c>
      <c r="FN2" s="34" t="str">
        <f>ＺＥＨデベロッパー公開情報!BX150</f>
        <v/>
      </c>
      <c r="FO2" s="26">
        <f>ＺＥＨデベロッパー公開情報!C151</f>
        <v>0</v>
      </c>
      <c r="FP2" s="26" t="str">
        <f>ＺＥＨデベロッパー公開情報!AD151</f>
        <v>--選択--</v>
      </c>
      <c r="FQ2" s="26" t="str">
        <f>ＺＥＨデベロッパー公開情報!AI151</f>
        <v>--選択--</v>
      </c>
      <c r="FR2" s="156">
        <f>ＺＥＨデベロッパー公開情報!AN151</f>
        <v>0</v>
      </c>
      <c r="FS2" s="34">
        <f>ＺＥＨデベロッパー公開情報!AT151</f>
        <v>0</v>
      </c>
      <c r="FT2" s="34">
        <f>ＺＥＨデベロッパー公開情報!AX151</f>
        <v>0</v>
      </c>
      <c r="FU2" s="163" t="str">
        <f>IF(ＺＥＨデベロッパー公開情報!BB151="","0",ＺＥＨデベロッパー公開情報!BB151)</f>
        <v>0</v>
      </c>
      <c r="FV2" s="34">
        <f>ＺＥＨデベロッパー公開情報!BF151</f>
        <v>0</v>
      </c>
      <c r="FW2" s="34">
        <f>ＺＥＨデベロッパー公開情報!BL151</f>
        <v>0</v>
      </c>
      <c r="FX2" s="34">
        <f>ＺＥＨデベロッパー公開情報!BR151</f>
        <v>0</v>
      </c>
      <c r="FY2" s="34" t="str">
        <f>ＺＥＨデベロッパー公開情報!BX151</f>
        <v/>
      </c>
      <c r="FZ2" s="26">
        <f>ＺＥＨデベロッパー公開情報!C152</f>
        <v>0</v>
      </c>
      <c r="GA2" s="26" t="str">
        <f>ＺＥＨデベロッパー公開情報!AD152</f>
        <v>--選択--</v>
      </c>
      <c r="GB2" s="26" t="str">
        <f>ＺＥＨデベロッパー公開情報!AI152</f>
        <v>--選択--</v>
      </c>
      <c r="GC2" s="156">
        <f>ＺＥＨデベロッパー公開情報!AN152</f>
        <v>0</v>
      </c>
      <c r="GD2" s="34">
        <f>ＺＥＨデベロッパー公開情報!AT152</f>
        <v>0</v>
      </c>
      <c r="GE2" s="34">
        <f>ＺＥＨデベロッパー公開情報!AX152</f>
        <v>0</v>
      </c>
      <c r="GF2" s="163" t="str">
        <f>IF(ＺＥＨデベロッパー公開情報!BB152="","0",ＺＥＨデベロッパー公開情報!BB152)</f>
        <v>0</v>
      </c>
      <c r="GG2" s="34">
        <f>ＺＥＨデベロッパー公開情報!BF152</f>
        <v>0</v>
      </c>
      <c r="GH2" s="34">
        <f>ＺＥＨデベロッパー公開情報!BL152</f>
        <v>0</v>
      </c>
      <c r="GI2" s="34">
        <f>ＺＥＨデベロッパー公開情報!BR152</f>
        <v>0</v>
      </c>
      <c r="GJ2" s="34" t="str">
        <f>ＺＥＨデベロッパー公開情報!BX152</f>
        <v/>
      </c>
      <c r="GK2" s="26">
        <f>ＺＥＨデベロッパー公開情報!C153</f>
        <v>0</v>
      </c>
      <c r="GL2" s="26" t="str">
        <f>ＺＥＨデベロッパー公開情報!AD153</f>
        <v>--選択--</v>
      </c>
      <c r="GM2" s="26" t="str">
        <f>ＺＥＨデベロッパー公開情報!AI153</f>
        <v>--選択--</v>
      </c>
      <c r="GN2" s="156">
        <f>ＺＥＨデベロッパー公開情報!AN153</f>
        <v>0</v>
      </c>
      <c r="GO2" s="34">
        <f>ＺＥＨデベロッパー公開情報!AT153</f>
        <v>0</v>
      </c>
      <c r="GP2" s="34">
        <f>ＺＥＨデベロッパー公開情報!AX153</f>
        <v>0</v>
      </c>
      <c r="GQ2" s="163" t="str">
        <f>IF(ＺＥＨデベロッパー公開情報!BB153="","0",ＺＥＨデベロッパー公開情報!BB153)</f>
        <v>0</v>
      </c>
      <c r="GR2" s="34">
        <f>ＺＥＨデベロッパー公開情報!BF153</f>
        <v>0</v>
      </c>
      <c r="GS2" s="34">
        <f>ＺＥＨデベロッパー公開情報!BL153</f>
        <v>0</v>
      </c>
      <c r="GT2" s="34">
        <f>ＺＥＨデベロッパー公開情報!BR153</f>
        <v>0</v>
      </c>
      <c r="GU2" s="34" t="str">
        <f>ＺＥＨデベロッパー公開情報!BX153</f>
        <v/>
      </c>
      <c r="GV2" s="26">
        <f>ＺＥＨデベロッパー公開情報!N238</f>
        <v>0</v>
      </c>
      <c r="GW2" s="34" t="str">
        <f>ＺＥＨデベロッパー公開情報!N239&amp;"-"&amp;ＺＥＨデベロッパー公開情報!T239&amp;"-"&amp;ＺＥＨデベロッパー公開情報!Z239</f>
        <v>--</v>
      </c>
      <c r="GX2" s="26">
        <f>ＺＥＨデベロッパー公開情報!N240</f>
        <v>0</v>
      </c>
      <c r="GY2" s="26">
        <f>ＺＥＨデベロッパー公開情報!H55</f>
        <v>0</v>
      </c>
      <c r="GZ2" s="26">
        <f>ＺＥＨデベロッパー公開情報!H57</f>
        <v>0</v>
      </c>
      <c r="HA2" s="26">
        <f>ＺＥＨデベロッパー公開情報!H59</f>
        <v>0</v>
      </c>
      <c r="HB2" s="26">
        <f>ＺＥＨデベロッパー公開情報!H61</f>
        <v>0</v>
      </c>
      <c r="HC2" s="26">
        <f>ＺＥＨデベロッパー公開情報!H63</f>
        <v>0</v>
      </c>
      <c r="HD2" s="34">
        <f>ＺＥＨデベロッパー公開情報!J32</f>
        <v>0</v>
      </c>
      <c r="HE2" s="34">
        <f>ＺＥＨデベロッパー公開情報!R32</f>
        <v>0</v>
      </c>
      <c r="HF2" s="34">
        <f>ＺＥＨデベロッパー公開情報!Z32</f>
        <v>0</v>
      </c>
      <c r="HG2" s="34">
        <f>ＺＥＨデベロッパー公開情報!AH32</f>
        <v>0</v>
      </c>
      <c r="HH2" s="34">
        <f>ＺＥＨデベロッパー公開情報!AP32</f>
        <v>0</v>
      </c>
      <c r="HI2" s="34">
        <f>ＺＥＨデベロッパー公開情報!J34</f>
        <v>0</v>
      </c>
      <c r="HJ2" s="34">
        <f>ＺＥＨデベロッパー公開情報!R34</f>
        <v>0</v>
      </c>
      <c r="HK2" s="34">
        <f>ＺＥＨデベロッパー公開情報!Z34</f>
        <v>0</v>
      </c>
      <c r="HL2" s="34">
        <f>ＺＥＨデベロッパー公開情報!AH34</f>
        <v>0</v>
      </c>
      <c r="HM2" s="34">
        <f>ＺＥＨデベロッパー公開情報!AP34</f>
        <v>0</v>
      </c>
      <c r="HN2" s="34">
        <f ca="1">ＺＥＨデベロッパー公開情報!J36</f>
        <v>0</v>
      </c>
      <c r="HO2" s="34">
        <f ca="1">ＺＥＨデベロッパー公開情報!R36</f>
        <v>0</v>
      </c>
      <c r="HP2" s="34">
        <f ca="1">ＺＥＨデベロッパー公開情報!Z36</f>
        <v>0</v>
      </c>
      <c r="HQ2" s="34">
        <f ca="1">ＺＥＨデベロッパー公開情報!AH36</f>
        <v>0</v>
      </c>
      <c r="HR2" s="34">
        <f ca="1">ＺＥＨデベロッパー公開情報!AP36</f>
        <v>0</v>
      </c>
      <c r="HS2" s="34">
        <f>ＺＥＨデベロッパー公開情報!J41</f>
        <v>0</v>
      </c>
      <c r="HT2" s="34">
        <f>ＺＥＨデベロッパー公開情報!R41</f>
        <v>0</v>
      </c>
      <c r="HU2" s="34">
        <f>ＺＥＨデベロッパー公開情報!Z41</f>
        <v>0</v>
      </c>
      <c r="HV2" s="34">
        <f>ＺＥＨデベロッパー公開情報!AH41</f>
        <v>0</v>
      </c>
      <c r="HW2" s="34">
        <f>ＺＥＨデベロッパー公開情報!AP41</f>
        <v>0</v>
      </c>
      <c r="HX2" s="34">
        <f>ＺＥＨデベロッパー公開情報!AX41</f>
        <v>0</v>
      </c>
      <c r="HY2" s="34">
        <f>ＺＥＨデベロッパー公開情報!J43</f>
        <v>0</v>
      </c>
      <c r="HZ2" s="34">
        <f>ＺＥＨデベロッパー公開情報!R43</f>
        <v>0</v>
      </c>
      <c r="IA2" s="34">
        <f>ＺＥＨデベロッパー公開情報!Z43</f>
        <v>0</v>
      </c>
      <c r="IB2" s="34">
        <f>ＺＥＨデベロッパー公開情報!AH43</f>
        <v>0</v>
      </c>
      <c r="IC2" s="34">
        <f>ＺＥＨデベロッパー公開情報!AP43</f>
        <v>0</v>
      </c>
      <c r="ID2" s="34">
        <f>ＺＥＨデベロッパー公開情報!AX43</f>
        <v>0</v>
      </c>
      <c r="IE2" s="34">
        <f>ＺＥＨデベロッパー公開情報!J45</f>
        <v>0</v>
      </c>
      <c r="IF2" s="34">
        <f>ＺＥＨデベロッパー公開情報!R45</f>
        <v>0</v>
      </c>
      <c r="IG2" s="34">
        <f>ＺＥＨデベロッパー公開情報!Z45</f>
        <v>0</v>
      </c>
      <c r="IH2" s="34">
        <f>ＺＥＨデベロッパー公開情報!AH45</f>
        <v>0</v>
      </c>
      <c r="II2" s="34">
        <f>ＺＥＨデベロッパー公開情報!AP45</f>
        <v>0</v>
      </c>
      <c r="IJ2" s="34">
        <f>ＺＥＨデベロッパー公開情報!AX45</f>
        <v>0</v>
      </c>
      <c r="IK2" s="34">
        <f>ＺＥＨデベロッパー公開情報!BO41</f>
        <v>0</v>
      </c>
      <c r="IL2" s="34">
        <f>ＺＥＨデベロッパー公開情報!BO43</f>
        <v>0</v>
      </c>
      <c r="IM2" s="34">
        <f ca="1">ＺＥＨデベロッパー公開情報!BO45</f>
        <v>0</v>
      </c>
    </row>
  </sheetData>
  <sheetProtection algorithmName="SHA-512" hashValue="813U+oGch30YvgcjdAJMSBN+WiqLWuttWSSP0a3JVxY+BgVYI8tMGSEDzqoOo7DJJ9wvzkjMwvZq37iqVx/LFA==" saltValue="2zUT5i6s1DQQHy8GKNXcyg==" spinCount="100000" sheet="1" selectLockedCells="1" selectUnlockedCells="1"/>
  <phoneticPr fontId="1"/>
  <pageMargins left="0.70866141732283472" right="0.70866141732283472" top="0.74803149606299213" bottom="0.74803149606299213" header="0.31496062992125984" footer="0.31496062992125984"/>
  <pageSetup paperSize="8"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2C77E-AB4B-4CEE-95F5-0812D0F6B0E1}">
  <sheetPr codeName="Sheet7"/>
  <dimension ref="A1:R97"/>
  <sheetViews>
    <sheetView workbookViewId="0">
      <selection activeCell="D58" sqref="D58"/>
    </sheetView>
  </sheetViews>
  <sheetFormatPr defaultColWidth="8.90625" defaultRowHeight="9.5"/>
  <cols>
    <col min="1" max="16384" width="8.90625" style="313"/>
  </cols>
  <sheetData>
    <row r="1" spans="1:18" ht="16.399999999999999" customHeight="1">
      <c r="A1" s="1230" t="s">
        <v>128</v>
      </c>
      <c r="B1" s="1230" t="s">
        <v>20</v>
      </c>
      <c r="C1" s="1230"/>
      <c r="D1" s="1230" t="s">
        <v>606</v>
      </c>
      <c r="E1" s="1230" t="s">
        <v>32</v>
      </c>
      <c r="F1" s="1230" t="s">
        <v>21</v>
      </c>
      <c r="G1" s="1230" t="s">
        <v>22</v>
      </c>
      <c r="H1" s="1230" t="s">
        <v>339</v>
      </c>
      <c r="I1" s="1230" t="s">
        <v>713</v>
      </c>
      <c r="J1" s="1232" t="s">
        <v>738</v>
      </c>
      <c r="K1" s="1230" t="s">
        <v>23</v>
      </c>
      <c r="L1" s="1230"/>
      <c r="M1" s="1230" t="s">
        <v>623</v>
      </c>
      <c r="N1" s="1233" t="s">
        <v>711</v>
      </c>
      <c r="O1" s="1231" t="s">
        <v>757</v>
      </c>
      <c r="P1" s="1231" t="s">
        <v>758</v>
      </c>
      <c r="Q1" s="1231" t="s">
        <v>759</v>
      </c>
      <c r="R1" s="1231" t="s">
        <v>770</v>
      </c>
    </row>
    <row r="2" spans="1:18" ht="16.399999999999999" customHeight="1">
      <c r="A2" s="1230"/>
      <c r="B2" s="314" t="s">
        <v>628</v>
      </c>
      <c r="C2" s="314" t="s">
        <v>629</v>
      </c>
      <c r="D2" s="1230"/>
      <c r="E2" s="1230"/>
      <c r="F2" s="1230"/>
      <c r="G2" s="1230"/>
      <c r="H2" s="1230"/>
      <c r="I2" s="1230"/>
      <c r="J2" s="1230"/>
      <c r="K2" s="312" t="s">
        <v>24</v>
      </c>
      <c r="L2" s="312" t="s">
        <v>25</v>
      </c>
      <c r="M2" s="1230"/>
      <c r="N2" s="1233"/>
      <c r="O2" s="1231"/>
      <c r="P2" s="1231"/>
      <c r="Q2" s="1231"/>
      <c r="R2" s="1231"/>
    </row>
    <row r="3" spans="1:18">
      <c r="A3" s="315">
        <v>1</v>
      </c>
      <c r="B3" s="316">
        <f>ＺＥＨデベロッパー公開情報!H55</f>
        <v>0</v>
      </c>
      <c r="C3" s="316">
        <f>ＺＥＨデベロッパー公開情報!H56</f>
        <v>0</v>
      </c>
      <c r="D3" s="317" t="str">
        <f>IF(ＺＥＨデベロッパー公開情報!AD55="--選択--","",ＺＥＨデベロッパー公開情報!AD55)</f>
        <v/>
      </c>
      <c r="E3" s="318" t="str">
        <f>IF(ＺＥＨデベロッパー公開情報!AI55="--選択--","",ＺＥＨデベロッパー公開情報!AI55)</f>
        <v/>
      </c>
      <c r="F3" s="317">
        <f>ＺＥＨデベロッパー公開情報!AN55</f>
        <v>0</v>
      </c>
      <c r="G3" s="318">
        <f>ＺＥＨデベロッパー公開情報!AT55</f>
        <v>0</v>
      </c>
      <c r="H3" s="319" t="str">
        <f>IF(ＺＥＨデベロッパー公開情報!AX55="","",ＺＥＨデベロッパー公開情報!AX55)</f>
        <v/>
      </c>
      <c r="I3" s="320" t="str">
        <f>IF(ＺＥＨデベロッパー公開情報!BB55="","",ＺＥＨデベロッパー公開情報!BB55)</f>
        <v/>
      </c>
      <c r="J3" s="321">
        <f>ＺＥＨデベロッパー公開情報!BF55</f>
        <v>0</v>
      </c>
      <c r="K3" s="322">
        <f>ＺＥＨデベロッパー公開情報!BL55</f>
        <v>0</v>
      </c>
      <c r="L3" s="322">
        <f>ＺＥＨデベロッパー公開情報!BR55</f>
        <v>0</v>
      </c>
      <c r="M3" s="323" t="str">
        <f>ＺＥＨデベロッパー公開情報!BX55</f>
        <v/>
      </c>
      <c r="N3" s="323" t="str">
        <f>IF(ＺＥＨデベロッパー公開情報!CF55="--選択--","",ＺＥＨデベロッパー公開情報!CF55)</f>
        <v/>
      </c>
      <c r="O3" s="324" t="s">
        <v>760</v>
      </c>
      <c r="P3" s="325">
        <f>ＺＥＨデベロッパー実績報告書!$F$48</f>
        <v>0</v>
      </c>
      <c r="Q3" s="325">
        <f>ＺＥＨデベロッパー実績報告書!$F$46</f>
        <v>0</v>
      </c>
      <c r="R3" s="345" t="s">
        <v>761</v>
      </c>
    </row>
    <row r="4" spans="1:18">
      <c r="A4" s="315">
        <v>2</v>
      </c>
      <c r="B4" s="316">
        <f>ＺＥＨデベロッパー公開情報!H57</f>
        <v>0</v>
      </c>
      <c r="C4" s="316">
        <f>ＺＥＨデベロッパー公開情報!H58</f>
        <v>0</v>
      </c>
      <c r="D4" s="317" t="str">
        <f>IF(ＺＥＨデベロッパー公開情報!AD57="--選択--","",ＺＥＨデベロッパー公開情報!AD57)</f>
        <v/>
      </c>
      <c r="E4" s="318" t="str">
        <f>IF(ＺＥＨデベロッパー公開情報!AI57="--選択--","",ＺＥＨデベロッパー公開情報!AI57)</f>
        <v/>
      </c>
      <c r="F4" s="317">
        <f>ＺＥＨデベロッパー公開情報!AN57</f>
        <v>0</v>
      </c>
      <c r="G4" s="318">
        <f>ＺＥＨデベロッパー公開情報!AT57</f>
        <v>0</v>
      </c>
      <c r="H4" s="319" t="str">
        <f>IF(ＺＥＨデベロッパー公開情報!AX57="","",ＺＥＨデベロッパー公開情報!AX57)</f>
        <v/>
      </c>
      <c r="I4" s="320" t="str">
        <f>IF(ＺＥＨデベロッパー公開情報!BB57="","",ＺＥＨデベロッパー公開情報!BB57)</f>
        <v/>
      </c>
      <c r="J4" s="321">
        <f>ＺＥＨデベロッパー公開情報!BF57</f>
        <v>0</v>
      </c>
      <c r="K4" s="322">
        <f>ＺＥＨデベロッパー公開情報!BL57</f>
        <v>0</v>
      </c>
      <c r="L4" s="322">
        <f>ＺＥＨデベロッパー公開情報!BR57</f>
        <v>0</v>
      </c>
      <c r="M4" s="323" t="str">
        <f>ＺＥＨデベロッパー公開情報!BX57</f>
        <v/>
      </c>
      <c r="N4" s="323" t="str">
        <f>IF(ＺＥＨデベロッパー公開情報!CF57="--選択--","",ＺＥＨデベロッパー公開情報!CF57)</f>
        <v/>
      </c>
      <c r="O4" s="324" t="s">
        <v>760</v>
      </c>
      <c r="P4" s="325">
        <f>ＺＥＨデベロッパー実績報告書!$F$48</f>
        <v>0</v>
      </c>
      <c r="Q4" s="325">
        <f>ＺＥＨデベロッパー実績報告書!$F$46</f>
        <v>0</v>
      </c>
      <c r="R4" s="345" t="s">
        <v>761</v>
      </c>
    </row>
    <row r="5" spans="1:18" ht="9" customHeight="1">
      <c r="A5" s="315">
        <v>3</v>
      </c>
      <c r="B5" s="316">
        <f>ＺＥＨデベロッパー公開情報!H59</f>
        <v>0</v>
      </c>
      <c r="C5" s="316">
        <f>ＺＥＨデベロッパー公開情報!H60</f>
        <v>0</v>
      </c>
      <c r="D5" s="317" t="str">
        <f>IF(ＺＥＨデベロッパー公開情報!AD59="--選択--","",ＺＥＨデベロッパー公開情報!AD59)</f>
        <v/>
      </c>
      <c r="E5" s="318" t="str">
        <f>IF(ＺＥＨデベロッパー公開情報!AI59="--選択--","",ＺＥＨデベロッパー公開情報!AI59)</f>
        <v/>
      </c>
      <c r="F5" s="317">
        <f>ＺＥＨデベロッパー公開情報!AN59</f>
        <v>0</v>
      </c>
      <c r="G5" s="318">
        <f>ＺＥＨデベロッパー公開情報!AT59</f>
        <v>0</v>
      </c>
      <c r="H5" s="319" t="str">
        <f>IF(ＺＥＨデベロッパー公開情報!AX59="","",ＺＥＨデベロッパー公開情報!AX59)</f>
        <v/>
      </c>
      <c r="I5" s="320" t="str">
        <f>IF(ＺＥＨデベロッパー公開情報!BB59="","",ＺＥＨデベロッパー公開情報!BB59)</f>
        <v/>
      </c>
      <c r="J5" s="321">
        <f>ＺＥＨデベロッパー公開情報!BF59</f>
        <v>0</v>
      </c>
      <c r="K5" s="322">
        <f>ＺＥＨデベロッパー公開情報!BL59</f>
        <v>0</v>
      </c>
      <c r="L5" s="322">
        <f>ＺＥＨデベロッパー公開情報!BR59</f>
        <v>0</v>
      </c>
      <c r="M5" s="323" t="str">
        <f>ＺＥＨデベロッパー公開情報!BX59</f>
        <v/>
      </c>
      <c r="N5" s="323" t="str">
        <f>IF(ＺＥＨデベロッパー公開情報!CF59="--選択--","",ＺＥＨデベロッパー公開情報!CF59)</f>
        <v/>
      </c>
      <c r="O5" s="324" t="s">
        <v>760</v>
      </c>
      <c r="P5" s="325">
        <f>ＺＥＨデベロッパー実績報告書!$F$48</f>
        <v>0</v>
      </c>
      <c r="Q5" s="325">
        <f>ＺＥＨデベロッパー実績報告書!$F$46</f>
        <v>0</v>
      </c>
      <c r="R5" s="345" t="s">
        <v>761</v>
      </c>
    </row>
    <row r="6" spans="1:18" ht="8.5" customHeight="1">
      <c r="A6" s="315">
        <v>4</v>
      </c>
      <c r="B6" s="316">
        <f>ＺＥＨデベロッパー公開情報!H61</f>
        <v>0</v>
      </c>
      <c r="C6" s="316">
        <f>ＺＥＨデベロッパー公開情報!H62</f>
        <v>0</v>
      </c>
      <c r="D6" s="317" t="str">
        <f>IF(ＺＥＨデベロッパー公開情報!AD61="--選択--","",ＺＥＨデベロッパー公開情報!AD61)</f>
        <v/>
      </c>
      <c r="E6" s="318" t="str">
        <f>IF(ＺＥＨデベロッパー公開情報!AI61="--選択--","",ＺＥＨデベロッパー公開情報!AI61)</f>
        <v/>
      </c>
      <c r="F6" s="317">
        <f>ＺＥＨデベロッパー公開情報!AN61</f>
        <v>0</v>
      </c>
      <c r="G6" s="318">
        <f>ＺＥＨデベロッパー公開情報!AT61</f>
        <v>0</v>
      </c>
      <c r="H6" s="319" t="str">
        <f>IF(ＺＥＨデベロッパー公開情報!AX61="","",ＺＥＨデベロッパー公開情報!AX61)</f>
        <v/>
      </c>
      <c r="I6" s="320" t="str">
        <f>IF(ＺＥＨデベロッパー公開情報!BB61="","",ＺＥＨデベロッパー公開情報!BB61)</f>
        <v/>
      </c>
      <c r="J6" s="321">
        <f>ＺＥＨデベロッパー公開情報!BF61</f>
        <v>0</v>
      </c>
      <c r="K6" s="322">
        <f>ＺＥＨデベロッパー公開情報!BL61</f>
        <v>0</v>
      </c>
      <c r="L6" s="322">
        <f>ＺＥＨデベロッパー公開情報!BR61</f>
        <v>0</v>
      </c>
      <c r="M6" s="323" t="str">
        <f>ＺＥＨデベロッパー公開情報!BX61</f>
        <v/>
      </c>
      <c r="N6" s="323" t="str">
        <f>IF(ＺＥＨデベロッパー公開情報!CF61="--選択--","",ＺＥＨデベロッパー公開情報!CF61)</f>
        <v/>
      </c>
      <c r="O6" s="324" t="s">
        <v>760</v>
      </c>
      <c r="P6" s="325">
        <f>ＺＥＨデベロッパー実績報告書!$F$48</f>
        <v>0</v>
      </c>
      <c r="Q6" s="325">
        <f>ＺＥＨデベロッパー実績報告書!$F$46</f>
        <v>0</v>
      </c>
      <c r="R6" s="345" t="s">
        <v>769</v>
      </c>
    </row>
    <row r="7" spans="1:18">
      <c r="A7" s="315">
        <v>5</v>
      </c>
      <c r="B7" s="316">
        <f>ＺＥＨデベロッパー公開情報!H63</f>
        <v>0</v>
      </c>
      <c r="C7" s="316">
        <f>ＺＥＨデベロッパー公開情報!H64</f>
        <v>0</v>
      </c>
      <c r="D7" s="317" t="str">
        <f>IF(ＺＥＨデベロッパー公開情報!AD63="--選択--","",ＺＥＨデベロッパー公開情報!AD63)</f>
        <v/>
      </c>
      <c r="E7" s="318" t="str">
        <f>IF(ＺＥＨデベロッパー公開情報!AI63="--選択--","",ＺＥＨデベロッパー公開情報!AI63)</f>
        <v/>
      </c>
      <c r="F7" s="317">
        <f>ＺＥＨデベロッパー公開情報!AN63</f>
        <v>0</v>
      </c>
      <c r="G7" s="318">
        <f>ＺＥＨデベロッパー公開情報!AT63</f>
        <v>0</v>
      </c>
      <c r="H7" s="319" t="str">
        <f>IF(ＺＥＨデベロッパー公開情報!AX63="","",ＺＥＨデベロッパー公開情報!AX63)</f>
        <v/>
      </c>
      <c r="I7" s="320" t="str">
        <f>IF(ＺＥＨデベロッパー公開情報!BB63="","",ＺＥＨデベロッパー公開情報!BB63)</f>
        <v/>
      </c>
      <c r="J7" s="321">
        <f>ＺＥＨデベロッパー公開情報!BF63</f>
        <v>0</v>
      </c>
      <c r="K7" s="322">
        <f>ＺＥＨデベロッパー公開情報!BL63</f>
        <v>0</v>
      </c>
      <c r="L7" s="322">
        <f>ＺＥＨデベロッパー公開情報!BR63</f>
        <v>0</v>
      </c>
      <c r="M7" s="323" t="str">
        <f>ＺＥＨデベロッパー公開情報!BX63</f>
        <v/>
      </c>
      <c r="N7" s="323" t="str">
        <f>IF(ＺＥＨデベロッパー公開情報!CF63="--選択--","",ＺＥＨデベロッパー公開情報!CF63)</f>
        <v/>
      </c>
      <c r="O7" s="324" t="s">
        <v>760</v>
      </c>
      <c r="P7" s="325">
        <f>ＺＥＨデベロッパー実績報告書!$F$48</f>
        <v>0</v>
      </c>
      <c r="Q7" s="325">
        <f>ＺＥＨデベロッパー実績報告書!$F$46</f>
        <v>0</v>
      </c>
      <c r="R7" s="345" t="s">
        <v>769</v>
      </c>
    </row>
    <row r="8" spans="1:18">
      <c r="A8" s="315">
        <v>6</v>
      </c>
      <c r="B8" s="316">
        <f>ＺＥＨデベロッパー公開情報!H65</f>
        <v>0</v>
      </c>
      <c r="C8" s="316">
        <f>ＺＥＨデベロッパー公開情報!H66</f>
        <v>0</v>
      </c>
      <c r="D8" s="317" t="str">
        <f>IF(ＺＥＨデベロッパー公開情報!AD65="--選択--","",ＺＥＨデベロッパー公開情報!AD65)</f>
        <v/>
      </c>
      <c r="E8" s="318" t="str">
        <f>IF(ＺＥＨデベロッパー公開情報!AI65="--選択--","",ＺＥＨデベロッパー公開情報!AI65)</f>
        <v/>
      </c>
      <c r="F8" s="317">
        <f>ＺＥＨデベロッパー公開情報!AN65</f>
        <v>0</v>
      </c>
      <c r="G8" s="318">
        <f>ＺＥＨデベロッパー公開情報!AT65</f>
        <v>0</v>
      </c>
      <c r="H8" s="319" t="str">
        <f>IF(ＺＥＨデベロッパー公開情報!AX65="","",ＺＥＨデベロッパー公開情報!AX65)</f>
        <v/>
      </c>
      <c r="I8" s="320" t="str">
        <f>IF(ＺＥＨデベロッパー公開情報!BB65="","",ＺＥＨデベロッパー公開情報!BB65)</f>
        <v/>
      </c>
      <c r="J8" s="321">
        <f>ＺＥＨデベロッパー公開情報!BF65</f>
        <v>0</v>
      </c>
      <c r="K8" s="322">
        <f>ＺＥＨデベロッパー公開情報!BL65</f>
        <v>0</v>
      </c>
      <c r="L8" s="322">
        <f>ＺＥＨデベロッパー公開情報!BR65</f>
        <v>0</v>
      </c>
      <c r="M8" s="323" t="str">
        <f>ＺＥＨデベロッパー公開情報!BX65</f>
        <v/>
      </c>
      <c r="N8" s="323" t="str">
        <f>IF(ＺＥＨデベロッパー公開情報!CF65="--選択--","",ＺＥＨデベロッパー公開情報!CF65)</f>
        <v/>
      </c>
      <c r="O8" s="324" t="s">
        <v>760</v>
      </c>
      <c r="P8" s="325">
        <f>ＺＥＨデベロッパー実績報告書!$F$48</f>
        <v>0</v>
      </c>
      <c r="Q8" s="325">
        <f>ＺＥＨデベロッパー実績報告書!$F$46</f>
        <v>0</v>
      </c>
      <c r="R8" s="345" t="s">
        <v>769</v>
      </c>
    </row>
    <row r="9" spans="1:18">
      <c r="A9" s="315">
        <v>7</v>
      </c>
      <c r="B9" s="316">
        <f>ＺＥＨデベロッパー公開情報!H67</f>
        <v>0</v>
      </c>
      <c r="C9" s="316">
        <f>ＺＥＨデベロッパー公開情報!H68</f>
        <v>0</v>
      </c>
      <c r="D9" s="317" t="str">
        <f>IF(ＺＥＨデベロッパー公開情報!AD67="--選択--","",ＺＥＨデベロッパー公開情報!AD67)</f>
        <v/>
      </c>
      <c r="E9" s="318" t="str">
        <f>IF(ＺＥＨデベロッパー公開情報!AI67="--選択--","",ＺＥＨデベロッパー公開情報!AI67)</f>
        <v/>
      </c>
      <c r="F9" s="317">
        <f>ＺＥＨデベロッパー公開情報!AN67</f>
        <v>0</v>
      </c>
      <c r="G9" s="318">
        <f>ＺＥＨデベロッパー公開情報!AT67</f>
        <v>0</v>
      </c>
      <c r="H9" s="319" t="str">
        <f>IF(ＺＥＨデベロッパー公開情報!AX67="","",ＺＥＨデベロッパー公開情報!AX67)</f>
        <v/>
      </c>
      <c r="I9" s="320" t="str">
        <f>IF(ＺＥＨデベロッパー公開情報!BB67="","",ＺＥＨデベロッパー公開情報!BB67)</f>
        <v/>
      </c>
      <c r="J9" s="321">
        <f>ＺＥＨデベロッパー公開情報!BF67</f>
        <v>0</v>
      </c>
      <c r="K9" s="322">
        <f>ＺＥＨデベロッパー公開情報!BL67</f>
        <v>0</v>
      </c>
      <c r="L9" s="322">
        <f>ＺＥＨデベロッパー公開情報!BR67</f>
        <v>0</v>
      </c>
      <c r="M9" s="323" t="str">
        <f>ＺＥＨデベロッパー公開情報!BX67</f>
        <v/>
      </c>
      <c r="N9" s="323" t="str">
        <f>IF(ＺＥＨデベロッパー公開情報!CF67="--選択--","",ＺＥＨデベロッパー公開情報!CF67)</f>
        <v/>
      </c>
      <c r="O9" s="324" t="s">
        <v>760</v>
      </c>
      <c r="P9" s="325">
        <f>ＺＥＨデベロッパー実績報告書!$F$48</f>
        <v>0</v>
      </c>
      <c r="Q9" s="325">
        <f>ＺＥＨデベロッパー実績報告書!$F$46</f>
        <v>0</v>
      </c>
      <c r="R9" s="345" t="s">
        <v>769</v>
      </c>
    </row>
    <row r="10" spans="1:18">
      <c r="A10" s="315">
        <v>8</v>
      </c>
      <c r="B10" s="316">
        <f>ＺＥＨデベロッパー公開情報!H69</f>
        <v>0</v>
      </c>
      <c r="C10" s="316">
        <f>ＺＥＨデベロッパー公開情報!H70</f>
        <v>0</v>
      </c>
      <c r="D10" s="317" t="str">
        <f>IF(ＺＥＨデベロッパー公開情報!AD69="--選択--","",ＺＥＨデベロッパー公開情報!AD69)</f>
        <v/>
      </c>
      <c r="E10" s="318" t="str">
        <f>IF(ＺＥＨデベロッパー公開情報!AI69="--選択--","",ＺＥＨデベロッパー公開情報!AI69)</f>
        <v/>
      </c>
      <c r="F10" s="317">
        <f>ＺＥＨデベロッパー公開情報!AN69</f>
        <v>0</v>
      </c>
      <c r="G10" s="318">
        <f>ＺＥＨデベロッパー公開情報!AT69</f>
        <v>0</v>
      </c>
      <c r="H10" s="319" t="str">
        <f>IF(ＺＥＨデベロッパー公開情報!AX69="","",ＺＥＨデベロッパー公開情報!AX69)</f>
        <v/>
      </c>
      <c r="I10" s="320" t="str">
        <f>IF(ＺＥＨデベロッパー公開情報!BB69="","",ＺＥＨデベロッパー公開情報!BB69)</f>
        <v/>
      </c>
      <c r="J10" s="321">
        <f>ＺＥＨデベロッパー公開情報!BF69</f>
        <v>0</v>
      </c>
      <c r="K10" s="322">
        <f>ＺＥＨデベロッパー公開情報!BL69</f>
        <v>0</v>
      </c>
      <c r="L10" s="322">
        <f>ＺＥＨデベロッパー公開情報!BR69</f>
        <v>0</v>
      </c>
      <c r="M10" s="323" t="str">
        <f>ＺＥＨデベロッパー公開情報!BX69</f>
        <v/>
      </c>
      <c r="N10" s="323" t="str">
        <f>IF(ＺＥＨデベロッパー公開情報!CF69="--選択--","",ＺＥＨデベロッパー公開情報!CF69)</f>
        <v/>
      </c>
      <c r="O10" s="324" t="s">
        <v>760</v>
      </c>
      <c r="P10" s="325">
        <f>ＺＥＨデベロッパー実績報告書!$F$48</f>
        <v>0</v>
      </c>
      <c r="Q10" s="325">
        <f>ＺＥＨデベロッパー実績報告書!$F$46</f>
        <v>0</v>
      </c>
      <c r="R10" s="345" t="s">
        <v>769</v>
      </c>
    </row>
    <row r="11" spans="1:18">
      <c r="A11" s="315">
        <v>9</v>
      </c>
      <c r="B11" s="316">
        <f>ＺＥＨデベロッパー公開情報!H71</f>
        <v>0</v>
      </c>
      <c r="C11" s="316">
        <f>ＺＥＨデベロッパー公開情報!H72</f>
        <v>0</v>
      </c>
      <c r="D11" s="317" t="str">
        <f>IF(ＺＥＨデベロッパー公開情報!AD71="--選択--","",ＺＥＨデベロッパー公開情報!AD71)</f>
        <v/>
      </c>
      <c r="E11" s="318" t="str">
        <f>IF(ＺＥＨデベロッパー公開情報!AI71="--選択--","",ＺＥＨデベロッパー公開情報!AI71)</f>
        <v/>
      </c>
      <c r="F11" s="317">
        <f>ＺＥＨデベロッパー公開情報!AN71</f>
        <v>0</v>
      </c>
      <c r="G11" s="318">
        <f>ＺＥＨデベロッパー公開情報!AT71</f>
        <v>0</v>
      </c>
      <c r="H11" s="319" t="str">
        <f>IF(ＺＥＨデベロッパー公開情報!AX71="","",ＺＥＨデベロッパー公開情報!AX71)</f>
        <v/>
      </c>
      <c r="I11" s="320" t="str">
        <f>IF(ＺＥＨデベロッパー公開情報!BB71="","",ＺＥＨデベロッパー公開情報!BB71)</f>
        <v/>
      </c>
      <c r="J11" s="321">
        <f>ＺＥＨデベロッパー公開情報!BF71</f>
        <v>0</v>
      </c>
      <c r="K11" s="322">
        <f>ＺＥＨデベロッパー公開情報!BL71</f>
        <v>0</v>
      </c>
      <c r="L11" s="322">
        <f>ＺＥＨデベロッパー公開情報!BR71</f>
        <v>0</v>
      </c>
      <c r="M11" s="323" t="str">
        <f>ＺＥＨデベロッパー公開情報!BX71</f>
        <v/>
      </c>
      <c r="N11" s="323" t="str">
        <f>IF(ＺＥＨデベロッパー公開情報!CF71="--選択--","",ＺＥＨデベロッパー公開情報!CF71)</f>
        <v/>
      </c>
      <c r="O11" s="324" t="s">
        <v>760</v>
      </c>
      <c r="P11" s="325">
        <f>ＺＥＨデベロッパー実績報告書!$F$48</f>
        <v>0</v>
      </c>
      <c r="Q11" s="325">
        <f>ＺＥＨデベロッパー実績報告書!$F$46</f>
        <v>0</v>
      </c>
      <c r="R11" s="345" t="s">
        <v>769</v>
      </c>
    </row>
    <row r="12" spans="1:18">
      <c r="A12" s="315">
        <v>10</v>
      </c>
      <c r="B12" s="316">
        <f>ＺＥＨデベロッパー公開情報!H73</f>
        <v>0</v>
      </c>
      <c r="C12" s="316">
        <f>ＺＥＨデベロッパー公開情報!H74</f>
        <v>0</v>
      </c>
      <c r="D12" s="317" t="str">
        <f>IF(ＺＥＨデベロッパー公開情報!AD73="--選択--","",ＺＥＨデベロッパー公開情報!AD73)</f>
        <v/>
      </c>
      <c r="E12" s="318" t="str">
        <f>IF(ＺＥＨデベロッパー公開情報!AI73="--選択--","",ＺＥＨデベロッパー公開情報!AI73)</f>
        <v/>
      </c>
      <c r="F12" s="317">
        <f>ＺＥＨデベロッパー公開情報!AN73</f>
        <v>0</v>
      </c>
      <c r="G12" s="318">
        <f>ＺＥＨデベロッパー公開情報!AT73</f>
        <v>0</v>
      </c>
      <c r="H12" s="319" t="str">
        <f>IF(ＺＥＨデベロッパー公開情報!AX73="","",ＺＥＨデベロッパー公開情報!AX73)</f>
        <v/>
      </c>
      <c r="I12" s="320" t="str">
        <f>IF(ＺＥＨデベロッパー公開情報!BB73="","",ＺＥＨデベロッパー公開情報!BB73)</f>
        <v/>
      </c>
      <c r="J12" s="321">
        <f>ＺＥＨデベロッパー公開情報!BF73</f>
        <v>0</v>
      </c>
      <c r="K12" s="322">
        <f>ＺＥＨデベロッパー公開情報!BL73</f>
        <v>0</v>
      </c>
      <c r="L12" s="322">
        <f>ＺＥＨデベロッパー公開情報!BR73</f>
        <v>0</v>
      </c>
      <c r="M12" s="323" t="str">
        <f>ＺＥＨデベロッパー公開情報!BX73</f>
        <v/>
      </c>
      <c r="N12" s="323" t="str">
        <f>IF(ＺＥＨデベロッパー公開情報!CF73="--選択--","",ＺＥＨデベロッパー公開情報!CF73)</f>
        <v/>
      </c>
      <c r="O12" s="324" t="s">
        <v>760</v>
      </c>
      <c r="P12" s="325">
        <f>ＺＥＨデベロッパー実績報告書!$F$48</f>
        <v>0</v>
      </c>
      <c r="Q12" s="325">
        <f>ＺＥＨデベロッパー実績報告書!$F$46</f>
        <v>0</v>
      </c>
      <c r="R12" s="345" t="s">
        <v>769</v>
      </c>
    </row>
    <row r="13" spans="1:18">
      <c r="A13" s="315">
        <v>11</v>
      </c>
      <c r="B13" s="316">
        <f>ＺＥＨデベロッパー公開情報!H79</f>
        <v>0</v>
      </c>
      <c r="C13" s="316">
        <f>ＺＥＨデベロッパー公開情報!H80</f>
        <v>0</v>
      </c>
      <c r="D13" s="317" t="str">
        <f>IF(ＺＥＨデベロッパー公開情報!AD79="--選択--","",ＺＥＨデベロッパー公開情報!AD79)</f>
        <v/>
      </c>
      <c r="E13" s="318" t="str">
        <f>IF(ＺＥＨデベロッパー公開情報!AI79="--選択--","",ＺＥＨデベロッパー公開情報!AI79)</f>
        <v/>
      </c>
      <c r="F13" s="317">
        <f>ＺＥＨデベロッパー公開情報!AN79</f>
        <v>0</v>
      </c>
      <c r="G13" s="318">
        <f>ＺＥＨデベロッパー公開情報!AT79</f>
        <v>0</v>
      </c>
      <c r="H13" s="319" t="str">
        <f>IF(ＺＥＨデベロッパー公開情報!AX79="","",ＺＥＨデベロッパー公開情報!AX79)</f>
        <v/>
      </c>
      <c r="I13" s="320" t="str">
        <f>IF(ＺＥＨデベロッパー公開情報!BB79="","",ＺＥＨデベロッパー公開情報!BB79)</f>
        <v/>
      </c>
      <c r="J13" s="321">
        <f>ＺＥＨデベロッパー公開情報!BF79</f>
        <v>0</v>
      </c>
      <c r="K13" s="322">
        <f>ＺＥＨデベロッパー公開情報!BL79</f>
        <v>0</v>
      </c>
      <c r="L13" s="322">
        <f>ＺＥＨデベロッパー公開情報!BR79</f>
        <v>0</v>
      </c>
      <c r="M13" s="323" t="str">
        <f>ＺＥＨデベロッパー公開情報!BX79</f>
        <v/>
      </c>
      <c r="N13" s="323" t="str">
        <f>IF(ＺＥＨデベロッパー公開情報!CF79="--選択--","",ＺＥＨデベロッパー公開情報!CF79)</f>
        <v/>
      </c>
      <c r="O13" s="324" t="s">
        <v>760</v>
      </c>
      <c r="P13" s="325">
        <f>ＺＥＨデベロッパー実績報告書!$F$48</f>
        <v>0</v>
      </c>
      <c r="Q13" s="325">
        <f>ＺＥＨデベロッパー実績報告書!$F$46</f>
        <v>0</v>
      </c>
      <c r="R13" s="345" t="s">
        <v>769</v>
      </c>
    </row>
    <row r="14" spans="1:18">
      <c r="A14" s="315">
        <v>12</v>
      </c>
      <c r="B14" s="316">
        <f>ＺＥＨデベロッパー公開情報!H81</f>
        <v>0</v>
      </c>
      <c r="C14" s="316">
        <f>ＺＥＨデベロッパー公開情報!H82</f>
        <v>0</v>
      </c>
      <c r="D14" s="317" t="str">
        <f>IF(ＺＥＨデベロッパー公開情報!AD81="--選択--","",ＺＥＨデベロッパー公開情報!AD81)</f>
        <v/>
      </c>
      <c r="E14" s="318" t="str">
        <f>IF(ＺＥＨデベロッパー公開情報!AI81="--選択--","",ＺＥＨデベロッパー公開情報!AI81)</f>
        <v/>
      </c>
      <c r="F14" s="317">
        <f>ＺＥＨデベロッパー公開情報!AN81</f>
        <v>0</v>
      </c>
      <c r="G14" s="318">
        <f>ＺＥＨデベロッパー公開情報!AT81</f>
        <v>0</v>
      </c>
      <c r="H14" s="319" t="str">
        <f>IF(ＺＥＨデベロッパー公開情報!AX81="","",ＺＥＨデベロッパー公開情報!AX81)</f>
        <v/>
      </c>
      <c r="I14" s="320" t="str">
        <f>IF(ＺＥＨデベロッパー公開情報!BB81="","",ＺＥＨデベロッパー公開情報!BB81)</f>
        <v/>
      </c>
      <c r="J14" s="321">
        <f>ＺＥＨデベロッパー公開情報!BF81</f>
        <v>0</v>
      </c>
      <c r="K14" s="322">
        <f>ＺＥＨデベロッパー公開情報!BL81</f>
        <v>0</v>
      </c>
      <c r="L14" s="322">
        <f>ＺＥＨデベロッパー公開情報!BR81</f>
        <v>0</v>
      </c>
      <c r="M14" s="323" t="str">
        <f>ＺＥＨデベロッパー公開情報!BX81</f>
        <v/>
      </c>
      <c r="N14" s="323" t="str">
        <f>IF(ＺＥＨデベロッパー公開情報!CF81="--選択--","",ＺＥＨデベロッパー公開情報!CF81)</f>
        <v/>
      </c>
      <c r="O14" s="324" t="s">
        <v>760</v>
      </c>
      <c r="P14" s="325">
        <f>ＺＥＨデベロッパー実績報告書!$F$48</f>
        <v>0</v>
      </c>
      <c r="Q14" s="325">
        <f>ＺＥＨデベロッパー実績報告書!$F$46</f>
        <v>0</v>
      </c>
      <c r="R14" s="345" t="s">
        <v>769</v>
      </c>
    </row>
    <row r="15" spans="1:18" ht="9" customHeight="1">
      <c r="A15" s="315">
        <v>13</v>
      </c>
      <c r="B15" s="316">
        <f>ＺＥＨデベロッパー公開情報!H83</f>
        <v>0</v>
      </c>
      <c r="C15" s="316">
        <f>ＺＥＨデベロッパー公開情報!H84</f>
        <v>0</v>
      </c>
      <c r="D15" s="317" t="str">
        <f>IF(ＺＥＨデベロッパー公開情報!AD83="--選択--","",ＺＥＨデベロッパー公開情報!AD83)</f>
        <v/>
      </c>
      <c r="E15" s="318" t="str">
        <f>IF(ＺＥＨデベロッパー公開情報!AI83="--選択--","",ＺＥＨデベロッパー公開情報!AI83)</f>
        <v/>
      </c>
      <c r="F15" s="317">
        <f>ＺＥＨデベロッパー公開情報!AN83</f>
        <v>0</v>
      </c>
      <c r="G15" s="318">
        <f>ＺＥＨデベロッパー公開情報!AT83</f>
        <v>0</v>
      </c>
      <c r="H15" s="319" t="str">
        <f>IF(ＺＥＨデベロッパー公開情報!AX83="","",ＺＥＨデベロッパー公開情報!AX83)</f>
        <v/>
      </c>
      <c r="I15" s="320" t="str">
        <f>IF(ＺＥＨデベロッパー公開情報!BB83="","",ＺＥＨデベロッパー公開情報!BB83)</f>
        <v/>
      </c>
      <c r="J15" s="321">
        <f>ＺＥＨデベロッパー公開情報!BF83</f>
        <v>0</v>
      </c>
      <c r="K15" s="322">
        <f>ＺＥＨデベロッパー公開情報!BL83</f>
        <v>0</v>
      </c>
      <c r="L15" s="322">
        <f>ＺＥＨデベロッパー公開情報!BR83</f>
        <v>0</v>
      </c>
      <c r="M15" s="323" t="str">
        <f>ＺＥＨデベロッパー公開情報!BX83</f>
        <v/>
      </c>
      <c r="N15" s="323" t="str">
        <f>IF(ＺＥＨデベロッパー公開情報!CF83="--選択--","",ＺＥＨデベロッパー公開情報!CF83)</f>
        <v/>
      </c>
      <c r="O15" s="324" t="s">
        <v>760</v>
      </c>
      <c r="P15" s="325">
        <f>ＺＥＨデベロッパー実績報告書!$F$48</f>
        <v>0</v>
      </c>
      <c r="Q15" s="325">
        <f>ＺＥＨデベロッパー実績報告書!$F$46</f>
        <v>0</v>
      </c>
      <c r="R15" s="345" t="s">
        <v>769</v>
      </c>
    </row>
    <row r="16" spans="1:18" ht="9" customHeight="1">
      <c r="A16" s="315">
        <v>14</v>
      </c>
      <c r="B16" s="316">
        <f>ＺＥＨデベロッパー公開情報!H85</f>
        <v>0</v>
      </c>
      <c r="C16" s="316">
        <f>ＺＥＨデベロッパー公開情報!H86</f>
        <v>0</v>
      </c>
      <c r="D16" s="317" t="str">
        <f>IF(ＺＥＨデベロッパー公開情報!AD85="--選択--","",ＺＥＨデベロッパー公開情報!AD85)</f>
        <v/>
      </c>
      <c r="E16" s="318" t="str">
        <f>IF(ＺＥＨデベロッパー公開情報!AI85="--選択--","",ＺＥＨデベロッパー公開情報!AI85)</f>
        <v/>
      </c>
      <c r="F16" s="317">
        <f>ＺＥＨデベロッパー公開情報!AN85</f>
        <v>0</v>
      </c>
      <c r="G16" s="318">
        <f>ＺＥＨデベロッパー公開情報!AT85</f>
        <v>0</v>
      </c>
      <c r="H16" s="319" t="str">
        <f>IF(ＺＥＨデベロッパー公開情報!AX85="","",ＺＥＨデベロッパー公開情報!AX85)</f>
        <v/>
      </c>
      <c r="I16" s="320" t="str">
        <f>IF(ＺＥＨデベロッパー公開情報!BB85="","",ＺＥＨデベロッパー公開情報!BB85)</f>
        <v/>
      </c>
      <c r="J16" s="321">
        <f>ＺＥＨデベロッパー公開情報!BF85</f>
        <v>0</v>
      </c>
      <c r="K16" s="322">
        <f>ＺＥＨデベロッパー公開情報!BL85</f>
        <v>0</v>
      </c>
      <c r="L16" s="322">
        <f>ＺＥＨデベロッパー公開情報!BR85</f>
        <v>0</v>
      </c>
      <c r="M16" s="323" t="str">
        <f>ＺＥＨデベロッパー公開情報!BX85</f>
        <v/>
      </c>
      <c r="N16" s="323" t="str">
        <f>IF(ＺＥＨデベロッパー公開情報!CF85="--選択--","",ＺＥＨデベロッパー公開情報!CF85)</f>
        <v/>
      </c>
      <c r="O16" s="324" t="s">
        <v>760</v>
      </c>
      <c r="P16" s="325">
        <f>ＺＥＨデベロッパー実績報告書!$F$48</f>
        <v>0</v>
      </c>
      <c r="Q16" s="325">
        <f>ＺＥＨデベロッパー実績報告書!$F$46</f>
        <v>0</v>
      </c>
      <c r="R16" s="345" t="s">
        <v>769</v>
      </c>
    </row>
    <row r="17" spans="1:18">
      <c r="A17" s="315">
        <v>15</v>
      </c>
      <c r="B17" s="316">
        <f>ＺＥＨデベロッパー公開情報!H87</f>
        <v>0</v>
      </c>
      <c r="C17" s="316">
        <f>ＺＥＨデベロッパー公開情報!H88</f>
        <v>0</v>
      </c>
      <c r="D17" s="317" t="str">
        <f>IF(ＺＥＨデベロッパー公開情報!AD87="--選択--","",ＺＥＨデベロッパー公開情報!AD87)</f>
        <v/>
      </c>
      <c r="E17" s="318" t="str">
        <f>IF(ＺＥＨデベロッパー公開情報!AI87="--選択--","",ＺＥＨデベロッパー公開情報!AI87)</f>
        <v/>
      </c>
      <c r="F17" s="317">
        <f>ＺＥＨデベロッパー公開情報!AN87</f>
        <v>0</v>
      </c>
      <c r="G17" s="318">
        <f>ＺＥＨデベロッパー公開情報!AT87</f>
        <v>0</v>
      </c>
      <c r="H17" s="319" t="str">
        <f>IF(ＺＥＨデベロッパー公開情報!AX87="","",ＺＥＨデベロッパー公開情報!AX87)</f>
        <v/>
      </c>
      <c r="I17" s="320" t="str">
        <f>IF(ＺＥＨデベロッパー公開情報!BB87="","",ＺＥＨデベロッパー公開情報!BB87)</f>
        <v/>
      </c>
      <c r="J17" s="321">
        <f>ＺＥＨデベロッパー公開情報!BF87</f>
        <v>0</v>
      </c>
      <c r="K17" s="322">
        <f>ＺＥＨデベロッパー公開情報!BL87</f>
        <v>0</v>
      </c>
      <c r="L17" s="322">
        <f>ＺＥＨデベロッパー公開情報!BR87</f>
        <v>0</v>
      </c>
      <c r="M17" s="323" t="str">
        <f>ＺＥＨデベロッパー公開情報!BX87</f>
        <v/>
      </c>
      <c r="N17" s="323" t="str">
        <f>IF(ＺＥＨデベロッパー公開情報!CF87="--選択--","",ＺＥＨデベロッパー公開情報!CF87)</f>
        <v/>
      </c>
      <c r="O17" s="324" t="s">
        <v>760</v>
      </c>
      <c r="P17" s="325">
        <f>ＺＥＨデベロッパー実績報告書!$F$48</f>
        <v>0</v>
      </c>
      <c r="Q17" s="325">
        <f>ＺＥＨデベロッパー実績報告書!$F$46</f>
        <v>0</v>
      </c>
      <c r="R17" s="345" t="s">
        <v>769</v>
      </c>
    </row>
    <row r="18" spans="1:18">
      <c r="A18" s="315">
        <v>16</v>
      </c>
      <c r="B18" s="316">
        <f>ＺＥＨデベロッパー公開情報!H89</f>
        <v>0</v>
      </c>
      <c r="C18" s="316">
        <f>ＺＥＨデベロッパー公開情報!H90</f>
        <v>0</v>
      </c>
      <c r="D18" s="317" t="str">
        <f>IF(ＺＥＨデベロッパー公開情報!AD89="--選択--","",ＺＥＨデベロッパー公開情報!AD89)</f>
        <v/>
      </c>
      <c r="E18" s="318" t="str">
        <f>IF(ＺＥＨデベロッパー公開情報!AI89="--選択--","",ＺＥＨデベロッパー公開情報!AI89)</f>
        <v/>
      </c>
      <c r="F18" s="317">
        <f>ＺＥＨデベロッパー公開情報!AN89</f>
        <v>0</v>
      </c>
      <c r="G18" s="318">
        <f>ＺＥＨデベロッパー公開情報!AT89</f>
        <v>0</v>
      </c>
      <c r="H18" s="319" t="str">
        <f>IF(ＺＥＨデベロッパー公開情報!AX89="","",ＺＥＨデベロッパー公開情報!AX89)</f>
        <v/>
      </c>
      <c r="I18" s="320" t="str">
        <f>IF(ＺＥＨデベロッパー公開情報!BB89="","",ＺＥＨデベロッパー公開情報!BB89)</f>
        <v/>
      </c>
      <c r="J18" s="321">
        <f>ＺＥＨデベロッパー公開情報!BF89</f>
        <v>0</v>
      </c>
      <c r="K18" s="322">
        <f>ＺＥＨデベロッパー公開情報!BL89</f>
        <v>0</v>
      </c>
      <c r="L18" s="322">
        <f>ＺＥＨデベロッパー公開情報!BR89</f>
        <v>0</v>
      </c>
      <c r="M18" s="323" t="str">
        <f>ＺＥＨデベロッパー公開情報!BX89</f>
        <v/>
      </c>
      <c r="N18" s="323" t="str">
        <f>IF(ＺＥＨデベロッパー公開情報!CF89="--選択--","",ＺＥＨデベロッパー公開情報!CF89)</f>
        <v/>
      </c>
      <c r="O18" s="324" t="s">
        <v>760</v>
      </c>
      <c r="P18" s="325">
        <f>ＺＥＨデベロッパー実績報告書!$F$48</f>
        <v>0</v>
      </c>
      <c r="Q18" s="325">
        <f>ＺＥＨデベロッパー実績報告書!$F$46</f>
        <v>0</v>
      </c>
      <c r="R18" s="345" t="s">
        <v>769</v>
      </c>
    </row>
    <row r="19" spans="1:18">
      <c r="A19" s="315">
        <v>17</v>
      </c>
      <c r="B19" s="316">
        <f>ＺＥＨデベロッパー公開情報!H91</f>
        <v>0</v>
      </c>
      <c r="C19" s="316">
        <f>ＺＥＨデベロッパー公開情報!H92</f>
        <v>0</v>
      </c>
      <c r="D19" s="317" t="str">
        <f>IF(ＺＥＨデベロッパー公開情報!AD91="--選択--","",ＺＥＨデベロッパー公開情報!AD91)</f>
        <v/>
      </c>
      <c r="E19" s="318" t="str">
        <f>IF(ＺＥＨデベロッパー公開情報!AI91="--選択--","",ＺＥＨデベロッパー公開情報!AI91)</f>
        <v/>
      </c>
      <c r="F19" s="317">
        <f>ＺＥＨデベロッパー公開情報!AN91</f>
        <v>0</v>
      </c>
      <c r="G19" s="318">
        <f>ＺＥＨデベロッパー公開情報!AT91</f>
        <v>0</v>
      </c>
      <c r="H19" s="319" t="str">
        <f>IF(ＺＥＨデベロッパー公開情報!AX91="","",ＺＥＨデベロッパー公開情報!AX91)</f>
        <v/>
      </c>
      <c r="I19" s="320" t="str">
        <f>IF(ＺＥＨデベロッパー公開情報!BB91="","",ＺＥＨデベロッパー公開情報!BB91)</f>
        <v/>
      </c>
      <c r="J19" s="321">
        <f>ＺＥＨデベロッパー公開情報!BF91</f>
        <v>0</v>
      </c>
      <c r="K19" s="322">
        <f>ＺＥＨデベロッパー公開情報!BL91</f>
        <v>0</v>
      </c>
      <c r="L19" s="322">
        <f>ＺＥＨデベロッパー公開情報!BR91</f>
        <v>0</v>
      </c>
      <c r="M19" s="323" t="str">
        <f>ＺＥＨデベロッパー公開情報!BX91</f>
        <v/>
      </c>
      <c r="N19" s="323" t="str">
        <f>IF(ＺＥＨデベロッパー公開情報!CF91="--選択--","",ＺＥＨデベロッパー公開情報!CF91)</f>
        <v/>
      </c>
      <c r="O19" s="324" t="s">
        <v>760</v>
      </c>
      <c r="P19" s="325">
        <f>ＺＥＨデベロッパー実績報告書!$F$48</f>
        <v>0</v>
      </c>
      <c r="Q19" s="325">
        <f>ＺＥＨデベロッパー実績報告書!$F$46</f>
        <v>0</v>
      </c>
      <c r="R19" s="345" t="s">
        <v>769</v>
      </c>
    </row>
    <row r="20" spans="1:18">
      <c r="A20" s="315">
        <v>18</v>
      </c>
      <c r="B20" s="316">
        <f>ＺＥＨデベロッパー公開情報!H93</f>
        <v>0</v>
      </c>
      <c r="C20" s="316">
        <f>ＺＥＨデベロッパー公開情報!H94</f>
        <v>0</v>
      </c>
      <c r="D20" s="317" t="str">
        <f>IF(ＺＥＨデベロッパー公開情報!AD93="--選択--","",ＺＥＨデベロッパー公開情報!AD93)</f>
        <v/>
      </c>
      <c r="E20" s="318" t="str">
        <f>IF(ＺＥＨデベロッパー公開情報!AI93="--選択--","",ＺＥＨデベロッパー公開情報!AI93)</f>
        <v/>
      </c>
      <c r="F20" s="317">
        <f>ＺＥＨデベロッパー公開情報!AN93</f>
        <v>0</v>
      </c>
      <c r="G20" s="318">
        <f>ＺＥＨデベロッパー公開情報!AT93</f>
        <v>0</v>
      </c>
      <c r="H20" s="319" t="str">
        <f>IF(ＺＥＨデベロッパー公開情報!AX93="","",ＺＥＨデベロッパー公開情報!AX93)</f>
        <v/>
      </c>
      <c r="I20" s="320" t="str">
        <f>IF(ＺＥＨデベロッパー公開情報!BB93="","",ＺＥＨデベロッパー公開情報!BB93)</f>
        <v/>
      </c>
      <c r="J20" s="321">
        <f>ＺＥＨデベロッパー公開情報!BF93</f>
        <v>0</v>
      </c>
      <c r="K20" s="322">
        <f>ＺＥＨデベロッパー公開情報!BL93</f>
        <v>0</v>
      </c>
      <c r="L20" s="322">
        <f>ＺＥＨデベロッパー公開情報!BR93</f>
        <v>0</v>
      </c>
      <c r="M20" s="323" t="str">
        <f>ＺＥＨデベロッパー公開情報!BX93</f>
        <v/>
      </c>
      <c r="N20" s="323" t="str">
        <f>IF(ＺＥＨデベロッパー公開情報!CF93="--選択--","",ＺＥＨデベロッパー公開情報!CF93)</f>
        <v/>
      </c>
      <c r="O20" s="324" t="s">
        <v>760</v>
      </c>
      <c r="P20" s="325">
        <f>ＺＥＨデベロッパー実績報告書!$F$48</f>
        <v>0</v>
      </c>
      <c r="Q20" s="325">
        <f>ＺＥＨデベロッパー実績報告書!$F$46</f>
        <v>0</v>
      </c>
      <c r="R20" s="345" t="s">
        <v>769</v>
      </c>
    </row>
    <row r="21" spans="1:18">
      <c r="A21" s="315">
        <v>19</v>
      </c>
      <c r="B21" s="316">
        <f>ＺＥＨデベロッパー公開情報!H95</f>
        <v>0</v>
      </c>
      <c r="C21" s="316">
        <f>ＺＥＨデベロッパー公開情報!H96</f>
        <v>0</v>
      </c>
      <c r="D21" s="317" t="str">
        <f>IF(ＺＥＨデベロッパー公開情報!AD95="--選択--","",ＺＥＨデベロッパー公開情報!AD95)</f>
        <v/>
      </c>
      <c r="E21" s="318" t="str">
        <f>IF(ＺＥＨデベロッパー公開情報!AI95="--選択--","",ＺＥＨデベロッパー公開情報!AI95)</f>
        <v/>
      </c>
      <c r="F21" s="317">
        <f>ＺＥＨデベロッパー公開情報!AN95</f>
        <v>0</v>
      </c>
      <c r="G21" s="318">
        <f>ＺＥＨデベロッパー公開情報!AT95</f>
        <v>0</v>
      </c>
      <c r="H21" s="319" t="str">
        <f>IF(ＺＥＨデベロッパー公開情報!AX95="","",ＺＥＨデベロッパー公開情報!AX95)</f>
        <v/>
      </c>
      <c r="I21" s="320" t="str">
        <f>IF(ＺＥＨデベロッパー公開情報!BB95="","",ＺＥＨデベロッパー公開情報!BB95)</f>
        <v/>
      </c>
      <c r="J21" s="321">
        <f>ＺＥＨデベロッパー公開情報!BF95</f>
        <v>0</v>
      </c>
      <c r="K21" s="322">
        <f>ＺＥＨデベロッパー公開情報!BL95</f>
        <v>0</v>
      </c>
      <c r="L21" s="322">
        <f>ＺＥＨデベロッパー公開情報!BR95</f>
        <v>0</v>
      </c>
      <c r="M21" s="323" t="str">
        <f>ＺＥＨデベロッパー公開情報!BX95</f>
        <v/>
      </c>
      <c r="N21" s="323" t="str">
        <f>IF(ＺＥＨデベロッパー公開情報!CF95="--選択--","",ＺＥＨデベロッパー公開情報!CF95)</f>
        <v/>
      </c>
      <c r="O21" s="324" t="s">
        <v>760</v>
      </c>
      <c r="P21" s="325">
        <f>ＺＥＨデベロッパー実績報告書!$F$48</f>
        <v>0</v>
      </c>
      <c r="Q21" s="325">
        <f>ＺＥＨデベロッパー実績報告書!$F$46</f>
        <v>0</v>
      </c>
      <c r="R21" s="345" t="s">
        <v>769</v>
      </c>
    </row>
    <row r="22" spans="1:18">
      <c r="A22" s="315">
        <v>20</v>
      </c>
      <c r="B22" s="316">
        <f>ＺＥＨデベロッパー公開情報!H97</f>
        <v>0</v>
      </c>
      <c r="C22" s="316">
        <f>ＺＥＨデベロッパー公開情報!H98</f>
        <v>0</v>
      </c>
      <c r="D22" s="317" t="str">
        <f>IF(ＺＥＨデベロッパー公開情報!AD97="--選択--","",ＺＥＨデベロッパー公開情報!AD97)</f>
        <v/>
      </c>
      <c r="E22" s="318" t="str">
        <f>IF(ＺＥＨデベロッパー公開情報!AI97="--選択--","",ＺＥＨデベロッパー公開情報!AI97)</f>
        <v/>
      </c>
      <c r="F22" s="317">
        <f>ＺＥＨデベロッパー公開情報!AN97</f>
        <v>0</v>
      </c>
      <c r="G22" s="318">
        <f>ＺＥＨデベロッパー公開情報!AT97</f>
        <v>0</v>
      </c>
      <c r="H22" s="319" t="str">
        <f>IF(ＺＥＨデベロッパー公開情報!AX97="","",ＺＥＨデベロッパー公開情報!AX97)</f>
        <v/>
      </c>
      <c r="I22" s="320" t="str">
        <f>IF(ＺＥＨデベロッパー公開情報!BB97="","",ＺＥＨデベロッパー公開情報!BB97)</f>
        <v/>
      </c>
      <c r="J22" s="321">
        <f>ＺＥＨデベロッパー公開情報!BF97</f>
        <v>0</v>
      </c>
      <c r="K22" s="322">
        <f>ＺＥＨデベロッパー公開情報!BL97</f>
        <v>0</v>
      </c>
      <c r="L22" s="322">
        <f>ＺＥＨデベロッパー公開情報!BR97</f>
        <v>0</v>
      </c>
      <c r="M22" s="323" t="str">
        <f>ＺＥＨデベロッパー公開情報!BX97</f>
        <v/>
      </c>
      <c r="N22" s="323" t="str">
        <f>IF(ＺＥＨデベロッパー公開情報!CF97="--選択--","",ＺＥＨデベロッパー公開情報!CF97)</f>
        <v/>
      </c>
      <c r="O22" s="324" t="s">
        <v>760</v>
      </c>
      <c r="P22" s="325">
        <f>ＺＥＨデベロッパー実績報告書!$F$48</f>
        <v>0</v>
      </c>
      <c r="Q22" s="325">
        <f>ＺＥＨデベロッパー実績報告書!$F$46</f>
        <v>0</v>
      </c>
      <c r="R22" s="345" t="s">
        <v>769</v>
      </c>
    </row>
    <row r="23" spans="1:18">
      <c r="A23" s="315">
        <v>21</v>
      </c>
      <c r="B23" s="316">
        <f>ＺＥＨデベロッパー公開情報!H99</f>
        <v>0</v>
      </c>
      <c r="C23" s="316">
        <f>ＺＥＨデベロッパー公開情報!H100</f>
        <v>0</v>
      </c>
      <c r="D23" s="317" t="str">
        <f>IF(ＺＥＨデベロッパー公開情報!AD99="--選択--","",ＺＥＨデベロッパー公開情報!AD99)</f>
        <v/>
      </c>
      <c r="E23" s="318" t="str">
        <f>IF(ＺＥＨデベロッパー公開情報!AI99="--選択--","",ＺＥＨデベロッパー公開情報!AI99)</f>
        <v/>
      </c>
      <c r="F23" s="317">
        <f>ＺＥＨデベロッパー公開情報!AN99</f>
        <v>0</v>
      </c>
      <c r="G23" s="318">
        <f>ＺＥＨデベロッパー公開情報!AT99</f>
        <v>0</v>
      </c>
      <c r="H23" s="319" t="str">
        <f>IF(ＺＥＨデベロッパー公開情報!AX99="","",ＺＥＨデベロッパー公開情報!AX99)</f>
        <v/>
      </c>
      <c r="I23" s="320" t="str">
        <f>IF(ＺＥＨデベロッパー公開情報!BB99="","",ＺＥＨデベロッパー公開情報!BB99)</f>
        <v/>
      </c>
      <c r="J23" s="321">
        <f>ＺＥＨデベロッパー公開情報!BF99</f>
        <v>0</v>
      </c>
      <c r="K23" s="322">
        <f>ＺＥＨデベロッパー公開情報!BL99</f>
        <v>0</v>
      </c>
      <c r="L23" s="322">
        <f>ＺＥＨデベロッパー公開情報!BR99</f>
        <v>0</v>
      </c>
      <c r="M23" s="323" t="str">
        <f>ＺＥＨデベロッパー公開情報!BX99</f>
        <v/>
      </c>
      <c r="N23" s="323" t="str">
        <f>IF(ＺＥＨデベロッパー公開情報!CF99="--選択--","",ＺＥＨデベロッパー公開情報!CF99)</f>
        <v/>
      </c>
      <c r="O23" s="324" t="s">
        <v>760</v>
      </c>
      <c r="P23" s="325">
        <f>ＺＥＨデベロッパー実績報告書!$F$48</f>
        <v>0</v>
      </c>
      <c r="Q23" s="325">
        <f>ＺＥＨデベロッパー実績報告書!$F$46</f>
        <v>0</v>
      </c>
      <c r="R23" s="345" t="s">
        <v>769</v>
      </c>
    </row>
    <row r="24" spans="1:18">
      <c r="A24" s="315">
        <v>22</v>
      </c>
      <c r="B24" s="316">
        <f>ＺＥＨデベロッパー公開情報!H101</f>
        <v>0</v>
      </c>
      <c r="C24" s="316">
        <f>ＺＥＨデベロッパー公開情報!H102</f>
        <v>0</v>
      </c>
      <c r="D24" s="317" t="str">
        <f>IF(ＺＥＨデベロッパー公開情報!AD101="--選択--","",ＺＥＨデベロッパー公開情報!AD101)</f>
        <v/>
      </c>
      <c r="E24" s="318" t="str">
        <f>IF(ＺＥＨデベロッパー公開情報!AI101="--選択--","",ＺＥＨデベロッパー公開情報!AI101)</f>
        <v/>
      </c>
      <c r="F24" s="317">
        <f>ＺＥＨデベロッパー公開情報!AN101</f>
        <v>0</v>
      </c>
      <c r="G24" s="318">
        <f>ＺＥＨデベロッパー公開情報!AT101</f>
        <v>0</v>
      </c>
      <c r="H24" s="319" t="str">
        <f>IF(ＺＥＨデベロッパー公開情報!AX101="","",ＺＥＨデベロッパー公開情報!AX101)</f>
        <v/>
      </c>
      <c r="I24" s="320" t="str">
        <f>IF(ＺＥＨデベロッパー公開情報!BB101="","",ＺＥＨデベロッパー公開情報!BB101)</f>
        <v/>
      </c>
      <c r="J24" s="321">
        <f>ＺＥＨデベロッパー公開情報!BF101</f>
        <v>0</v>
      </c>
      <c r="K24" s="322">
        <f>ＺＥＨデベロッパー公開情報!BL101</f>
        <v>0</v>
      </c>
      <c r="L24" s="322">
        <f>ＺＥＨデベロッパー公開情報!BR101</f>
        <v>0</v>
      </c>
      <c r="M24" s="323" t="str">
        <f>ＺＥＨデベロッパー公開情報!BX101</f>
        <v/>
      </c>
      <c r="N24" s="323" t="str">
        <f>IF(ＺＥＨデベロッパー公開情報!CF101="--選択--","",ＺＥＨデベロッパー公開情報!CF101)</f>
        <v/>
      </c>
      <c r="O24" s="324" t="s">
        <v>760</v>
      </c>
      <c r="P24" s="325">
        <f>ＺＥＨデベロッパー実績報告書!$F$48</f>
        <v>0</v>
      </c>
      <c r="Q24" s="325">
        <f>ＺＥＨデベロッパー実績報告書!$F$46</f>
        <v>0</v>
      </c>
      <c r="R24" s="345" t="s">
        <v>769</v>
      </c>
    </row>
    <row r="25" spans="1:18">
      <c r="A25" s="315">
        <v>23</v>
      </c>
      <c r="B25" s="316">
        <f>ＺＥＨデベロッパー公開情報!H103</f>
        <v>0</v>
      </c>
      <c r="C25" s="316">
        <f>ＺＥＨデベロッパー公開情報!H104</f>
        <v>0</v>
      </c>
      <c r="D25" s="317" t="str">
        <f>IF(ＺＥＨデベロッパー公開情報!AD103="--選択--","",ＺＥＨデベロッパー公開情報!AD103)</f>
        <v/>
      </c>
      <c r="E25" s="318" t="str">
        <f>IF(ＺＥＨデベロッパー公開情報!AI103="--選択--","",ＺＥＨデベロッパー公開情報!AI103)</f>
        <v/>
      </c>
      <c r="F25" s="317">
        <f>ＺＥＨデベロッパー公開情報!AN103</f>
        <v>0</v>
      </c>
      <c r="G25" s="318">
        <f>ＺＥＨデベロッパー公開情報!AT103</f>
        <v>0</v>
      </c>
      <c r="H25" s="319" t="str">
        <f>IF(ＺＥＨデベロッパー公開情報!AX103="","",ＺＥＨデベロッパー公開情報!AX103)</f>
        <v/>
      </c>
      <c r="I25" s="320" t="str">
        <f>IF(ＺＥＨデベロッパー公開情報!BB103="","",ＺＥＨデベロッパー公開情報!BB103)</f>
        <v/>
      </c>
      <c r="J25" s="321">
        <f>ＺＥＨデベロッパー公開情報!BF103</f>
        <v>0</v>
      </c>
      <c r="K25" s="322">
        <f>ＺＥＨデベロッパー公開情報!BL103</f>
        <v>0</v>
      </c>
      <c r="L25" s="322">
        <f>ＺＥＨデベロッパー公開情報!BR103</f>
        <v>0</v>
      </c>
      <c r="M25" s="323" t="str">
        <f>ＺＥＨデベロッパー公開情報!BX103</f>
        <v/>
      </c>
      <c r="N25" s="323" t="str">
        <f>IF(ＺＥＨデベロッパー公開情報!CF103="--選択--","",ＺＥＨデベロッパー公開情報!CF103)</f>
        <v/>
      </c>
      <c r="O25" s="324" t="s">
        <v>760</v>
      </c>
      <c r="P25" s="325">
        <f>ＺＥＨデベロッパー実績報告書!$F$48</f>
        <v>0</v>
      </c>
      <c r="Q25" s="325">
        <f>ＺＥＨデベロッパー実績報告書!$F$46</f>
        <v>0</v>
      </c>
      <c r="R25" s="345" t="s">
        <v>769</v>
      </c>
    </row>
    <row r="26" spans="1:18">
      <c r="A26" s="315">
        <v>24</v>
      </c>
      <c r="B26" s="316">
        <f>ＺＥＨデベロッパー公開情報!H105</f>
        <v>0</v>
      </c>
      <c r="C26" s="316">
        <f>ＺＥＨデベロッパー公開情報!H106</f>
        <v>0</v>
      </c>
      <c r="D26" s="317" t="str">
        <f>IF(ＺＥＨデベロッパー公開情報!AD105="--選択--","",ＺＥＨデベロッパー公開情報!AD105)</f>
        <v/>
      </c>
      <c r="E26" s="318" t="str">
        <f>IF(ＺＥＨデベロッパー公開情報!AI105="--選択--","",ＺＥＨデベロッパー公開情報!AI105)</f>
        <v/>
      </c>
      <c r="F26" s="317">
        <f>ＺＥＨデベロッパー公開情報!AN105</f>
        <v>0</v>
      </c>
      <c r="G26" s="318">
        <f>ＺＥＨデベロッパー公開情報!AT105</f>
        <v>0</v>
      </c>
      <c r="H26" s="319" t="str">
        <f>IF(ＺＥＨデベロッパー公開情報!AX105="","",ＺＥＨデベロッパー公開情報!AX105)</f>
        <v/>
      </c>
      <c r="I26" s="320" t="str">
        <f>IF(ＺＥＨデベロッパー公開情報!BB105="","",ＺＥＨデベロッパー公開情報!BB105)</f>
        <v/>
      </c>
      <c r="J26" s="321">
        <f>ＺＥＨデベロッパー公開情報!BF105</f>
        <v>0</v>
      </c>
      <c r="K26" s="322">
        <f>ＺＥＨデベロッパー公開情報!BL105</f>
        <v>0</v>
      </c>
      <c r="L26" s="322">
        <f>ＺＥＨデベロッパー公開情報!BR105</f>
        <v>0</v>
      </c>
      <c r="M26" s="323" t="str">
        <f>ＺＥＨデベロッパー公開情報!BX105</f>
        <v/>
      </c>
      <c r="N26" s="323" t="str">
        <f>IF(ＺＥＨデベロッパー公開情報!CF105="--選択--","",ＺＥＨデベロッパー公開情報!CF105)</f>
        <v/>
      </c>
      <c r="O26" s="324" t="s">
        <v>760</v>
      </c>
      <c r="P26" s="325">
        <f>ＺＥＨデベロッパー実績報告書!$F$48</f>
        <v>0</v>
      </c>
      <c r="Q26" s="325">
        <f>ＺＥＨデベロッパー実績報告書!$F$46</f>
        <v>0</v>
      </c>
      <c r="R26" s="345" t="s">
        <v>769</v>
      </c>
    </row>
    <row r="27" spans="1:18">
      <c r="A27" s="315">
        <v>25</v>
      </c>
      <c r="B27" s="316">
        <f>ＺＥＨデベロッパー公開情報!H107</f>
        <v>0</v>
      </c>
      <c r="C27" s="316">
        <f>ＺＥＨデベロッパー公開情報!H108</f>
        <v>0</v>
      </c>
      <c r="D27" s="317" t="str">
        <f>IF(ＺＥＨデベロッパー公開情報!AD107="--選択--","",ＺＥＨデベロッパー公開情報!AD107)</f>
        <v/>
      </c>
      <c r="E27" s="318" t="str">
        <f>IF(ＺＥＨデベロッパー公開情報!AI107="--選択--","",ＺＥＨデベロッパー公開情報!AI107)</f>
        <v/>
      </c>
      <c r="F27" s="317">
        <f>ＺＥＨデベロッパー公開情報!AN107</f>
        <v>0</v>
      </c>
      <c r="G27" s="318">
        <f>ＺＥＨデベロッパー公開情報!AT107</f>
        <v>0</v>
      </c>
      <c r="H27" s="319" t="str">
        <f>IF(ＺＥＨデベロッパー公開情報!AX107="","",ＺＥＨデベロッパー公開情報!AX107)</f>
        <v/>
      </c>
      <c r="I27" s="320" t="str">
        <f>IF(ＺＥＨデベロッパー公開情報!BB107="","",ＺＥＨデベロッパー公開情報!BB107)</f>
        <v/>
      </c>
      <c r="J27" s="321">
        <f>ＺＥＨデベロッパー公開情報!BF107</f>
        <v>0</v>
      </c>
      <c r="K27" s="322">
        <f>ＺＥＨデベロッパー公開情報!BL107</f>
        <v>0</v>
      </c>
      <c r="L27" s="322">
        <f>ＺＥＨデベロッパー公開情報!BR107</f>
        <v>0</v>
      </c>
      <c r="M27" s="323" t="str">
        <f>ＺＥＨデベロッパー公開情報!BX107</f>
        <v/>
      </c>
      <c r="N27" s="323" t="str">
        <f>IF(ＺＥＨデベロッパー公開情報!CF107="--選択--","",ＺＥＨデベロッパー公開情報!CF107)</f>
        <v/>
      </c>
      <c r="O27" s="324" t="s">
        <v>760</v>
      </c>
      <c r="P27" s="325">
        <f>ＺＥＨデベロッパー実績報告書!$F$48</f>
        <v>0</v>
      </c>
      <c r="Q27" s="325">
        <f>ＺＥＨデベロッパー実績報告書!$F$46</f>
        <v>0</v>
      </c>
      <c r="R27" s="345" t="s">
        <v>769</v>
      </c>
    </row>
    <row r="28" spans="1:18">
      <c r="A28" s="315">
        <v>26</v>
      </c>
      <c r="B28" s="316">
        <f>ＺＥＨデベロッパー公開情報!H109</f>
        <v>0</v>
      </c>
      <c r="C28" s="316">
        <f>ＺＥＨデベロッパー公開情報!H110</f>
        <v>0</v>
      </c>
      <c r="D28" s="317" t="str">
        <f>IF(ＺＥＨデベロッパー公開情報!AD109="--選択--","",ＺＥＨデベロッパー公開情報!AD109)</f>
        <v/>
      </c>
      <c r="E28" s="318" t="str">
        <f>IF(ＺＥＨデベロッパー公開情報!AI109="--選択--","",ＺＥＨデベロッパー公開情報!AI109)</f>
        <v/>
      </c>
      <c r="F28" s="317">
        <f>ＺＥＨデベロッパー公開情報!AN109</f>
        <v>0</v>
      </c>
      <c r="G28" s="318">
        <f>ＺＥＨデベロッパー公開情報!AT109</f>
        <v>0</v>
      </c>
      <c r="H28" s="319" t="str">
        <f>IF(ＺＥＨデベロッパー公開情報!AX109="","",ＺＥＨデベロッパー公開情報!AX109)</f>
        <v/>
      </c>
      <c r="I28" s="320" t="str">
        <f>IF(ＺＥＨデベロッパー公開情報!BB109="","",ＺＥＨデベロッパー公開情報!BB109)</f>
        <v/>
      </c>
      <c r="J28" s="321">
        <f>ＺＥＨデベロッパー公開情報!BF109</f>
        <v>0</v>
      </c>
      <c r="K28" s="322">
        <f>ＺＥＨデベロッパー公開情報!BL109</f>
        <v>0</v>
      </c>
      <c r="L28" s="322">
        <f>ＺＥＨデベロッパー公開情報!BR109</f>
        <v>0</v>
      </c>
      <c r="M28" s="323" t="str">
        <f>ＺＥＨデベロッパー公開情報!BX109</f>
        <v/>
      </c>
      <c r="N28" s="323" t="str">
        <f>IF(ＺＥＨデベロッパー公開情報!CF109="--選択--","",ＺＥＨデベロッパー公開情報!CF109)</f>
        <v/>
      </c>
      <c r="O28" s="324" t="s">
        <v>760</v>
      </c>
      <c r="P28" s="325">
        <f>ＺＥＨデベロッパー実績報告書!$F$48</f>
        <v>0</v>
      </c>
      <c r="Q28" s="325">
        <f>ＺＥＨデベロッパー実績報告書!$F$46</f>
        <v>0</v>
      </c>
      <c r="R28" s="345" t="s">
        <v>769</v>
      </c>
    </row>
    <row r="29" spans="1:18">
      <c r="A29" s="315">
        <v>27</v>
      </c>
      <c r="B29" s="316">
        <f>ＺＥＨデベロッパー公開情報!H111</f>
        <v>0</v>
      </c>
      <c r="C29" s="316">
        <f>ＺＥＨデベロッパー公開情報!H112</f>
        <v>0</v>
      </c>
      <c r="D29" s="317" t="str">
        <f>IF(ＺＥＨデベロッパー公開情報!AD111="--選択--","",ＺＥＨデベロッパー公開情報!AD111)</f>
        <v/>
      </c>
      <c r="E29" s="318" t="str">
        <f>IF(ＺＥＨデベロッパー公開情報!AI111="--選択--","",ＺＥＨデベロッパー公開情報!AI111)</f>
        <v/>
      </c>
      <c r="F29" s="317">
        <f>ＺＥＨデベロッパー公開情報!AN111</f>
        <v>0</v>
      </c>
      <c r="G29" s="318">
        <f>ＺＥＨデベロッパー公開情報!AT111</f>
        <v>0</v>
      </c>
      <c r="H29" s="319" t="str">
        <f>IF(ＺＥＨデベロッパー公開情報!AX111="","",ＺＥＨデベロッパー公開情報!AX111)</f>
        <v/>
      </c>
      <c r="I29" s="320" t="str">
        <f>IF(ＺＥＨデベロッパー公開情報!BB111="","",ＺＥＨデベロッパー公開情報!BB111)</f>
        <v/>
      </c>
      <c r="J29" s="321">
        <f>ＺＥＨデベロッパー公開情報!BF111</f>
        <v>0</v>
      </c>
      <c r="K29" s="322">
        <f>ＺＥＨデベロッパー公開情報!BL111</f>
        <v>0</v>
      </c>
      <c r="L29" s="322">
        <f>ＺＥＨデベロッパー公開情報!BR111</f>
        <v>0</v>
      </c>
      <c r="M29" s="323" t="str">
        <f>ＺＥＨデベロッパー公開情報!BX111</f>
        <v/>
      </c>
      <c r="N29" s="323" t="str">
        <f>IF(ＺＥＨデベロッパー公開情報!CF111="--選択--","",ＺＥＨデベロッパー公開情報!CF111)</f>
        <v/>
      </c>
      <c r="O29" s="324" t="s">
        <v>760</v>
      </c>
      <c r="P29" s="325">
        <f>ＺＥＨデベロッパー実績報告書!$F$48</f>
        <v>0</v>
      </c>
      <c r="Q29" s="325">
        <f>ＺＥＨデベロッパー実績報告書!$F$46</f>
        <v>0</v>
      </c>
      <c r="R29" s="345" t="s">
        <v>769</v>
      </c>
    </row>
    <row r="30" spans="1:18">
      <c r="A30" s="315">
        <v>28</v>
      </c>
      <c r="B30" s="316">
        <f>ＺＥＨデベロッパー公開情報!H113</f>
        <v>0</v>
      </c>
      <c r="C30" s="316">
        <f>ＺＥＨデベロッパー公開情報!H114</f>
        <v>0</v>
      </c>
      <c r="D30" s="317" t="str">
        <f>IF(ＺＥＨデベロッパー公開情報!AD113="--選択--","",ＺＥＨデベロッパー公開情報!AD113)</f>
        <v/>
      </c>
      <c r="E30" s="318" t="str">
        <f>IF(ＺＥＨデベロッパー公開情報!AI113="--選択--","",ＺＥＨデベロッパー公開情報!AI113)</f>
        <v/>
      </c>
      <c r="F30" s="317">
        <f>ＺＥＨデベロッパー公開情報!AN113</f>
        <v>0</v>
      </c>
      <c r="G30" s="318">
        <f>ＺＥＨデベロッパー公開情報!AT113</f>
        <v>0</v>
      </c>
      <c r="H30" s="319" t="str">
        <f>IF(ＺＥＨデベロッパー公開情報!AX113="","",ＺＥＨデベロッパー公開情報!AX113)</f>
        <v/>
      </c>
      <c r="I30" s="320" t="str">
        <f>IF(ＺＥＨデベロッパー公開情報!BB113="","",ＺＥＨデベロッパー公開情報!BB113)</f>
        <v/>
      </c>
      <c r="J30" s="321">
        <f>ＺＥＨデベロッパー公開情報!BF113</f>
        <v>0</v>
      </c>
      <c r="K30" s="322">
        <f>ＺＥＨデベロッパー公開情報!BL113</f>
        <v>0</v>
      </c>
      <c r="L30" s="322">
        <f>ＺＥＨデベロッパー公開情報!BR113</f>
        <v>0</v>
      </c>
      <c r="M30" s="323" t="str">
        <f>ＺＥＨデベロッパー公開情報!BX113</f>
        <v/>
      </c>
      <c r="N30" s="323" t="str">
        <f>IF(ＺＥＨデベロッパー公開情報!CF113="--選択--","",ＺＥＨデベロッパー公開情報!CF113)</f>
        <v/>
      </c>
      <c r="O30" s="324" t="s">
        <v>760</v>
      </c>
      <c r="P30" s="325">
        <f>ＺＥＨデベロッパー実績報告書!$F$48</f>
        <v>0</v>
      </c>
      <c r="Q30" s="325">
        <f>ＺＥＨデベロッパー実績報告書!$F$46</f>
        <v>0</v>
      </c>
      <c r="R30" s="345" t="s">
        <v>769</v>
      </c>
    </row>
    <row r="31" spans="1:18">
      <c r="A31" s="315">
        <v>29</v>
      </c>
      <c r="B31" s="316">
        <f>ＺＥＨデベロッパー公開情報!H115</f>
        <v>0</v>
      </c>
      <c r="C31" s="316">
        <f>ＺＥＨデベロッパー公開情報!H116</f>
        <v>0</v>
      </c>
      <c r="D31" s="317" t="str">
        <f>IF(ＺＥＨデベロッパー公開情報!AD115="--選択--","",ＺＥＨデベロッパー公開情報!AD115)</f>
        <v/>
      </c>
      <c r="E31" s="318" t="str">
        <f>IF(ＺＥＨデベロッパー公開情報!AI115="--選択--","",ＺＥＨデベロッパー公開情報!AI115)</f>
        <v/>
      </c>
      <c r="F31" s="317">
        <f>ＺＥＨデベロッパー公開情報!AN115</f>
        <v>0</v>
      </c>
      <c r="G31" s="318">
        <f>ＺＥＨデベロッパー公開情報!AT115</f>
        <v>0</v>
      </c>
      <c r="H31" s="319" t="str">
        <f>IF(ＺＥＨデベロッパー公開情報!AX115="","",ＺＥＨデベロッパー公開情報!AX115)</f>
        <v/>
      </c>
      <c r="I31" s="320" t="str">
        <f>IF(ＺＥＨデベロッパー公開情報!BB115="","",ＺＥＨデベロッパー公開情報!BB115)</f>
        <v/>
      </c>
      <c r="J31" s="321">
        <f>ＺＥＨデベロッパー公開情報!BF115</f>
        <v>0</v>
      </c>
      <c r="K31" s="322">
        <f>ＺＥＨデベロッパー公開情報!BL115</f>
        <v>0</v>
      </c>
      <c r="L31" s="322">
        <f>ＺＥＨデベロッパー公開情報!BR115</f>
        <v>0</v>
      </c>
      <c r="M31" s="323" t="str">
        <f>ＺＥＨデベロッパー公開情報!BX115</f>
        <v/>
      </c>
      <c r="N31" s="323" t="str">
        <f>IF(ＺＥＨデベロッパー公開情報!CF115="--選択--","",ＺＥＨデベロッパー公開情報!CF115)</f>
        <v/>
      </c>
      <c r="O31" s="324" t="s">
        <v>760</v>
      </c>
      <c r="P31" s="325">
        <f>ＺＥＨデベロッパー実績報告書!$F$48</f>
        <v>0</v>
      </c>
      <c r="Q31" s="325">
        <f>ＺＥＨデベロッパー実績報告書!$F$46</f>
        <v>0</v>
      </c>
      <c r="R31" s="345" t="s">
        <v>769</v>
      </c>
    </row>
    <row r="32" spans="1:18">
      <c r="A32" s="315">
        <v>30</v>
      </c>
      <c r="B32" s="316">
        <f>ＺＥＨデベロッパー公開情報!H117</f>
        <v>0</v>
      </c>
      <c r="C32" s="316">
        <f>ＺＥＨデベロッパー公開情報!H118</f>
        <v>0</v>
      </c>
      <c r="D32" s="317" t="str">
        <f>IF(ＺＥＨデベロッパー公開情報!AD117="--選択--","",ＺＥＨデベロッパー公開情報!AD117)</f>
        <v/>
      </c>
      <c r="E32" s="318" t="str">
        <f>IF(ＺＥＨデベロッパー公開情報!AI117="--選択--","",ＺＥＨデベロッパー公開情報!AI117)</f>
        <v/>
      </c>
      <c r="F32" s="317">
        <f>ＺＥＨデベロッパー公開情報!AN117</f>
        <v>0</v>
      </c>
      <c r="G32" s="318">
        <f>ＺＥＨデベロッパー公開情報!AT117</f>
        <v>0</v>
      </c>
      <c r="H32" s="319" t="str">
        <f>IF(ＺＥＨデベロッパー公開情報!AX117="","",ＺＥＨデベロッパー公開情報!AX117)</f>
        <v/>
      </c>
      <c r="I32" s="320" t="str">
        <f>IF(ＺＥＨデベロッパー公開情報!BB117="","",ＺＥＨデベロッパー公開情報!BB117)</f>
        <v/>
      </c>
      <c r="J32" s="321">
        <f>ＺＥＨデベロッパー公開情報!BF117</f>
        <v>0</v>
      </c>
      <c r="K32" s="322">
        <f>ＺＥＨデベロッパー公開情報!BL117</f>
        <v>0</v>
      </c>
      <c r="L32" s="322">
        <f>ＺＥＨデベロッパー公開情報!BR117</f>
        <v>0</v>
      </c>
      <c r="M32" s="323" t="str">
        <f>ＺＥＨデベロッパー公開情報!BX117</f>
        <v/>
      </c>
      <c r="N32" s="323" t="str">
        <f>IF(ＺＥＨデベロッパー公開情報!CF117="--選択--","",ＺＥＨデベロッパー公開情報!CF117)</f>
        <v/>
      </c>
      <c r="O32" s="324" t="s">
        <v>760</v>
      </c>
      <c r="P32" s="325">
        <f>ＺＥＨデベロッパー実績報告書!$F$48</f>
        <v>0</v>
      </c>
      <c r="Q32" s="325">
        <f>ＺＥＨデベロッパー実績報告書!$F$46</f>
        <v>0</v>
      </c>
      <c r="R32" s="345" t="s">
        <v>769</v>
      </c>
    </row>
    <row r="33" spans="1:18" ht="10.75" customHeight="1">
      <c r="A33" s="315">
        <v>31</v>
      </c>
      <c r="B33" s="316">
        <f>ＺＥＨデベロッパー公開情報!H119</f>
        <v>0</v>
      </c>
      <c r="C33" s="316">
        <f>ＺＥＨデベロッパー公開情報!H120</f>
        <v>0</v>
      </c>
      <c r="D33" s="317" t="str">
        <f>IF(ＺＥＨデベロッパー公開情報!AD119="--選択--","",ＺＥＨデベロッパー公開情報!AD119)</f>
        <v/>
      </c>
      <c r="E33" s="318" t="str">
        <f>IF(ＺＥＨデベロッパー公開情報!AI119="--選択--","",ＺＥＨデベロッパー公開情報!AI119)</f>
        <v/>
      </c>
      <c r="F33" s="317">
        <f>ＺＥＨデベロッパー公開情報!AN119</f>
        <v>0</v>
      </c>
      <c r="G33" s="318">
        <f>ＺＥＨデベロッパー公開情報!AT119</f>
        <v>0</v>
      </c>
      <c r="H33" s="319" t="str">
        <f>IF(ＺＥＨデベロッパー公開情報!AX119="","",ＺＥＨデベロッパー公開情報!AX119)</f>
        <v/>
      </c>
      <c r="I33" s="320" t="str">
        <f>IF(ＺＥＨデベロッパー公開情報!BB119="","",ＺＥＨデベロッパー公開情報!BB119)</f>
        <v/>
      </c>
      <c r="J33" s="321">
        <f>ＺＥＨデベロッパー公開情報!BF119</f>
        <v>0</v>
      </c>
      <c r="K33" s="322">
        <f>ＺＥＨデベロッパー公開情報!BL119</f>
        <v>0</v>
      </c>
      <c r="L33" s="322">
        <f>ＺＥＨデベロッパー公開情報!BR119</f>
        <v>0</v>
      </c>
      <c r="M33" s="323" t="str">
        <f>ＺＥＨデベロッパー公開情報!BX119</f>
        <v/>
      </c>
      <c r="N33" s="323" t="str">
        <f>IF(ＺＥＨデベロッパー公開情報!CF119="--選択--","",ＺＥＨデベロッパー公開情報!CF119)</f>
        <v/>
      </c>
      <c r="O33" s="324" t="s">
        <v>760</v>
      </c>
      <c r="P33" s="325">
        <f>ＺＥＨデベロッパー実績報告書!$F$48</f>
        <v>0</v>
      </c>
      <c r="Q33" s="325">
        <f>ＺＥＨデベロッパー実績報告書!$F$46</f>
        <v>0</v>
      </c>
      <c r="R33" s="345" t="s">
        <v>769</v>
      </c>
    </row>
    <row r="34" spans="1:18">
      <c r="A34" s="315">
        <v>32</v>
      </c>
      <c r="B34" s="316">
        <f>ＺＥＨデベロッパー公開情報!H121</f>
        <v>0</v>
      </c>
      <c r="C34" s="316">
        <f>ＺＥＨデベロッパー公開情報!H122</f>
        <v>0</v>
      </c>
      <c r="D34" s="317" t="str">
        <f>IF(ＺＥＨデベロッパー公開情報!AD121="--選択--","",ＺＥＨデベロッパー公開情報!AD121)</f>
        <v/>
      </c>
      <c r="E34" s="318" t="str">
        <f>IF(ＺＥＨデベロッパー公開情報!AI121="--選択--","",ＺＥＨデベロッパー公開情報!AI121)</f>
        <v/>
      </c>
      <c r="F34" s="317">
        <f>ＺＥＨデベロッパー公開情報!AN121</f>
        <v>0</v>
      </c>
      <c r="G34" s="318">
        <f>ＺＥＨデベロッパー公開情報!AT121</f>
        <v>0</v>
      </c>
      <c r="H34" s="319" t="str">
        <f>IF(ＺＥＨデベロッパー公開情報!AX121="","",ＺＥＨデベロッパー公開情報!AX121)</f>
        <v/>
      </c>
      <c r="I34" s="320" t="str">
        <f>IF(ＺＥＨデベロッパー公開情報!BB121="","",ＺＥＨデベロッパー公開情報!BB121)</f>
        <v/>
      </c>
      <c r="J34" s="321">
        <f>ＺＥＨデベロッパー公開情報!BF121</f>
        <v>0</v>
      </c>
      <c r="K34" s="322">
        <f>ＺＥＨデベロッパー公開情報!BL121</f>
        <v>0</v>
      </c>
      <c r="L34" s="322">
        <f>ＺＥＨデベロッパー公開情報!BR121</f>
        <v>0</v>
      </c>
      <c r="M34" s="323" t="str">
        <f>ＺＥＨデベロッパー公開情報!BX121</f>
        <v/>
      </c>
      <c r="N34" s="323" t="str">
        <f>IF(ＺＥＨデベロッパー公開情報!CF121="--選択--","",ＺＥＨデベロッパー公開情報!CF121)</f>
        <v/>
      </c>
      <c r="O34" s="324" t="s">
        <v>760</v>
      </c>
      <c r="P34" s="325">
        <f>ＺＥＨデベロッパー実績報告書!$F$48</f>
        <v>0</v>
      </c>
      <c r="Q34" s="325">
        <f>ＺＥＨデベロッパー実績報告書!$F$46</f>
        <v>0</v>
      </c>
      <c r="R34" s="345" t="s">
        <v>769</v>
      </c>
    </row>
    <row r="35" spans="1:18">
      <c r="A35" s="315">
        <v>33</v>
      </c>
      <c r="B35" s="316">
        <f>ＺＥＨデベロッパー公開情報!H123</f>
        <v>0</v>
      </c>
      <c r="C35" s="316">
        <f>ＺＥＨデベロッパー公開情報!H124</f>
        <v>0</v>
      </c>
      <c r="D35" s="317" t="str">
        <f>IF(ＺＥＨデベロッパー公開情報!AD123="--選択--","",ＺＥＨデベロッパー公開情報!AD123)</f>
        <v/>
      </c>
      <c r="E35" s="318" t="str">
        <f>IF(ＺＥＨデベロッパー公開情報!AI123="--選択--","",ＺＥＨデベロッパー公開情報!AI123)</f>
        <v/>
      </c>
      <c r="F35" s="317">
        <f>ＺＥＨデベロッパー公開情報!AN123</f>
        <v>0</v>
      </c>
      <c r="G35" s="318">
        <f>ＺＥＨデベロッパー公開情報!AT123</f>
        <v>0</v>
      </c>
      <c r="H35" s="319" t="str">
        <f>IF(ＺＥＨデベロッパー公開情報!AX123="","",ＺＥＨデベロッパー公開情報!AX123)</f>
        <v/>
      </c>
      <c r="I35" s="320" t="str">
        <f>IF(ＺＥＨデベロッパー公開情報!BB123="","",ＺＥＨデベロッパー公開情報!BB123)</f>
        <v/>
      </c>
      <c r="J35" s="321">
        <f>ＺＥＨデベロッパー公開情報!BF123</f>
        <v>0</v>
      </c>
      <c r="K35" s="322">
        <f>ＺＥＨデベロッパー公開情報!BL123</f>
        <v>0</v>
      </c>
      <c r="L35" s="322">
        <f>ＺＥＨデベロッパー公開情報!BR123</f>
        <v>0</v>
      </c>
      <c r="M35" s="323" t="str">
        <f>ＺＥＨデベロッパー公開情報!BX123</f>
        <v/>
      </c>
      <c r="N35" s="323" t="str">
        <f>IF(ＺＥＨデベロッパー公開情報!CF123="--選択--","",ＺＥＨデベロッパー公開情報!CF123)</f>
        <v/>
      </c>
      <c r="O35" s="324" t="s">
        <v>760</v>
      </c>
      <c r="P35" s="325">
        <f>ＺＥＨデベロッパー実績報告書!$F$48</f>
        <v>0</v>
      </c>
      <c r="Q35" s="325">
        <f>ＺＥＨデベロッパー実績報告書!$F$46</f>
        <v>0</v>
      </c>
      <c r="R35" s="345" t="s">
        <v>769</v>
      </c>
    </row>
    <row r="36" spans="1:18">
      <c r="A36" s="315">
        <v>34</v>
      </c>
      <c r="B36" s="316">
        <f>ＺＥＨデベロッパー公開情報!H125</f>
        <v>0</v>
      </c>
      <c r="C36" s="316">
        <f>ＺＥＨデベロッパー公開情報!H126</f>
        <v>0</v>
      </c>
      <c r="D36" s="317" t="str">
        <f>IF(ＺＥＨデベロッパー公開情報!AD125="--選択--","",ＺＥＨデベロッパー公開情報!AD125)</f>
        <v/>
      </c>
      <c r="E36" s="318" t="str">
        <f>IF(ＺＥＨデベロッパー公開情報!AI125="--選択--","",ＺＥＨデベロッパー公開情報!AI125)</f>
        <v/>
      </c>
      <c r="F36" s="317">
        <f>ＺＥＨデベロッパー公開情報!AN125</f>
        <v>0</v>
      </c>
      <c r="G36" s="318">
        <f>ＺＥＨデベロッパー公開情報!AT125</f>
        <v>0</v>
      </c>
      <c r="H36" s="319" t="str">
        <f>IF(ＺＥＨデベロッパー公開情報!AX125="","",ＺＥＨデベロッパー公開情報!AX125)</f>
        <v/>
      </c>
      <c r="I36" s="320" t="str">
        <f>IF(ＺＥＨデベロッパー公開情報!BB125="","",ＺＥＨデベロッパー公開情報!BB125)</f>
        <v/>
      </c>
      <c r="J36" s="321">
        <f>ＺＥＨデベロッパー公開情報!BF125</f>
        <v>0</v>
      </c>
      <c r="K36" s="322">
        <f>ＺＥＨデベロッパー公開情報!BL125</f>
        <v>0</v>
      </c>
      <c r="L36" s="322">
        <f>ＺＥＨデベロッパー公開情報!BR125</f>
        <v>0</v>
      </c>
      <c r="M36" s="323" t="str">
        <f>ＺＥＨデベロッパー公開情報!BX125</f>
        <v/>
      </c>
      <c r="N36" s="323" t="str">
        <f>IF(ＺＥＨデベロッパー公開情報!CF125="--選択--","",ＺＥＨデベロッパー公開情報!CF125)</f>
        <v/>
      </c>
      <c r="O36" s="324" t="s">
        <v>760</v>
      </c>
      <c r="P36" s="325">
        <f>ＺＥＨデベロッパー実績報告書!$F$48</f>
        <v>0</v>
      </c>
      <c r="Q36" s="325">
        <f>ＺＥＨデベロッパー実績報告書!$F$46</f>
        <v>0</v>
      </c>
      <c r="R36" s="345" t="s">
        <v>769</v>
      </c>
    </row>
    <row r="37" spans="1:18" ht="9" customHeight="1">
      <c r="A37" s="315">
        <v>35</v>
      </c>
      <c r="B37" s="316">
        <f>ＺＥＨデベロッパー公開情報!H127</f>
        <v>0</v>
      </c>
      <c r="C37" s="316">
        <f>ＺＥＨデベロッパー公開情報!H128</f>
        <v>0</v>
      </c>
      <c r="D37" s="317" t="str">
        <f>IF(ＺＥＨデベロッパー公開情報!AD127="--選択--","",ＺＥＨデベロッパー公開情報!AD127)</f>
        <v/>
      </c>
      <c r="E37" s="318" t="str">
        <f>IF(ＺＥＨデベロッパー公開情報!AI127="--選択--","",ＺＥＨデベロッパー公開情報!AI127)</f>
        <v/>
      </c>
      <c r="F37" s="317">
        <f>ＺＥＨデベロッパー公開情報!AN127</f>
        <v>0</v>
      </c>
      <c r="G37" s="318">
        <f>ＺＥＨデベロッパー公開情報!AT127</f>
        <v>0</v>
      </c>
      <c r="H37" s="319" t="str">
        <f>IF(ＺＥＨデベロッパー公開情報!AX127="","",ＺＥＨデベロッパー公開情報!AX127)</f>
        <v/>
      </c>
      <c r="I37" s="320" t="str">
        <f>IF(ＺＥＨデベロッパー公開情報!BB127="","",ＺＥＨデベロッパー公開情報!BB127)</f>
        <v/>
      </c>
      <c r="J37" s="321">
        <f>ＺＥＨデベロッパー公開情報!BF127</f>
        <v>0</v>
      </c>
      <c r="K37" s="322">
        <f>ＺＥＨデベロッパー公開情報!BL127</f>
        <v>0</v>
      </c>
      <c r="L37" s="322">
        <f>ＺＥＨデベロッパー公開情報!BR127</f>
        <v>0</v>
      </c>
      <c r="M37" s="323" t="str">
        <f>ＺＥＨデベロッパー公開情報!BX127</f>
        <v/>
      </c>
      <c r="N37" s="323" t="str">
        <f>IF(ＺＥＨデベロッパー公開情報!CF127="--選択--","",ＺＥＨデベロッパー公開情報!CF127)</f>
        <v/>
      </c>
      <c r="O37" s="324" t="s">
        <v>760</v>
      </c>
      <c r="P37" s="325">
        <f>ＺＥＨデベロッパー実績報告書!$F$48</f>
        <v>0</v>
      </c>
      <c r="Q37" s="325">
        <f>ＺＥＨデベロッパー実績報告書!$F$46</f>
        <v>0</v>
      </c>
      <c r="R37" s="345" t="s">
        <v>769</v>
      </c>
    </row>
    <row r="38" spans="1:18">
      <c r="A38" s="315">
        <v>36</v>
      </c>
      <c r="B38" s="316">
        <f>ＺＥＨデベロッパー公開情報!H129</f>
        <v>0</v>
      </c>
      <c r="C38" s="316">
        <f>ＺＥＨデベロッパー公開情報!H130</f>
        <v>0</v>
      </c>
      <c r="D38" s="317" t="str">
        <f>IF(ＺＥＨデベロッパー公開情報!AD129="--選択--","",ＺＥＨデベロッパー公開情報!AD129)</f>
        <v/>
      </c>
      <c r="E38" s="318" t="str">
        <f>IF(ＺＥＨデベロッパー公開情報!AI129="--選択--","",ＺＥＨデベロッパー公開情報!AI129)</f>
        <v/>
      </c>
      <c r="F38" s="317">
        <f>ＺＥＨデベロッパー公開情報!AN129</f>
        <v>0</v>
      </c>
      <c r="G38" s="318">
        <f>ＺＥＨデベロッパー公開情報!AT129</f>
        <v>0</v>
      </c>
      <c r="H38" s="319" t="str">
        <f>IF(ＺＥＨデベロッパー公開情報!AX129="","",ＺＥＨデベロッパー公開情報!AX129)</f>
        <v/>
      </c>
      <c r="I38" s="320" t="str">
        <f>IF(ＺＥＨデベロッパー公開情報!BB129="","",ＺＥＨデベロッパー公開情報!BB129)</f>
        <v/>
      </c>
      <c r="J38" s="321">
        <f>ＺＥＨデベロッパー公開情報!BF129</f>
        <v>0</v>
      </c>
      <c r="K38" s="322">
        <f>ＺＥＨデベロッパー公開情報!BL129</f>
        <v>0</v>
      </c>
      <c r="L38" s="322">
        <f>ＺＥＨデベロッパー公開情報!BR129</f>
        <v>0</v>
      </c>
      <c r="M38" s="323" t="str">
        <f>ＺＥＨデベロッパー公開情報!BX129</f>
        <v/>
      </c>
      <c r="N38" s="323" t="str">
        <f>IF(ＺＥＨデベロッパー公開情報!CF129="--選択--","",ＺＥＨデベロッパー公開情報!CF129)</f>
        <v/>
      </c>
      <c r="O38" s="324" t="s">
        <v>760</v>
      </c>
      <c r="P38" s="325">
        <f>ＺＥＨデベロッパー実績報告書!$F$48</f>
        <v>0</v>
      </c>
      <c r="Q38" s="325">
        <f>ＺＥＨデベロッパー実績報告書!$F$46</f>
        <v>0</v>
      </c>
      <c r="R38" s="345" t="s">
        <v>769</v>
      </c>
    </row>
    <row r="39" spans="1:18">
      <c r="A39" s="315">
        <v>37</v>
      </c>
      <c r="B39" s="316">
        <f>ＺＥＨデベロッパー公開情報!H131</f>
        <v>0</v>
      </c>
      <c r="C39" s="316">
        <f>ＺＥＨデベロッパー公開情報!H132</f>
        <v>0</v>
      </c>
      <c r="D39" s="317" t="str">
        <f>IF(ＺＥＨデベロッパー公開情報!AD131="--選択--","",ＺＥＨデベロッパー公開情報!AD131)</f>
        <v/>
      </c>
      <c r="E39" s="318" t="str">
        <f>IF(ＺＥＨデベロッパー公開情報!AI131="--選択--","",ＺＥＨデベロッパー公開情報!AI131)</f>
        <v/>
      </c>
      <c r="F39" s="317">
        <f>ＺＥＨデベロッパー公開情報!AN131</f>
        <v>0</v>
      </c>
      <c r="G39" s="318">
        <f>ＺＥＨデベロッパー公開情報!AT131</f>
        <v>0</v>
      </c>
      <c r="H39" s="319" t="str">
        <f>IF(ＺＥＨデベロッパー公開情報!AX131="","",ＺＥＨデベロッパー公開情報!AX131)</f>
        <v/>
      </c>
      <c r="I39" s="320" t="str">
        <f>IF(ＺＥＨデベロッパー公開情報!BB131="","",ＺＥＨデベロッパー公開情報!BB131)</f>
        <v/>
      </c>
      <c r="J39" s="321">
        <f>ＺＥＨデベロッパー公開情報!BF131</f>
        <v>0</v>
      </c>
      <c r="K39" s="322">
        <f>ＺＥＨデベロッパー公開情報!BL131</f>
        <v>0</v>
      </c>
      <c r="L39" s="322">
        <f>ＺＥＨデベロッパー公開情報!BR131</f>
        <v>0</v>
      </c>
      <c r="M39" s="323" t="str">
        <f>ＺＥＨデベロッパー公開情報!BX131</f>
        <v/>
      </c>
      <c r="N39" s="323" t="str">
        <f>IF(ＺＥＨデベロッパー公開情報!CF131="--選択--","",ＺＥＨデベロッパー公開情報!CF131)</f>
        <v/>
      </c>
      <c r="O39" s="324" t="s">
        <v>760</v>
      </c>
      <c r="P39" s="325">
        <f>ＺＥＨデベロッパー実績報告書!$F$48</f>
        <v>0</v>
      </c>
      <c r="Q39" s="325">
        <f>ＺＥＨデベロッパー実績報告書!$F$46</f>
        <v>0</v>
      </c>
      <c r="R39" s="345" t="s">
        <v>769</v>
      </c>
    </row>
    <row r="40" spans="1:18" ht="10.4" customHeight="1">
      <c r="A40" s="315">
        <v>38</v>
      </c>
      <c r="B40" s="316">
        <f>ＺＥＨデベロッパー公開情報!H133</f>
        <v>0</v>
      </c>
      <c r="C40" s="316">
        <f>ＺＥＨデベロッパー公開情報!H134</f>
        <v>0</v>
      </c>
      <c r="D40" s="317" t="str">
        <f>IF(ＺＥＨデベロッパー公開情報!AD133="--選択--","",ＺＥＨデベロッパー公開情報!AD133)</f>
        <v/>
      </c>
      <c r="E40" s="318" t="str">
        <f>IF(ＺＥＨデベロッパー公開情報!AI133="--選択--","",ＺＥＨデベロッパー公開情報!AI133)</f>
        <v/>
      </c>
      <c r="F40" s="317">
        <f>ＺＥＨデベロッパー公開情報!AN133</f>
        <v>0</v>
      </c>
      <c r="G40" s="318">
        <f>ＺＥＨデベロッパー公開情報!AT133</f>
        <v>0</v>
      </c>
      <c r="H40" s="319" t="str">
        <f>IF(ＺＥＨデベロッパー公開情報!AX133="","",ＺＥＨデベロッパー公開情報!AX133)</f>
        <v/>
      </c>
      <c r="I40" s="320" t="str">
        <f>IF(ＺＥＨデベロッパー公開情報!BB133="","",ＺＥＨデベロッパー公開情報!BB133)</f>
        <v/>
      </c>
      <c r="J40" s="321">
        <f>ＺＥＨデベロッパー公開情報!BF133</f>
        <v>0</v>
      </c>
      <c r="K40" s="322">
        <f>ＺＥＨデベロッパー公開情報!BL133</f>
        <v>0</v>
      </c>
      <c r="L40" s="322">
        <f>ＺＥＨデベロッパー公開情報!BR133</f>
        <v>0</v>
      </c>
      <c r="M40" s="323" t="str">
        <f>ＺＥＨデベロッパー公開情報!BX133</f>
        <v/>
      </c>
      <c r="N40" s="323" t="str">
        <f>IF(ＺＥＨデベロッパー公開情報!CF133="--選択--","",ＺＥＨデベロッパー公開情報!CF133)</f>
        <v/>
      </c>
      <c r="O40" s="324" t="s">
        <v>760</v>
      </c>
      <c r="P40" s="325">
        <f>ＺＥＨデベロッパー実績報告書!$F$48</f>
        <v>0</v>
      </c>
      <c r="Q40" s="325">
        <f>ＺＥＨデベロッパー実績報告書!$F$46</f>
        <v>0</v>
      </c>
      <c r="R40" s="345" t="s">
        <v>769</v>
      </c>
    </row>
    <row r="41" spans="1:18">
      <c r="A41" s="315">
        <v>39</v>
      </c>
      <c r="B41" s="316">
        <f>ＺＥＨデベロッパー公開情報!H135</f>
        <v>0</v>
      </c>
      <c r="C41" s="316">
        <f>ＺＥＨデベロッパー公開情報!H136</f>
        <v>0</v>
      </c>
      <c r="D41" s="317" t="str">
        <f>IF(ＺＥＨデベロッパー公開情報!AD135="--選択--","",ＺＥＨデベロッパー公開情報!AD135)</f>
        <v/>
      </c>
      <c r="E41" s="318" t="str">
        <f>IF(ＺＥＨデベロッパー公開情報!AI135="--選択--","",ＺＥＨデベロッパー公開情報!AI135)</f>
        <v/>
      </c>
      <c r="F41" s="317">
        <f>ＺＥＨデベロッパー公開情報!AN135</f>
        <v>0</v>
      </c>
      <c r="G41" s="318">
        <f>ＺＥＨデベロッパー公開情報!AT135</f>
        <v>0</v>
      </c>
      <c r="H41" s="319" t="str">
        <f>IF(ＺＥＨデベロッパー公開情報!AX135="","",ＺＥＨデベロッパー公開情報!AX135)</f>
        <v/>
      </c>
      <c r="I41" s="320" t="str">
        <f>IF(ＺＥＨデベロッパー公開情報!BB135="","",ＺＥＨデベロッパー公開情報!BB135)</f>
        <v/>
      </c>
      <c r="J41" s="321">
        <f>ＺＥＨデベロッパー公開情報!BF135</f>
        <v>0</v>
      </c>
      <c r="K41" s="322">
        <f>ＺＥＨデベロッパー公開情報!BL135</f>
        <v>0</v>
      </c>
      <c r="L41" s="322">
        <f>ＺＥＨデベロッパー公開情報!BR135</f>
        <v>0</v>
      </c>
      <c r="M41" s="323" t="str">
        <f>ＺＥＨデベロッパー公開情報!BX135</f>
        <v/>
      </c>
      <c r="N41" s="323" t="str">
        <f>IF(ＺＥＨデベロッパー公開情報!CF135="--選択--","",ＺＥＨデベロッパー公開情報!CF135)</f>
        <v/>
      </c>
      <c r="O41" s="324" t="s">
        <v>760</v>
      </c>
      <c r="P41" s="325">
        <f>ＺＥＨデベロッパー実績報告書!$F$48</f>
        <v>0</v>
      </c>
      <c r="Q41" s="325">
        <f>ＺＥＨデベロッパー実績報告書!$F$46</f>
        <v>0</v>
      </c>
      <c r="R41" s="345" t="s">
        <v>769</v>
      </c>
    </row>
    <row r="42" spans="1:18">
      <c r="A42" s="315">
        <v>40</v>
      </c>
      <c r="B42" s="316">
        <f>ＺＥＨデベロッパー公開情報!H137</f>
        <v>0</v>
      </c>
      <c r="C42" s="316">
        <f>ＺＥＨデベロッパー公開情報!H138</f>
        <v>0</v>
      </c>
      <c r="D42" s="317" t="str">
        <f>IF(ＺＥＨデベロッパー公開情報!AD137="--選択--","",ＺＥＨデベロッパー公開情報!AD137)</f>
        <v/>
      </c>
      <c r="E42" s="318" t="str">
        <f>IF(ＺＥＨデベロッパー公開情報!AI137="--選択--","",ＺＥＨデベロッパー公開情報!AI137)</f>
        <v/>
      </c>
      <c r="F42" s="317">
        <f>ＺＥＨデベロッパー公開情報!AN137</f>
        <v>0</v>
      </c>
      <c r="G42" s="318">
        <f>ＺＥＨデベロッパー公開情報!AT137</f>
        <v>0</v>
      </c>
      <c r="H42" s="319" t="str">
        <f>IF(ＺＥＨデベロッパー公開情報!AX137="","",ＺＥＨデベロッパー公開情報!AX137)</f>
        <v/>
      </c>
      <c r="I42" s="320" t="str">
        <f>IF(ＺＥＨデベロッパー公開情報!BB137="","",ＺＥＨデベロッパー公開情報!BB137)</f>
        <v/>
      </c>
      <c r="J42" s="321">
        <f>ＺＥＨデベロッパー公開情報!BF137</f>
        <v>0</v>
      </c>
      <c r="K42" s="322">
        <f>ＺＥＨデベロッパー公開情報!BL137</f>
        <v>0</v>
      </c>
      <c r="L42" s="322">
        <f>ＺＥＨデベロッパー公開情報!BR137</f>
        <v>0</v>
      </c>
      <c r="M42" s="323" t="str">
        <f>ＺＥＨデベロッパー公開情報!BX137</f>
        <v/>
      </c>
      <c r="N42" s="323" t="str">
        <f>IF(ＺＥＨデベロッパー公開情報!CF137="--選択--","",ＺＥＨデベロッパー公開情報!CF137)</f>
        <v/>
      </c>
      <c r="O42" s="324" t="s">
        <v>760</v>
      </c>
      <c r="P42" s="325">
        <f>ＺＥＨデベロッパー実績報告書!$F$48</f>
        <v>0</v>
      </c>
      <c r="Q42" s="325">
        <f>ＺＥＨデベロッパー実績報告書!$F$46</f>
        <v>0</v>
      </c>
      <c r="R42" s="345" t="s">
        <v>769</v>
      </c>
    </row>
    <row r="43" spans="1:18">
      <c r="A43" s="326">
        <v>1</v>
      </c>
      <c r="B43" s="327">
        <f>ＺＥＨデベロッパー公開情報!C149</f>
        <v>0</v>
      </c>
      <c r="C43" s="327" t="s">
        <v>326</v>
      </c>
      <c r="D43" s="328" t="str">
        <f>IF(ＺＥＨデベロッパー公開情報!AD149="--選択--","",ＺＥＨデベロッパー公開情報!AD149)</f>
        <v/>
      </c>
      <c r="E43" s="329" t="str">
        <f>IF(ＺＥＨデベロッパー公開情報!AI149="--選択--","",ＺＥＨデベロッパー公開情報!AI149)</f>
        <v/>
      </c>
      <c r="F43" s="328">
        <f>ＺＥＨデベロッパー公開情報!AN149</f>
        <v>0</v>
      </c>
      <c r="G43" s="329">
        <f>ＺＥＨデベロッパー公開情報!AT149</f>
        <v>0</v>
      </c>
      <c r="H43" s="330" t="str">
        <f>IF(ＺＥＨデベロッパー公開情報!AX149="","",ＺＥＨデベロッパー公開情報!AX149)</f>
        <v/>
      </c>
      <c r="I43" s="331" t="str">
        <f>IF(ＺＥＨデベロッパー公開情報!BB149="","",ＺＥＨデベロッパー公開情報!BB149)</f>
        <v/>
      </c>
      <c r="J43" s="332">
        <f>ＺＥＨデベロッパー公開情報!BF149</f>
        <v>0</v>
      </c>
      <c r="K43" s="333">
        <f>ＺＥＨデベロッパー公開情報!BL149</f>
        <v>0</v>
      </c>
      <c r="L43" s="333">
        <f>ＺＥＨデベロッパー公開情報!BR149</f>
        <v>0</v>
      </c>
      <c r="M43" s="334" t="str">
        <f>ＺＥＨデベロッパー公開情報!BX149</f>
        <v/>
      </c>
      <c r="N43" s="335" t="s">
        <v>761</v>
      </c>
      <c r="O43" s="335" t="s">
        <v>762</v>
      </c>
      <c r="P43" s="336">
        <f>ＺＥＨデベロッパー実績報告書!$F$48</f>
        <v>0</v>
      </c>
      <c r="Q43" s="336">
        <f>ＺＥＨデベロッパー実績報告書!$F$46</f>
        <v>0</v>
      </c>
      <c r="R43" s="345" t="s">
        <v>769</v>
      </c>
    </row>
    <row r="44" spans="1:18">
      <c r="A44" s="326">
        <v>2</v>
      </c>
      <c r="B44" s="327">
        <f>ＺＥＨデベロッパー公開情報!C150</f>
        <v>0</v>
      </c>
      <c r="C44" s="327" t="s">
        <v>326</v>
      </c>
      <c r="D44" s="328" t="str">
        <f>IF(ＺＥＨデベロッパー公開情報!AD150="--選択--","",ＺＥＨデベロッパー公開情報!AD150)</f>
        <v/>
      </c>
      <c r="E44" s="329" t="str">
        <f>IF(ＺＥＨデベロッパー公開情報!AI150="--選択--","",ＺＥＨデベロッパー公開情報!AI150)</f>
        <v/>
      </c>
      <c r="F44" s="328">
        <f>ＺＥＨデベロッパー公開情報!AN150</f>
        <v>0</v>
      </c>
      <c r="G44" s="329">
        <f>ＺＥＨデベロッパー公開情報!AT150</f>
        <v>0</v>
      </c>
      <c r="H44" s="330" t="str">
        <f>IF(ＺＥＨデベロッパー公開情報!AX150="","",ＺＥＨデベロッパー公開情報!AX150)</f>
        <v/>
      </c>
      <c r="I44" s="331" t="str">
        <f>IF(ＺＥＨデベロッパー公開情報!BB150="","",ＺＥＨデベロッパー公開情報!BB150)</f>
        <v/>
      </c>
      <c r="J44" s="332">
        <f>ＺＥＨデベロッパー公開情報!BF150</f>
        <v>0</v>
      </c>
      <c r="K44" s="333">
        <f>ＺＥＨデベロッパー公開情報!BL150</f>
        <v>0</v>
      </c>
      <c r="L44" s="333">
        <f>ＺＥＨデベロッパー公開情報!BR150</f>
        <v>0</v>
      </c>
      <c r="M44" s="334" t="str">
        <f>ＺＥＨデベロッパー公開情報!BX150</f>
        <v/>
      </c>
      <c r="N44" s="335" t="s">
        <v>761</v>
      </c>
      <c r="O44" s="335" t="s">
        <v>762</v>
      </c>
      <c r="P44" s="336">
        <f>ＺＥＨデベロッパー実績報告書!$F$48</f>
        <v>0</v>
      </c>
      <c r="Q44" s="336">
        <f>ＺＥＨデベロッパー実績報告書!$F$46</f>
        <v>0</v>
      </c>
      <c r="R44" s="345" t="s">
        <v>769</v>
      </c>
    </row>
    <row r="45" spans="1:18">
      <c r="A45" s="326">
        <v>3</v>
      </c>
      <c r="B45" s="327">
        <f>ＺＥＨデベロッパー公開情報!C151</f>
        <v>0</v>
      </c>
      <c r="C45" s="327" t="s">
        <v>326</v>
      </c>
      <c r="D45" s="328" t="str">
        <f>IF(ＺＥＨデベロッパー公開情報!AD151="--選択--","",ＺＥＨデベロッパー公開情報!AD151)</f>
        <v/>
      </c>
      <c r="E45" s="329" t="str">
        <f>IF(ＺＥＨデベロッパー公開情報!AI151="--選択--","",ＺＥＨデベロッパー公開情報!AI151)</f>
        <v/>
      </c>
      <c r="F45" s="328">
        <f>ＺＥＨデベロッパー公開情報!AN151</f>
        <v>0</v>
      </c>
      <c r="G45" s="329">
        <f>ＺＥＨデベロッパー公開情報!AT151</f>
        <v>0</v>
      </c>
      <c r="H45" s="330" t="str">
        <f>IF(ＺＥＨデベロッパー公開情報!AX151="","",ＺＥＨデベロッパー公開情報!AX151)</f>
        <v/>
      </c>
      <c r="I45" s="331" t="str">
        <f>IF(ＺＥＨデベロッパー公開情報!BB151="","",ＺＥＨデベロッパー公開情報!BB151)</f>
        <v/>
      </c>
      <c r="J45" s="332">
        <f>ＺＥＨデベロッパー公開情報!BF151</f>
        <v>0</v>
      </c>
      <c r="K45" s="333">
        <f>ＺＥＨデベロッパー公開情報!BL151</f>
        <v>0</v>
      </c>
      <c r="L45" s="333">
        <f>ＺＥＨデベロッパー公開情報!BR151</f>
        <v>0</v>
      </c>
      <c r="M45" s="334" t="str">
        <f>ＺＥＨデベロッパー公開情報!BX151</f>
        <v/>
      </c>
      <c r="N45" s="335" t="s">
        <v>761</v>
      </c>
      <c r="O45" s="335" t="s">
        <v>762</v>
      </c>
      <c r="P45" s="336">
        <f>ＺＥＨデベロッパー実績報告書!$F$48</f>
        <v>0</v>
      </c>
      <c r="Q45" s="336">
        <f>ＺＥＨデベロッパー実績報告書!$F$46</f>
        <v>0</v>
      </c>
      <c r="R45" s="345" t="s">
        <v>769</v>
      </c>
    </row>
    <row r="46" spans="1:18">
      <c r="A46" s="326">
        <v>4</v>
      </c>
      <c r="B46" s="327">
        <f>ＺＥＨデベロッパー公開情報!C152</f>
        <v>0</v>
      </c>
      <c r="C46" s="327" t="s">
        <v>326</v>
      </c>
      <c r="D46" s="328" t="str">
        <f>IF(ＺＥＨデベロッパー公開情報!AD152="--選択--","",ＺＥＨデベロッパー公開情報!AD152)</f>
        <v/>
      </c>
      <c r="E46" s="329" t="str">
        <f>IF(ＺＥＨデベロッパー公開情報!AI152="--選択--","",ＺＥＨデベロッパー公開情報!AI152)</f>
        <v/>
      </c>
      <c r="F46" s="328">
        <f>ＺＥＨデベロッパー公開情報!AN152</f>
        <v>0</v>
      </c>
      <c r="G46" s="329">
        <f>ＺＥＨデベロッパー公開情報!AT152</f>
        <v>0</v>
      </c>
      <c r="H46" s="330" t="str">
        <f>IF(ＺＥＨデベロッパー公開情報!AX152="","",ＺＥＨデベロッパー公開情報!AX152)</f>
        <v/>
      </c>
      <c r="I46" s="331" t="str">
        <f>IF(ＺＥＨデベロッパー公開情報!BB152="","",ＺＥＨデベロッパー公開情報!BB152)</f>
        <v/>
      </c>
      <c r="J46" s="332">
        <f>ＺＥＨデベロッパー公開情報!BF152</f>
        <v>0</v>
      </c>
      <c r="K46" s="333">
        <f>ＺＥＨデベロッパー公開情報!BL152</f>
        <v>0</v>
      </c>
      <c r="L46" s="333">
        <f>ＺＥＨデベロッパー公開情報!BR152</f>
        <v>0</v>
      </c>
      <c r="M46" s="334" t="str">
        <f>ＺＥＨデベロッパー公開情報!BX152</f>
        <v/>
      </c>
      <c r="N46" s="335" t="s">
        <v>761</v>
      </c>
      <c r="O46" s="335" t="s">
        <v>762</v>
      </c>
      <c r="P46" s="336">
        <f>ＺＥＨデベロッパー実績報告書!$F$48</f>
        <v>0</v>
      </c>
      <c r="Q46" s="336">
        <f>ＺＥＨデベロッパー実績報告書!$F$46</f>
        <v>0</v>
      </c>
      <c r="R46" s="345" t="s">
        <v>769</v>
      </c>
    </row>
    <row r="47" spans="1:18">
      <c r="A47" s="326">
        <v>5</v>
      </c>
      <c r="B47" s="327">
        <f>ＺＥＨデベロッパー公開情報!C153</f>
        <v>0</v>
      </c>
      <c r="C47" s="327" t="s">
        <v>326</v>
      </c>
      <c r="D47" s="328" t="str">
        <f>IF(ＺＥＨデベロッパー公開情報!AD153="--選択--","",ＺＥＨデベロッパー公開情報!AD153)</f>
        <v/>
      </c>
      <c r="E47" s="329" t="str">
        <f>IF(ＺＥＨデベロッパー公開情報!AI153="--選択--","",ＺＥＨデベロッパー公開情報!AI153)</f>
        <v/>
      </c>
      <c r="F47" s="328">
        <f>ＺＥＨデベロッパー公開情報!AN153</f>
        <v>0</v>
      </c>
      <c r="G47" s="329">
        <f>ＺＥＨデベロッパー公開情報!AT153</f>
        <v>0</v>
      </c>
      <c r="H47" s="330" t="str">
        <f>IF(ＺＥＨデベロッパー公開情報!AX153="","",ＺＥＨデベロッパー公開情報!AX153)</f>
        <v/>
      </c>
      <c r="I47" s="331" t="str">
        <f>IF(ＺＥＨデベロッパー公開情報!BB153="","",ＺＥＨデベロッパー公開情報!BB153)</f>
        <v/>
      </c>
      <c r="J47" s="332">
        <f>ＺＥＨデベロッパー公開情報!BF153</f>
        <v>0</v>
      </c>
      <c r="K47" s="333">
        <f>ＺＥＨデベロッパー公開情報!BL153</f>
        <v>0</v>
      </c>
      <c r="L47" s="333">
        <f>ＺＥＨデベロッパー公開情報!BR153</f>
        <v>0</v>
      </c>
      <c r="M47" s="334" t="str">
        <f>ＺＥＨデベロッパー公開情報!BX153</f>
        <v/>
      </c>
      <c r="N47" s="335" t="s">
        <v>761</v>
      </c>
      <c r="O47" s="335" t="s">
        <v>762</v>
      </c>
      <c r="P47" s="336">
        <f>ＺＥＨデベロッパー実績報告書!$F$48</f>
        <v>0</v>
      </c>
      <c r="Q47" s="336">
        <f>ＺＥＨデベロッパー実績報告書!$F$46</f>
        <v>0</v>
      </c>
      <c r="R47" s="345" t="s">
        <v>769</v>
      </c>
    </row>
    <row r="48" spans="1:18">
      <c r="A48" s="326">
        <v>6</v>
      </c>
      <c r="B48" s="327">
        <f>ＺＥＨデベロッパー公開情報!C154</f>
        <v>0</v>
      </c>
      <c r="C48" s="327" t="s">
        <v>326</v>
      </c>
      <c r="D48" s="328" t="str">
        <f>IF(ＺＥＨデベロッパー公開情報!AD154="--選択--","",ＺＥＨデベロッパー公開情報!AD154)</f>
        <v/>
      </c>
      <c r="E48" s="329" t="str">
        <f>IF(ＺＥＨデベロッパー公開情報!AI154="--選択--","",ＺＥＨデベロッパー公開情報!AI154)</f>
        <v/>
      </c>
      <c r="F48" s="328">
        <f>ＺＥＨデベロッパー公開情報!AN154</f>
        <v>0</v>
      </c>
      <c r="G48" s="329">
        <f>ＺＥＨデベロッパー公開情報!AT154</f>
        <v>0</v>
      </c>
      <c r="H48" s="330" t="str">
        <f>IF(ＺＥＨデベロッパー公開情報!AX154="","",ＺＥＨデベロッパー公開情報!AX154)</f>
        <v/>
      </c>
      <c r="I48" s="331" t="str">
        <f>IF(ＺＥＨデベロッパー公開情報!BB154="","",ＺＥＨデベロッパー公開情報!BB154)</f>
        <v/>
      </c>
      <c r="J48" s="332">
        <f>ＺＥＨデベロッパー公開情報!BF154</f>
        <v>0</v>
      </c>
      <c r="K48" s="333">
        <f>ＺＥＨデベロッパー公開情報!BL154</f>
        <v>0</v>
      </c>
      <c r="L48" s="333">
        <f>ＺＥＨデベロッパー公開情報!BR154</f>
        <v>0</v>
      </c>
      <c r="M48" s="334" t="str">
        <f>ＺＥＨデベロッパー公開情報!BX154</f>
        <v/>
      </c>
      <c r="N48" s="335" t="s">
        <v>761</v>
      </c>
      <c r="O48" s="335" t="s">
        <v>762</v>
      </c>
      <c r="P48" s="336">
        <f>ＺＥＨデベロッパー実績報告書!$F$48</f>
        <v>0</v>
      </c>
      <c r="Q48" s="336">
        <f>ＺＥＨデベロッパー実績報告書!$F$46</f>
        <v>0</v>
      </c>
      <c r="R48" s="345" t="s">
        <v>769</v>
      </c>
    </row>
    <row r="49" spans="1:18">
      <c r="A49" s="326">
        <v>7</v>
      </c>
      <c r="B49" s="327">
        <f>ＺＥＨデベロッパー公開情報!C155</f>
        <v>0</v>
      </c>
      <c r="C49" s="327" t="s">
        <v>326</v>
      </c>
      <c r="D49" s="328" t="str">
        <f>IF(ＺＥＨデベロッパー公開情報!AD155="--選択--","",ＺＥＨデベロッパー公開情報!AD155)</f>
        <v/>
      </c>
      <c r="E49" s="329" t="str">
        <f>IF(ＺＥＨデベロッパー公開情報!AI155="--選択--","",ＺＥＨデベロッパー公開情報!AI155)</f>
        <v/>
      </c>
      <c r="F49" s="328">
        <f>ＺＥＨデベロッパー公開情報!AN155</f>
        <v>0</v>
      </c>
      <c r="G49" s="329">
        <f>ＺＥＨデベロッパー公開情報!AT155</f>
        <v>0</v>
      </c>
      <c r="H49" s="330" t="str">
        <f>IF(ＺＥＨデベロッパー公開情報!AX155="","",ＺＥＨデベロッパー公開情報!AX155)</f>
        <v/>
      </c>
      <c r="I49" s="331" t="str">
        <f>IF(ＺＥＨデベロッパー公開情報!BB155="","",ＺＥＨデベロッパー公開情報!BB155)</f>
        <v/>
      </c>
      <c r="J49" s="332">
        <f>ＺＥＨデベロッパー公開情報!BF155</f>
        <v>0</v>
      </c>
      <c r="K49" s="333">
        <f>ＺＥＨデベロッパー公開情報!BL155</f>
        <v>0</v>
      </c>
      <c r="L49" s="333">
        <f>ＺＥＨデベロッパー公開情報!BR155</f>
        <v>0</v>
      </c>
      <c r="M49" s="334" t="str">
        <f>ＺＥＨデベロッパー公開情報!BX155</f>
        <v/>
      </c>
      <c r="N49" s="335" t="s">
        <v>761</v>
      </c>
      <c r="O49" s="335" t="s">
        <v>762</v>
      </c>
      <c r="P49" s="336">
        <f>ＺＥＨデベロッパー実績報告書!$F$48</f>
        <v>0</v>
      </c>
      <c r="Q49" s="336">
        <f>ＺＥＨデベロッパー実績報告書!$F$46</f>
        <v>0</v>
      </c>
      <c r="R49" s="345" t="s">
        <v>769</v>
      </c>
    </row>
    <row r="50" spans="1:18">
      <c r="A50" s="326">
        <v>8</v>
      </c>
      <c r="B50" s="327">
        <f>ＺＥＨデベロッパー公開情報!C156</f>
        <v>0</v>
      </c>
      <c r="C50" s="327" t="s">
        <v>326</v>
      </c>
      <c r="D50" s="328" t="str">
        <f>IF(ＺＥＨデベロッパー公開情報!AD156="--選択--","",ＺＥＨデベロッパー公開情報!AD156)</f>
        <v/>
      </c>
      <c r="E50" s="329" t="str">
        <f>IF(ＺＥＨデベロッパー公開情報!AI156="--選択--","",ＺＥＨデベロッパー公開情報!AI156)</f>
        <v/>
      </c>
      <c r="F50" s="328">
        <f>ＺＥＨデベロッパー公開情報!AN156</f>
        <v>0</v>
      </c>
      <c r="G50" s="329">
        <f>ＺＥＨデベロッパー公開情報!AT156</f>
        <v>0</v>
      </c>
      <c r="H50" s="330" t="str">
        <f>IF(ＺＥＨデベロッパー公開情報!AX156="","",ＺＥＨデベロッパー公開情報!AX156)</f>
        <v/>
      </c>
      <c r="I50" s="331" t="str">
        <f>IF(ＺＥＨデベロッパー公開情報!BB156="","",ＺＥＨデベロッパー公開情報!BB156)</f>
        <v/>
      </c>
      <c r="J50" s="332">
        <f>ＺＥＨデベロッパー公開情報!BF156</f>
        <v>0</v>
      </c>
      <c r="K50" s="333">
        <f>ＺＥＨデベロッパー公開情報!BL156</f>
        <v>0</v>
      </c>
      <c r="L50" s="333">
        <f>ＺＥＨデベロッパー公開情報!BR156</f>
        <v>0</v>
      </c>
      <c r="M50" s="334" t="str">
        <f>ＺＥＨデベロッパー公開情報!BX156</f>
        <v/>
      </c>
      <c r="N50" s="335" t="s">
        <v>761</v>
      </c>
      <c r="O50" s="335" t="s">
        <v>762</v>
      </c>
      <c r="P50" s="336">
        <f>ＺＥＨデベロッパー実績報告書!$F$48</f>
        <v>0</v>
      </c>
      <c r="Q50" s="336">
        <f>ＺＥＨデベロッパー実績報告書!$F$46</f>
        <v>0</v>
      </c>
      <c r="R50" s="345" t="s">
        <v>769</v>
      </c>
    </row>
    <row r="51" spans="1:18">
      <c r="A51" s="326">
        <v>9</v>
      </c>
      <c r="B51" s="327">
        <f>ＺＥＨデベロッパー公開情報!C157</f>
        <v>0</v>
      </c>
      <c r="C51" s="327" t="s">
        <v>326</v>
      </c>
      <c r="D51" s="328" t="str">
        <f>IF(ＺＥＨデベロッパー公開情報!AD157="--選択--","",ＺＥＨデベロッパー公開情報!AD157)</f>
        <v/>
      </c>
      <c r="E51" s="329" t="str">
        <f>IF(ＺＥＨデベロッパー公開情報!AI157="--選択--","",ＺＥＨデベロッパー公開情報!AI157)</f>
        <v/>
      </c>
      <c r="F51" s="328">
        <f>ＺＥＨデベロッパー公開情報!AN157</f>
        <v>0</v>
      </c>
      <c r="G51" s="329">
        <f>ＺＥＨデベロッパー公開情報!AT157</f>
        <v>0</v>
      </c>
      <c r="H51" s="330" t="str">
        <f>IF(ＺＥＨデベロッパー公開情報!AX157="","",ＺＥＨデベロッパー公開情報!AX157)</f>
        <v/>
      </c>
      <c r="I51" s="331" t="str">
        <f>IF(ＺＥＨデベロッパー公開情報!BB157="","",ＺＥＨデベロッパー公開情報!BB157)</f>
        <v/>
      </c>
      <c r="J51" s="332">
        <f>ＺＥＨデベロッパー公開情報!BF157</f>
        <v>0</v>
      </c>
      <c r="K51" s="333">
        <f>ＺＥＨデベロッパー公開情報!BL157</f>
        <v>0</v>
      </c>
      <c r="L51" s="333">
        <f>ＺＥＨデベロッパー公開情報!BR157</f>
        <v>0</v>
      </c>
      <c r="M51" s="334" t="str">
        <f>ＺＥＨデベロッパー公開情報!BX157</f>
        <v/>
      </c>
      <c r="N51" s="335" t="s">
        <v>761</v>
      </c>
      <c r="O51" s="335" t="s">
        <v>762</v>
      </c>
      <c r="P51" s="336">
        <f>ＺＥＨデベロッパー実績報告書!$F$48</f>
        <v>0</v>
      </c>
      <c r="Q51" s="336">
        <f>ＺＥＨデベロッパー実績報告書!$F$46</f>
        <v>0</v>
      </c>
      <c r="R51" s="345" t="s">
        <v>769</v>
      </c>
    </row>
    <row r="52" spans="1:18">
      <c r="A52" s="326">
        <v>10</v>
      </c>
      <c r="B52" s="327">
        <f>ＺＥＨデベロッパー公開情報!C158</f>
        <v>0</v>
      </c>
      <c r="C52" s="327" t="s">
        <v>326</v>
      </c>
      <c r="D52" s="328" t="str">
        <f>IF(ＺＥＨデベロッパー公開情報!AD158="--選択--","",ＺＥＨデベロッパー公開情報!AD158)</f>
        <v/>
      </c>
      <c r="E52" s="329" t="str">
        <f>IF(ＺＥＨデベロッパー公開情報!AI158="--選択--","",ＺＥＨデベロッパー公開情報!AI158)</f>
        <v/>
      </c>
      <c r="F52" s="328">
        <f>ＺＥＨデベロッパー公開情報!AN158</f>
        <v>0</v>
      </c>
      <c r="G52" s="329">
        <f>ＺＥＨデベロッパー公開情報!AT158</f>
        <v>0</v>
      </c>
      <c r="H52" s="330" t="str">
        <f>IF(ＺＥＨデベロッパー公開情報!AX158="","",ＺＥＨデベロッパー公開情報!AX158)</f>
        <v/>
      </c>
      <c r="I52" s="331" t="str">
        <f>IF(ＺＥＨデベロッパー公開情報!BB158="","",ＺＥＨデベロッパー公開情報!BB158)</f>
        <v/>
      </c>
      <c r="J52" s="332">
        <f>ＺＥＨデベロッパー公開情報!BF158</f>
        <v>0</v>
      </c>
      <c r="K52" s="333">
        <f>ＺＥＨデベロッパー公開情報!BL158</f>
        <v>0</v>
      </c>
      <c r="L52" s="333">
        <f>ＺＥＨデベロッパー公開情報!BR158</f>
        <v>0</v>
      </c>
      <c r="M52" s="334" t="str">
        <f>ＺＥＨデベロッパー公開情報!BX158</f>
        <v/>
      </c>
      <c r="N52" s="335" t="s">
        <v>761</v>
      </c>
      <c r="O52" s="335" t="s">
        <v>762</v>
      </c>
      <c r="P52" s="336">
        <f>ＺＥＨデベロッパー実績報告書!$F$48</f>
        <v>0</v>
      </c>
      <c r="Q52" s="336">
        <f>ＺＥＨデベロッパー実績報告書!$F$46</f>
        <v>0</v>
      </c>
      <c r="R52" s="345" t="s">
        <v>769</v>
      </c>
    </row>
    <row r="53" spans="1:18">
      <c r="A53" s="326">
        <v>11</v>
      </c>
      <c r="B53" s="327">
        <f>ＺＥＨデベロッパー公開情報!C159</f>
        <v>0</v>
      </c>
      <c r="C53" s="327" t="s">
        <v>326</v>
      </c>
      <c r="D53" s="328" t="str">
        <f>IF(ＺＥＨデベロッパー公開情報!AD159="--選択--","",ＺＥＨデベロッパー公開情報!AD159)</f>
        <v/>
      </c>
      <c r="E53" s="329" t="str">
        <f>IF(ＺＥＨデベロッパー公開情報!AI159="--選択--","",ＺＥＨデベロッパー公開情報!AI159)</f>
        <v/>
      </c>
      <c r="F53" s="328">
        <f>ＺＥＨデベロッパー公開情報!AN159</f>
        <v>0</v>
      </c>
      <c r="G53" s="329">
        <f>ＺＥＨデベロッパー公開情報!AT159</f>
        <v>0</v>
      </c>
      <c r="H53" s="330" t="str">
        <f>IF(ＺＥＨデベロッパー公開情報!AX159="","",ＺＥＨデベロッパー公開情報!AX159)</f>
        <v/>
      </c>
      <c r="I53" s="331" t="str">
        <f>IF(ＺＥＨデベロッパー公開情報!BB159="","",ＺＥＨデベロッパー公開情報!BB159)</f>
        <v/>
      </c>
      <c r="J53" s="332">
        <f>ＺＥＨデベロッパー公開情報!BF159</f>
        <v>0</v>
      </c>
      <c r="K53" s="333">
        <f>ＺＥＨデベロッパー公開情報!BL159</f>
        <v>0</v>
      </c>
      <c r="L53" s="333">
        <f>ＺＥＨデベロッパー公開情報!BR159</f>
        <v>0</v>
      </c>
      <c r="M53" s="334" t="str">
        <f>ＺＥＨデベロッパー公開情報!BX159</f>
        <v/>
      </c>
      <c r="N53" s="335" t="s">
        <v>761</v>
      </c>
      <c r="O53" s="335" t="s">
        <v>762</v>
      </c>
      <c r="P53" s="336">
        <f>ＺＥＨデベロッパー実績報告書!$F$48</f>
        <v>0</v>
      </c>
      <c r="Q53" s="336">
        <f>ＺＥＨデベロッパー実績報告書!$F$46</f>
        <v>0</v>
      </c>
      <c r="R53" s="345" t="s">
        <v>769</v>
      </c>
    </row>
    <row r="54" spans="1:18">
      <c r="A54" s="326">
        <v>12</v>
      </c>
      <c r="B54" s="327">
        <f>ＺＥＨデベロッパー公開情報!C160</f>
        <v>0</v>
      </c>
      <c r="C54" s="327" t="s">
        <v>326</v>
      </c>
      <c r="D54" s="328" t="str">
        <f>IF(ＺＥＨデベロッパー公開情報!AD160="--選択--","",ＺＥＨデベロッパー公開情報!AD160)</f>
        <v/>
      </c>
      <c r="E54" s="329" t="str">
        <f>IF(ＺＥＨデベロッパー公開情報!AI160="--選択--","",ＺＥＨデベロッパー公開情報!AI160)</f>
        <v/>
      </c>
      <c r="F54" s="328">
        <f>ＺＥＨデベロッパー公開情報!AN160</f>
        <v>0</v>
      </c>
      <c r="G54" s="329">
        <f>ＺＥＨデベロッパー公開情報!AT160</f>
        <v>0</v>
      </c>
      <c r="H54" s="330" t="str">
        <f>IF(ＺＥＨデベロッパー公開情報!AX160="","",ＺＥＨデベロッパー公開情報!AX160)</f>
        <v/>
      </c>
      <c r="I54" s="331" t="str">
        <f>IF(ＺＥＨデベロッパー公開情報!BB160="","",ＺＥＨデベロッパー公開情報!BB160)</f>
        <v/>
      </c>
      <c r="J54" s="332">
        <f>ＺＥＨデベロッパー公開情報!BF160</f>
        <v>0</v>
      </c>
      <c r="K54" s="333">
        <f>ＺＥＨデベロッパー公開情報!BL160</f>
        <v>0</v>
      </c>
      <c r="L54" s="333">
        <f>ＺＥＨデベロッパー公開情報!BR160</f>
        <v>0</v>
      </c>
      <c r="M54" s="334" t="str">
        <f>ＺＥＨデベロッパー公開情報!BX160</f>
        <v/>
      </c>
      <c r="N54" s="335" t="s">
        <v>761</v>
      </c>
      <c r="O54" s="335" t="s">
        <v>762</v>
      </c>
      <c r="P54" s="336">
        <f>ＺＥＨデベロッパー実績報告書!$F$48</f>
        <v>0</v>
      </c>
      <c r="Q54" s="336">
        <f>ＺＥＨデベロッパー実績報告書!$F$46</f>
        <v>0</v>
      </c>
      <c r="R54" s="345" t="s">
        <v>769</v>
      </c>
    </row>
    <row r="55" spans="1:18">
      <c r="A55" s="326">
        <v>13</v>
      </c>
      <c r="B55" s="327">
        <f>ＺＥＨデベロッパー公開情報!C161</f>
        <v>0</v>
      </c>
      <c r="C55" s="327" t="s">
        <v>326</v>
      </c>
      <c r="D55" s="328" t="str">
        <f>IF(ＺＥＨデベロッパー公開情報!AD161="--選択--","",ＺＥＨデベロッパー公開情報!AD161)</f>
        <v/>
      </c>
      <c r="E55" s="329" t="str">
        <f>IF(ＺＥＨデベロッパー公開情報!AI161="--選択--","",ＺＥＨデベロッパー公開情報!AI161)</f>
        <v/>
      </c>
      <c r="F55" s="328">
        <f>ＺＥＨデベロッパー公開情報!AN161</f>
        <v>0</v>
      </c>
      <c r="G55" s="329">
        <f>ＺＥＨデベロッパー公開情報!AT161</f>
        <v>0</v>
      </c>
      <c r="H55" s="330" t="str">
        <f>IF(ＺＥＨデベロッパー公開情報!AX161="","",ＺＥＨデベロッパー公開情報!AX161)</f>
        <v/>
      </c>
      <c r="I55" s="331" t="str">
        <f>IF(ＺＥＨデベロッパー公開情報!BB161="","",ＺＥＨデベロッパー公開情報!BB161)</f>
        <v/>
      </c>
      <c r="J55" s="332">
        <f>ＺＥＨデベロッパー公開情報!BF161</f>
        <v>0</v>
      </c>
      <c r="K55" s="333">
        <f>ＺＥＨデベロッパー公開情報!BL161</f>
        <v>0</v>
      </c>
      <c r="L55" s="333">
        <f>ＺＥＨデベロッパー公開情報!BR161</f>
        <v>0</v>
      </c>
      <c r="M55" s="334" t="str">
        <f>ＺＥＨデベロッパー公開情報!BX161</f>
        <v/>
      </c>
      <c r="N55" s="335" t="s">
        <v>761</v>
      </c>
      <c r="O55" s="335" t="s">
        <v>762</v>
      </c>
      <c r="P55" s="336">
        <f>ＺＥＨデベロッパー実績報告書!$F$48</f>
        <v>0</v>
      </c>
      <c r="Q55" s="336">
        <f>ＺＥＨデベロッパー実績報告書!$F$46</f>
        <v>0</v>
      </c>
      <c r="R55" s="345" t="s">
        <v>769</v>
      </c>
    </row>
    <row r="56" spans="1:18">
      <c r="A56" s="326">
        <v>14</v>
      </c>
      <c r="B56" s="327">
        <f>ＺＥＨデベロッパー公開情報!C162</f>
        <v>0</v>
      </c>
      <c r="C56" s="327" t="s">
        <v>326</v>
      </c>
      <c r="D56" s="328" t="str">
        <f>IF(ＺＥＨデベロッパー公開情報!AD162="--選択--","",ＺＥＨデベロッパー公開情報!AD162)</f>
        <v/>
      </c>
      <c r="E56" s="329" t="str">
        <f>IF(ＺＥＨデベロッパー公開情報!AI162="--選択--","",ＺＥＨデベロッパー公開情報!AI162)</f>
        <v/>
      </c>
      <c r="F56" s="328">
        <f>ＺＥＨデベロッパー公開情報!AN162</f>
        <v>0</v>
      </c>
      <c r="G56" s="329">
        <f>ＺＥＨデベロッパー公開情報!AT162</f>
        <v>0</v>
      </c>
      <c r="H56" s="330" t="str">
        <f>IF(ＺＥＨデベロッパー公開情報!AX162="","",ＺＥＨデベロッパー公開情報!AX162)</f>
        <v/>
      </c>
      <c r="I56" s="331" t="str">
        <f>IF(ＺＥＨデベロッパー公開情報!BB162="","",ＺＥＨデベロッパー公開情報!BB162)</f>
        <v/>
      </c>
      <c r="J56" s="332">
        <f>ＺＥＨデベロッパー公開情報!BF162</f>
        <v>0</v>
      </c>
      <c r="K56" s="333">
        <f>ＺＥＨデベロッパー公開情報!BL162</f>
        <v>0</v>
      </c>
      <c r="L56" s="333">
        <f>ＺＥＨデベロッパー公開情報!BR162</f>
        <v>0</v>
      </c>
      <c r="M56" s="334" t="str">
        <f>ＺＥＨデベロッパー公開情報!BX162</f>
        <v/>
      </c>
      <c r="N56" s="335" t="s">
        <v>761</v>
      </c>
      <c r="O56" s="335" t="s">
        <v>762</v>
      </c>
      <c r="P56" s="336">
        <f>ＺＥＨデベロッパー実績報告書!$F$48</f>
        <v>0</v>
      </c>
      <c r="Q56" s="336">
        <f>ＺＥＨデベロッパー実績報告書!$F$46</f>
        <v>0</v>
      </c>
      <c r="R56" s="345" t="s">
        <v>769</v>
      </c>
    </row>
    <row r="57" spans="1:18">
      <c r="A57" s="326">
        <v>15</v>
      </c>
      <c r="B57" s="327">
        <f>ＺＥＨデベロッパー公開情報!C163</f>
        <v>0</v>
      </c>
      <c r="C57" s="327" t="s">
        <v>326</v>
      </c>
      <c r="D57" s="328" t="str">
        <f>IF(ＺＥＨデベロッパー公開情報!AD163="--選択--","",ＺＥＨデベロッパー公開情報!AD163)</f>
        <v/>
      </c>
      <c r="E57" s="329" t="str">
        <f>IF(ＺＥＨデベロッパー公開情報!AI163="--選択--","",ＺＥＨデベロッパー公開情報!AI163)</f>
        <v/>
      </c>
      <c r="F57" s="328">
        <f>ＺＥＨデベロッパー公開情報!AN163</f>
        <v>0</v>
      </c>
      <c r="G57" s="329">
        <f>ＺＥＨデベロッパー公開情報!AT163</f>
        <v>0</v>
      </c>
      <c r="H57" s="330" t="str">
        <f>IF(ＺＥＨデベロッパー公開情報!AX163="","",ＺＥＨデベロッパー公開情報!AX163)</f>
        <v/>
      </c>
      <c r="I57" s="331" t="str">
        <f>IF(ＺＥＨデベロッパー公開情報!BB163="","",ＺＥＨデベロッパー公開情報!BB163)</f>
        <v/>
      </c>
      <c r="J57" s="332">
        <f>ＺＥＨデベロッパー公開情報!BF163</f>
        <v>0</v>
      </c>
      <c r="K57" s="333">
        <f>ＺＥＨデベロッパー公開情報!BL163</f>
        <v>0</v>
      </c>
      <c r="L57" s="333">
        <f>ＺＥＨデベロッパー公開情報!BR163</f>
        <v>0</v>
      </c>
      <c r="M57" s="334" t="str">
        <f>ＺＥＨデベロッパー公開情報!BX163</f>
        <v/>
      </c>
      <c r="N57" s="335" t="s">
        <v>761</v>
      </c>
      <c r="O57" s="335" t="s">
        <v>762</v>
      </c>
      <c r="P57" s="336">
        <f>ＺＥＨデベロッパー実績報告書!$F$48</f>
        <v>0</v>
      </c>
      <c r="Q57" s="336">
        <f>ＺＥＨデベロッパー実績報告書!$F$46</f>
        <v>0</v>
      </c>
      <c r="R57" s="345" t="s">
        <v>769</v>
      </c>
    </row>
    <row r="58" spans="1:18">
      <c r="A58" s="326">
        <v>16</v>
      </c>
      <c r="B58" s="327">
        <f>ＺＥＨデベロッパー公開情報!C164</f>
        <v>0</v>
      </c>
      <c r="C58" s="327" t="s">
        <v>326</v>
      </c>
      <c r="D58" s="328" t="str">
        <f>IF(ＺＥＨデベロッパー公開情報!AD164="--選択--","",ＺＥＨデベロッパー公開情報!AD164)</f>
        <v/>
      </c>
      <c r="E58" s="329" t="str">
        <f>IF(ＺＥＨデベロッパー公開情報!AI164="--選択--","",ＺＥＨデベロッパー公開情報!AI164)</f>
        <v/>
      </c>
      <c r="F58" s="328">
        <f>ＺＥＨデベロッパー公開情報!AN164</f>
        <v>0</v>
      </c>
      <c r="G58" s="329">
        <f>ＺＥＨデベロッパー公開情報!AT164</f>
        <v>0</v>
      </c>
      <c r="H58" s="330" t="str">
        <f>IF(ＺＥＨデベロッパー公開情報!AX164="","",ＺＥＨデベロッパー公開情報!AX164)</f>
        <v/>
      </c>
      <c r="I58" s="331" t="str">
        <f>IF(ＺＥＨデベロッパー公開情報!BB164="","",ＺＥＨデベロッパー公開情報!BB164)</f>
        <v/>
      </c>
      <c r="J58" s="332">
        <f>ＺＥＨデベロッパー公開情報!BF164</f>
        <v>0</v>
      </c>
      <c r="K58" s="333">
        <f>ＺＥＨデベロッパー公開情報!BL164</f>
        <v>0</v>
      </c>
      <c r="L58" s="333">
        <f>ＺＥＨデベロッパー公開情報!BR164</f>
        <v>0</v>
      </c>
      <c r="M58" s="334" t="str">
        <f>ＺＥＨデベロッパー公開情報!BX164</f>
        <v/>
      </c>
      <c r="N58" s="335" t="s">
        <v>761</v>
      </c>
      <c r="O58" s="335" t="s">
        <v>762</v>
      </c>
      <c r="P58" s="336">
        <f>ＺＥＨデベロッパー実績報告書!$F$48</f>
        <v>0</v>
      </c>
      <c r="Q58" s="336">
        <f>ＺＥＨデベロッパー実績報告書!$F$46</f>
        <v>0</v>
      </c>
      <c r="R58" s="345" t="s">
        <v>769</v>
      </c>
    </row>
    <row r="59" spans="1:18">
      <c r="A59" s="326">
        <v>17</v>
      </c>
      <c r="B59" s="327">
        <f>ＺＥＨデベロッパー公開情報!C165</f>
        <v>0</v>
      </c>
      <c r="C59" s="327" t="s">
        <v>326</v>
      </c>
      <c r="D59" s="328" t="str">
        <f>IF(ＺＥＨデベロッパー公開情報!AD165="--選択--","",ＺＥＨデベロッパー公開情報!AD165)</f>
        <v/>
      </c>
      <c r="E59" s="329" t="str">
        <f>IF(ＺＥＨデベロッパー公開情報!AI165="--選択--","",ＺＥＨデベロッパー公開情報!AI165)</f>
        <v/>
      </c>
      <c r="F59" s="328">
        <f>ＺＥＨデベロッパー公開情報!AN165</f>
        <v>0</v>
      </c>
      <c r="G59" s="329">
        <f>ＺＥＨデベロッパー公開情報!AT165</f>
        <v>0</v>
      </c>
      <c r="H59" s="330" t="str">
        <f>IF(ＺＥＨデベロッパー公開情報!AX165="","",ＺＥＨデベロッパー公開情報!AX165)</f>
        <v/>
      </c>
      <c r="I59" s="331" t="str">
        <f>IF(ＺＥＨデベロッパー公開情報!BB165="","",ＺＥＨデベロッパー公開情報!BB165)</f>
        <v/>
      </c>
      <c r="J59" s="332">
        <f>ＺＥＨデベロッパー公開情報!BF165</f>
        <v>0</v>
      </c>
      <c r="K59" s="333">
        <f>ＺＥＨデベロッパー公開情報!BL165</f>
        <v>0</v>
      </c>
      <c r="L59" s="333">
        <f>ＺＥＨデベロッパー公開情報!BR165</f>
        <v>0</v>
      </c>
      <c r="M59" s="334" t="str">
        <f>ＺＥＨデベロッパー公開情報!BX165</f>
        <v/>
      </c>
      <c r="N59" s="335" t="s">
        <v>761</v>
      </c>
      <c r="O59" s="335" t="s">
        <v>762</v>
      </c>
      <c r="P59" s="336">
        <f>ＺＥＨデベロッパー実績報告書!$F$48</f>
        <v>0</v>
      </c>
      <c r="Q59" s="336">
        <f>ＺＥＨデベロッパー実績報告書!$F$46</f>
        <v>0</v>
      </c>
      <c r="R59" s="345" t="s">
        <v>769</v>
      </c>
    </row>
    <row r="60" spans="1:18">
      <c r="A60" s="326">
        <v>18</v>
      </c>
      <c r="B60" s="327">
        <f>ＺＥＨデベロッパー公開情報!C166</f>
        <v>0</v>
      </c>
      <c r="C60" s="327" t="s">
        <v>326</v>
      </c>
      <c r="D60" s="328" t="str">
        <f>IF(ＺＥＨデベロッパー公開情報!AD166="--選択--","",ＺＥＨデベロッパー公開情報!AD166)</f>
        <v/>
      </c>
      <c r="E60" s="329" t="str">
        <f>IF(ＺＥＨデベロッパー公開情報!AI166="--選択--","",ＺＥＨデベロッパー公開情報!AI166)</f>
        <v/>
      </c>
      <c r="F60" s="328">
        <f>ＺＥＨデベロッパー公開情報!AN166</f>
        <v>0</v>
      </c>
      <c r="G60" s="329">
        <f>ＺＥＨデベロッパー公開情報!AT166</f>
        <v>0</v>
      </c>
      <c r="H60" s="330" t="str">
        <f>IF(ＺＥＨデベロッパー公開情報!AX166="","",ＺＥＨデベロッパー公開情報!AX166)</f>
        <v/>
      </c>
      <c r="I60" s="331" t="str">
        <f>IF(ＺＥＨデベロッパー公開情報!BB166="","",ＺＥＨデベロッパー公開情報!BB166)</f>
        <v/>
      </c>
      <c r="J60" s="332">
        <f>ＺＥＨデベロッパー公開情報!BF166</f>
        <v>0</v>
      </c>
      <c r="K60" s="333">
        <f>ＺＥＨデベロッパー公開情報!BL166</f>
        <v>0</v>
      </c>
      <c r="L60" s="333">
        <f>ＺＥＨデベロッパー公開情報!BR166</f>
        <v>0</v>
      </c>
      <c r="M60" s="334" t="str">
        <f>ＺＥＨデベロッパー公開情報!BX166</f>
        <v/>
      </c>
      <c r="N60" s="335" t="s">
        <v>761</v>
      </c>
      <c r="O60" s="335" t="s">
        <v>762</v>
      </c>
      <c r="P60" s="336">
        <f>ＺＥＨデベロッパー実績報告書!$F$48</f>
        <v>0</v>
      </c>
      <c r="Q60" s="336">
        <f>ＺＥＨデベロッパー実績報告書!$F$46</f>
        <v>0</v>
      </c>
      <c r="R60" s="345" t="s">
        <v>769</v>
      </c>
    </row>
    <row r="61" spans="1:18">
      <c r="A61" s="326">
        <v>19</v>
      </c>
      <c r="B61" s="327">
        <f>ＺＥＨデベロッパー公開情報!C167</f>
        <v>0</v>
      </c>
      <c r="C61" s="327" t="s">
        <v>326</v>
      </c>
      <c r="D61" s="328" t="str">
        <f>IF(ＺＥＨデベロッパー公開情報!AD167="--選択--","",ＺＥＨデベロッパー公開情報!AD167)</f>
        <v/>
      </c>
      <c r="E61" s="329" t="str">
        <f>IF(ＺＥＨデベロッパー公開情報!AI167="--選択--","",ＺＥＨデベロッパー公開情報!AI167)</f>
        <v/>
      </c>
      <c r="F61" s="328">
        <f>ＺＥＨデベロッパー公開情報!AN167</f>
        <v>0</v>
      </c>
      <c r="G61" s="329">
        <f>ＺＥＨデベロッパー公開情報!AT167</f>
        <v>0</v>
      </c>
      <c r="H61" s="330" t="str">
        <f>IF(ＺＥＨデベロッパー公開情報!AX167="","",ＺＥＨデベロッパー公開情報!AX167)</f>
        <v/>
      </c>
      <c r="I61" s="331" t="str">
        <f>IF(ＺＥＨデベロッパー公開情報!BB167="","",ＺＥＨデベロッパー公開情報!BB167)</f>
        <v/>
      </c>
      <c r="J61" s="332">
        <f>ＺＥＨデベロッパー公開情報!BF167</f>
        <v>0</v>
      </c>
      <c r="K61" s="333">
        <f>ＺＥＨデベロッパー公開情報!BL167</f>
        <v>0</v>
      </c>
      <c r="L61" s="333">
        <f>ＺＥＨデベロッパー公開情報!BR167</f>
        <v>0</v>
      </c>
      <c r="M61" s="334" t="str">
        <f>ＺＥＨデベロッパー公開情報!BX167</f>
        <v/>
      </c>
      <c r="N61" s="335" t="s">
        <v>761</v>
      </c>
      <c r="O61" s="335" t="s">
        <v>762</v>
      </c>
      <c r="P61" s="336">
        <f>ＺＥＨデベロッパー実績報告書!$F$48</f>
        <v>0</v>
      </c>
      <c r="Q61" s="336">
        <f>ＺＥＨデベロッパー実績報告書!$F$46</f>
        <v>0</v>
      </c>
      <c r="R61" s="345" t="s">
        <v>769</v>
      </c>
    </row>
    <row r="62" spans="1:18">
      <c r="A62" s="326">
        <v>20</v>
      </c>
      <c r="B62" s="327">
        <f>ＺＥＨデベロッパー公開情報!C168</f>
        <v>0</v>
      </c>
      <c r="C62" s="327" t="s">
        <v>326</v>
      </c>
      <c r="D62" s="328" t="str">
        <f>IF(ＺＥＨデベロッパー公開情報!AD168="--選択--","",ＺＥＨデベロッパー公開情報!AD168)</f>
        <v/>
      </c>
      <c r="E62" s="329" t="str">
        <f>IF(ＺＥＨデベロッパー公開情報!AI168="--選択--","",ＺＥＨデベロッパー公開情報!AI168)</f>
        <v/>
      </c>
      <c r="F62" s="328">
        <f>ＺＥＨデベロッパー公開情報!AN168</f>
        <v>0</v>
      </c>
      <c r="G62" s="329">
        <f>ＺＥＨデベロッパー公開情報!AT168</f>
        <v>0</v>
      </c>
      <c r="H62" s="330" t="str">
        <f>IF(ＺＥＨデベロッパー公開情報!AX168="","",ＺＥＨデベロッパー公開情報!AX168)</f>
        <v/>
      </c>
      <c r="I62" s="331" t="str">
        <f>IF(ＺＥＨデベロッパー公開情報!BB168="","",ＺＥＨデベロッパー公開情報!BB168)</f>
        <v/>
      </c>
      <c r="J62" s="332">
        <f>ＺＥＨデベロッパー公開情報!BF168</f>
        <v>0</v>
      </c>
      <c r="K62" s="333">
        <f>ＺＥＨデベロッパー公開情報!BL168</f>
        <v>0</v>
      </c>
      <c r="L62" s="333">
        <f>ＺＥＨデベロッパー公開情報!BR168</f>
        <v>0</v>
      </c>
      <c r="M62" s="334" t="str">
        <f>ＺＥＨデベロッパー公開情報!BX168</f>
        <v/>
      </c>
      <c r="N62" s="335" t="s">
        <v>761</v>
      </c>
      <c r="O62" s="335" t="s">
        <v>762</v>
      </c>
      <c r="P62" s="336">
        <f>ＺＥＨデベロッパー実績報告書!$F$48</f>
        <v>0</v>
      </c>
      <c r="Q62" s="336">
        <f>ＺＥＨデベロッパー実績報告書!$F$46</f>
        <v>0</v>
      </c>
      <c r="R62" s="345" t="s">
        <v>769</v>
      </c>
    </row>
    <row r="63" spans="1:18">
      <c r="A63" s="326">
        <v>21</v>
      </c>
      <c r="B63" s="327">
        <f>ＺＥＨデベロッパー公開情報!C169</f>
        <v>0</v>
      </c>
      <c r="C63" s="327" t="s">
        <v>326</v>
      </c>
      <c r="D63" s="328" t="str">
        <f>IF(ＺＥＨデベロッパー公開情報!AD169="--選択--","",ＺＥＨデベロッパー公開情報!AD169)</f>
        <v/>
      </c>
      <c r="E63" s="329" t="str">
        <f>IF(ＺＥＨデベロッパー公開情報!AI169="--選択--","",ＺＥＨデベロッパー公開情報!AI169)</f>
        <v/>
      </c>
      <c r="F63" s="328">
        <f>ＺＥＨデベロッパー公開情報!AN169</f>
        <v>0</v>
      </c>
      <c r="G63" s="329">
        <f>ＺＥＨデベロッパー公開情報!AT169</f>
        <v>0</v>
      </c>
      <c r="H63" s="330" t="str">
        <f>IF(ＺＥＨデベロッパー公開情報!AX169="","",ＺＥＨデベロッパー公開情報!AX169)</f>
        <v/>
      </c>
      <c r="I63" s="331" t="str">
        <f>IF(ＺＥＨデベロッパー公開情報!BB169="","",ＺＥＨデベロッパー公開情報!BB169)</f>
        <v/>
      </c>
      <c r="J63" s="332">
        <f>ＺＥＨデベロッパー公開情報!BF169</f>
        <v>0</v>
      </c>
      <c r="K63" s="333">
        <f>ＺＥＨデベロッパー公開情報!BL169</f>
        <v>0</v>
      </c>
      <c r="L63" s="333">
        <f>ＺＥＨデベロッパー公開情報!BR169</f>
        <v>0</v>
      </c>
      <c r="M63" s="334" t="str">
        <f>ＺＥＨデベロッパー公開情報!BX169</f>
        <v/>
      </c>
      <c r="N63" s="335" t="s">
        <v>761</v>
      </c>
      <c r="O63" s="335" t="s">
        <v>762</v>
      </c>
      <c r="P63" s="336">
        <f>ＺＥＨデベロッパー実績報告書!$F$48</f>
        <v>0</v>
      </c>
      <c r="Q63" s="336">
        <f>ＺＥＨデベロッパー実績報告書!$F$46</f>
        <v>0</v>
      </c>
      <c r="R63" s="345" t="s">
        <v>769</v>
      </c>
    </row>
    <row r="64" spans="1:18">
      <c r="A64" s="326">
        <v>22</v>
      </c>
      <c r="B64" s="327">
        <f>ＺＥＨデベロッパー公開情報!C170</f>
        <v>0</v>
      </c>
      <c r="C64" s="327" t="s">
        <v>326</v>
      </c>
      <c r="D64" s="328" t="str">
        <f>IF(ＺＥＨデベロッパー公開情報!AD170="--選択--","",ＺＥＨデベロッパー公開情報!AD170)</f>
        <v/>
      </c>
      <c r="E64" s="329" t="str">
        <f>IF(ＺＥＨデベロッパー公開情報!AI170="--選択--","",ＺＥＨデベロッパー公開情報!AI170)</f>
        <v/>
      </c>
      <c r="F64" s="328">
        <f>ＺＥＨデベロッパー公開情報!AN170</f>
        <v>0</v>
      </c>
      <c r="G64" s="329">
        <f>ＺＥＨデベロッパー公開情報!AT170</f>
        <v>0</v>
      </c>
      <c r="H64" s="330" t="str">
        <f>IF(ＺＥＨデベロッパー公開情報!AX170="","",ＺＥＨデベロッパー公開情報!AX170)</f>
        <v/>
      </c>
      <c r="I64" s="331" t="str">
        <f>IF(ＺＥＨデベロッパー公開情報!BB170="","",ＺＥＨデベロッパー公開情報!BB170)</f>
        <v/>
      </c>
      <c r="J64" s="332">
        <f>ＺＥＨデベロッパー公開情報!BF170</f>
        <v>0</v>
      </c>
      <c r="K64" s="333">
        <f>ＺＥＨデベロッパー公開情報!BL170</f>
        <v>0</v>
      </c>
      <c r="L64" s="333">
        <f>ＺＥＨデベロッパー公開情報!BR170</f>
        <v>0</v>
      </c>
      <c r="M64" s="334" t="str">
        <f>ＺＥＨデベロッパー公開情報!BX170</f>
        <v/>
      </c>
      <c r="N64" s="335" t="s">
        <v>761</v>
      </c>
      <c r="O64" s="335" t="s">
        <v>762</v>
      </c>
      <c r="P64" s="336">
        <f>ＺＥＨデベロッパー実績報告書!$F$48</f>
        <v>0</v>
      </c>
      <c r="Q64" s="336">
        <f>ＺＥＨデベロッパー実績報告書!$F$46</f>
        <v>0</v>
      </c>
      <c r="R64" s="345" t="s">
        <v>769</v>
      </c>
    </row>
    <row r="65" spans="1:18">
      <c r="A65" s="326">
        <v>23</v>
      </c>
      <c r="B65" s="327">
        <f>ＺＥＨデベロッパー公開情報!C171</f>
        <v>0</v>
      </c>
      <c r="C65" s="327" t="s">
        <v>326</v>
      </c>
      <c r="D65" s="328" t="str">
        <f>IF(ＺＥＨデベロッパー公開情報!AD171="--選択--","",ＺＥＨデベロッパー公開情報!AD171)</f>
        <v/>
      </c>
      <c r="E65" s="329" t="str">
        <f>IF(ＺＥＨデベロッパー公開情報!AI171="--選択--","",ＺＥＨデベロッパー公開情報!AI171)</f>
        <v/>
      </c>
      <c r="F65" s="328">
        <f>ＺＥＨデベロッパー公開情報!AN171</f>
        <v>0</v>
      </c>
      <c r="G65" s="329">
        <f>ＺＥＨデベロッパー公開情報!AT171</f>
        <v>0</v>
      </c>
      <c r="H65" s="330" t="str">
        <f>IF(ＺＥＨデベロッパー公開情報!AX171="","",ＺＥＨデベロッパー公開情報!AX171)</f>
        <v/>
      </c>
      <c r="I65" s="331" t="str">
        <f>IF(ＺＥＨデベロッパー公開情報!BB171="","",ＺＥＨデベロッパー公開情報!BB171)</f>
        <v/>
      </c>
      <c r="J65" s="332">
        <f>ＺＥＨデベロッパー公開情報!BF171</f>
        <v>0</v>
      </c>
      <c r="K65" s="333">
        <f>ＺＥＨデベロッパー公開情報!BL171</f>
        <v>0</v>
      </c>
      <c r="L65" s="333">
        <f>ＺＥＨデベロッパー公開情報!BR171</f>
        <v>0</v>
      </c>
      <c r="M65" s="334" t="str">
        <f>ＺＥＨデベロッパー公開情報!BX171</f>
        <v/>
      </c>
      <c r="N65" s="335" t="s">
        <v>761</v>
      </c>
      <c r="O65" s="335" t="s">
        <v>762</v>
      </c>
      <c r="P65" s="336">
        <f>ＺＥＨデベロッパー実績報告書!$F$48</f>
        <v>0</v>
      </c>
      <c r="Q65" s="336">
        <f>ＺＥＨデベロッパー実績報告書!$F$46</f>
        <v>0</v>
      </c>
      <c r="R65" s="345" t="s">
        <v>769</v>
      </c>
    </row>
    <row r="66" spans="1:18">
      <c r="A66" s="326">
        <v>24</v>
      </c>
      <c r="B66" s="327">
        <f>ＺＥＨデベロッパー公開情報!C172</f>
        <v>0</v>
      </c>
      <c r="C66" s="327" t="s">
        <v>326</v>
      </c>
      <c r="D66" s="328" t="str">
        <f>IF(ＺＥＨデベロッパー公開情報!AD172="--選択--","",ＺＥＨデベロッパー公開情報!AD172)</f>
        <v/>
      </c>
      <c r="E66" s="329" t="str">
        <f>IF(ＺＥＨデベロッパー公開情報!AI172="--選択--","",ＺＥＨデベロッパー公開情報!AI172)</f>
        <v/>
      </c>
      <c r="F66" s="328">
        <f>ＺＥＨデベロッパー公開情報!AN172</f>
        <v>0</v>
      </c>
      <c r="G66" s="329">
        <f>ＺＥＨデベロッパー公開情報!AT172</f>
        <v>0</v>
      </c>
      <c r="H66" s="330" t="str">
        <f>IF(ＺＥＨデベロッパー公開情報!AX172="","",ＺＥＨデベロッパー公開情報!AX172)</f>
        <v/>
      </c>
      <c r="I66" s="331" t="str">
        <f>IF(ＺＥＨデベロッパー公開情報!BB172="","",ＺＥＨデベロッパー公開情報!BB172)</f>
        <v/>
      </c>
      <c r="J66" s="332">
        <f>ＺＥＨデベロッパー公開情報!BF172</f>
        <v>0</v>
      </c>
      <c r="K66" s="333">
        <f>ＺＥＨデベロッパー公開情報!BL172</f>
        <v>0</v>
      </c>
      <c r="L66" s="333">
        <f>ＺＥＨデベロッパー公開情報!BR172</f>
        <v>0</v>
      </c>
      <c r="M66" s="334" t="str">
        <f>ＺＥＨデベロッパー公開情報!BX172</f>
        <v/>
      </c>
      <c r="N66" s="335" t="s">
        <v>761</v>
      </c>
      <c r="O66" s="335" t="s">
        <v>762</v>
      </c>
      <c r="P66" s="336">
        <f>ＺＥＨデベロッパー実績報告書!$F$48</f>
        <v>0</v>
      </c>
      <c r="Q66" s="336">
        <f>ＺＥＨデベロッパー実績報告書!$F$46</f>
        <v>0</v>
      </c>
      <c r="R66" s="345" t="s">
        <v>769</v>
      </c>
    </row>
    <row r="67" spans="1:18">
      <c r="A67" s="326">
        <v>25</v>
      </c>
      <c r="B67" s="327">
        <f>ＺＥＨデベロッパー公開情報!C173</f>
        <v>0</v>
      </c>
      <c r="C67" s="327" t="s">
        <v>326</v>
      </c>
      <c r="D67" s="328" t="str">
        <f>IF(ＺＥＨデベロッパー公開情報!AD173="--選択--","",ＺＥＨデベロッパー公開情報!AD173)</f>
        <v/>
      </c>
      <c r="E67" s="329" t="str">
        <f>IF(ＺＥＨデベロッパー公開情報!AI173="--選択--","",ＺＥＨデベロッパー公開情報!AI173)</f>
        <v/>
      </c>
      <c r="F67" s="328">
        <f>ＺＥＨデベロッパー公開情報!AN173</f>
        <v>0</v>
      </c>
      <c r="G67" s="329">
        <f>ＺＥＨデベロッパー公開情報!AT173</f>
        <v>0</v>
      </c>
      <c r="H67" s="330" t="str">
        <f>IF(ＺＥＨデベロッパー公開情報!AX173="","",ＺＥＨデベロッパー公開情報!AX173)</f>
        <v/>
      </c>
      <c r="I67" s="331" t="str">
        <f>IF(ＺＥＨデベロッパー公開情報!BB173="","",ＺＥＨデベロッパー公開情報!BB173)</f>
        <v/>
      </c>
      <c r="J67" s="332">
        <f>ＺＥＨデベロッパー公開情報!BF173</f>
        <v>0</v>
      </c>
      <c r="K67" s="333">
        <f>ＺＥＨデベロッパー公開情報!BL173</f>
        <v>0</v>
      </c>
      <c r="L67" s="333">
        <f>ＺＥＨデベロッパー公開情報!BR173</f>
        <v>0</v>
      </c>
      <c r="M67" s="334" t="str">
        <f>ＺＥＨデベロッパー公開情報!BX173</f>
        <v/>
      </c>
      <c r="N67" s="335" t="s">
        <v>761</v>
      </c>
      <c r="O67" s="335" t="s">
        <v>762</v>
      </c>
      <c r="P67" s="336">
        <f>ＺＥＨデベロッパー実績報告書!$F$48</f>
        <v>0</v>
      </c>
      <c r="Q67" s="336">
        <f>ＺＥＨデベロッパー実績報告書!$F$46</f>
        <v>0</v>
      </c>
      <c r="R67" s="345" t="s">
        <v>769</v>
      </c>
    </row>
    <row r="68" spans="1:18">
      <c r="A68" s="326">
        <v>26</v>
      </c>
      <c r="B68" s="327">
        <f>ＺＥＨデベロッパー公開情報!C174</f>
        <v>0</v>
      </c>
      <c r="C68" s="327" t="s">
        <v>326</v>
      </c>
      <c r="D68" s="328" t="str">
        <f>IF(ＺＥＨデベロッパー公開情報!AD174="--選択--","",ＺＥＨデベロッパー公開情報!AD174)</f>
        <v/>
      </c>
      <c r="E68" s="329" t="str">
        <f>IF(ＺＥＨデベロッパー公開情報!AI174="--選択--","",ＺＥＨデベロッパー公開情報!AI174)</f>
        <v/>
      </c>
      <c r="F68" s="328">
        <f>ＺＥＨデベロッパー公開情報!AN174</f>
        <v>0</v>
      </c>
      <c r="G68" s="329">
        <f>ＺＥＨデベロッパー公開情報!AT174</f>
        <v>0</v>
      </c>
      <c r="H68" s="330" t="str">
        <f>IF(ＺＥＨデベロッパー公開情報!AX174="","",ＺＥＨデベロッパー公開情報!AX174)</f>
        <v/>
      </c>
      <c r="I68" s="331" t="str">
        <f>IF(ＺＥＨデベロッパー公開情報!BB174="","",ＺＥＨデベロッパー公開情報!BB174)</f>
        <v/>
      </c>
      <c r="J68" s="332">
        <f>ＺＥＨデベロッパー公開情報!BF174</f>
        <v>0</v>
      </c>
      <c r="K68" s="333">
        <f>ＺＥＨデベロッパー公開情報!BL174</f>
        <v>0</v>
      </c>
      <c r="L68" s="333">
        <f>ＺＥＨデベロッパー公開情報!BR174</f>
        <v>0</v>
      </c>
      <c r="M68" s="334" t="str">
        <f>ＺＥＨデベロッパー公開情報!BX174</f>
        <v/>
      </c>
      <c r="N68" s="335" t="s">
        <v>761</v>
      </c>
      <c r="O68" s="335" t="s">
        <v>762</v>
      </c>
      <c r="P68" s="336">
        <f>ＺＥＨデベロッパー実績報告書!$F$48</f>
        <v>0</v>
      </c>
      <c r="Q68" s="336">
        <f>ＺＥＨデベロッパー実績報告書!$F$46</f>
        <v>0</v>
      </c>
      <c r="R68" s="345" t="s">
        <v>769</v>
      </c>
    </row>
    <row r="69" spans="1:18">
      <c r="A69" s="326">
        <v>27</v>
      </c>
      <c r="B69" s="327">
        <f>ＺＥＨデベロッパー公開情報!C175</f>
        <v>0</v>
      </c>
      <c r="C69" s="327" t="s">
        <v>326</v>
      </c>
      <c r="D69" s="328" t="str">
        <f>IF(ＺＥＨデベロッパー公開情報!AD175="--選択--","",ＺＥＨデベロッパー公開情報!AD175)</f>
        <v/>
      </c>
      <c r="E69" s="329" t="str">
        <f>IF(ＺＥＨデベロッパー公開情報!AI175="--選択--","",ＺＥＨデベロッパー公開情報!AI175)</f>
        <v/>
      </c>
      <c r="F69" s="328">
        <f>ＺＥＨデベロッパー公開情報!AN175</f>
        <v>0</v>
      </c>
      <c r="G69" s="329">
        <f>ＺＥＨデベロッパー公開情報!AT175</f>
        <v>0</v>
      </c>
      <c r="H69" s="330" t="str">
        <f>IF(ＺＥＨデベロッパー公開情報!AX175="","",ＺＥＨデベロッパー公開情報!AX175)</f>
        <v/>
      </c>
      <c r="I69" s="331" t="str">
        <f>IF(ＺＥＨデベロッパー公開情報!BB175="","",ＺＥＨデベロッパー公開情報!BB175)</f>
        <v/>
      </c>
      <c r="J69" s="332">
        <f>ＺＥＨデベロッパー公開情報!BF175</f>
        <v>0</v>
      </c>
      <c r="K69" s="333">
        <f>ＺＥＨデベロッパー公開情報!BL175</f>
        <v>0</v>
      </c>
      <c r="L69" s="333">
        <f>ＺＥＨデベロッパー公開情報!BR175</f>
        <v>0</v>
      </c>
      <c r="M69" s="334" t="str">
        <f>ＺＥＨデベロッパー公開情報!BX175</f>
        <v/>
      </c>
      <c r="N69" s="335" t="s">
        <v>761</v>
      </c>
      <c r="O69" s="335" t="s">
        <v>762</v>
      </c>
      <c r="P69" s="336">
        <f>ＺＥＨデベロッパー実績報告書!$F$48</f>
        <v>0</v>
      </c>
      <c r="Q69" s="336">
        <f>ＺＥＨデベロッパー実績報告書!$F$46</f>
        <v>0</v>
      </c>
      <c r="R69" s="345" t="s">
        <v>769</v>
      </c>
    </row>
    <row r="70" spans="1:18">
      <c r="A70" s="326">
        <v>28</v>
      </c>
      <c r="B70" s="327">
        <f>ＺＥＨデベロッパー公開情報!C176</f>
        <v>0</v>
      </c>
      <c r="C70" s="327" t="s">
        <v>326</v>
      </c>
      <c r="D70" s="328" t="str">
        <f>IF(ＺＥＨデベロッパー公開情報!AD176="--選択--","",ＺＥＨデベロッパー公開情報!AD176)</f>
        <v/>
      </c>
      <c r="E70" s="329" t="str">
        <f>IF(ＺＥＨデベロッパー公開情報!AI176="--選択--","",ＺＥＨデベロッパー公開情報!AI176)</f>
        <v/>
      </c>
      <c r="F70" s="328">
        <f>ＺＥＨデベロッパー公開情報!AN176</f>
        <v>0</v>
      </c>
      <c r="G70" s="329">
        <f>ＺＥＨデベロッパー公開情報!AT176</f>
        <v>0</v>
      </c>
      <c r="H70" s="330" t="str">
        <f>IF(ＺＥＨデベロッパー公開情報!AX176="","",ＺＥＨデベロッパー公開情報!AX176)</f>
        <v/>
      </c>
      <c r="I70" s="331" t="str">
        <f>IF(ＺＥＨデベロッパー公開情報!BB176="","",ＺＥＨデベロッパー公開情報!BB176)</f>
        <v/>
      </c>
      <c r="J70" s="332">
        <f>ＺＥＨデベロッパー公開情報!BF176</f>
        <v>0</v>
      </c>
      <c r="K70" s="333">
        <f>ＺＥＨデベロッパー公開情報!BL176</f>
        <v>0</v>
      </c>
      <c r="L70" s="333">
        <f>ＺＥＨデベロッパー公開情報!BR176</f>
        <v>0</v>
      </c>
      <c r="M70" s="334" t="str">
        <f>ＺＥＨデベロッパー公開情報!BX176</f>
        <v/>
      </c>
      <c r="N70" s="335" t="s">
        <v>761</v>
      </c>
      <c r="O70" s="335" t="s">
        <v>762</v>
      </c>
      <c r="P70" s="336">
        <f>ＺＥＨデベロッパー実績報告書!$F$48</f>
        <v>0</v>
      </c>
      <c r="Q70" s="336">
        <f>ＺＥＨデベロッパー実績報告書!$F$46</f>
        <v>0</v>
      </c>
      <c r="R70" s="345" t="s">
        <v>769</v>
      </c>
    </row>
    <row r="71" spans="1:18">
      <c r="A71" s="326">
        <v>29</v>
      </c>
      <c r="B71" s="327">
        <f>ＺＥＨデベロッパー公開情報!C177</f>
        <v>0</v>
      </c>
      <c r="C71" s="327" t="s">
        <v>326</v>
      </c>
      <c r="D71" s="328" t="str">
        <f>IF(ＺＥＨデベロッパー公開情報!AD177="--選択--","",ＺＥＨデベロッパー公開情報!AD177)</f>
        <v/>
      </c>
      <c r="E71" s="329" t="str">
        <f>IF(ＺＥＨデベロッパー公開情報!AI177="--選択--","",ＺＥＨデベロッパー公開情報!AI177)</f>
        <v/>
      </c>
      <c r="F71" s="328">
        <f>ＺＥＨデベロッパー公開情報!AN177</f>
        <v>0</v>
      </c>
      <c r="G71" s="329">
        <f>ＺＥＨデベロッパー公開情報!AT177</f>
        <v>0</v>
      </c>
      <c r="H71" s="330" t="str">
        <f>IF(ＺＥＨデベロッパー公開情報!AX177="","",ＺＥＨデベロッパー公開情報!AX177)</f>
        <v/>
      </c>
      <c r="I71" s="331" t="str">
        <f>IF(ＺＥＨデベロッパー公開情報!BB177="","",ＺＥＨデベロッパー公開情報!BB177)</f>
        <v/>
      </c>
      <c r="J71" s="332">
        <f>ＺＥＨデベロッパー公開情報!BF177</f>
        <v>0</v>
      </c>
      <c r="K71" s="333">
        <f>ＺＥＨデベロッパー公開情報!BL177</f>
        <v>0</v>
      </c>
      <c r="L71" s="333">
        <f>ＺＥＨデベロッパー公開情報!BR177</f>
        <v>0</v>
      </c>
      <c r="M71" s="334" t="str">
        <f>ＺＥＨデベロッパー公開情報!BX177</f>
        <v/>
      </c>
      <c r="N71" s="335" t="s">
        <v>761</v>
      </c>
      <c r="O71" s="335" t="s">
        <v>762</v>
      </c>
      <c r="P71" s="336">
        <f>ＺＥＨデベロッパー実績報告書!$F$48</f>
        <v>0</v>
      </c>
      <c r="Q71" s="336">
        <f>ＺＥＨデベロッパー実績報告書!$F$46</f>
        <v>0</v>
      </c>
      <c r="R71" s="345" t="s">
        <v>769</v>
      </c>
    </row>
    <row r="72" spans="1:18">
      <c r="A72" s="326">
        <v>30</v>
      </c>
      <c r="B72" s="327">
        <f>ＺＥＨデベロッパー公開情報!C178</f>
        <v>0</v>
      </c>
      <c r="C72" s="327" t="s">
        <v>326</v>
      </c>
      <c r="D72" s="328" t="str">
        <f>IF(ＺＥＨデベロッパー公開情報!AD178="--選択--","",ＺＥＨデベロッパー公開情報!AD178)</f>
        <v/>
      </c>
      <c r="E72" s="329" t="str">
        <f>IF(ＺＥＨデベロッパー公開情報!AI178="--選択--","",ＺＥＨデベロッパー公開情報!AI178)</f>
        <v/>
      </c>
      <c r="F72" s="328">
        <f>ＺＥＨデベロッパー公開情報!AN178</f>
        <v>0</v>
      </c>
      <c r="G72" s="329">
        <f>ＺＥＨデベロッパー公開情報!AT178</f>
        <v>0</v>
      </c>
      <c r="H72" s="330" t="str">
        <f>IF(ＺＥＨデベロッパー公開情報!AX178="","",ＺＥＨデベロッパー公開情報!AX178)</f>
        <v/>
      </c>
      <c r="I72" s="331" t="str">
        <f>IF(ＺＥＨデベロッパー公開情報!BB178="","",ＺＥＨデベロッパー公開情報!BB178)</f>
        <v/>
      </c>
      <c r="J72" s="332">
        <f>ＺＥＨデベロッパー公開情報!BF178</f>
        <v>0</v>
      </c>
      <c r="K72" s="333">
        <f>ＺＥＨデベロッパー公開情報!BL178</f>
        <v>0</v>
      </c>
      <c r="L72" s="333">
        <f>ＺＥＨデベロッパー公開情報!BR178</f>
        <v>0</v>
      </c>
      <c r="M72" s="334" t="str">
        <f>ＺＥＨデベロッパー公開情報!BX178</f>
        <v/>
      </c>
      <c r="N72" s="335" t="s">
        <v>761</v>
      </c>
      <c r="O72" s="335" t="s">
        <v>762</v>
      </c>
      <c r="P72" s="336">
        <f>ＺＥＨデベロッパー実績報告書!$F$48</f>
        <v>0</v>
      </c>
      <c r="Q72" s="336">
        <f>ＺＥＨデベロッパー実績報告書!$F$46</f>
        <v>0</v>
      </c>
      <c r="R72" s="345" t="s">
        <v>769</v>
      </c>
    </row>
    <row r="73" spans="1:18">
      <c r="A73" s="326">
        <v>31</v>
      </c>
      <c r="B73" s="327">
        <f>ＺＥＨデベロッパー公開情報!C179</f>
        <v>0</v>
      </c>
      <c r="C73" s="327" t="s">
        <v>326</v>
      </c>
      <c r="D73" s="328" t="str">
        <f>IF(ＺＥＨデベロッパー公開情報!AD179="--選択--","",ＺＥＨデベロッパー公開情報!AD179)</f>
        <v/>
      </c>
      <c r="E73" s="329" t="str">
        <f>IF(ＺＥＨデベロッパー公開情報!AI179="--選択--","",ＺＥＨデベロッパー公開情報!AI179)</f>
        <v/>
      </c>
      <c r="F73" s="328">
        <f>ＺＥＨデベロッパー公開情報!AN179</f>
        <v>0</v>
      </c>
      <c r="G73" s="329">
        <f>ＺＥＨデベロッパー公開情報!AT179</f>
        <v>0</v>
      </c>
      <c r="H73" s="330" t="str">
        <f>IF(ＺＥＨデベロッパー公開情報!AX179="","",ＺＥＨデベロッパー公開情報!AX179)</f>
        <v/>
      </c>
      <c r="I73" s="331" t="str">
        <f>IF(ＺＥＨデベロッパー公開情報!BB179="","",ＺＥＨデベロッパー公開情報!BB179)</f>
        <v/>
      </c>
      <c r="J73" s="332">
        <f>ＺＥＨデベロッパー公開情報!BF179</f>
        <v>0</v>
      </c>
      <c r="K73" s="333">
        <f>ＺＥＨデベロッパー公開情報!BL179</f>
        <v>0</v>
      </c>
      <c r="L73" s="333">
        <f>ＺＥＨデベロッパー公開情報!BR179</f>
        <v>0</v>
      </c>
      <c r="M73" s="334" t="str">
        <f>ＺＥＨデベロッパー公開情報!BX179</f>
        <v/>
      </c>
      <c r="N73" s="335" t="s">
        <v>761</v>
      </c>
      <c r="O73" s="335" t="s">
        <v>762</v>
      </c>
      <c r="P73" s="336">
        <f>ＺＥＨデベロッパー実績報告書!$F$48</f>
        <v>0</v>
      </c>
      <c r="Q73" s="336">
        <f>ＺＥＨデベロッパー実績報告書!$F$46</f>
        <v>0</v>
      </c>
      <c r="R73" s="345" t="s">
        <v>769</v>
      </c>
    </row>
    <row r="74" spans="1:18">
      <c r="A74" s="326">
        <v>32</v>
      </c>
      <c r="B74" s="327">
        <f>ＺＥＨデベロッパー公開情報!C180</f>
        <v>0</v>
      </c>
      <c r="C74" s="327" t="s">
        <v>326</v>
      </c>
      <c r="D74" s="328" t="str">
        <f>IF(ＺＥＨデベロッパー公開情報!AD180="--選択--","",ＺＥＨデベロッパー公開情報!AD180)</f>
        <v/>
      </c>
      <c r="E74" s="329" t="str">
        <f>IF(ＺＥＨデベロッパー公開情報!AI180="--選択--","",ＺＥＨデベロッパー公開情報!AI180)</f>
        <v/>
      </c>
      <c r="F74" s="328">
        <f>ＺＥＨデベロッパー公開情報!AN180</f>
        <v>0</v>
      </c>
      <c r="G74" s="329">
        <f>ＺＥＨデベロッパー公開情報!AT180</f>
        <v>0</v>
      </c>
      <c r="H74" s="330" t="str">
        <f>IF(ＺＥＨデベロッパー公開情報!AX180="","",ＺＥＨデベロッパー公開情報!AX180)</f>
        <v/>
      </c>
      <c r="I74" s="331" t="str">
        <f>IF(ＺＥＨデベロッパー公開情報!BB180="","",ＺＥＨデベロッパー公開情報!BB180)</f>
        <v/>
      </c>
      <c r="J74" s="332">
        <f>ＺＥＨデベロッパー公開情報!BF180</f>
        <v>0</v>
      </c>
      <c r="K74" s="333">
        <f>ＺＥＨデベロッパー公開情報!BL180</f>
        <v>0</v>
      </c>
      <c r="L74" s="333">
        <f>ＺＥＨデベロッパー公開情報!BR180</f>
        <v>0</v>
      </c>
      <c r="M74" s="334" t="str">
        <f>ＺＥＨデベロッパー公開情報!BX180</f>
        <v/>
      </c>
      <c r="N74" s="335" t="s">
        <v>761</v>
      </c>
      <c r="O74" s="335" t="s">
        <v>762</v>
      </c>
      <c r="P74" s="336">
        <f>ＺＥＨデベロッパー実績報告書!$F$48</f>
        <v>0</v>
      </c>
      <c r="Q74" s="336">
        <f>ＺＥＨデベロッパー実績報告書!$F$46</f>
        <v>0</v>
      </c>
      <c r="R74" s="345" t="s">
        <v>769</v>
      </c>
    </row>
    <row r="75" spans="1:18">
      <c r="A75" s="326">
        <v>33</v>
      </c>
      <c r="B75" s="327">
        <f>ＺＥＨデベロッパー公開情報!C181</f>
        <v>0</v>
      </c>
      <c r="C75" s="327" t="s">
        <v>326</v>
      </c>
      <c r="D75" s="328" t="str">
        <f>IF(ＺＥＨデベロッパー公開情報!AD181="--選択--","",ＺＥＨデベロッパー公開情報!AD181)</f>
        <v/>
      </c>
      <c r="E75" s="329" t="str">
        <f>IF(ＺＥＨデベロッパー公開情報!AI181="--選択--","",ＺＥＨデベロッパー公開情報!AI181)</f>
        <v/>
      </c>
      <c r="F75" s="328">
        <f>ＺＥＨデベロッパー公開情報!AN181</f>
        <v>0</v>
      </c>
      <c r="G75" s="329">
        <f>ＺＥＨデベロッパー公開情報!AT181</f>
        <v>0</v>
      </c>
      <c r="H75" s="330" t="str">
        <f>IF(ＺＥＨデベロッパー公開情報!AX181="","",ＺＥＨデベロッパー公開情報!AX181)</f>
        <v/>
      </c>
      <c r="I75" s="331" t="str">
        <f>IF(ＺＥＨデベロッパー公開情報!BB181="","",ＺＥＨデベロッパー公開情報!BB181)</f>
        <v/>
      </c>
      <c r="J75" s="332">
        <f>ＺＥＨデベロッパー公開情報!BF181</f>
        <v>0</v>
      </c>
      <c r="K75" s="333">
        <f>ＺＥＨデベロッパー公開情報!BL181</f>
        <v>0</v>
      </c>
      <c r="L75" s="333">
        <f>ＺＥＨデベロッパー公開情報!BR181</f>
        <v>0</v>
      </c>
      <c r="M75" s="334" t="str">
        <f>ＺＥＨデベロッパー公開情報!BX181</f>
        <v/>
      </c>
      <c r="N75" s="335" t="s">
        <v>761</v>
      </c>
      <c r="O75" s="335" t="s">
        <v>762</v>
      </c>
      <c r="P75" s="336">
        <f>ＺＥＨデベロッパー実績報告書!$F$48</f>
        <v>0</v>
      </c>
      <c r="Q75" s="336">
        <f>ＺＥＨデベロッパー実績報告書!$F$46</f>
        <v>0</v>
      </c>
      <c r="R75" s="345" t="s">
        <v>769</v>
      </c>
    </row>
    <row r="76" spans="1:18">
      <c r="A76" s="326">
        <v>34</v>
      </c>
      <c r="B76" s="327">
        <f>ＺＥＨデベロッパー公開情報!C182</f>
        <v>0</v>
      </c>
      <c r="C76" s="327" t="s">
        <v>326</v>
      </c>
      <c r="D76" s="328" t="str">
        <f>IF(ＺＥＨデベロッパー公開情報!AD182="--選択--","",ＺＥＨデベロッパー公開情報!AD182)</f>
        <v/>
      </c>
      <c r="E76" s="329" t="str">
        <f>IF(ＺＥＨデベロッパー公開情報!AI182="--選択--","",ＺＥＨデベロッパー公開情報!AI182)</f>
        <v/>
      </c>
      <c r="F76" s="328">
        <f>ＺＥＨデベロッパー公開情報!AN182</f>
        <v>0</v>
      </c>
      <c r="G76" s="329">
        <f>ＺＥＨデベロッパー公開情報!AT182</f>
        <v>0</v>
      </c>
      <c r="H76" s="330" t="str">
        <f>IF(ＺＥＨデベロッパー公開情報!AX182="","",ＺＥＨデベロッパー公開情報!AX182)</f>
        <v/>
      </c>
      <c r="I76" s="331" t="str">
        <f>IF(ＺＥＨデベロッパー公開情報!BB182="","",ＺＥＨデベロッパー公開情報!BB182)</f>
        <v/>
      </c>
      <c r="J76" s="332">
        <f>ＺＥＨデベロッパー公開情報!BF182</f>
        <v>0</v>
      </c>
      <c r="K76" s="333">
        <f>ＺＥＨデベロッパー公開情報!BL182</f>
        <v>0</v>
      </c>
      <c r="L76" s="333">
        <f>ＺＥＨデベロッパー公開情報!BR182</f>
        <v>0</v>
      </c>
      <c r="M76" s="334" t="str">
        <f>ＺＥＨデベロッパー公開情報!BX182</f>
        <v/>
      </c>
      <c r="N76" s="335" t="s">
        <v>761</v>
      </c>
      <c r="O76" s="335" t="s">
        <v>762</v>
      </c>
      <c r="P76" s="336">
        <f>ＺＥＨデベロッパー実績報告書!$F$48</f>
        <v>0</v>
      </c>
      <c r="Q76" s="336">
        <f>ＺＥＨデベロッパー実績報告書!$F$46</f>
        <v>0</v>
      </c>
      <c r="R76" s="345" t="s">
        <v>769</v>
      </c>
    </row>
    <row r="77" spans="1:18">
      <c r="A77" s="326">
        <v>35</v>
      </c>
      <c r="B77" s="327">
        <f>ＺＥＨデベロッパー公開情報!C183</f>
        <v>0</v>
      </c>
      <c r="C77" s="327" t="s">
        <v>326</v>
      </c>
      <c r="D77" s="328" t="str">
        <f>IF(ＺＥＨデベロッパー公開情報!AD183="--選択--","",ＺＥＨデベロッパー公開情報!AD183)</f>
        <v/>
      </c>
      <c r="E77" s="329" t="str">
        <f>IF(ＺＥＨデベロッパー公開情報!AI183="--選択--","",ＺＥＨデベロッパー公開情報!AI183)</f>
        <v/>
      </c>
      <c r="F77" s="328">
        <f>ＺＥＨデベロッパー公開情報!AN183</f>
        <v>0</v>
      </c>
      <c r="G77" s="329">
        <f>ＺＥＨデベロッパー公開情報!AT183</f>
        <v>0</v>
      </c>
      <c r="H77" s="330" t="str">
        <f>IF(ＺＥＨデベロッパー公開情報!AX183="","",ＺＥＨデベロッパー公開情報!AX183)</f>
        <v/>
      </c>
      <c r="I77" s="331" t="str">
        <f>IF(ＺＥＨデベロッパー公開情報!BB183="","",ＺＥＨデベロッパー公開情報!BB183)</f>
        <v/>
      </c>
      <c r="J77" s="332">
        <f>ＺＥＨデベロッパー公開情報!BF183</f>
        <v>0</v>
      </c>
      <c r="K77" s="333">
        <f>ＺＥＨデベロッパー公開情報!BL183</f>
        <v>0</v>
      </c>
      <c r="L77" s="333">
        <f>ＺＥＨデベロッパー公開情報!BR183</f>
        <v>0</v>
      </c>
      <c r="M77" s="334" t="str">
        <f>ＺＥＨデベロッパー公開情報!BX183</f>
        <v/>
      </c>
      <c r="N77" s="335" t="s">
        <v>761</v>
      </c>
      <c r="O77" s="335" t="s">
        <v>762</v>
      </c>
      <c r="P77" s="336">
        <f>ＺＥＨデベロッパー実績報告書!$F$48</f>
        <v>0</v>
      </c>
      <c r="Q77" s="336">
        <f>ＺＥＨデベロッパー実績報告書!$F$46</f>
        <v>0</v>
      </c>
      <c r="R77" s="345" t="s">
        <v>769</v>
      </c>
    </row>
    <row r="78" spans="1:18">
      <c r="A78" s="326">
        <v>36</v>
      </c>
      <c r="B78" s="327">
        <f>ＺＥＨデベロッパー公開情報!C184</f>
        <v>0</v>
      </c>
      <c r="C78" s="327" t="s">
        <v>326</v>
      </c>
      <c r="D78" s="328" t="str">
        <f>IF(ＺＥＨデベロッパー公開情報!AD184="--選択--","",ＺＥＨデベロッパー公開情報!AD184)</f>
        <v/>
      </c>
      <c r="E78" s="329" t="str">
        <f>IF(ＺＥＨデベロッパー公開情報!AI184="--選択--","",ＺＥＨデベロッパー公開情報!AI184)</f>
        <v/>
      </c>
      <c r="F78" s="328">
        <f>ＺＥＨデベロッパー公開情報!AN184</f>
        <v>0</v>
      </c>
      <c r="G78" s="329">
        <f>ＺＥＨデベロッパー公開情報!AT184</f>
        <v>0</v>
      </c>
      <c r="H78" s="330" t="str">
        <f>IF(ＺＥＨデベロッパー公開情報!AX184="","",ＺＥＨデベロッパー公開情報!AX184)</f>
        <v/>
      </c>
      <c r="I78" s="331" t="str">
        <f>IF(ＺＥＨデベロッパー公開情報!BB184="","",ＺＥＨデベロッパー公開情報!BB184)</f>
        <v/>
      </c>
      <c r="J78" s="332">
        <f>ＺＥＨデベロッパー公開情報!BF184</f>
        <v>0</v>
      </c>
      <c r="K78" s="333">
        <f>ＺＥＨデベロッパー公開情報!BL184</f>
        <v>0</v>
      </c>
      <c r="L78" s="333">
        <f>ＺＥＨデベロッパー公開情報!BR184</f>
        <v>0</v>
      </c>
      <c r="M78" s="334" t="str">
        <f>ＺＥＨデベロッパー公開情報!BX184</f>
        <v/>
      </c>
      <c r="N78" s="335" t="s">
        <v>761</v>
      </c>
      <c r="O78" s="335" t="s">
        <v>762</v>
      </c>
      <c r="P78" s="336">
        <f>ＺＥＨデベロッパー実績報告書!$F$48</f>
        <v>0</v>
      </c>
      <c r="Q78" s="336">
        <f>ＺＥＨデベロッパー実績報告書!$F$46</f>
        <v>0</v>
      </c>
      <c r="R78" s="345" t="s">
        <v>769</v>
      </c>
    </row>
    <row r="79" spans="1:18">
      <c r="A79" s="326">
        <v>37</v>
      </c>
      <c r="B79" s="327">
        <f>ＺＥＨデベロッパー公開情報!C185</f>
        <v>0</v>
      </c>
      <c r="C79" s="327" t="s">
        <v>326</v>
      </c>
      <c r="D79" s="328" t="str">
        <f>IF(ＺＥＨデベロッパー公開情報!AD185="--選択--","",ＺＥＨデベロッパー公開情報!AD185)</f>
        <v/>
      </c>
      <c r="E79" s="329" t="str">
        <f>IF(ＺＥＨデベロッパー公開情報!AI185="--選択--","",ＺＥＨデベロッパー公開情報!AI185)</f>
        <v/>
      </c>
      <c r="F79" s="328">
        <f>ＺＥＨデベロッパー公開情報!AN185</f>
        <v>0</v>
      </c>
      <c r="G79" s="329">
        <f>ＺＥＨデベロッパー公開情報!AT185</f>
        <v>0</v>
      </c>
      <c r="H79" s="330" t="str">
        <f>IF(ＺＥＨデベロッパー公開情報!AX185="","",ＺＥＨデベロッパー公開情報!AX185)</f>
        <v/>
      </c>
      <c r="I79" s="331" t="str">
        <f>IF(ＺＥＨデベロッパー公開情報!BB185="","",ＺＥＨデベロッパー公開情報!BB185)</f>
        <v/>
      </c>
      <c r="J79" s="332">
        <f>ＺＥＨデベロッパー公開情報!BF185</f>
        <v>0</v>
      </c>
      <c r="K79" s="333">
        <f>ＺＥＨデベロッパー公開情報!BL185</f>
        <v>0</v>
      </c>
      <c r="L79" s="333">
        <f>ＺＥＨデベロッパー公開情報!BR185</f>
        <v>0</v>
      </c>
      <c r="M79" s="334" t="str">
        <f>ＺＥＨデベロッパー公開情報!BX185</f>
        <v/>
      </c>
      <c r="N79" s="335" t="s">
        <v>761</v>
      </c>
      <c r="O79" s="335" t="s">
        <v>762</v>
      </c>
      <c r="P79" s="336">
        <f>ＺＥＨデベロッパー実績報告書!$F$48</f>
        <v>0</v>
      </c>
      <c r="Q79" s="336">
        <f>ＺＥＨデベロッパー実績報告書!$F$46</f>
        <v>0</v>
      </c>
      <c r="R79" s="345" t="s">
        <v>769</v>
      </c>
    </row>
    <row r="80" spans="1:18">
      <c r="A80" s="326">
        <v>38</v>
      </c>
      <c r="B80" s="327">
        <f>ＺＥＨデベロッパー公開情報!C186</f>
        <v>0</v>
      </c>
      <c r="C80" s="327" t="s">
        <v>326</v>
      </c>
      <c r="D80" s="328" t="str">
        <f>IF(ＺＥＨデベロッパー公開情報!AD186="--選択--","",ＺＥＨデベロッパー公開情報!AD186)</f>
        <v/>
      </c>
      <c r="E80" s="329" t="str">
        <f>IF(ＺＥＨデベロッパー公開情報!AI186="--選択--","",ＺＥＨデベロッパー公開情報!AI186)</f>
        <v/>
      </c>
      <c r="F80" s="328">
        <f>ＺＥＨデベロッパー公開情報!AN186</f>
        <v>0</v>
      </c>
      <c r="G80" s="329">
        <f>ＺＥＨデベロッパー公開情報!AT186</f>
        <v>0</v>
      </c>
      <c r="H80" s="330" t="str">
        <f>IF(ＺＥＨデベロッパー公開情報!AX186="","",ＺＥＨデベロッパー公開情報!AX186)</f>
        <v/>
      </c>
      <c r="I80" s="331" t="str">
        <f>IF(ＺＥＨデベロッパー公開情報!BB186="","",ＺＥＨデベロッパー公開情報!BB186)</f>
        <v/>
      </c>
      <c r="J80" s="332">
        <f>ＺＥＨデベロッパー公開情報!BF186</f>
        <v>0</v>
      </c>
      <c r="K80" s="333">
        <f>ＺＥＨデベロッパー公開情報!BL186</f>
        <v>0</v>
      </c>
      <c r="L80" s="333">
        <f>ＺＥＨデベロッパー公開情報!BR186</f>
        <v>0</v>
      </c>
      <c r="M80" s="334" t="str">
        <f>ＺＥＨデベロッパー公開情報!BX186</f>
        <v/>
      </c>
      <c r="N80" s="335" t="s">
        <v>761</v>
      </c>
      <c r="O80" s="335" t="s">
        <v>762</v>
      </c>
      <c r="P80" s="336">
        <f>ＺＥＨデベロッパー実績報告書!$F$48</f>
        <v>0</v>
      </c>
      <c r="Q80" s="336">
        <f>ＺＥＨデベロッパー実績報告書!$F$46</f>
        <v>0</v>
      </c>
      <c r="R80" s="345" t="s">
        <v>769</v>
      </c>
    </row>
    <row r="81" spans="1:18">
      <c r="A81" s="326">
        <v>39</v>
      </c>
      <c r="B81" s="327">
        <f>ＺＥＨデベロッパー公開情報!C187</f>
        <v>0</v>
      </c>
      <c r="C81" s="327" t="s">
        <v>326</v>
      </c>
      <c r="D81" s="328" t="str">
        <f>IF(ＺＥＨデベロッパー公開情報!AD187="--選択--","",ＺＥＨデベロッパー公開情報!AD187)</f>
        <v/>
      </c>
      <c r="E81" s="329" t="str">
        <f>IF(ＺＥＨデベロッパー公開情報!AI187="--選択--","",ＺＥＨデベロッパー公開情報!AI187)</f>
        <v/>
      </c>
      <c r="F81" s="328">
        <f>ＺＥＨデベロッパー公開情報!AN187</f>
        <v>0</v>
      </c>
      <c r="G81" s="329">
        <f>ＺＥＨデベロッパー公開情報!AT187</f>
        <v>0</v>
      </c>
      <c r="H81" s="330" t="str">
        <f>IF(ＺＥＨデベロッパー公開情報!AX187="","",ＺＥＨデベロッパー公開情報!AX187)</f>
        <v/>
      </c>
      <c r="I81" s="331" t="str">
        <f>IF(ＺＥＨデベロッパー公開情報!BB187="","",ＺＥＨデベロッパー公開情報!BB187)</f>
        <v/>
      </c>
      <c r="J81" s="332">
        <f>ＺＥＨデベロッパー公開情報!BF187</f>
        <v>0</v>
      </c>
      <c r="K81" s="333">
        <f>ＺＥＨデベロッパー公開情報!BL187</f>
        <v>0</v>
      </c>
      <c r="L81" s="333">
        <f>ＺＥＨデベロッパー公開情報!BR187</f>
        <v>0</v>
      </c>
      <c r="M81" s="334" t="str">
        <f>ＺＥＨデベロッパー公開情報!BX187</f>
        <v/>
      </c>
      <c r="N81" s="335" t="s">
        <v>761</v>
      </c>
      <c r="O81" s="335" t="s">
        <v>762</v>
      </c>
      <c r="P81" s="336">
        <f>ＺＥＨデベロッパー実績報告書!$F$48</f>
        <v>0</v>
      </c>
      <c r="Q81" s="336">
        <f>ＺＥＨデベロッパー実績報告書!$F$46</f>
        <v>0</v>
      </c>
      <c r="R81" s="345" t="s">
        <v>769</v>
      </c>
    </row>
    <row r="82" spans="1:18">
      <c r="A82" s="326">
        <v>40</v>
      </c>
      <c r="B82" s="327">
        <f>ＺＥＨデベロッパー公開情報!C188</f>
        <v>0</v>
      </c>
      <c r="C82" s="327" t="s">
        <v>326</v>
      </c>
      <c r="D82" s="328" t="str">
        <f>IF(ＺＥＨデベロッパー公開情報!AD188="--選択--","",ＺＥＨデベロッパー公開情報!AD188)</f>
        <v/>
      </c>
      <c r="E82" s="329" t="str">
        <f>IF(ＺＥＨデベロッパー公開情報!AI188="--選択--","",ＺＥＨデベロッパー公開情報!AI188)</f>
        <v/>
      </c>
      <c r="F82" s="328">
        <f>ＺＥＨデベロッパー公開情報!AN188</f>
        <v>0</v>
      </c>
      <c r="G82" s="329">
        <f>ＺＥＨデベロッパー公開情報!AT188</f>
        <v>0</v>
      </c>
      <c r="H82" s="330" t="str">
        <f>IF(ＺＥＨデベロッパー公開情報!AX188="","",ＺＥＨデベロッパー公開情報!AX188)</f>
        <v/>
      </c>
      <c r="I82" s="331" t="str">
        <f>IF(ＺＥＨデベロッパー公開情報!BB188="","",ＺＥＨデベロッパー公開情報!BB188)</f>
        <v/>
      </c>
      <c r="J82" s="332">
        <f>ＺＥＨデベロッパー公開情報!BF188</f>
        <v>0</v>
      </c>
      <c r="K82" s="333">
        <f>ＺＥＨデベロッパー公開情報!BL188</f>
        <v>0</v>
      </c>
      <c r="L82" s="333">
        <f>ＺＥＨデベロッパー公開情報!BR188</f>
        <v>0</v>
      </c>
      <c r="M82" s="334" t="str">
        <f>ＺＥＨデベロッパー公開情報!BX188</f>
        <v/>
      </c>
      <c r="N82" s="335" t="s">
        <v>761</v>
      </c>
      <c r="O82" s="335" t="s">
        <v>762</v>
      </c>
      <c r="P82" s="336">
        <f>ＺＥＨデベロッパー実績報告書!$F$48</f>
        <v>0</v>
      </c>
      <c r="Q82" s="336">
        <f>ＺＥＨデベロッパー実績報告書!$F$46</f>
        <v>0</v>
      </c>
      <c r="R82" s="345" t="s">
        <v>769</v>
      </c>
    </row>
    <row r="83" spans="1:18">
      <c r="A83" s="326">
        <v>41</v>
      </c>
      <c r="B83" s="327">
        <f>ＺＥＨデベロッパー公開情報!C189</f>
        <v>0</v>
      </c>
      <c r="C83" s="327" t="s">
        <v>326</v>
      </c>
      <c r="D83" s="328" t="str">
        <f>IF(ＺＥＨデベロッパー公開情報!AD189="--選択--","",ＺＥＨデベロッパー公開情報!AD189)</f>
        <v/>
      </c>
      <c r="E83" s="329" t="str">
        <f>IF(ＺＥＨデベロッパー公開情報!AI189="--選択--","",ＺＥＨデベロッパー公開情報!AI189)</f>
        <v/>
      </c>
      <c r="F83" s="328">
        <f>ＺＥＨデベロッパー公開情報!AN189</f>
        <v>0</v>
      </c>
      <c r="G83" s="329">
        <f>ＺＥＨデベロッパー公開情報!AT189</f>
        <v>0</v>
      </c>
      <c r="H83" s="330" t="str">
        <f>IF(ＺＥＨデベロッパー公開情報!AX189="","",ＺＥＨデベロッパー公開情報!AX189)</f>
        <v/>
      </c>
      <c r="I83" s="331" t="str">
        <f>IF(ＺＥＨデベロッパー公開情報!BB189="","",ＺＥＨデベロッパー公開情報!BB189)</f>
        <v/>
      </c>
      <c r="J83" s="332">
        <f>ＺＥＨデベロッパー公開情報!BF189</f>
        <v>0</v>
      </c>
      <c r="K83" s="333">
        <f>ＺＥＨデベロッパー公開情報!BL189</f>
        <v>0</v>
      </c>
      <c r="L83" s="333">
        <f>ＺＥＨデベロッパー公開情報!BR189</f>
        <v>0</v>
      </c>
      <c r="M83" s="334" t="str">
        <f>ＺＥＨデベロッパー公開情報!BX189</f>
        <v/>
      </c>
      <c r="N83" s="335" t="s">
        <v>761</v>
      </c>
      <c r="O83" s="335" t="s">
        <v>762</v>
      </c>
      <c r="P83" s="336">
        <f>ＺＥＨデベロッパー実績報告書!$F$48</f>
        <v>0</v>
      </c>
      <c r="Q83" s="336">
        <f>ＺＥＨデベロッパー実績報告書!$F$46</f>
        <v>0</v>
      </c>
      <c r="R83" s="345" t="s">
        <v>769</v>
      </c>
    </row>
    <row r="84" spans="1:18">
      <c r="A84" s="326">
        <v>42</v>
      </c>
      <c r="B84" s="327">
        <f>ＺＥＨデベロッパー公開情報!C190</f>
        <v>0</v>
      </c>
      <c r="C84" s="327" t="s">
        <v>326</v>
      </c>
      <c r="D84" s="328" t="str">
        <f>IF(ＺＥＨデベロッパー公開情報!AD190="--選択--","",ＺＥＨデベロッパー公開情報!AD190)</f>
        <v/>
      </c>
      <c r="E84" s="329" t="str">
        <f>IF(ＺＥＨデベロッパー公開情報!AI190="--選択--","",ＺＥＨデベロッパー公開情報!AI190)</f>
        <v/>
      </c>
      <c r="F84" s="328">
        <f>ＺＥＨデベロッパー公開情報!AN190</f>
        <v>0</v>
      </c>
      <c r="G84" s="329">
        <f>ＺＥＨデベロッパー公開情報!AT190</f>
        <v>0</v>
      </c>
      <c r="H84" s="330" t="str">
        <f>IF(ＺＥＨデベロッパー公開情報!AX190="","",ＺＥＨデベロッパー公開情報!AX190)</f>
        <v/>
      </c>
      <c r="I84" s="331" t="str">
        <f>IF(ＺＥＨデベロッパー公開情報!BB190="","",ＺＥＨデベロッパー公開情報!BB190)</f>
        <v/>
      </c>
      <c r="J84" s="332">
        <f>ＺＥＨデベロッパー公開情報!BF190</f>
        <v>0</v>
      </c>
      <c r="K84" s="333">
        <f>ＺＥＨデベロッパー公開情報!BL190</f>
        <v>0</v>
      </c>
      <c r="L84" s="333">
        <f>ＺＥＨデベロッパー公開情報!BR190</f>
        <v>0</v>
      </c>
      <c r="M84" s="334" t="str">
        <f>ＺＥＨデベロッパー公開情報!BX190</f>
        <v/>
      </c>
      <c r="N84" s="335" t="s">
        <v>761</v>
      </c>
      <c r="O84" s="335" t="s">
        <v>762</v>
      </c>
      <c r="P84" s="336">
        <f>ＺＥＨデベロッパー実績報告書!$F$48</f>
        <v>0</v>
      </c>
      <c r="Q84" s="336">
        <f>ＺＥＨデベロッパー実績報告書!$F$46</f>
        <v>0</v>
      </c>
      <c r="R84" s="345" t="s">
        <v>769</v>
      </c>
    </row>
    <row r="85" spans="1:18">
      <c r="A85" s="326">
        <v>43</v>
      </c>
      <c r="B85" s="327">
        <f>ＺＥＨデベロッパー公開情報!C191</f>
        <v>0</v>
      </c>
      <c r="C85" s="327" t="s">
        <v>326</v>
      </c>
      <c r="D85" s="328" t="str">
        <f>IF(ＺＥＨデベロッパー公開情報!AD191="--選択--","",ＺＥＨデベロッパー公開情報!AD191)</f>
        <v/>
      </c>
      <c r="E85" s="329" t="str">
        <f>IF(ＺＥＨデベロッパー公開情報!AI191="--選択--","",ＺＥＨデベロッパー公開情報!AI191)</f>
        <v/>
      </c>
      <c r="F85" s="328">
        <f>ＺＥＨデベロッパー公開情報!AN191</f>
        <v>0</v>
      </c>
      <c r="G85" s="329">
        <f>ＺＥＨデベロッパー公開情報!AT191</f>
        <v>0</v>
      </c>
      <c r="H85" s="330" t="str">
        <f>IF(ＺＥＨデベロッパー公開情報!AX191="","",ＺＥＨデベロッパー公開情報!AX191)</f>
        <v/>
      </c>
      <c r="I85" s="331" t="str">
        <f>IF(ＺＥＨデベロッパー公開情報!BB191="","",ＺＥＨデベロッパー公開情報!BB191)</f>
        <v/>
      </c>
      <c r="J85" s="332">
        <f>ＺＥＨデベロッパー公開情報!BF191</f>
        <v>0</v>
      </c>
      <c r="K85" s="333">
        <f>ＺＥＨデベロッパー公開情報!BL191</f>
        <v>0</v>
      </c>
      <c r="L85" s="333">
        <f>ＺＥＨデベロッパー公開情報!BR191</f>
        <v>0</v>
      </c>
      <c r="M85" s="334" t="str">
        <f>ＺＥＨデベロッパー公開情報!BX191</f>
        <v/>
      </c>
      <c r="N85" s="335" t="s">
        <v>761</v>
      </c>
      <c r="O85" s="335" t="s">
        <v>762</v>
      </c>
      <c r="P85" s="336">
        <f>ＺＥＨデベロッパー実績報告書!$F$48</f>
        <v>0</v>
      </c>
      <c r="Q85" s="336">
        <f>ＺＥＨデベロッパー実績報告書!$F$46</f>
        <v>0</v>
      </c>
      <c r="R85" s="345" t="s">
        <v>769</v>
      </c>
    </row>
    <row r="86" spans="1:18">
      <c r="A86" s="326">
        <v>44</v>
      </c>
      <c r="B86" s="327">
        <f>ＺＥＨデベロッパー公開情報!C192</f>
        <v>0</v>
      </c>
      <c r="C86" s="327" t="s">
        <v>326</v>
      </c>
      <c r="D86" s="328" t="str">
        <f>IF(ＺＥＨデベロッパー公開情報!AD192="--選択--","",ＺＥＨデベロッパー公開情報!AD192)</f>
        <v/>
      </c>
      <c r="E86" s="329" t="str">
        <f>IF(ＺＥＨデベロッパー公開情報!AI192="--選択--","",ＺＥＨデベロッパー公開情報!AI192)</f>
        <v/>
      </c>
      <c r="F86" s="328">
        <f>ＺＥＨデベロッパー公開情報!AN192</f>
        <v>0</v>
      </c>
      <c r="G86" s="329">
        <f>ＺＥＨデベロッパー公開情報!AT192</f>
        <v>0</v>
      </c>
      <c r="H86" s="330" t="str">
        <f>IF(ＺＥＨデベロッパー公開情報!AX192="","",ＺＥＨデベロッパー公開情報!AX192)</f>
        <v/>
      </c>
      <c r="I86" s="331" t="str">
        <f>IF(ＺＥＨデベロッパー公開情報!BB192="","",ＺＥＨデベロッパー公開情報!BB192)</f>
        <v/>
      </c>
      <c r="J86" s="332">
        <f>ＺＥＨデベロッパー公開情報!BF192</f>
        <v>0</v>
      </c>
      <c r="K86" s="333">
        <f>ＺＥＨデベロッパー公開情報!BL192</f>
        <v>0</v>
      </c>
      <c r="L86" s="333">
        <f>ＺＥＨデベロッパー公開情報!BR192</f>
        <v>0</v>
      </c>
      <c r="M86" s="334" t="str">
        <f>ＺＥＨデベロッパー公開情報!BX192</f>
        <v/>
      </c>
      <c r="N86" s="335" t="s">
        <v>761</v>
      </c>
      <c r="O86" s="335" t="s">
        <v>762</v>
      </c>
      <c r="P86" s="336">
        <f>ＺＥＨデベロッパー実績報告書!$F$48</f>
        <v>0</v>
      </c>
      <c r="Q86" s="336">
        <f>ＺＥＨデベロッパー実績報告書!$F$46</f>
        <v>0</v>
      </c>
      <c r="R86" s="345" t="s">
        <v>769</v>
      </c>
    </row>
    <row r="87" spans="1:18">
      <c r="A87" s="326">
        <v>45</v>
      </c>
      <c r="B87" s="327">
        <f>ＺＥＨデベロッパー公開情報!C193</f>
        <v>0</v>
      </c>
      <c r="C87" s="327" t="s">
        <v>326</v>
      </c>
      <c r="D87" s="328" t="str">
        <f>IF(ＺＥＨデベロッパー公開情報!AD193="--選択--","",ＺＥＨデベロッパー公開情報!AD193)</f>
        <v/>
      </c>
      <c r="E87" s="329" t="str">
        <f>IF(ＺＥＨデベロッパー公開情報!AI193="--選択--","",ＺＥＨデベロッパー公開情報!AI193)</f>
        <v/>
      </c>
      <c r="F87" s="328">
        <f>ＺＥＨデベロッパー公開情報!AN193</f>
        <v>0</v>
      </c>
      <c r="G87" s="329">
        <f>ＺＥＨデベロッパー公開情報!AT193</f>
        <v>0</v>
      </c>
      <c r="H87" s="330" t="str">
        <f>IF(ＺＥＨデベロッパー公開情報!AX193="","",ＺＥＨデベロッパー公開情報!AX193)</f>
        <v/>
      </c>
      <c r="I87" s="331" t="str">
        <f>IF(ＺＥＨデベロッパー公開情報!BB193="","",ＺＥＨデベロッパー公開情報!BB193)</f>
        <v/>
      </c>
      <c r="J87" s="332">
        <f>ＺＥＨデベロッパー公開情報!BF193</f>
        <v>0</v>
      </c>
      <c r="K87" s="333">
        <f>ＺＥＨデベロッパー公開情報!BL193</f>
        <v>0</v>
      </c>
      <c r="L87" s="333">
        <f>ＺＥＨデベロッパー公開情報!BR193</f>
        <v>0</v>
      </c>
      <c r="M87" s="334" t="str">
        <f>ＺＥＨデベロッパー公開情報!BX193</f>
        <v/>
      </c>
      <c r="N87" s="335" t="s">
        <v>761</v>
      </c>
      <c r="O87" s="335" t="s">
        <v>762</v>
      </c>
      <c r="P87" s="336">
        <f>ＺＥＨデベロッパー実績報告書!$F$48</f>
        <v>0</v>
      </c>
      <c r="Q87" s="336">
        <f>ＺＥＨデベロッパー実績報告書!$F$46</f>
        <v>0</v>
      </c>
      <c r="R87" s="345" t="s">
        <v>769</v>
      </c>
    </row>
    <row r="88" spans="1:18">
      <c r="A88" s="326">
        <v>46</v>
      </c>
      <c r="B88" s="327">
        <f>ＺＥＨデベロッパー公開情報!C194</f>
        <v>0</v>
      </c>
      <c r="C88" s="327" t="s">
        <v>326</v>
      </c>
      <c r="D88" s="328" t="str">
        <f>IF(ＺＥＨデベロッパー公開情報!AD194="--選択--","",ＺＥＨデベロッパー公開情報!AD194)</f>
        <v/>
      </c>
      <c r="E88" s="329" t="str">
        <f>IF(ＺＥＨデベロッパー公開情報!AI194="--選択--","",ＺＥＨデベロッパー公開情報!AI194)</f>
        <v/>
      </c>
      <c r="F88" s="328">
        <f>ＺＥＨデベロッパー公開情報!AN194</f>
        <v>0</v>
      </c>
      <c r="G88" s="329">
        <f>ＺＥＨデベロッパー公開情報!AT194</f>
        <v>0</v>
      </c>
      <c r="H88" s="330" t="str">
        <f>IF(ＺＥＨデベロッパー公開情報!AX194="","",ＺＥＨデベロッパー公開情報!AX194)</f>
        <v/>
      </c>
      <c r="I88" s="331" t="str">
        <f>IF(ＺＥＨデベロッパー公開情報!BB194="","",ＺＥＨデベロッパー公開情報!BB194)</f>
        <v/>
      </c>
      <c r="J88" s="332">
        <f>ＺＥＨデベロッパー公開情報!BF194</f>
        <v>0</v>
      </c>
      <c r="K88" s="333">
        <f>ＺＥＨデベロッパー公開情報!BL194</f>
        <v>0</v>
      </c>
      <c r="L88" s="333">
        <f>ＺＥＨデベロッパー公開情報!BR194</f>
        <v>0</v>
      </c>
      <c r="M88" s="334" t="str">
        <f>ＺＥＨデベロッパー公開情報!BX194</f>
        <v/>
      </c>
      <c r="N88" s="335" t="s">
        <v>761</v>
      </c>
      <c r="O88" s="335" t="s">
        <v>762</v>
      </c>
      <c r="P88" s="336">
        <f>ＺＥＨデベロッパー実績報告書!$F$48</f>
        <v>0</v>
      </c>
      <c r="Q88" s="336">
        <f>ＺＥＨデベロッパー実績報告書!$F$46</f>
        <v>0</v>
      </c>
      <c r="R88" s="345" t="s">
        <v>769</v>
      </c>
    </row>
    <row r="89" spans="1:18">
      <c r="A89" s="326">
        <v>47</v>
      </c>
      <c r="B89" s="327">
        <f>ＺＥＨデベロッパー公開情報!C195</f>
        <v>0</v>
      </c>
      <c r="C89" s="327" t="s">
        <v>326</v>
      </c>
      <c r="D89" s="328" t="str">
        <f>IF(ＺＥＨデベロッパー公開情報!AD195="--選択--","",ＺＥＨデベロッパー公開情報!AD195)</f>
        <v/>
      </c>
      <c r="E89" s="329" t="str">
        <f>IF(ＺＥＨデベロッパー公開情報!AI195="--選択--","",ＺＥＨデベロッパー公開情報!AI195)</f>
        <v/>
      </c>
      <c r="F89" s="328">
        <f>ＺＥＨデベロッパー公開情報!AN195</f>
        <v>0</v>
      </c>
      <c r="G89" s="329">
        <f>ＺＥＨデベロッパー公開情報!AT195</f>
        <v>0</v>
      </c>
      <c r="H89" s="330" t="str">
        <f>IF(ＺＥＨデベロッパー公開情報!AX195="","",ＺＥＨデベロッパー公開情報!AX195)</f>
        <v/>
      </c>
      <c r="I89" s="331" t="str">
        <f>IF(ＺＥＨデベロッパー公開情報!BB195="","",ＺＥＨデベロッパー公開情報!BB195)</f>
        <v/>
      </c>
      <c r="J89" s="332">
        <f>ＺＥＨデベロッパー公開情報!BF195</f>
        <v>0</v>
      </c>
      <c r="K89" s="333">
        <f>ＺＥＨデベロッパー公開情報!BL195</f>
        <v>0</v>
      </c>
      <c r="L89" s="333">
        <f>ＺＥＨデベロッパー公開情報!BR195</f>
        <v>0</v>
      </c>
      <c r="M89" s="334" t="str">
        <f>ＺＥＨデベロッパー公開情報!BX195</f>
        <v/>
      </c>
      <c r="N89" s="335" t="s">
        <v>761</v>
      </c>
      <c r="O89" s="335" t="s">
        <v>762</v>
      </c>
      <c r="P89" s="336">
        <f>ＺＥＨデベロッパー実績報告書!$F$48</f>
        <v>0</v>
      </c>
      <c r="Q89" s="336">
        <f>ＺＥＨデベロッパー実績報告書!$F$46</f>
        <v>0</v>
      </c>
      <c r="R89" s="345" t="s">
        <v>769</v>
      </c>
    </row>
    <row r="90" spans="1:18">
      <c r="A90" s="326">
        <v>48</v>
      </c>
      <c r="B90" s="327">
        <f>ＺＥＨデベロッパー公開情報!C196</f>
        <v>0</v>
      </c>
      <c r="C90" s="327" t="s">
        <v>326</v>
      </c>
      <c r="D90" s="328" t="str">
        <f>IF(ＺＥＨデベロッパー公開情報!AD196="--選択--","",ＺＥＨデベロッパー公開情報!AD196)</f>
        <v/>
      </c>
      <c r="E90" s="329" t="str">
        <f>IF(ＺＥＨデベロッパー公開情報!AI196="--選択--","",ＺＥＨデベロッパー公開情報!AI196)</f>
        <v/>
      </c>
      <c r="F90" s="328">
        <f>ＺＥＨデベロッパー公開情報!AN196</f>
        <v>0</v>
      </c>
      <c r="G90" s="329">
        <f>ＺＥＨデベロッパー公開情報!AT196</f>
        <v>0</v>
      </c>
      <c r="H90" s="330" t="str">
        <f>IF(ＺＥＨデベロッパー公開情報!AX196="","",ＺＥＨデベロッパー公開情報!AX196)</f>
        <v/>
      </c>
      <c r="I90" s="331" t="str">
        <f>IF(ＺＥＨデベロッパー公開情報!BB196="","",ＺＥＨデベロッパー公開情報!BB196)</f>
        <v/>
      </c>
      <c r="J90" s="332">
        <f>ＺＥＨデベロッパー公開情報!BF196</f>
        <v>0</v>
      </c>
      <c r="K90" s="333">
        <f>ＺＥＨデベロッパー公開情報!BL196</f>
        <v>0</v>
      </c>
      <c r="L90" s="333">
        <f>ＺＥＨデベロッパー公開情報!BR196</f>
        <v>0</v>
      </c>
      <c r="M90" s="334" t="str">
        <f>ＺＥＨデベロッパー公開情報!BX196</f>
        <v/>
      </c>
      <c r="N90" s="335" t="s">
        <v>761</v>
      </c>
      <c r="O90" s="335" t="s">
        <v>762</v>
      </c>
      <c r="P90" s="336">
        <f>ＺＥＨデベロッパー実績報告書!$F$48</f>
        <v>0</v>
      </c>
      <c r="Q90" s="336">
        <f>ＺＥＨデベロッパー実績報告書!$F$46</f>
        <v>0</v>
      </c>
      <c r="R90" s="345" t="s">
        <v>769</v>
      </c>
    </row>
    <row r="91" spans="1:18">
      <c r="A91" s="326">
        <v>49</v>
      </c>
      <c r="B91" s="327">
        <f>ＺＥＨデベロッパー公開情報!C197</f>
        <v>0</v>
      </c>
      <c r="C91" s="327" t="s">
        <v>326</v>
      </c>
      <c r="D91" s="328" t="str">
        <f>IF(ＺＥＨデベロッパー公開情報!AD197="--選択--","",ＺＥＨデベロッパー公開情報!AD197)</f>
        <v/>
      </c>
      <c r="E91" s="329" t="str">
        <f>IF(ＺＥＨデベロッパー公開情報!AI197="--選択--","",ＺＥＨデベロッパー公開情報!AI197)</f>
        <v/>
      </c>
      <c r="F91" s="328">
        <f>ＺＥＨデベロッパー公開情報!AN197</f>
        <v>0</v>
      </c>
      <c r="G91" s="329">
        <f>ＺＥＨデベロッパー公開情報!AT197</f>
        <v>0</v>
      </c>
      <c r="H91" s="330" t="str">
        <f>IF(ＺＥＨデベロッパー公開情報!AX197="","",ＺＥＨデベロッパー公開情報!AX197)</f>
        <v/>
      </c>
      <c r="I91" s="331" t="str">
        <f>IF(ＺＥＨデベロッパー公開情報!BB197="","",ＺＥＨデベロッパー公開情報!BB197)</f>
        <v/>
      </c>
      <c r="J91" s="332">
        <f>ＺＥＨデベロッパー公開情報!BF197</f>
        <v>0</v>
      </c>
      <c r="K91" s="333">
        <f>ＺＥＨデベロッパー公開情報!BL197</f>
        <v>0</v>
      </c>
      <c r="L91" s="333">
        <f>ＺＥＨデベロッパー公開情報!BR197</f>
        <v>0</v>
      </c>
      <c r="M91" s="334" t="str">
        <f>ＺＥＨデベロッパー公開情報!BX197</f>
        <v/>
      </c>
      <c r="N91" s="335" t="s">
        <v>761</v>
      </c>
      <c r="O91" s="335" t="s">
        <v>762</v>
      </c>
      <c r="P91" s="336">
        <f>ＺＥＨデベロッパー実績報告書!$F$48</f>
        <v>0</v>
      </c>
      <c r="Q91" s="336">
        <f>ＺＥＨデベロッパー実績報告書!$F$46</f>
        <v>0</v>
      </c>
      <c r="R91" s="345" t="s">
        <v>769</v>
      </c>
    </row>
    <row r="92" spans="1:18">
      <c r="A92" s="326">
        <v>50</v>
      </c>
      <c r="B92" s="327">
        <f>ＺＥＨデベロッパー公開情報!C198</f>
        <v>0</v>
      </c>
      <c r="C92" s="327" t="s">
        <v>326</v>
      </c>
      <c r="D92" s="328" t="str">
        <f>IF(ＺＥＨデベロッパー公開情報!AD198="--選択--","",ＺＥＨデベロッパー公開情報!AD198)</f>
        <v/>
      </c>
      <c r="E92" s="329" t="str">
        <f>IF(ＺＥＨデベロッパー公開情報!AI198="--選択--","",ＺＥＨデベロッパー公開情報!AI198)</f>
        <v/>
      </c>
      <c r="F92" s="328">
        <f>ＺＥＨデベロッパー公開情報!AN198</f>
        <v>0</v>
      </c>
      <c r="G92" s="329">
        <f>ＺＥＨデベロッパー公開情報!AT198</f>
        <v>0</v>
      </c>
      <c r="H92" s="330" t="str">
        <f>IF(ＺＥＨデベロッパー公開情報!AX198="","",ＺＥＨデベロッパー公開情報!AX198)</f>
        <v/>
      </c>
      <c r="I92" s="331" t="str">
        <f>IF(ＺＥＨデベロッパー公開情報!BB198="","",ＺＥＨデベロッパー公開情報!BB198)</f>
        <v/>
      </c>
      <c r="J92" s="332">
        <f>ＺＥＨデベロッパー公開情報!BF198</f>
        <v>0</v>
      </c>
      <c r="K92" s="333">
        <f>ＺＥＨデベロッパー公開情報!BL198</f>
        <v>0</v>
      </c>
      <c r="L92" s="333">
        <f>ＺＥＨデベロッパー公開情報!BR198</f>
        <v>0</v>
      </c>
      <c r="M92" s="334" t="str">
        <f>ＺＥＨデベロッパー公開情報!BX198</f>
        <v/>
      </c>
      <c r="N92" s="335" t="s">
        <v>761</v>
      </c>
      <c r="O92" s="335" t="s">
        <v>762</v>
      </c>
      <c r="P92" s="336">
        <f>ＺＥＨデベロッパー実績報告書!$F$48</f>
        <v>0</v>
      </c>
      <c r="Q92" s="336">
        <f>ＺＥＨデベロッパー実績報告書!$F$46</f>
        <v>0</v>
      </c>
      <c r="R92" s="345" t="s">
        <v>769</v>
      </c>
    </row>
    <row r="93" spans="1:18">
      <c r="A93" s="337">
        <v>1</v>
      </c>
      <c r="B93" s="338">
        <f>ＺＥＨデベロッパー公開情報!C199</f>
        <v>0</v>
      </c>
      <c r="C93" s="338" t="s">
        <v>326</v>
      </c>
      <c r="D93" s="339" t="s">
        <v>769</v>
      </c>
      <c r="E93" s="340" t="s">
        <v>769</v>
      </c>
      <c r="F93" s="339" t="s">
        <v>769</v>
      </c>
      <c r="G93" s="348" t="s">
        <v>764</v>
      </c>
      <c r="H93" s="341">
        <f>ＺＥＨデベロッパー公開情報!J45</f>
        <v>0</v>
      </c>
      <c r="I93" s="342" t="s">
        <v>769</v>
      </c>
      <c r="J93" s="342" t="s">
        <v>769</v>
      </c>
      <c r="K93" s="343" t="s">
        <v>769</v>
      </c>
      <c r="L93" s="343" t="s">
        <v>769</v>
      </c>
      <c r="M93" s="344" t="s">
        <v>768</v>
      </c>
      <c r="N93" s="345" t="s">
        <v>761</v>
      </c>
      <c r="O93" s="345" t="s">
        <v>760</v>
      </c>
      <c r="P93" s="346">
        <f>ＺＥＨデベロッパー実績報告書!$F$48</f>
        <v>0</v>
      </c>
      <c r="Q93" s="346">
        <f>ＺＥＨデベロッパー実績報告書!$F$46</f>
        <v>0</v>
      </c>
      <c r="R93" s="345">
        <f>ＺＥＨデベロッパー公開情報!J41</f>
        <v>0</v>
      </c>
    </row>
    <row r="94" spans="1:18">
      <c r="A94" s="337">
        <v>2</v>
      </c>
      <c r="B94" s="338">
        <f>ＺＥＨデベロッパー公開情報!C200</f>
        <v>0</v>
      </c>
      <c r="C94" s="338" t="s">
        <v>326</v>
      </c>
      <c r="D94" s="339" t="s">
        <v>769</v>
      </c>
      <c r="E94" s="340" t="s">
        <v>769</v>
      </c>
      <c r="F94" s="339" t="s">
        <v>769</v>
      </c>
      <c r="G94" s="349" t="s">
        <v>765</v>
      </c>
      <c r="H94" s="341">
        <f>ＺＥＨデベロッパー公開情報!R45</f>
        <v>0</v>
      </c>
      <c r="I94" s="342" t="s">
        <v>769</v>
      </c>
      <c r="J94" s="342" t="s">
        <v>769</v>
      </c>
      <c r="K94" s="343" t="s">
        <v>769</v>
      </c>
      <c r="L94" s="343" t="s">
        <v>769</v>
      </c>
      <c r="M94" s="344" t="s">
        <v>768</v>
      </c>
      <c r="N94" s="345" t="s">
        <v>761</v>
      </c>
      <c r="O94" s="345" t="s">
        <v>760</v>
      </c>
      <c r="P94" s="346">
        <f>ＺＥＨデベロッパー実績報告書!$F$48</f>
        <v>0</v>
      </c>
      <c r="Q94" s="346">
        <f>ＺＥＨデベロッパー実績報告書!$F$46</f>
        <v>0</v>
      </c>
      <c r="R94" s="345">
        <f>ＺＥＨデベロッパー公開情報!R41</f>
        <v>0</v>
      </c>
    </row>
    <row r="95" spans="1:18">
      <c r="A95" s="337">
        <v>3</v>
      </c>
      <c r="B95" s="338">
        <f>ＺＥＨデベロッパー公開情報!C201</f>
        <v>0</v>
      </c>
      <c r="C95" s="338" t="s">
        <v>326</v>
      </c>
      <c r="D95" s="339" t="s">
        <v>769</v>
      </c>
      <c r="E95" s="340" t="s">
        <v>769</v>
      </c>
      <c r="F95" s="339" t="s">
        <v>769</v>
      </c>
      <c r="G95" s="349" t="s">
        <v>766</v>
      </c>
      <c r="H95" s="341">
        <f>ＺＥＨデベロッパー公開情報!Z45</f>
        <v>0</v>
      </c>
      <c r="I95" s="342" t="s">
        <v>769</v>
      </c>
      <c r="J95" s="342" t="s">
        <v>769</v>
      </c>
      <c r="K95" s="343" t="s">
        <v>769</v>
      </c>
      <c r="L95" s="343" t="s">
        <v>769</v>
      </c>
      <c r="M95" s="344" t="s">
        <v>768</v>
      </c>
      <c r="N95" s="345" t="s">
        <v>761</v>
      </c>
      <c r="O95" s="345" t="s">
        <v>760</v>
      </c>
      <c r="P95" s="346">
        <f>ＺＥＨデベロッパー実績報告書!$F$48</f>
        <v>0</v>
      </c>
      <c r="Q95" s="346">
        <f>ＺＥＨデベロッパー実績報告書!$F$46</f>
        <v>0</v>
      </c>
      <c r="R95" s="345">
        <f>ＺＥＨデベロッパー公開情報!Z41</f>
        <v>0</v>
      </c>
    </row>
    <row r="96" spans="1:18">
      <c r="A96" s="337">
        <v>4</v>
      </c>
      <c r="B96" s="338">
        <f>ＺＥＨデベロッパー公開情報!C202</f>
        <v>0</v>
      </c>
      <c r="C96" s="338" t="s">
        <v>326</v>
      </c>
      <c r="D96" s="339" t="s">
        <v>769</v>
      </c>
      <c r="E96" s="340" t="s">
        <v>769</v>
      </c>
      <c r="F96" s="339" t="s">
        <v>769</v>
      </c>
      <c r="G96" s="349" t="s">
        <v>767</v>
      </c>
      <c r="H96" s="341">
        <f>ＺＥＨデベロッパー公開情報!AH45</f>
        <v>0</v>
      </c>
      <c r="I96" s="342" t="s">
        <v>769</v>
      </c>
      <c r="J96" s="342" t="s">
        <v>769</v>
      </c>
      <c r="K96" s="343" t="s">
        <v>769</v>
      </c>
      <c r="L96" s="343" t="s">
        <v>769</v>
      </c>
      <c r="M96" s="344" t="s">
        <v>768</v>
      </c>
      <c r="N96" s="345" t="s">
        <v>761</v>
      </c>
      <c r="O96" s="345" t="s">
        <v>760</v>
      </c>
      <c r="P96" s="346">
        <f>ＺＥＨデベロッパー実績報告書!$F$48</f>
        <v>0</v>
      </c>
      <c r="Q96" s="346">
        <f>ＺＥＨデベロッパー実績報告書!$F$46</f>
        <v>0</v>
      </c>
      <c r="R96" s="345">
        <f>ＺＥＨデベロッパー公開情報!AH41</f>
        <v>0</v>
      </c>
    </row>
    <row r="97" spans="1:18">
      <c r="A97" s="337">
        <v>5</v>
      </c>
      <c r="B97" s="338">
        <f>ＺＥＨデベロッパー公開情報!C203</f>
        <v>0</v>
      </c>
      <c r="C97" s="338" t="s">
        <v>326</v>
      </c>
      <c r="D97" s="339" t="s">
        <v>769</v>
      </c>
      <c r="E97" s="340" t="s">
        <v>769</v>
      </c>
      <c r="F97" s="339" t="s">
        <v>769</v>
      </c>
      <c r="G97" s="347" t="s">
        <v>763</v>
      </c>
      <c r="H97" s="341">
        <f>ＺＥＨデベロッパー公開情報!AP45</f>
        <v>0</v>
      </c>
      <c r="I97" s="342" t="s">
        <v>769</v>
      </c>
      <c r="J97" s="342" t="s">
        <v>769</v>
      </c>
      <c r="K97" s="343" t="s">
        <v>769</v>
      </c>
      <c r="L97" s="343" t="s">
        <v>769</v>
      </c>
      <c r="M97" s="344" t="s">
        <v>768</v>
      </c>
      <c r="N97" s="345" t="s">
        <v>761</v>
      </c>
      <c r="O97" s="345" t="s">
        <v>760</v>
      </c>
      <c r="P97" s="346">
        <f>ＺＥＨデベロッパー実績報告書!$F$48</f>
        <v>0</v>
      </c>
      <c r="Q97" s="346">
        <f>ＺＥＨデベロッパー実績報告書!$F$46</f>
        <v>0</v>
      </c>
      <c r="R97" s="345">
        <f>ＺＥＨデベロッパー公開情報!AP41</f>
        <v>0</v>
      </c>
    </row>
  </sheetData>
  <sheetProtection algorithmName="SHA-512" hashValue="TxqkmJrZMI7Rbyi2AFpeZuruYqTqsys0nPf9UYKIPKYQ3aqwFZqMkO3bx4aVVq5vsr93RrfHkG3bVvXuqjrS7A==" saltValue="lE6/oHz9YWkZ9hyIYP25FA==" spinCount="100000" sheet="1" objects="1" scenarios="1"/>
  <mergeCells count="16">
    <mergeCell ref="G1:G2"/>
    <mergeCell ref="R1:R2"/>
    <mergeCell ref="A1:A2"/>
    <mergeCell ref="B1:C1"/>
    <mergeCell ref="D1:D2"/>
    <mergeCell ref="E1:E2"/>
    <mergeCell ref="F1:F2"/>
    <mergeCell ref="O1:O2"/>
    <mergeCell ref="P1:P2"/>
    <mergeCell ref="Q1:Q2"/>
    <mergeCell ref="H1:H2"/>
    <mergeCell ref="I1:I2"/>
    <mergeCell ref="J1:J2"/>
    <mergeCell ref="K1:L1"/>
    <mergeCell ref="M1:M2"/>
    <mergeCell ref="N1:N2"/>
  </mergeCells>
  <phoneticPr fontId="1"/>
  <conditionalFormatting sqref="B2:B4 B6 B8 B10 B12 B14:C14 B16:C16 B18:C18 B20:C20 B22:C22 B24:C24 B26:C26 B28:C28 B30:C30 B32:C32 B34:C34 B36:C36 B38:C38 B40:C40">
    <cfRule type="expression" dxfId="2" priority="3">
      <formula>AND($B2="",AND($D2&lt;&gt;"--選択--",$D2&lt;&gt;""))</formula>
    </cfRule>
  </conditionalFormatting>
  <conditionalFormatting sqref="B42:C97">
    <cfRule type="expression" dxfId="1" priority="1">
      <formula>AND($B42="",AND($D42&lt;&gt;"--選択--",$D42&lt;&gt;""))</formula>
    </cfRule>
  </conditionalFormatting>
  <conditionalFormatting sqref="C2:C12">
    <cfRule type="expression" dxfId="0" priority="2">
      <formula>AND($B2="",AND($D2&lt;&gt;"--選択--",$D2&lt;&gt;""))</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U32"/>
  <sheetViews>
    <sheetView workbookViewId="0">
      <pane xSplit="1" topLeftCell="L1" activePane="topRight" state="frozen"/>
      <selection activeCell="AO6" sqref="AO6:BV24"/>
      <selection pane="topRight" activeCell="AB25" sqref="AB25"/>
    </sheetView>
  </sheetViews>
  <sheetFormatPr defaultColWidth="9" defaultRowHeight="13"/>
  <cols>
    <col min="1" max="1" width="23.90625" style="9" hidden="1" customWidth="1"/>
    <col min="2" max="2" width="7.90625" style="9" hidden="1" customWidth="1"/>
    <col min="3" max="3" width="8.36328125" style="9" hidden="1" customWidth="1"/>
    <col min="4" max="4" width="17.453125" style="9" hidden="1" customWidth="1"/>
    <col min="5" max="5" width="8.36328125" style="9" hidden="1" customWidth="1"/>
    <col min="6" max="6" width="24.90625" style="9" hidden="1" customWidth="1"/>
    <col min="7" max="7" width="18" style="9" hidden="1" customWidth="1"/>
    <col min="8" max="8" width="19.90625" style="9" hidden="1" customWidth="1"/>
    <col min="9" max="9" width="18.90625" style="9" hidden="1" customWidth="1"/>
    <col min="10" max="10" width="23.90625" style="9" hidden="1" customWidth="1"/>
    <col min="11" max="11" width="33.08984375" style="9" hidden="1" customWidth="1"/>
    <col min="12" max="12" width="15.08984375" style="9" hidden="1" customWidth="1"/>
    <col min="13" max="13" width="21.90625" style="9" hidden="1" customWidth="1"/>
    <col min="14" max="14" width="20.36328125" style="9" hidden="1" customWidth="1"/>
    <col min="15" max="15" width="20" style="9" hidden="1" customWidth="1"/>
    <col min="16" max="16" width="18.08984375" style="9" hidden="1" customWidth="1"/>
    <col min="17" max="17" width="20.453125" style="9" hidden="1" customWidth="1"/>
    <col min="18" max="18" width="22.453125" style="9" hidden="1" customWidth="1"/>
    <col min="19" max="19" width="23.90625" style="9" hidden="1" customWidth="1"/>
    <col min="20" max="20" width="21.6328125" style="9" hidden="1" customWidth="1"/>
    <col min="21" max="21" width="11.08984375" style="8" hidden="1" customWidth="1"/>
    <col min="22" max="16384" width="9" style="8"/>
  </cols>
  <sheetData>
    <row r="1" spans="1:21">
      <c r="A1" s="28" t="s">
        <v>15</v>
      </c>
      <c r="B1" s="29" t="s">
        <v>282</v>
      </c>
      <c r="C1" s="29" t="s">
        <v>283</v>
      </c>
      <c r="D1" s="29" t="s">
        <v>284</v>
      </c>
      <c r="E1" s="29" t="s">
        <v>285</v>
      </c>
      <c r="F1" s="29" t="s">
        <v>286</v>
      </c>
      <c r="G1" s="29" t="s">
        <v>287</v>
      </c>
      <c r="H1" s="29" t="s">
        <v>288</v>
      </c>
      <c r="I1" s="29" t="s">
        <v>289</v>
      </c>
      <c r="J1" s="29" t="s">
        <v>290</v>
      </c>
      <c r="K1" s="29" t="s">
        <v>291</v>
      </c>
      <c r="L1" s="29" t="s">
        <v>292</v>
      </c>
      <c r="M1" s="29" t="s">
        <v>293</v>
      </c>
      <c r="N1" s="29" t="s">
        <v>294</v>
      </c>
      <c r="O1" s="29" t="s">
        <v>295</v>
      </c>
      <c r="P1" s="29" t="s">
        <v>336</v>
      </c>
      <c r="Q1" s="29" t="s">
        <v>296</v>
      </c>
      <c r="R1" s="29" t="s">
        <v>297</v>
      </c>
      <c r="S1" s="29" t="s">
        <v>298</v>
      </c>
      <c r="T1" s="29" t="s">
        <v>299</v>
      </c>
      <c r="U1" s="29" t="s">
        <v>300</v>
      </c>
    </row>
    <row r="2" spans="1:21">
      <c r="A2" s="30" t="s">
        <v>325</v>
      </c>
      <c r="B2" s="30" t="s">
        <v>325</v>
      </c>
      <c r="C2" s="30" t="s">
        <v>325</v>
      </c>
      <c r="D2" s="30" t="s">
        <v>325</v>
      </c>
      <c r="E2" s="30" t="s">
        <v>325</v>
      </c>
      <c r="F2" s="30" t="s">
        <v>325</v>
      </c>
      <c r="G2" s="30" t="s">
        <v>325</v>
      </c>
      <c r="H2" s="30" t="s">
        <v>325</v>
      </c>
      <c r="I2" s="30" t="s">
        <v>325</v>
      </c>
      <c r="J2" s="30" t="s">
        <v>325</v>
      </c>
      <c r="K2" s="30" t="s">
        <v>325</v>
      </c>
      <c r="L2" s="30" t="s">
        <v>325</v>
      </c>
      <c r="M2" s="30" t="s">
        <v>325</v>
      </c>
      <c r="N2" s="30" t="s">
        <v>325</v>
      </c>
      <c r="O2" s="30" t="s">
        <v>325</v>
      </c>
      <c r="P2" s="30" t="s">
        <v>325</v>
      </c>
      <c r="Q2" s="30" t="s">
        <v>325</v>
      </c>
      <c r="R2" s="30" t="s">
        <v>325</v>
      </c>
      <c r="S2" s="30" t="s">
        <v>325</v>
      </c>
      <c r="T2" s="30" t="s">
        <v>325</v>
      </c>
      <c r="U2" s="30" t="s">
        <v>325</v>
      </c>
    </row>
    <row r="3" spans="1:21">
      <c r="A3" s="31" t="s">
        <v>84</v>
      </c>
      <c r="B3" s="31" t="s">
        <v>118</v>
      </c>
      <c r="C3" s="31" t="s">
        <v>85</v>
      </c>
      <c r="D3" s="31" t="s">
        <v>284</v>
      </c>
      <c r="E3" s="31" t="s">
        <v>95</v>
      </c>
      <c r="F3" s="31" t="s">
        <v>587</v>
      </c>
      <c r="G3" s="31" t="s">
        <v>301</v>
      </c>
      <c r="H3" s="31" t="s">
        <v>582</v>
      </c>
      <c r="I3" s="32" t="s">
        <v>575</v>
      </c>
      <c r="J3" s="32" t="s">
        <v>563</v>
      </c>
      <c r="K3" s="31" t="s">
        <v>557</v>
      </c>
      <c r="L3" s="31" t="s">
        <v>302</v>
      </c>
      <c r="M3" s="31" t="s">
        <v>332</v>
      </c>
      <c r="N3" s="31" t="s">
        <v>119</v>
      </c>
      <c r="O3" s="31" t="s">
        <v>122</v>
      </c>
      <c r="P3" s="31" t="s">
        <v>303</v>
      </c>
      <c r="Q3" s="31" t="s">
        <v>304</v>
      </c>
      <c r="R3" s="31" t="s">
        <v>305</v>
      </c>
      <c r="S3" s="31" t="s">
        <v>554</v>
      </c>
      <c r="T3" s="32" t="s">
        <v>181</v>
      </c>
      <c r="U3" s="32" t="s">
        <v>183</v>
      </c>
    </row>
    <row r="4" spans="1:21">
      <c r="A4" s="31" t="s">
        <v>85</v>
      </c>
      <c r="B4" s="31" t="s">
        <v>93</v>
      </c>
      <c r="C4" s="31" t="s">
        <v>94</v>
      </c>
      <c r="D4" s="31"/>
      <c r="E4" s="31" t="s">
        <v>96</v>
      </c>
      <c r="F4" s="31" t="s">
        <v>588</v>
      </c>
      <c r="G4" s="31" t="s">
        <v>306</v>
      </c>
      <c r="H4" s="31" t="s">
        <v>583</v>
      </c>
      <c r="I4" s="32" t="s">
        <v>576</v>
      </c>
      <c r="J4" s="32" t="s">
        <v>564</v>
      </c>
      <c r="K4" s="31" t="s">
        <v>558</v>
      </c>
      <c r="L4" s="31" t="s">
        <v>307</v>
      </c>
      <c r="M4" s="31" t="s">
        <v>334</v>
      </c>
      <c r="N4" s="31" t="s">
        <v>120</v>
      </c>
      <c r="O4" s="31" t="s">
        <v>123</v>
      </c>
      <c r="P4" s="31" t="s">
        <v>125</v>
      </c>
      <c r="Q4" s="31" t="s">
        <v>308</v>
      </c>
      <c r="R4" s="31" t="s">
        <v>309</v>
      </c>
      <c r="S4" s="31" t="s">
        <v>555</v>
      </c>
      <c r="T4" s="31" t="s">
        <v>182</v>
      </c>
      <c r="U4" s="33"/>
    </row>
    <row r="5" spans="1:21">
      <c r="A5" s="31" t="s">
        <v>86</v>
      </c>
      <c r="B5" s="31"/>
      <c r="C5" s="31"/>
      <c r="D5" s="31"/>
      <c r="E5" s="31" t="s">
        <v>97</v>
      </c>
      <c r="F5" s="31" t="s">
        <v>589</v>
      </c>
      <c r="G5" s="31" t="s">
        <v>310</v>
      </c>
      <c r="H5" s="31" t="s">
        <v>584</v>
      </c>
      <c r="I5" s="32" t="s">
        <v>577</v>
      </c>
      <c r="J5" s="32" t="s">
        <v>565</v>
      </c>
      <c r="K5" s="31" t="s">
        <v>559</v>
      </c>
      <c r="L5" s="31" t="s">
        <v>311</v>
      </c>
      <c r="M5" s="31" t="s">
        <v>333</v>
      </c>
      <c r="N5" s="31" t="s">
        <v>121</v>
      </c>
      <c r="O5" s="31" t="s">
        <v>124</v>
      </c>
      <c r="P5" s="31"/>
      <c r="Q5" s="31" t="s">
        <v>312</v>
      </c>
      <c r="R5" s="31"/>
      <c r="S5" s="31" t="s">
        <v>556</v>
      </c>
      <c r="T5" s="31"/>
      <c r="U5" s="33"/>
    </row>
    <row r="6" spans="1:21">
      <c r="A6" s="31" t="s">
        <v>87</v>
      </c>
      <c r="B6" s="31"/>
      <c r="C6" s="31"/>
      <c r="D6" s="31"/>
      <c r="E6" s="31"/>
      <c r="F6" s="31" t="s">
        <v>590</v>
      </c>
      <c r="G6" s="31" t="s">
        <v>313</v>
      </c>
      <c r="H6" s="31" t="s">
        <v>585</v>
      </c>
      <c r="I6" s="32" t="s">
        <v>578</v>
      </c>
      <c r="J6" s="32" t="s">
        <v>566</v>
      </c>
      <c r="K6" s="31" t="s">
        <v>560</v>
      </c>
      <c r="L6" s="31"/>
      <c r="M6" s="31" t="s">
        <v>335</v>
      </c>
      <c r="N6" s="31"/>
      <c r="O6" s="31"/>
      <c r="P6" s="31"/>
      <c r="Q6" s="31"/>
      <c r="R6" s="31"/>
      <c r="S6" s="31" t="s">
        <v>175</v>
      </c>
      <c r="T6" s="31"/>
      <c r="U6" s="33"/>
    </row>
    <row r="7" spans="1:21">
      <c r="A7" s="31" t="s">
        <v>88</v>
      </c>
      <c r="B7" s="31"/>
      <c r="C7" s="31"/>
      <c r="D7" s="31"/>
      <c r="E7" s="31"/>
      <c r="F7" s="31" t="s">
        <v>591</v>
      </c>
      <c r="G7" s="31"/>
      <c r="H7" s="31" t="s">
        <v>586</v>
      </c>
      <c r="I7" s="32" t="s">
        <v>579</v>
      </c>
      <c r="J7" s="32" t="s">
        <v>567</v>
      </c>
      <c r="K7" s="31" t="s">
        <v>561</v>
      </c>
      <c r="L7" s="31"/>
      <c r="M7" s="31"/>
      <c r="N7" s="31"/>
      <c r="O7" s="31"/>
      <c r="P7" s="31"/>
      <c r="Q7" s="31"/>
      <c r="R7" s="31"/>
      <c r="S7" s="31" t="s">
        <v>176</v>
      </c>
      <c r="T7" s="31"/>
      <c r="U7" s="33"/>
    </row>
    <row r="8" spans="1:21">
      <c r="A8" s="31" t="s">
        <v>89</v>
      </c>
      <c r="B8" s="31"/>
      <c r="C8" s="31"/>
      <c r="D8" s="31"/>
      <c r="E8" s="31"/>
      <c r="F8" s="31" t="s">
        <v>592</v>
      </c>
      <c r="G8" s="31"/>
      <c r="H8" s="31"/>
      <c r="I8" s="32" t="s">
        <v>580</v>
      </c>
      <c r="J8" s="32" t="s">
        <v>568</v>
      </c>
      <c r="K8" s="31" t="s">
        <v>562</v>
      </c>
      <c r="L8" s="31"/>
      <c r="M8" s="31"/>
      <c r="N8" s="31"/>
      <c r="O8" s="31"/>
      <c r="P8" s="31"/>
      <c r="Q8" s="31"/>
      <c r="R8" s="31"/>
      <c r="S8" s="31" t="s">
        <v>177</v>
      </c>
      <c r="T8" s="31"/>
      <c r="U8" s="33"/>
    </row>
    <row r="9" spans="1:21">
      <c r="A9" s="31" t="s">
        <v>90</v>
      </c>
      <c r="B9" s="31"/>
      <c r="C9" s="31"/>
      <c r="D9" s="31"/>
      <c r="E9" s="31"/>
      <c r="F9" s="31" t="s">
        <v>593</v>
      </c>
      <c r="G9" s="31"/>
      <c r="H9" s="31"/>
      <c r="I9" s="32" t="s">
        <v>581</v>
      </c>
      <c r="J9" s="32" t="s">
        <v>569</v>
      </c>
      <c r="K9" s="31"/>
      <c r="L9" s="31"/>
      <c r="M9" s="31"/>
      <c r="N9" s="31"/>
      <c r="O9" s="31"/>
      <c r="P9" s="31"/>
      <c r="Q9" s="31"/>
      <c r="R9" s="31"/>
      <c r="S9" s="31" t="s">
        <v>178</v>
      </c>
      <c r="T9" s="31"/>
      <c r="U9" s="33"/>
    </row>
    <row r="10" spans="1:21">
      <c r="A10" s="31" t="s">
        <v>289</v>
      </c>
      <c r="B10" s="31"/>
      <c r="C10" s="31"/>
      <c r="D10" s="31"/>
      <c r="E10" s="31"/>
      <c r="F10" s="31" t="s">
        <v>594</v>
      </c>
      <c r="G10" s="31"/>
      <c r="H10" s="31"/>
      <c r="I10" s="32" t="s">
        <v>117</v>
      </c>
      <c r="J10" s="32" t="s">
        <v>570</v>
      </c>
      <c r="K10" s="31"/>
      <c r="L10" s="31"/>
      <c r="M10" s="31"/>
      <c r="N10" s="31"/>
      <c r="O10" s="31"/>
      <c r="P10" s="31"/>
      <c r="Q10" s="31"/>
      <c r="R10" s="31"/>
      <c r="S10" s="31" t="s">
        <v>179</v>
      </c>
      <c r="T10" s="31"/>
      <c r="U10" s="33"/>
    </row>
    <row r="11" spans="1:21">
      <c r="A11" s="31" t="s">
        <v>91</v>
      </c>
      <c r="B11" s="31"/>
      <c r="C11" s="31"/>
      <c r="D11" s="31"/>
      <c r="E11" s="31"/>
      <c r="F11" s="31" t="s">
        <v>595</v>
      </c>
      <c r="G11" s="31"/>
      <c r="H11" s="31"/>
      <c r="I11" s="31"/>
      <c r="J11" s="32" t="s">
        <v>571</v>
      </c>
      <c r="K11" s="31"/>
      <c r="L11" s="31"/>
      <c r="M11" s="31"/>
      <c r="N11" s="31"/>
      <c r="O11" s="31"/>
      <c r="P11" s="31"/>
      <c r="Q11" s="31"/>
      <c r="R11" s="31"/>
      <c r="S11" s="31" t="s">
        <v>180</v>
      </c>
      <c r="T11" s="31"/>
      <c r="U11" s="33"/>
    </row>
    <row r="12" spans="1:21">
      <c r="A12" s="31" t="s">
        <v>92</v>
      </c>
      <c r="B12" s="31"/>
      <c r="C12" s="31"/>
      <c r="D12" s="31"/>
      <c r="E12" s="31"/>
      <c r="F12" s="31" t="s">
        <v>596</v>
      </c>
      <c r="G12" s="31"/>
      <c r="H12" s="31"/>
      <c r="I12" s="31"/>
      <c r="J12" s="32" t="s">
        <v>572</v>
      </c>
      <c r="K12" s="31"/>
      <c r="L12" s="31"/>
      <c r="M12" s="31"/>
      <c r="N12" s="31"/>
      <c r="O12" s="31"/>
      <c r="P12" s="31"/>
      <c r="Q12" s="31"/>
      <c r="R12" s="31"/>
      <c r="S12" s="31"/>
      <c r="T12" s="31"/>
      <c r="U12" s="33"/>
    </row>
    <row r="13" spans="1:21">
      <c r="A13" s="31" t="s">
        <v>98</v>
      </c>
      <c r="B13" s="31"/>
      <c r="C13" s="31"/>
      <c r="D13" s="31"/>
      <c r="E13" s="31"/>
      <c r="F13" s="31" t="s">
        <v>597</v>
      </c>
      <c r="G13" s="31"/>
      <c r="H13" s="31"/>
      <c r="I13" s="31"/>
      <c r="J13" s="32" t="s">
        <v>573</v>
      </c>
      <c r="K13" s="31"/>
      <c r="L13" s="31"/>
      <c r="M13" s="31"/>
      <c r="N13" s="31"/>
      <c r="O13" s="31"/>
      <c r="P13" s="31"/>
      <c r="Q13" s="31"/>
      <c r="R13" s="31"/>
      <c r="S13" s="31"/>
      <c r="T13" s="31"/>
      <c r="U13" s="33"/>
    </row>
    <row r="14" spans="1:21">
      <c r="A14" s="31" t="s">
        <v>293</v>
      </c>
      <c r="B14" s="31"/>
      <c r="C14" s="31"/>
      <c r="D14" s="31"/>
      <c r="E14" s="31"/>
      <c r="F14" s="31" t="s">
        <v>598</v>
      </c>
      <c r="G14" s="31"/>
      <c r="H14" s="31"/>
      <c r="I14" s="31"/>
      <c r="J14" s="32" t="s">
        <v>574</v>
      </c>
      <c r="K14" s="31"/>
      <c r="L14" s="31"/>
      <c r="M14" s="31"/>
      <c r="N14" s="31"/>
      <c r="O14" s="31"/>
      <c r="P14" s="31"/>
      <c r="Q14" s="31"/>
      <c r="R14" s="31"/>
      <c r="S14" s="31"/>
      <c r="T14" s="31"/>
      <c r="U14" s="33"/>
    </row>
    <row r="15" spans="1:21">
      <c r="A15" s="31" t="s">
        <v>99</v>
      </c>
      <c r="B15" s="31"/>
      <c r="C15" s="31"/>
      <c r="D15" s="31"/>
      <c r="E15" s="31"/>
      <c r="F15" s="31" t="s">
        <v>599</v>
      </c>
      <c r="G15" s="31"/>
      <c r="H15" s="31"/>
      <c r="I15" s="31"/>
      <c r="J15" s="31"/>
      <c r="K15" s="31"/>
      <c r="L15" s="31"/>
      <c r="M15" s="31"/>
      <c r="N15" s="31"/>
      <c r="O15" s="31"/>
      <c r="P15" s="31"/>
      <c r="Q15" s="31"/>
      <c r="R15" s="31"/>
      <c r="S15" s="31"/>
      <c r="T15" s="31"/>
      <c r="U15" s="33"/>
    </row>
    <row r="16" spans="1:21">
      <c r="A16" s="31" t="s">
        <v>100</v>
      </c>
      <c r="B16" s="31"/>
      <c r="C16" s="31"/>
      <c r="D16" s="31"/>
      <c r="E16" s="31"/>
      <c r="F16" s="31" t="s">
        <v>600</v>
      </c>
      <c r="G16" s="31"/>
      <c r="H16" s="31"/>
      <c r="I16" s="31"/>
      <c r="J16" s="31"/>
      <c r="K16" s="31"/>
      <c r="L16" s="31"/>
      <c r="M16" s="31"/>
      <c r="N16" s="31"/>
      <c r="O16" s="31"/>
      <c r="P16" s="31"/>
      <c r="Q16" s="31"/>
      <c r="R16" s="31"/>
      <c r="S16" s="31"/>
      <c r="T16" s="31"/>
      <c r="U16" s="33"/>
    </row>
    <row r="17" spans="1:21">
      <c r="A17" s="31" t="s">
        <v>337</v>
      </c>
      <c r="B17" s="31"/>
      <c r="C17" s="31"/>
      <c r="D17" s="31"/>
      <c r="E17" s="31"/>
      <c r="F17" s="31" t="s">
        <v>109</v>
      </c>
      <c r="G17" s="31"/>
      <c r="H17" s="31"/>
      <c r="I17" s="31"/>
      <c r="J17" s="31"/>
      <c r="K17" s="31"/>
      <c r="L17" s="31"/>
      <c r="M17" s="31"/>
      <c r="N17" s="31"/>
      <c r="O17" s="31"/>
      <c r="P17" s="31"/>
      <c r="Q17" s="31"/>
      <c r="R17" s="31"/>
      <c r="S17" s="31"/>
      <c r="T17" s="31"/>
      <c r="U17" s="33"/>
    </row>
    <row r="18" spans="1:21">
      <c r="A18" s="31" t="s">
        <v>101</v>
      </c>
      <c r="B18" s="31"/>
      <c r="C18" s="31"/>
      <c r="D18" s="31"/>
      <c r="E18" s="31"/>
      <c r="F18" s="31" t="s">
        <v>110</v>
      </c>
      <c r="G18" s="31"/>
      <c r="H18" s="31"/>
      <c r="I18" s="31"/>
      <c r="J18" s="31"/>
      <c r="K18" s="31"/>
      <c r="L18" s="31"/>
      <c r="M18" s="31"/>
      <c r="N18" s="31"/>
      <c r="O18" s="31"/>
      <c r="P18" s="31"/>
      <c r="Q18" s="31"/>
      <c r="R18" s="31"/>
      <c r="S18" s="31"/>
      <c r="T18" s="31"/>
      <c r="U18" s="33"/>
    </row>
    <row r="19" spans="1:21">
      <c r="A19" s="31" t="s">
        <v>102</v>
      </c>
      <c r="B19" s="31"/>
      <c r="C19" s="31"/>
      <c r="D19" s="31"/>
      <c r="E19" s="31"/>
      <c r="F19" s="31" t="s">
        <v>111</v>
      </c>
      <c r="G19" s="31"/>
      <c r="H19" s="31"/>
      <c r="I19" s="31"/>
      <c r="J19" s="31"/>
      <c r="K19" s="31"/>
      <c r="L19" s="31"/>
      <c r="M19" s="31"/>
      <c r="N19" s="31"/>
      <c r="O19" s="31"/>
      <c r="P19" s="31"/>
      <c r="Q19" s="31"/>
      <c r="R19" s="31"/>
      <c r="S19" s="31"/>
      <c r="T19" s="31"/>
      <c r="U19" s="33"/>
    </row>
    <row r="20" spans="1:21">
      <c r="A20" s="32" t="s">
        <v>298</v>
      </c>
      <c r="B20" s="31"/>
      <c r="C20" s="31"/>
      <c r="D20" s="31"/>
      <c r="E20" s="31"/>
      <c r="F20" s="31" t="s">
        <v>112</v>
      </c>
      <c r="G20" s="31"/>
      <c r="H20" s="31"/>
      <c r="I20" s="31"/>
      <c r="J20" s="31"/>
      <c r="K20" s="31"/>
      <c r="L20" s="31"/>
      <c r="M20" s="31"/>
      <c r="N20" s="31"/>
      <c r="O20" s="31"/>
      <c r="P20" s="31"/>
      <c r="Q20" s="31"/>
      <c r="R20" s="31"/>
      <c r="S20" s="31"/>
      <c r="T20" s="31"/>
      <c r="U20" s="33"/>
    </row>
    <row r="21" spans="1:21">
      <c r="A21" s="31" t="s">
        <v>314</v>
      </c>
      <c r="B21" s="31"/>
      <c r="C21" s="31"/>
      <c r="D21" s="31"/>
      <c r="E21" s="31"/>
      <c r="F21" s="31" t="s">
        <v>113</v>
      </c>
      <c r="G21" s="31"/>
      <c r="H21" s="31"/>
      <c r="I21" s="31"/>
      <c r="J21" s="31"/>
      <c r="K21" s="31"/>
      <c r="L21" s="31"/>
      <c r="M21" s="31"/>
      <c r="N21" s="31"/>
      <c r="O21" s="31"/>
      <c r="P21" s="31"/>
      <c r="Q21" s="31"/>
      <c r="R21" s="31"/>
      <c r="S21" s="31"/>
      <c r="T21" s="31"/>
      <c r="U21" s="33"/>
    </row>
    <row r="22" spans="1:21">
      <c r="A22" s="31" t="s">
        <v>103</v>
      </c>
      <c r="B22" s="31"/>
      <c r="C22" s="31"/>
      <c r="D22" s="31"/>
      <c r="E22" s="31"/>
      <c r="F22" s="31" t="s">
        <v>114</v>
      </c>
      <c r="G22" s="31"/>
      <c r="H22" s="31"/>
      <c r="I22" s="31"/>
      <c r="J22" s="31"/>
      <c r="K22" s="31"/>
      <c r="L22" s="31"/>
      <c r="M22" s="31"/>
      <c r="N22" s="31"/>
      <c r="O22" s="31"/>
      <c r="P22" s="31"/>
      <c r="Q22" s="31"/>
      <c r="R22" s="31"/>
      <c r="S22" s="31"/>
      <c r="T22" s="31"/>
      <c r="U22" s="33"/>
    </row>
    <row r="23" spans="1:21">
      <c r="A23" s="31"/>
      <c r="B23" s="31"/>
      <c r="C23" s="31"/>
      <c r="D23" s="31"/>
      <c r="E23" s="31"/>
      <c r="F23" s="31" t="s">
        <v>115</v>
      </c>
      <c r="G23" s="31"/>
      <c r="H23" s="31"/>
      <c r="I23" s="31"/>
      <c r="J23" s="31"/>
      <c r="K23" s="31"/>
      <c r="L23" s="31"/>
      <c r="M23" s="31"/>
      <c r="N23" s="31"/>
      <c r="O23" s="31"/>
      <c r="P23" s="31"/>
      <c r="Q23" s="31"/>
      <c r="R23" s="31"/>
      <c r="S23" s="31"/>
      <c r="T23" s="31"/>
      <c r="U23" s="33"/>
    </row>
    <row r="24" spans="1:21">
      <c r="A24" s="31"/>
      <c r="B24" s="31"/>
      <c r="C24" s="31"/>
      <c r="D24" s="31"/>
      <c r="E24" s="31"/>
      <c r="F24" s="31" t="s">
        <v>116</v>
      </c>
      <c r="G24" s="31"/>
      <c r="H24" s="31"/>
      <c r="I24" s="31"/>
      <c r="J24" s="31"/>
      <c r="K24" s="31"/>
      <c r="L24" s="31"/>
      <c r="M24" s="31"/>
      <c r="N24" s="31"/>
      <c r="O24" s="31"/>
      <c r="P24" s="31"/>
      <c r="Q24" s="31"/>
      <c r="R24" s="31"/>
      <c r="S24" s="31"/>
      <c r="T24" s="31"/>
      <c r="U24" s="33"/>
    </row>
    <row r="25" spans="1:21">
      <c r="A25" s="31"/>
      <c r="B25" s="31"/>
      <c r="C25" s="31"/>
      <c r="D25" s="31"/>
      <c r="E25" s="31"/>
      <c r="F25" s="31" t="s">
        <v>601</v>
      </c>
      <c r="G25" s="31"/>
      <c r="H25" s="31"/>
      <c r="I25" s="31"/>
      <c r="J25" s="31"/>
      <c r="K25" s="31"/>
      <c r="L25" s="31"/>
      <c r="M25" s="31"/>
      <c r="N25" s="31"/>
      <c r="O25" s="31"/>
      <c r="P25" s="31"/>
      <c r="Q25" s="31"/>
      <c r="R25" s="31"/>
      <c r="S25" s="31"/>
      <c r="T25" s="31"/>
      <c r="U25" s="33"/>
    </row>
    <row r="26" spans="1:21">
      <c r="A26" s="31"/>
      <c r="B26" s="31"/>
      <c r="C26" s="31"/>
      <c r="D26" s="31"/>
      <c r="E26" s="31"/>
      <c r="F26" s="31" t="s">
        <v>602</v>
      </c>
      <c r="G26" s="31"/>
      <c r="H26" s="31"/>
      <c r="I26" s="31"/>
      <c r="J26" s="31"/>
      <c r="K26" s="31"/>
      <c r="L26" s="31"/>
      <c r="M26" s="31"/>
      <c r="N26" s="31"/>
      <c r="O26" s="31"/>
      <c r="P26" s="31"/>
      <c r="Q26" s="31"/>
      <c r="R26" s="31"/>
      <c r="S26" s="31"/>
      <c r="T26" s="31"/>
      <c r="U26" s="33"/>
    </row>
    <row r="31" spans="1:21" ht="17.5">
      <c r="C31" s="10"/>
    </row>
    <row r="32" spans="1:21" ht="13.5" customHeight="1"/>
  </sheetData>
  <sheetProtection selectLockedCells="1" selectUnlockedCells="1"/>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49"/>
  <sheetViews>
    <sheetView showGridLines="0" topLeftCell="E1" zoomScaleNormal="100" workbookViewId="0">
      <selection activeCell="E2" sqref="E2"/>
    </sheetView>
  </sheetViews>
  <sheetFormatPr defaultColWidth="9" defaultRowHeight="13"/>
  <cols>
    <col min="1" max="2" width="9" style="6" hidden="1" customWidth="1"/>
    <col min="3" max="3" width="11.36328125" style="11" hidden="1" customWidth="1"/>
    <col min="4" max="4" width="9" style="6" hidden="1" customWidth="1"/>
    <col min="5" max="6" width="9" style="6" customWidth="1"/>
    <col min="7" max="7" width="9" style="6"/>
    <col min="8" max="8" width="8.36328125" style="6" customWidth="1"/>
    <col min="9" max="16384" width="9" style="6"/>
  </cols>
  <sheetData>
    <row r="1" spans="1:4">
      <c r="C1" s="6"/>
    </row>
    <row r="2" spans="1:4">
      <c r="A2" s="7" t="s">
        <v>277</v>
      </c>
      <c r="B2" s="7" t="s">
        <v>277</v>
      </c>
      <c r="C2" s="7" t="s">
        <v>277</v>
      </c>
      <c r="D2" s="7" t="s">
        <v>277</v>
      </c>
    </row>
    <row r="3" spans="1:4">
      <c r="A3" s="6" t="s">
        <v>189</v>
      </c>
      <c r="B3" s="6" t="s">
        <v>276</v>
      </c>
      <c r="C3" s="6" t="s">
        <v>607</v>
      </c>
      <c r="D3" s="6" t="s">
        <v>386</v>
      </c>
    </row>
    <row r="4" spans="1:4">
      <c r="A4" s="6" t="s">
        <v>190</v>
      </c>
      <c r="B4" s="6" t="s">
        <v>230</v>
      </c>
      <c r="C4" s="6" t="s">
        <v>608</v>
      </c>
      <c r="D4" s="6" t="s">
        <v>387</v>
      </c>
    </row>
    <row r="5" spans="1:4">
      <c r="A5" s="6" t="s">
        <v>191</v>
      </c>
      <c r="B5" s="6" t="s">
        <v>231</v>
      </c>
      <c r="C5" s="6" t="s">
        <v>609</v>
      </c>
    </row>
    <row r="6" spans="1:4">
      <c r="A6" s="6" t="s">
        <v>192</v>
      </c>
      <c r="B6" s="6" t="s">
        <v>232</v>
      </c>
      <c r="C6" s="6"/>
    </row>
    <row r="7" spans="1:4">
      <c r="A7" s="6" t="s">
        <v>193</v>
      </c>
      <c r="B7" s="6" t="s">
        <v>233</v>
      </c>
      <c r="C7" s="6"/>
    </row>
    <row r="8" spans="1:4">
      <c r="A8" s="6" t="s">
        <v>194</v>
      </c>
      <c r="B8" s="6" t="s">
        <v>234</v>
      </c>
      <c r="C8" s="6"/>
    </row>
    <row r="9" spans="1:4">
      <c r="A9" s="6" t="s">
        <v>195</v>
      </c>
      <c r="B9" s="6" t="s">
        <v>235</v>
      </c>
      <c r="C9" s="6"/>
      <c r="D9" s="7"/>
    </row>
    <row r="10" spans="1:4">
      <c r="A10" s="6" t="s">
        <v>135</v>
      </c>
      <c r="B10" s="6" t="s">
        <v>236</v>
      </c>
      <c r="C10" s="6"/>
    </row>
    <row r="11" spans="1:4">
      <c r="A11" s="6" t="s">
        <v>136</v>
      </c>
      <c r="B11" s="6" t="s">
        <v>237</v>
      </c>
      <c r="C11" s="6"/>
    </row>
    <row r="12" spans="1:4">
      <c r="A12" s="6" t="s">
        <v>137</v>
      </c>
      <c r="B12" s="6" t="s">
        <v>238</v>
      </c>
      <c r="C12" s="6"/>
    </row>
    <row r="13" spans="1:4">
      <c r="A13" s="6" t="s">
        <v>138</v>
      </c>
      <c r="B13" s="6" t="s">
        <v>239</v>
      </c>
      <c r="C13" s="6"/>
    </row>
    <row r="14" spans="1:4">
      <c r="A14" s="6" t="s">
        <v>139</v>
      </c>
      <c r="B14" s="6" t="s">
        <v>240</v>
      </c>
      <c r="C14" s="6"/>
    </row>
    <row r="15" spans="1:4">
      <c r="A15" s="6" t="s">
        <v>140</v>
      </c>
      <c r="B15" s="6" t="s">
        <v>241</v>
      </c>
      <c r="C15" s="6"/>
    </row>
    <row r="16" spans="1:4">
      <c r="A16" s="6" t="s">
        <v>196</v>
      </c>
      <c r="B16" s="6" t="s">
        <v>242</v>
      </c>
      <c r="C16" s="6"/>
    </row>
    <row r="17" spans="1:3">
      <c r="A17" s="6" t="s">
        <v>197</v>
      </c>
      <c r="B17" s="6" t="s">
        <v>243</v>
      </c>
      <c r="C17" s="6"/>
    </row>
    <row r="18" spans="1:3">
      <c r="A18" s="6" t="s">
        <v>198</v>
      </c>
      <c r="B18" s="6" t="s">
        <v>244</v>
      </c>
      <c r="C18" s="6"/>
    </row>
    <row r="19" spans="1:3">
      <c r="A19" s="6" t="s">
        <v>199</v>
      </c>
      <c r="B19" s="6" t="s">
        <v>245</v>
      </c>
      <c r="C19" s="6"/>
    </row>
    <row r="20" spans="1:3">
      <c r="A20" s="6" t="s">
        <v>200</v>
      </c>
      <c r="B20" s="6" t="s">
        <v>246</v>
      </c>
      <c r="C20" s="6"/>
    </row>
    <row r="21" spans="1:3">
      <c r="A21" s="6" t="s">
        <v>201</v>
      </c>
      <c r="B21" s="6" t="s">
        <v>247</v>
      </c>
    </row>
    <row r="22" spans="1:3">
      <c r="A22" s="6" t="s">
        <v>202</v>
      </c>
      <c r="B22" s="6" t="s">
        <v>248</v>
      </c>
    </row>
    <row r="23" spans="1:3">
      <c r="A23" s="6" t="s">
        <v>203</v>
      </c>
      <c r="B23" s="6" t="s">
        <v>249</v>
      </c>
    </row>
    <row r="24" spans="1:3">
      <c r="A24" s="6" t="s">
        <v>204</v>
      </c>
      <c r="B24" s="6" t="s">
        <v>250</v>
      </c>
    </row>
    <row r="25" spans="1:3">
      <c r="A25" s="6" t="s">
        <v>205</v>
      </c>
      <c r="B25" s="6" t="s">
        <v>251</v>
      </c>
    </row>
    <row r="26" spans="1:3">
      <c r="A26" s="6" t="s">
        <v>206</v>
      </c>
      <c r="B26" s="6" t="s">
        <v>252</v>
      </c>
    </row>
    <row r="27" spans="1:3">
      <c r="A27" s="6" t="s">
        <v>207</v>
      </c>
      <c r="B27" s="6" t="s">
        <v>253</v>
      </c>
    </row>
    <row r="28" spans="1:3">
      <c r="A28" s="6" t="s">
        <v>208</v>
      </c>
      <c r="B28" s="6" t="s">
        <v>254</v>
      </c>
    </row>
    <row r="29" spans="1:3">
      <c r="A29" s="6" t="s">
        <v>209</v>
      </c>
      <c r="B29" s="6" t="s">
        <v>255</v>
      </c>
    </row>
    <row r="30" spans="1:3">
      <c r="A30" s="6" t="s">
        <v>210</v>
      </c>
      <c r="B30" s="6" t="s">
        <v>256</v>
      </c>
    </row>
    <row r="31" spans="1:3">
      <c r="A31" s="6" t="s">
        <v>211</v>
      </c>
      <c r="B31" s="6" t="s">
        <v>257</v>
      </c>
    </row>
    <row r="32" spans="1:3">
      <c r="A32" s="6" t="s">
        <v>212</v>
      </c>
      <c r="B32" s="6" t="s">
        <v>258</v>
      </c>
    </row>
    <row r="33" spans="1:2">
      <c r="A33" s="6" t="s">
        <v>213</v>
      </c>
      <c r="B33" s="6" t="s">
        <v>259</v>
      </c>
    </row>
    <row r="34" spans="1:2">
      <c r="A34" s="6" t="s">
        <v>214</v>
      </c>
      <c r="B34" s="6" t="s">
        <v>260</v>
      </c>
    </row>
    <row r="35" spans="1:2">
      <c r="A35" s="6" t="s">
        <v>215</v>
      </c>
      <c r="B35" s="6" t="s">
        <v>261</v>
      </c>
    </row>
    <row r="36" spans="1:2">
      <c r="A36" s="6" t="s">
        <v>216</v>
      </c>
      <c r="B36" s="6" t="s">
        <v>262</v>
      </c>
    </row>
    <row r="37" spans="1:2">
      <c r="A37" s="6" t="s">
        <v>217</v>
      </c>
      <c r="B37" s="6" t="s">
        <v>263</v>
      </c>
    </row>
    <row r="38" spans="1:2">
      <c r="A38" s="6" t="s">
        <v>218</v>
      </c>
      <c r="B38" s="6" t="s">
        <v>264</v>
      </c>
    </row>
    <row r="39" spans="1:2">
      <c r="A39" s="6" t="s">
        <v>219</v>
      </c>
      <c r="B39" s="6" t="s">
        <v>265</v>
      </c>
    </row>
    <row r="40" spans="1:2">
      <c r="A40" s="6" t="s">
        <v>220</v>
      </c>
      <c r="B40" s="6" t="s">
        <v>266</v>
      </c>
    </row>
    <row r="41" spans="1:2">
      <c r="A41" s="6" t="s">
        <v>221</v>
      </c>
      <c r="B41" s="6" t="s">
        <v>267</v>
      </c>
    </row>
    <row r="42" spans="1:2">
      <c r="A42" s="6" t="s">
        <v>222</v>
      </c>
      <c r="B42" s="6" t="s">
        <v>268</v>
      </c>
    </row>
    <row r="43" spans="1:2">
      <c r="A43" s="6" t="s">
        <v>223</v>
      </c>
      <c r="B43" s="6" t="s">
        <v>269</v>
      </c>
    </row>
    <row r="44" spans="1:2">
      <c r="A44" s="6" t="s">
        <v>224</v>
      </c>
      <c r="B44" s="6" t="s">
        <v>270</v>
      </c>
    </row>
    <row r="45" spans="1:2">
      <c r="A45" s="6" t="s">
        <v>225</v>
      </c>
      <c r="B45" s="6" t="s">
        <v>271</v>
      </c>
    </row>
    <row r="46" spans="1:2">
      <c r="A46" s="6" t="s">
        <v>226</v>
      </c>
      <c r="B46" s="6" t="s">
        <v>272</v>
      </c>
    </row>
    <row r="47" spans="1:2">
      <c r="A47" s="6" t="s">
        <v>227</v>
      </c>
      <c r="B47" s="6" t="s">
        <v>273</v>
      </c>
    </row>
    <row r="48" spans="1:2">
      <c r="A48" s="6" t="s">
        <v>228</v>
      </c>
      <c r="B48" s="6" t="s">
        <v>274</v>
      </c>
    </row>
    <row r="49" spans="1:2">
      <c r="A49" s="6" t="s">
        <v>229</v>
      </c>
      <c r="B49" s="6" t="s">
        <v>275</v>
      </c>
    </row>
  </sheetData>
  <sheetProtection selectLockedCells="1" selectUnlockedCell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30</vt:i4>
      </vt:variant>
    </vt:vector>
  </HeadingPairs>
  <TitlesOfParts>
    <vt:vector size="37" baseType="lpstr">
      <vt:lpstr>ＺＥＨデベロッパー実績報告書</vt:lpstr>
      <vt:lpstr>ＺＥＨデベロッパー公開情報</vt:lpstr>
      <vt:lpstr>ＺＥＨデベロッパー登録票</vt:lpstr>
      <vt:lpstr>data3</vt:lpstr>
      <vt:lpstr>data4</vt:lpstr>
      <vt:lpstr>data1</vt:lpstr>
      <vt:lpstr>data2</vt:lpstr>
      <vt:lpstr>ＺＥＨデベロッパー公開情報!Print_Area</vt:lpstr>
      <vt:lpstr>ＺＥＨデベロッパー実績報告書!Print_Area</vt:lpstr>
      <vt:lpstr>ＺＥＨデベロッパー登録票!Print_Area</vt:lpstr>
      <vt:lpstr>コンサルＡ</vt:lpstr>
      <vt:lpstr>コンサルＢ</vt:lpstr>
      <vt:lpstr>サービス業＿他に分類されないもの</vt:lpstr>
      <vt:lpstr>医療・福祉</vt:lpstr>
      <vt:lpstr>運輸業・郵便業</vt:lpstr>
      <vt:lpstr>卸売業・小売業</vt:lpstr>
      <vt:lpstr>学術研究・専門＿技術サービス業</vt:lpstr>
      <vt:lpstr>漁業</vt:lpstr>
      <vt:lpstr>教育・学習支援業</vt:lpstr>
      <vt:lpstr>金融業・保険業</vt:lpstr>
      <vt:lpstr>建設業</vt:lpstr>
      <vt:lpstr>公務＿他に分類されるものを除く</vt:lpstr>
      <vt:lpstr>鉱業・採石業・砂利採取業</vt:lpstr>
      <vt:lpstr>宿泊業・飲食サービス業</vt:lpstr>
      <vt:lpstr>情報通信業</vt:lpstr>
      <vt:lpstr>生活関連サービス業・娯楽業</vt:lpstr>
      <vt:lpstr>製造業</vt:lpstr>
      <vt:lpstr>設計Ａ</vt:lpstr>
      <vt:lpstr>設計Ｂ</vt:lpstr>
      <vt:lpstr>設計施工Ａ</vt:lpstr>
      <vt:lpstr>設計施工Ｂ</vt:lpstr>
      <vt:lpstr>大分類</vt:lpstr>
      <vt:lpstr>電気・ガス・熱供給・水道業</vt:lpstr>
      <vt:lpstr>農業・林業</vt:lpstr>
      <vt:lpstr>不動産業・物品賃貸業</vt:lpstr>
      <vt:lpstr>複合サービス事業</vt:lpstr>
      <vt:lpstr>分類不能の産業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2024-04-04T07:30:17Z</cp:lastPrinted>
  <dcterms:created xsi:type="dcterms:W3CDTF">2016-02-17T03:17:22Z</dcterms:created>
  <dcterms:modified xsi:type="dcterms:W3CDTF">2025-05-26T09:21:14Z</dcterms:modified>
</cp:coreProperties>
</file>