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s00226\Desktop\"/>
    </mc:Choice>
  </mc:AlternateContent>
  <xr:revisionPtr revIDLastSave="0" documentId="13_ncr:1_{7208F5BB-AECA-4A44-8FA5-F5E71DCA33D8}" xr6:coauthVersionLast="47" xr6:coauthVersionMax="47" xr10:uidLastSave="{00000000-0000-0000-0000-000000000000}"/>
  <bookViews>
    <workbookView xWindow="-120" yWindow="-120" windowWidth="29040" windowHeight="17520" tabRatio="878" xr2:uid="{353C3061-D23D-49DC-BBCF-35086E61DBA1}"/>
  </bookViews>
  <sheets>
    <sheet name="入力シート" sheetId="35" r:id="rId1"/>
    <sheet name="申請書類リスト" sheetId="84" r:id="rId2"/>
    <sheet name="様式第1_交付申請書" sheetId="4" r:id="rId3"/>
    <sheet name="誓約書" sheetId="98" r:id="rId4"/>
    <sheet name="個人情報の取得と利用について" sheetId="97" r:id="rId5"/>
    <sheet name="全体概要" sheetId="7" r:id="rId6"/>
    <sheet name="old７.共用部定額単価算出シート" sheetId="85" state="hidden" r:id="rId7"/>
    <sheet name="old１４.蓄電システム明細（専有部）" sheetId="88" state="hidden" r:id="rId8"/>
    <sheet name="住戸一覧" sheetId="112" r:id="rId9"/>
    <sheet name="工程表" sheetId="17" r:id="rId10"/>
    <sheet name="補助金額算出表　その１" sheetId="110" r:id="rId11"/>
    <sheet name="補助金額算出表　その２" sheetId="111" r:id="rId12"/>
    <sheet name="蓄電システム明細" sheetId="104" r:id="rId13"/>
    <sheet name="水害等の災害時の電源確保に配慮した蓄電システム導入計画" sheetId="71" r:id="rId14"/>
    <sheet name="old１６.ＥＶ充電設備補助金算出シート" sheetId="92" state="hidden" r:id="rId15"/>
    <sheet name="old１７.Ｖ２Ｈ充電設備（充放電設備）補助金算出シート" sheetId="91" state="hidden" r:id="rId16"/>
    <sheet name="EV充電設備補助金算出シート" sheetId="114" r:id="rId17"/>
    <sheet name="V2H充放電設備補助金算出シート" sheetId="113" r:id="rId18"/>
    <sheet name="CLT明細" sheetId="72" r:id="rId19"/>
    <sheet name="地中熱ヒートポンプ・システム明細" sheetId="73" r:id="rId20"/>
    <sheet name="PVTシステム明細 " sheetId="107" r:id="rId21"/>
    <sheet name="液体集熱式太陽熱利用システム明細" sheetId="108" r:id="rId22"/>
  </sheets>
  <externalReferences>
    <externalReference r:id="rId23"/>
  </externalReferences>
  <definedNames>
    <definedName name="_xlnm._FilterDatabase" localSheetId="5" hidden="1">全体概要!$A$1:$AA$66</definedName>
    <definedName name="_xlnm._FilterDatabase" localSheetId="11" hidden="1">'補助金額算出表　その２'!$O$49:$P$248</definedName>
    <definedName name="_Key1" localSheetId="16" hidden="1">#REF!</definedName>
    <definedName name="_Key1" localSheetId="17" hidden="1">#REF!</definedName>
    <definedName name="_Key1" localSheetId="4" hidden="1">#REF!</definedName>
    <definedName name="_Key1" localSheetId="13" hidden="1">#REF!</definedName>
    <definedName name="_Key1" localSheetId="3" hidden="1">#REF!</definedName>
    <definedName name="_Key1" hidden="1">#REF!</definedName>
    <definedName name="_Key2" localSheetId="16" hidden="1">#REF!</definedName>
    <definedName name="_Key2" localSheetId="17" hidden="1">#REF!</definedName>
    <definedName name="_Key2" localSheetId="4" hidden="1">#REF!</definedName>
    <definedName name="_Key2" localSheetId="3" hidden="1">#REF!</definedName>
    <definedName name="_Key2" hidden="1">#REF!</definedName>
    <definedName name="_Order1" hidden="1">255</definedName>
    <definedName name="_Order2" hidden="1">255</definedName>
    <definedName name="_Sort" localSheetId="18" hidden="1">#REF!</definedName>
    <definedName name="_Sort" localSheetId="16" hidden="1">#REF!</definedName>
    <definedName name="_Sort" localSheetId="7" hidden="1">#REF!</definedName>
    <definedName name="_Sort" localSheetId="14" hidden="1">#REF!</definedName>
    <definedName name="_Sort" localSheetId="15" hidden="1">#REF!</definedName>
    <definedName name="_Sort" localSheetId="17" hidden="1">#REF!</definedName>
    <definedName name="_Sort" localSheetId="4" hidden="1">#REF!</definedName>
    <definedName name="_Sort" localSheetId="13" hidden="1">#REF!</definedName>
    <definedName name="_Sort" localSheetId="3" hidden="1">#REF!</definedName>
    <definedName name="_Sort" localSheetId="19" hidden="1">#REF!</definedName>
    <definedName name="_Sort" hidden="1">#REF!</definedName>
    <definedName name="a" localSheetId="16" hidden="1">#REF!</definedName>
    <definedName name="a" localSheetId="17" hidden="1">#REF!</definedName>
    <definedName name="a" localSheetId="3" hidden="1">#REF!</definedName>
    <definedName name="a" hidden="1">#REF!</definedName>
    <definedName name="Ａ．居室シーリングライト" localSheetId="7">#REF!</definedName>
    <definedName name="Ａ．居室シーリングライト" localSheetId="14">#REF!</definedName>
    <definedName name="Ａ．居室シーリングライト" localSheetId="15">#REF!</definedName>
    <definedName name="Ｄ．室内用スポットライト" localSheetId="7">#REF!</definedName>
    <definedName name="data7" localSheetId="16">'[1]７.共用部定額単価算出シート'!$Z$10:$AB$18</definedName>
    <definedName name="data7" localSheetId="17">'[1]７.共用部定額単価算出シート'!$Z$10:$AB$18</definedName>
    <definedName name="data7">#REF!</definedName>
    <definedName name="Ｅ．ブラケット" localSheetId="7">#REF!</definedName>
    <definedName name="Esub一覧" localSheetId="16" hidden="1">#REF!</definedName>
    <definedName name="Esub一覧" localSheetId="17" hidden="1">#REF!</definedName>
    <definedName name="Esub一覧" localSheetId="3" hidden="1">#REF!</definedName>
    <definedName name="Esub一覧" hidden="1">#REF!</definedName>
    <definedName name="ＨＵＵ" localSheetId="16" hidden="1">#REF!</definedName>
    <definedName name="ＨＵＵ" localSheetId="17" hidden="1">#REF!</definedName>
    <definedName name="ＨＵＵ" localSheetId="3" hidden="1">#REF!</definedName>
    <definedName name="ＨＵＵ" hidden="1">#REF!</definedName>
    <definedName name="_xlnm.Print_Area" localSheetId="18">CLT明細!$B$3:$Y$31</definedName>
    <definedName name="_xlnm.Print_Area" localSheetId="16">EV充電設備補助金算出シート!$B$4:$Z$44</definedName>
    <definedName name="_xlnm.Print_Area" localSheetId="7">'old１４.蓄電システム明細（専有部）'!$B$4:$Z$50</definedName>
    <definedName name="_xlnm.Print_Area" localSheetId="14">'old１６.ＥＶ充電設備補助金算出シート'!$B$4:$AA$41</definedName>
    <definedName name="_xlnm.Print_Area" localSheetId="15">'old１７.Ｖ２Ｈ充電設備（充放電設備）補助金算出シート'!$B$4:$Z$46</definedName>
    <definedName name="_xlnm.Print_Area" localSheetId="6">'old７.共用部定額単価算出シート'!$A$3:$T$47</definedName>
    <definedName name="_xlnm.Print_Area" localSheetId="20">'PVTシステム明細 '!$B$3:$W$35</definedName>
    <definedName name="_xlnm.Print_Area" localSheetId="17">V2H充放電設備補助金算出シート!$B$4:$Z$44</definedName>
    <definedName name="_xlnm.Print_Area" localSheetId="21">液体集熱式太陽熱利用システム明細!$B$3:$W$32</definedName>
    <definedName name="_xlnm.Print_Area" localSheetId="4">個人情報の取得と利用について!$B$3:$AV$106</definedName>
    <definedName name="_xlnm.Print_Area" localSheetId="9">工程表!$A$3:$AF$56</definedName>
    <definedName name="_xlnm.Print_Area" localSheetId="8">住戸一覧!$B$3:$AL$242</definedName>
    <definedName name="_xlnm.Print_Area" localSheetId="1">申請書類リスト!$B$5:$G$43</definedName>
    <definedName name="_xlnm.Print_Area" localSheetId="13">水害等の災害時の電源確保に配慮した蓄電システム導入計画!$B$4:$AE$54</definedName>
    <definedName name="_xlnm.Print_Area" localSheetId="3">誓約書!$B$3:$AS$75</definedName>
    <definedName name="_xlnm.Print_Area" localSheetId="5">全体概要!$A$4:$AB$74</definedName>
    <definedName name="_xlnm.Print_Area" localSheetId="19">地中熱ヒートポンプ・システム明細!$B$3:$W$36</definedName>
    <definedName name="_xlnm.Print_Area" localSheetId="12">蓄電システム明細!$B$4:$X$49</definedName>
    <definedName name="_xlnm.Print_Area" localSheetId="0">入力シート!$A$1:$M$186</definedName>
    <definedName name="_xlnm.Print_Area" localSheetId="10">'補助金額算出表　その１'!$B$3:$X$245</definedName>
    <definedName name="_xlnm.Print_Area" localSheetId="11">'補助金額算出表　その２'!$B$5:$T$248</definedName>
    <definedName name="_xlnm.Print_Area" localSheetId="2">様式第1_交付申請書!$A$3:$P$303</definedName>
    <definedName name="_xlnm.Print_Titles" localSheetId="8">住戸一覧!$9:$12</definedName>
    <definedName name="_xlnm.Print_Titles" localSheetId="10">'補助金額算出表　その１'!$14:$14</definedName>
    <definedName name="_xlnm.Print_Titles" localSheetId="11">'補助金額算出表　その２'!$17:$18</definedName>
    <definedName name="WEBプログラム" localSheetId="7">#REF!</definedName>
    <definedName name="WEBプログラム" localSheetId="14">#REF!</definedName>
    <definedName name="WEBプログラム" localSheetId="15">#REF!</definedName>
    <definedName name="あ" localSheetId="18" hidden="1">#REF!</definedName>
    <definedName name="あ" localSheetId="16" hidden="1">#REF!</definedName>
    <definedName name="あ" localSheetId="7" hidden="1">#REF!</definedName>
    <definedName name="あ" localSheetId="14" hidden="1">#REF!</definedName>
    <definedName name="あ" localSheetId="15" hidden="1">#REF!</definedName>
    <definedName name="あ" localSheetId="17" hidden="1">#REF!</definedName>
    <definedName name="あ" localSheetId="4" hidden="1">#REF!</definedName>
    <definedName name="あ" localSheetId="13" hidden="1">#REF!</definedName>
    <definedName name="あ" localSheetId="3" hidden="1">#REF!</definedName>
    <definedName name="あ" localSheetId="19" hidden="1">#REF!</definedName>
    <definedName name="あ" hidden="1">#REF!</definedName>
    <definedName name="あｆｇｄｆｇ" localSheetId="16" hidden="1">#REF!</definedName>
    <definedName name="あｆｇｄｆｇ" localSheetId="17" hidden="1">#REF!</definedName>
    <definedName name="あｆｇｄｆｇ" localSheetId="3" hidden="1">#REF!</definedName>
    <definedName name="あｆｇｄｆｇ" hidden="1">#REF!</definedName>
    <definedName name="い" localSheetId="16" hidden="1">#REF!</definedName>
    <definedName name="い" localSheetId="17" hidden="1">#REF!</definedName>
    <definedName name="い" localSheetId="3" hidden="1">#REF!</definedName>
    <definedName name="い" hidden="1">#REF!</definedName>
    <definedName name="おｋ" localSheetId="16" hidden="1">#REF!</definedName>
    <definedName name="おｋ" localSheetId="17" hidden="1">#REF!</definedName>
    <definedName name="おｋ" localSheetId="3" hidden="1">#REF!</definedName>
    <definedName name="おｋ" hidden="1">#REF!</definedName>
    <definedName name="スポットライト" localSheetId="7">#REF!</definedName>
    <definedName name="スポットライト" localSheetId="14">#REF!</definedName>
    <definedName name="スポットライト" localSheetId="15">#REF!</definedName>
    <definedName name="せつび" localSheetId="16" hidden="1">#REF!</definedName>
    <definedName name="せつび" localSheetId="17" hidden="1">#REF!</definedName>
    <definedName name="せつび" localSheetId="3" hidden="1">#REF!</definedName>
    <definedName name="せつび" hidden="1">#REF!</definedName>
    <definedName name="フットライト" localSheetId="7">#REF!</definedName>
    <definedName name="ブラケット" localSheetId="7">#REF!</definedName>
    <definedName name="ペンダント" localSheetId="7">#REF!</definedName>
    <definedName name="開始月" localSheetId="7">#REF!</definedName>
    <definedName name="開始日" localSheetId="7">#REF!</definedName>
    <definedName name="開始年" localSheetId="7">#REF!</definedName>
    <definedName name="居室シーリングライト" localSheetId="7">#REF!</definedName>
    <definedName name="照明器具" localSheetId="7">#REF!</definedName>
    <definedName name="設備タイプ別設備仕様書" localSheetId="16" hidden="1">#REF!</definedName>
    <definedName name="設備タイプ別設備仕様書" localSheetId="17" hidden="1">#REF!</definedName>
    <definedName name="設備タイプ別設備仕様書" localSheetId="3" hidden="1">#REF!</definedName>
    <definedName name="設備タイプ別設備仕様書" hidden="1">#REF!</definedName>
    <definedName name="設備タイプ別設備仕様書ｃ" localSheetId="16" hidden="1">#REF!</definedName>
    <definedName name="設備タイプ別設備仕様書ｃ" localSheetId="17" hidden="1">#REF!</definedName>
    <definedName name="設備タイプ別設備仕様書ｃ" localSheetId="3" hidden="1">#REF!</definedName>
    <definedName name="設備タイプ別設備仕様書ｃ" hidden="1">#REF!</definedName>
    <definedName name="締切月" localSheetId="7">#REF!</definedName>
    <definedName name="締切日" localSheetId="7">#REF!</definedName>
    <definedName name="締切年" localSheetId="7">#REF!</definedName>
    <definedName name="補助対象経費1" localSheetId="7">#REF!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110" l="1"/>
  <c r="U15" i="110"/>
  <c r="Q15" i="110"/>
  <c r="M11" i="110"/>
  <c r="I11" i="110"/>
  <c r="M10" i="110"/>
  <c r="I10" i="110"/>
  <c r="M9" i="110"/>
  <c r="I9" i="110"/>
  <c r="M8" i="110"/>
  <c r="I8" i="110"/>
  <c r="C8" i="7" l="1"/>
  <c r="K14" i="111"/>
  <c r="K13" i="111"/>
  <c r="K12" i="111"/>
  <c r="K11" i="111"/>
  <c r="J21" i="104" l="1"/>
  <c r="J8" i="113" l="1"/>
  <c r="J8" i="114"/>
  <c r="J8" i="104"/>
  <c r="Q13" i="111"/>
  <c r="Q12" i="111"/>
  <c r="Q11" i="111"/>
  <c r="O12" i="111"/>
  <c r="O11" i="111"/>
  <c r="O14" i="111"/>
  <c r="J30" i="114"/>
  <c r="J31" i="114" s="1"/>
  <c r="J23" i="114"/>
  <c r="J24" i="114" s="1"/>
  <c r="J30" i="113"/>
  <c r="J31" i="113" s="1"/>
  <c r="J23" i="113"/>
  <c r="J24" i="113" s="1"/>
  <c r="J37" i="113" s="1"/>
  <c r="J37" i="114" l="1"/>
  <c r="J41" i="114" s="1"/>
  <c r="J41" i="113"/>
  <c r="J39" i="113"/>
  <c r="J43" i="113" l="1"/>
  <c r="J39" i="114"/>
  <c r="J43" i="114" s="1"/>
  <c r="I6" i="111" l="1"/>
  <c r="I4" i="110"/>
  <c r="J7" i="72"/>
  <c r="E23" i="111" l="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0" i="111"/>
  <c r="E21" i="111"/>
  <c r="E22" i="111"/>
  <c r="E11" i="111" l="1"/>
  <c r="M14" i="111"/>
  <c r="G20" i="111"/>
  <c r="G21" i="111"/>
  <c r="G22" i="111"/>
  <c r="G23" i="111"/>
  <c r="G24" i="111"/>
  <c r="G25" i="111"/>
  <c r="G26" i="111"/>
  <c r="G27" i="111"/>
  <c r="G28" i="111"/>
  <c r="G29" i="111"/>
  <c r="G30" i="111"/>
  <c r="G31" i="111"/>
  <c r="G32" i="111"/>
  <c r="G33" i="111"/>
  <c r="G34" i="111"/>
  <c r="G35" i="111"/>
  <c r="G36" i="111"/>
  <c r="G37" i="111"/>
  <c r="G38" i="111"/>
  <c r="G39" i="111"/>
  <c r="G40" i="111"/>
  <c r="G41" i="111"/>
  <c r="G42" i="111"/>
  <c r="G43" i="111"/>
  <c r="G44" i="111"/>
  <c r="G45" i="111"/>
  <c r="G46" i="111"/>
  <c r="G47" i="111"/>
  <c r="G48" i="111"/>
  <c r="G49" i="111"/>
  <c r="G50" i="111"/>
  <c r="G51" i="111"/>
  <c r="G52" i="111"/>
  <c r="G53" i="111"/>
  <c r="G54" i="111"/>
  <c r="G55" i="111"/>
  <c r="G56" i="111"/>
  <c r="G57" i="111"/>
  <c r="G58" i="111"/>
  <c r="G59" i="111"/>
  <c r="G60" i="111"/>
  <c r="G61" i="111"/>
  <c r="G62" i="111"/>
  <c r="G63" i="111"/>
  <c r="G64" i="111"/>
  <c r="G65" i="111"/>
  <c r="G66" i="111"/>
  <c r="G67" i="111"/>
  <c r="G68" i="111"/>
  <c r="G69" i="111"/>
  <c r="G70" i="111"/>
  <c r="G71" i="111"/>
  <c r="G72" i="111"/>
  <c r="G73" i="111"/>
  <c r="G74" i="111"/>
  <c r="G75" i="111"/>
  <c r="G76" i="111"/>
  <c r="G77" i="111"/>
  <c r="G78" i="111"/>
  <c r="G79" i="111"/>
  <c r="G80" i="111"/>
  <c r="G81" i="111"/>
  <c r="G82" i="111"/>
  <c r="G83" i="111"/>
  <c r="G84" i="111"/>
  <c r="G85" i="111"/>
  <c r="G86" i="111"/>
  <c r="G87" i="111"/>
  <c r="G88" i="111"/>
  <c r="G89" i="111"/>
  <c r="G90" i="111"/>
  <c r="G91" i="111"/>
  <c r="G92" i="111"/>
  <c r="G93" i="111"/>
  <c r="G94" i="111"/>
  <c r="G95" i="111"/>
  <c r="G96" i="111"/>
  <c r="G97" i="111"/>
  <c r="G98" i="111"/>
  <c r="G99" i="111"/>
  <c r="G100" i="111"/>
  <c r="G101" i="111"/>
  <c r="G102" i="111"/>
  <c r="G103" i="111"/>
  <c r="G104" i="111"/>
  <c r="G105" i="111"/>
  <c r="G106" i="111"/>
  <c r="G107" i="111"/>
  <c r="G108" i="111"/>
  <c r="G109" i="111"/>
  <c r="G110" i="111"/>
  <c r="G111" i="111"/>
  <c r="G112" i="111"/>
  <c r="G113" i="111"/>
  <c r="G114" i="111"/>
  <c r="G115" i="111"/>
  <c r="G116" i="111"/>
  <c r="G117" i="111"/>
  <c r="G118" i="111"/>
  <c r="G119" i="111"/>
  <c r="G120" i="111"/>
  <c r="G121" i="111"/>
  <c r="G122" i="111"/>
  <c r="G123" i="111"/>
  <c r="G124" i="111"/>
  <c r="G125" i="111"/>
  <c r="G126" i="111"/>
  <c r="G127" i="111"/>
  <c r="G128" i="111"/>
  <c r="G129" i="111"/>
  <c r="G130" i="111"/>
  <c r="G131" i="111"/>
  <c r="G132" i="111"/>
  <c r="G133" i="111"/>
  <c r="G134" i="111"/>
  <c r="G135" i="111"/>
  <c r="G136" i="111"/>
  <c r="G137" i="111"/>
  <c r="G138" i="111"/>
  <c r="G139" i="111"/>
  <c r="G140" i="111"/>
  <c r="G141" i="111"/>
  <c r="G142" i="111"/>
  <c r="G143" i="111"/>
  <c r="G144" i="111"/>
  <c r="G145" i="111"/>
  <c r="G146" i="111"/>
  <c r="G147" i="111"/>
  <c r="G148" i="111"/>
  <c r="G149" i="111"/>
  <c r="G150" i="111"/>
  <c r="G151" i="111"/>
  <c r="G152" i="111"/>
  <c r="G153" i="111"/>
  <c r="G154" i="111"/>
  <c r="G155" i="111"/>
  <c r="G156" i="111"/>
  <c r="G157" i="111"/>
  <c r="G158" i="111"/>
  <c r="G159" i="111"/>
  <c r="G160" i="111"/>
  <c r="G161" i="111"/>
  <c r="G162" i="111"/>
  <c r="G163" i="111"/>
  <c r="G164" i="111"/>
  <c r="G165" i="111"/>
  <c r="G166" i="111"/>
  <c r="G167" i="111"/>
  <c r="G168" i="111"/>
  <c r="G169" i="111"/>
  <c r="G170" i="111"/>
  <c r="G171" i="111"/>
  <c r="G172" i="111"/>
  <c r="G173" i="111"/>
  <c r="G174" i="111"/>
  <c r="G175" i="111"/>
  <c r="G176" i="111"/>
  <c r="G177" i="111"/>
  <c r="G178" i="111"/>
  <c r="G179" i="111"/>
  <c r="G180" i="111"/>
  <c r="G181" i="111"/>
  <c r="G182" i="111"/>
  <c r="G183" i="111"/>
  <c r="G184" i="111"/>
  <c r="G185" i="111"/>
  <c r="G186" i="111"/>
  <c r="G187" i="111"/>
  <c r="G188" i="111"/>
  <c r="G189" i="111"/>
  <c r="G190" i="111"/>
  <c r="G191" i="111"/>
  <c r="G192" i="111"/>
  <c r="G193" i="111"/>
  <c r="G194" i="111"/>
  <c r="G195" i="111"/>
  <c r="G196" i="111"/>
  <c r="G197" i="111"/>
  <c r="G198" i="111"/>
  <c r="G199" i="111"/>
  <c r="G200" i="111"/>
  <c r="G201" i="111"/>
  <c r="G202" i="111"/>
  <c r="G203" i="111"/>
  <c r="G204" i="111"/>
  <c r="G205" i="111"/>
  <c r="G206" i="111"/>
  <c r="G207" i="111"/>
  <c r="G208" i="111"/>
  <c r="G209" i="111"/>
  <c r="G210" i="111"/>
  <c r="G211" i="111"/>
  <c r="G212" i="111"/>
  <c r="G213" i="111"/>
  <c r="G214" i="111"/>
  <c r="G215" i="111"/>
  <c r="G216" i="111"/>
  <c r="G217" i="111"/>
  <c r="G218" i="111"/>
  <c r="G219" i="111"/>
  <c r="G220" i="111"/>
  <c r="G221" i="111"/>
  <c r="G222" i="111"/>
  <c r="G223" i="111"/>
  <c r="G224" i="111"/>
  <c r="G225" i="111"/>
  <c r="G226" i="111"/>
  <c r="G227" i="111"/>
  <c r="G228" i="111"/>
  <c r="G229" i="111"/>
  <c r="G230" i="111"/>
  <c r="G231" i="111"/>
  <c r="G232" i="111"/>
  <c r="G233" i="111"/>
  <c r="G234" i="111"/>
  <c r="G235" i="111"/>
  <c r="G236" i="111"/>
  <c r="G237" i="111"/>
  <c r="G238" i="111"/>
  <c r="G239" i="111"/>
  <c r="G240" i="111"/>
  <c r="G241" i="111"/>
  <c r="G242" i="111"/>
  <c r="G243" i="111"/>
  <c r="G244" i="111"/>
  <c r="G245" i="111"/>
  <c r="G246" i="111"/>
  <c r="G247" i="111"/>
  <c r="G248" i="111"/>
  <c r="G19" i="111"/>
  <c r="I16" i="110"/>
  <c r="E19" i="111"/>
  <c r="E16" i="110"/>
  <c r="G14" i="111" l="1"/>
  <c r="E14" i="111"/>
  <c r="E17" i="110"/>
  <c r="I17" i="110"/>
  <c r="E18" i="110"/>
  <c r="I18" i="110"/>
  <c r="E19" i="110"/>
  <c r="I19" i="110"/>
  <c r="E20" i="110"/>
  <c r="I20" i="110"/>
  <c r="E21" i="110"/>
  <c r="I21" i="110"/>
  <c r="E22" i="110"/>
  <c r="I22" i="110"/>
  <c r="E23" i="110"/>
  <c r="I23" i="110"/>
  <c r="E24" i="110"/>
  <c r="I24" i="110"/>
  <c r="E25" i="110"/>
  <c r="I25" i="110"/>
  <c r="E26" i="110"/>
  <c r="I26" i="110"/>
  <c r="E27" i="110"/>
  <c r="I27" i="110"/>
  <c r="E28" i="110"/>
  <c r="I28" i="110"/>
  <c r="E29" i="110"/>
  <c r="I29" i="110"/>
  <c r="E30" i="110"/>
  <c r="I30" i="110"/>
  <c r="E31" i="110"/>
  <c r="I31" i="110"/>
  <c r="E32" i="110"/>
  <c r="I32" i="110"/>
  <c r="E33" i="110"/>
  <c r="I33" i="110"/>
  <c r="E34" i="110"/>
  <c r="I34" i="110"/>
  <c r="E35" i="110"/>
  <c r="I35" i="110"/>
  <c r="E36" i="110"/>
  <c r="I36" i="110"/>
  <c r="E37" i="110"/>
  <c r="I37" i="110"/>
  <c r="E38" i="110"/>
  <c r="I38" i="110"/>
  <c r="E39" i="110"/>
  <c r="I39" i="110"/>
  <c r="E40" i="110"/>
  <c r="I40" i="110"/>
  <c r="E41" i="110"/>
  <c r="I41" i="110"/>
  <c r="E42" i="110"/>
  <c r="I42" i="110"/>
  <c r="E43" i="110"/>
  <c r="I43" i="110"/>
  <c r="E44" i="110"/>
  <c r="I44" i="110"/>
  <c r="E45" i="110"/>
  <c r="I45" i="110"/>
  <c r="E46" i="110"/>
  <c r="I46" i="110"/>
  <c r="E47" i="110"/>
  <c r="I47" i="110"/>
  <c r="E48" i="110"/>
  <c r="I48" i="110"/>
  <c r="E49" i="110"/>
  <c r="I49" i="110"/>
  <c r="E50" i="110"/>
  <c r="I50" i="110"/>
  <c r="E51" i="110"/>
  <c r="I51" i="110"/>
  <c r="E52" i="110"/>
  <c r="I52" i="110"/>
  <c r="E53" i="110"/>
  <c r="I53" i="110"/>
  <c r="E54" i="110"/>
  <c r="I54" i="110"/>
  <c r="E55" i="110"/>
  <c r="I55" i="110"/>
  <c r="E56" i="110"/>
  <c r="I56" i="110"/>
  <c r="E57" i="110"/>
  <c r="I57" i="110"/>
  <c r="E58" i="110"/>
  <c r="I58" i="110"/>
  <c r="E59" i="110"/>
  <c r="I59" i="110"/>
  <c r="E60" i="110"/>
  <c r="I60" i="110"/>
  <c r="E61" i="110"/>
  <c r="I61" i="110"/>
  <c r="E62" i="110"/>
  <c r="I62" i="110"/>
  <c r="E63" i="110"/>
  <c r="I63" i="110"/>
  <c r="E64" i="110"/>
  <c r="I64" i="110"/>
  <c r="E65" i="110"/>
  <c r="I65" i="110"/>
  <c r="E66" i="110"/>
  <c r="I66" i="110"/>
  <c r="E67" i="110"/>
  <c r="I67" i="110"/>
  <c r="E68" i="110"/>
  <c r="I68" i="110"/>
  <c r="E69" i="110"/>
  <c r="I69" i="110"/>
  <c r="E70" i="110"/>
  <c r="I70" i="110"/>
  <c r="E71" i="110"/>
  <c r="I71" i="110"/>
  <c r="E72" i="110"/>
  <c r="I72" i="110"/>
  <c r="E73" i="110"/>
  <c r="I73" i="110"/>
  <c r="E74" i="110"/>
  <c r="I74" i="110"/>
  <c r="E75" i="110"/>
  <c r="I75" i="110"/>
  <c r="E76" i="110"/>
  <c r="I76" i="110"/>
  <c r="E77" i="110"/>
  <c r="I77" i="110"/>
  <c r="E78" i="110"/>
  <c r="I78" i="110"/>
  <c r="E79" i="110"/>
  <c r="I79" i="110"/>
  <c r="E80" i="110"/>
  <c r="I80" i="110"/>
  <c r="E81" i="110"/>
  <c r="I81" i="110"/>
  <c r="E82" i="110"/>
  <c r="I82" i="110"/>
  <c r="E83" i="110"/>
  <c r="I83" i="110"/>
  <c r="E84" i="110"/>
  <c r="I84" i="110"/>
  <c r="E85" i="110"/>
  <c r="I85" i="110"/>
  <c r="E86" i="110"/>
  <c r="I86" i="110"/>
  <c r="E87" i="110"/>
  <c r="I87" i="110"/>
  <c r="E88" i="110"/>
  <c r="I88" i="110"/>
  <c r="E89" i="110"/>
  <c r="I89" i="110"/>
  <c r="E90" i="110"/>
  <c r="I90" i="110"/>
  <c r="E91" i="110"/>
  <c r="I91" i="110"/>
  <c r="E92" i="110"/>
  <c r="I92" i="110"/>
  <c r="E93" i="110"/>
  <c r="I93" i="110"/>
  <c r="E94" i="110"/>
  <c r="I94" i="110"/>
  <c r="E95" i="110"/>
  <c r="I95" i="110"/>
  <c r="E96" i="110"/>
  <c r="I96" i="110"/>
  <c r="E97" i="110"/>
  <c r="I97" i="110"/>
  <c r="E98" i="110"/>
  <c r="I98" i="110"/>
  <c r="E99" i="110"/>
  <c r="I99" i="110"/>
  <c r="E100" i="110"/>
  <c r="I100" i="110"/>
  <c r="E101" i="110"/>
  <c r="I101" i="110"/>
  <c r="E102" i="110"/>
  <c r="I102" i="110"/>
  <c r="E103" i="110"/>
  <c r="I103" i="110"/>
  <c r="E104" i="110"/>
  <c r="I104" i="110"/>
  <c r="E105" i="110"/>
  <c r="I105" i="110"/>
  <c r="E106" i="110"/>
  <c r="I106" i="110"/>
  <c r="E107" i="110"/>
  <c r="I107" i="110"/>
  <c r="E108" i="110"/>
  <c r="I108" i="110"/>
  <c r="E109" i="110"/>
  <c r="I109" i="110"/>
  <c r="E110" i="110"/>
  <c r="I110" i="110"/>
  <c r="E111" i="110"/>
  <c r="I111" i="110"/>
  <c r="E112" i="110"/>
  <c r="I112" i="110"/>
  <c r="E113" i="110"/>
  <c r="I113" i="110"/>
  <c r="E114" i="110"/>
  <c r="I114" i="110"/>
  <c r="E115" i="110"/>
  <c r="I115" i="110"/>
  <c r="E116" i="110"/>
  <c r="I116" i="110"/>
  <c r="E117" i="110"/>
  <c r="I117" i="110"/>
  <c r="E118" i="110"/>
  <c r="I118" i="110"/>
  <c r="E119" i="110"/>
  <c r="I119" i="110"/>
  <c r="E120" i="110"/>
  <c r="I120" i="110"/>
  <c r="E121" i="110"/>
  <c r="I121" i="110"/>
  <c r="E122" i="110"/>
  <c r="I122" i="110"/>
  <c r="E123" i="110"/>
  <c r="I123" i="110"/>
  <c r="E124" i="110"/>
  <c r="I124" i="110"/>
  <c r="E125" i="110"/>
  <c r="I125" i="110"/>
  <c r="E126" i="110"/>
  <c r="I126" i="110"/>
  <c r="E127" i="110"/>
  <c r="I127" i="110"/>
  <c r="E128" i="110"/>
  <c r="I128" i="110"/>
  <c r="E129" i="110"/>
  <c r="I129" i="110"/>
  <c r="E130" i="110"/>
  <c r="I130" i="110"/>
  <c r="E131" i="110"/>
  <c r="I131" i="110"/>
  <c r="E132" i="110"/>
  <c r="I132" i="110"/>
  <c r="E133" i="110"/>
  <c r="I133" i="110"/>
  <c r="E134" i="110"/>
  <c r="I134" i="110"/>
  <c r="E135" i="110"/>
  <c r="I135" i="110"/>
  <c r="E136" i="110"/>
  <c r="I136" i="110"/>
  <c r="E137" i="110"/>
  <c r="I137" i="110"/>
  <c r="E138" i="110"/>
  <c r="I138" i="110"/>
  <c r="E139" i="110"/>
  <c r="I139" i="110"/>
  <c r="E140" i="110"/>
  <c r="I140" i="110"/>
  <c r="E141" i="110"/>
  <c r="I141" i="110"/>
  <c r="E142" i="110"/>
  <c r="I142" i="110"/>
  <c r="E143" i="110"/>
  <c r="I143" i="110"/>
  <c r="E144" i="110"/>
  <c r="I144" i="110"/>
  <c r="E145" i="110"/>
  <c r="I145" i="110"/>
  <c r="E146" i="110"/>
  <c r="I146" i="110"/>
  <c r="E147" i="110"/>
  <c r="I147" i="110"/>
  <c r="E148" i="110"/>
  <c r="I148" i="110"/>
  <c r="E149" i="110"/>
  <c r="I149" i="110"/>
  <c r="E150" i="110"/>
  <c r="I150" i="110"/>
  <c r="E151" i="110"/>
  <c r="I151" i="110"/>
  <c r="E152" i="110"/>
  <c r="I152" i="110"/>
  <c r="E153" i="110"/>
  <c r="I153" i="110"/>
  <c r="E154" i="110"/>
  <c r="I154" i="110"/>
  <c r="E155" i="110"/>
  <c r="I155" i="110"/>
  <c r="E156" i="110"/>
  <c r="I156" i="110"/>
  <c r="E157" i="110"/>
  <c r="I157" i="110"/>
  <c r="E158" i="110"/>
  <c r="I158" i="110"/>
  <c r="E159" i="110"/>
  <c r="I159" i="110"/>
  <c r="E160" i="110"/>
  <c r="I160" i="110"/>
  <c r="E161" i="110"/>
  <c r="I161" i="110"/>
  <c r="E162" i="110"/>
  <c r="I162" i="110"/>
  <c r="E163" i="110"/>
  <c r="I163" i="110"/>
  <c r="E164" i="110"/>
  <c r="I164" i="110"/>
  <c r="E165" i="110"/>
  <c r="I165" i="110"/>
  <c r="E166" i="110"/>
  <c r="I166" i="110"/>
  <c r="E167" i="110"/>
  <c r="I167" i="110"/>
  <c r="E168" i="110"/>
  <c r="I168" i="110"/>
  <c r="E169" i="110"/>
  <c r="I169" i="110"/>
  <c r="E170" i="110"/>
  <c r="I170" i="110"/>
  <c r="E171" i="110"/>
  <c r="I171" i="110"/>
  <c r="E172" i="110"/>
  <c r="I172" i="110"/>
  <c r="E173" i="110"/>
  <c r="I173" i="110"/>
  <c r="E174" i="110"/>
  <c r="I174" i="110"/>
  <c r="E175" i="110"/>
  <c r="I175" i="110"/>
  <c r="E176" i="110"/>
  <c r="I176" i="110"/>
  <c r="E177" i="110"/>
  <c r="I177" i="110"/>
  <c r="E178" i="110"/>
  <c r="I178" i="110"/>
  <c r="E179" i="110"/>
  <c r="I179" i="110"/>
  <c r="E180" i="110"/>
  <c r="I180" i="110"/>
  <c r="E181" i="110"/>
  <c r="I181" i="110"/>
  <c r="E182" i="110"/>
  <c r="I182" i="110"/>
  <c r="E183" i="110"/>
  <c r="I183" i="110"/>
  <c r="E184" i="110"/>
  <c r="I184" i="110"/>
  <c r="E185" i="110"/>
  <c r="I185" i="110"/>
  <c r="E186" i="110"/>
  <c r="I186" i="110"/>
  <c r="E187" i="110"/>
  <c r="I187" i="110"/>
  <c r="E188" i="110"/>
  <c r="I188" i="110"/>
  <c r="E189" i="110"/>
  <c r="I189" i="110"/>
  <c r="E190" i="110"/>
  <c r="I190" i="110"/>
  <c r="E191" i="110"/>
  <c r="I191" i="110"/>
  <c r="E192" i="110"/>
  <c r="I192" i="110"/>
  <c r="E193" i="110"/>
  <c r="I193" i="110"/>
  <c r="E194" i="110"/>
  <c r="I194" i="110"/>
  <c r="E195" i="110"/>
  <c r="I195" i="110"/>
  <c r="E196" i="110"/>
  <c r="I196" i="110"/>
  <c r="E197" i="110"/>
  <c r="I197" i="110"/>
  <c r="E198" i="110"/>
  <c r="I198" i="110"/>
  <c r="E199" i="110"/>
  <c r="I199" i="110"/>
  <c r="E200" i="110"/>
  <c r="I200" i="110"/>
  <c r="E201" i="110"/>
  <c r="I201" i="110"/>
  <c r="E202" i="110"/>
  <c r="I202" i="110"/>
  <c r="E203" i="110"/>
  <c r="I203" i="110"/>
  <c r="E204" i="110"/>
  <c r="I204" i="110"/>
  <c r="E205" i="110"/>
  <c r="I205" i="110"/>
  <c r="E206" i="110"/>
  <c r="I206" i="110"/>
  <c r="E207" i="110"/>
  <c r="I207" i="110"/>
  <c r="E208" i="110"/>
  <c r="I208" i="110"/>
  <c r="E209" i="110"/>
  <c r="I209" i="110"/>
  <c r="E210" i="110"/>
  <c r="I210" i="110"/>
  <c r="E211" i="110"/>
  <c r="I211" i="110"/>
  <c r="E212" i="110"/>
  <c r="I212" i="110"/>
  <c r="E213" i="110"/>
  <c r="I213" i="110"/>
  <c r="E214" i="110"/>
  <c r="I214" i="110"/>
  <c r="E215" i="110"/>
  <c r="I215" i="110"/>
  <c r="E216" i="110"/>
  <c r="I216" i="110"/>
  <c r="E217" i="110"/>
  <c r="I217" i="110"/>
  <c r="E218" i="110"/>
  <c r="I218" i="110"/>
  <c r="E219" i="110"/>
  <c r="I219" i="110"/>
  <c r="E220" i="110"/>
  <c r="I220" i="110"/>
  <c r="E221" i="110"/>
  <c r="I221" i="110"/>
  <c r="E222" i="110"/>
  <c r="I222" i="110"/>
  <c r="E223" i="110"/>
  <c r="I223" i="110"/>
  <c r="E224" i="110"/>
  <c r="I224" i="110"/>
  <c r="E225" i="110"/>
  <c r="I225" i="110"/>
  <c r="E226" i="110"/>
  <c r="I226" i="110"/>
  <c r="E227" i="110"/>
  <c r="I227" i="110"/>
  <c r="E228" i="110"/>
  <c r="I228" i="110"/>
  <c r="E229" i="110"/>
  <c r="I229" i="110"/>
  <c r="E230" i="110"/>
  <c r="I230" i="110"/>
  <c r="E231" i="110"/>
  <c r="I231" i="110"/>
  <c r="E232" i="110"/>
  <c r="I232" i="110"/>
  <c r="E233" i="110"/>
  <c r="I233" i="110"/>
  <c r="E234" i="110"/>
  <c r="I234" i="110"/>
  <c r="E235" i="110"/>
  <c r="I235" i="110"/>
  <c r="E236" i="110"/>
  <c r="I236" i="110"/>
  <c r="E237" i="110"/>
  <c r="I237" i="110"/>
  <c r="E238" i="110"/>
  <c r="I238" i="110"/>
  <c r="E239" i="110"/>
  <c r="I239" i="110"/>
  <c r="E240" i="110"/>
  <c r="I240" i="110"/>
  <c r="E241" i="110"/>
  <c r="I241" i="110"/>
  <c r="E242" i="110"/>
  <c r="I242" i="110"/>
  <c r="E243" i="110"/>
  <c r="I243" i="110"/>
  <c r="E244" i="110"/>
  <c r="I244" i="110"/>
  <c r="E245" i="110"/>
  <c r="I245" i="110"/>
  <c r="E8" i="110"/>
  <c r="N94" i="4" s="1"/>
  <c r="Q11" i="110" l="1"/>
  <c r="U11" i="110" s="1"/>
  <c r="AC73" i="97"/>
  <c r="AA65" i="98"/>
  <c r="U73" i="97"/>
  <c r="S65" i="98"/>
  <c r="S72" i="97"/>
  <c r="Q64" i="98"/>
  <c r="AC82" i="97"/>
  <c r="AC79" i="97"/>
  <c r="AC76" i="97"/>
  <c r="J30" i="4"/>
  <c r="J24" i="4"/>
  <c r="J18" i="4"/>
  <c r="J12" i="4"/>
  <c r="AA74" i="98"/>
  <c r="AA71" i="98"/>
  <c r="AA68" i="98"/>
  <c r="S68" i="98"/>
  <c r="Q67" i="98"/>
  <c r="X22" i="7"/>
  <c r="P22" i="7"/>
  <c r="I22" i="7"/>
  <c r="U17" i="7"/>
  <c r="U18" i="7" s="1"/>
  <c r="I17" i="7"/>
  <c r="R27" i="7" l="1"/>
  <c r="B6" i="98" l="1"/>
  <c r="AA7" i="112" l="1"/>
  <c r="K7" i="112"/>
  <c r="K5" i="112"/>
  <c r="I15" i="111"/>
  <c r="M13" i="111"/>
  <c r="G13" i="111"/>
  <c r="E13" i="111"/>
  <c r="M12" i="111"/>
  <c r="G12" i="111"/>
  <c r="E12" i="111"/>
  <c r="Q15" i="111"/>
  <c r="M11" i="111"/>
  <c r="G11" i="111"/>
  <c r="Q10" i="110"/>
  <c r="E12" i="110"/>
  <c r="I12" i="110"/>
  <c r="S11" i="111" l="1"/>
  <c r="N97" i="4"/>
  <c r="M15" i="111"/>
  <c r="M12" i="110"/>
  <c r="G15" i="111"/>
  <c r="Q9" i="110"/>
  <c r="U9" i="110" s="1"/>
  <c r="U10" i="110"/>
  <c r="E15" i="111"/>
  <c r="Q8" i="110"/>
  <c r="N95" i="4" s="1"/>
  <c r="N96" i="4" s="1"/>
  <c r="N98" i="4" l="1"/>
  <c r="Q12" i="110"/>
  <c r="U8" i="110"/>
  <c r="U12" i="110" s="1"/>
  <c r="J26" i="104" l="1"/>
  <c r="J28" i="104" s="1"/>
  <c r="J7" i="108" l="1"/>
  <c r="J7" i="107"/>
  <c r="J23" i="108"/>
  <c r="J23" i="107"/>
  <c r="J32" i="104"/>
  <c r="J34" i="104" s="1"/>
  <c r="H30" i="104"/>
  <c r="O23" i="108" l="1"/>
  <c r="Q14" i="111" s="1"/>
  <c r="O23" i="107"/>
  <c r="O13" i="111" s="1"/>
  <c r="K30" i="104"/>
  <c r="J36" i="104" s="1"/>
  <c r="J41" i="104" s="1"/>
  <c r="J48" i="104" s="1"/>
  <c r="O15" i="111" l="1"/>
  <c r="I16" i="7"/>
  <c r="J34" i="91"/>
  <c r="S74" i="98" l="1"/>
  <c r="Q73" i="98"/>
  <c r="S71" i="98"/>
  <c r="Q70" i="98"/>
  <c r="U82" i="97" l="1"/>
  <c r="U79" i="97"/>
  <c r="U76" i="97"/>
  <c r="J28" i="88" l="1"/>
  <c r="J8" i="88" l="1"/>
  <c r="J44" i="91" l="1"/>
  <c r="J42" i="91"/>
  <c r="J22" i="91" l="1"/>
  <c r="S81" i="97" l="1"/>
  <c r="S78" i="97"/>
  <c r="S75" i="97"/>
  <c r="G11" i="4"/>
  <c r="G12" i="4"/>
  <c r="G28" i="4"/>
  <c r="G22" i="4"/>
  <c r="G16" i="4"/>
  <c r="G10" i="4"/>
  <c r="G31" i="4" l="1"/>
  <c r="G25" i="4"/>
  <c r="G13" i="4"/>
  <c r="J7" i="73" l="1"/>
  <c r="J8" i="91"/>
  <c r="J8" i="92"/>
  <c r="C12" i="7" l="1"/>
  <c r="N11" i="7"/>
  <c r="C11" i="7"/>
  <c r="H64" i="4" l="1"/>
  <c r="H63" i="4"/>
  <c r="C6" i="7"/>
  <c r="L5" i="4"/>
  <c r="G9" i="4"/>
  <c r="AG70" i="97" l="1"/>
  <c r="AH62" i="98"/>
  <c r="J20" i="88"/>
  <c r="J32" i="88" l="1"/>
  <c r="J31" i="92" l="1"/>
  <c r="J38" i="92" s="1"/>
  <c r="J40" i="92" s="1"/>
  <c r="J32" i="73" l="1"/>
  <c r="J21" i="92"/>
  <c r="J40" i="91" l="1"/>
  <c r="J40" i="88"/>
  <c r="J49" i="88" s="1"/>
  <c r="J46" i="91" l="1"/>
  <c r="F179" i="35" l="1"/>
  <c r="S20" i="85" l="1"/>
  <c r="S19" i="85"/>
  <c r="N20" i="85"/>
  <c r="N19" i="85"/>
  <c r="I20" i="85"/>
  <c r="I19" i="85"/>
  <c r="D20" i="85"/>
  <c r="D19" i="85"/>
  <c r="F23" i="7" l="1"/>
  <c r="S18" i="85" l="1"/>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J20" i="72"/>
  <c r="O19" i="72"/>
  <c r="O18" i="72"/>
  <c r="S30" i="85" l="1"/>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S21" i="85" l="1"/>
  <c r="S40" i="85" s="1"/>
  <c r="S46" i="85" s="1"/>
  <c r="D21" i="85"/>
  <c r="D40" i="85" s="1"/>
  <c r="D46" i="85" s="1"/>
  <c r="I21" i="85"/>
  <c r="I40" i="85" s="1"/>
  <c r="I46" i="85" s="1"/>
  <c r="N21" i="85"/>
  <c r="N40" i="85" s="1"/>
  <c r="J12" i="72" l="1"/>
  <c r="O17" i="72"/>
  <c r="O16" i="72"/>
  <c r="O20" i="72" l="1"/>
  <c r="T17" i="72"/>
  <c r="T19" i="72"/>
  <c r="S14" i="111" s="1"/>
  <c r="T18" i="72"/>
  <c r="S13" i="111" s="1"/>
  <c r="T16" i="72"/>
  <c r="K15" i="111" l="1"/>
  <c r="S12" i="111"/>
  <c r="S15" i="111" s="1"/>
  <c r="T20" i="72"/>
  <c r="I26" i="7" l="1"/>
  <c r="L263" i="4" l="1"/>
  <c r="L220" i="4"/>
  <c r="L177" i="4"/>
  <c r="L134" i="4"/>
  <c r="Q6" i="7"/>
  <c r="G30" i="4" l="1"/>
  <c r="G29" i="4"/>
  <c r="G27" i="4"/>
  <c r="G24" i="4"/>
  <c r="G23" i="4"/>
  <c r="G21" i="4"/>
  <c r="G19" i="4"/>
  <c r="G18" i="4"/>
  <c r="G17" i="4"/>
  <c r="G15" i="4"/>
  <c r="I45" i="85" l="1"/>
  <c r="N45" i="85"/>
  <c r="S45" i="85"/>
  <c r="N46" i="85" l="1"/>
  <c r="D45" i="85"/>
  <c r="B51" i="4" l="1"/>
  <c r="C7" i="7" s="1"/>
  <c r="Z17" i="7" l="1"/>
  <c r="C98" i="4" l="1"/>
  <c r="C57"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1" authorId="0" shapeId="0" xr:uid="{947598AC-1C68-4056-9A4A-66D8E98C1C23}">
      <text>
        <r>
          <rPr>
            <b/>
            <sz val="9"/>
            <color indexed="81"/>
            <rFont val="MS P ゴシック"/>
            <family val="3"/>
            <charset val="128"/>
          </rPr>
          <t>ＥＶ充電設備・Ｖ２Ｈ充放電設備を
共用部に導入する場合は入力を行う</t>
        </r>
      </text>
    </comment>
    <comment ref="I19" authorId="0" shapeId="0" xr:uid="{7A86435D-4845-4CE3-9312-A89690C8129F}">
      <text>
        <r>
          <rPr>
            <b/>
            <sz val="9"/>
            <color indexed="81"/>
            <rFont val="MS P ゴシック"/>
            <family val="3"/>
            <charset val="128"/>
          </rPr>
          <t>蓄電システムを
導入する住戸にのみ入力を行う</t>
        </r>
      </text>
    </comment>
    <comment ref="M19" authorId="0" shapeId="0" xr:uid="{9C5D104E-856B-4CC7-B498-3563BD53C968}">
      <text>
        <r>
          <rPr>
            <b/>
            <sz val="9"/>
            <color indexed="81"/>
            <rFont val="MS P ゴシック"/>
            <family val="3"/>
            <charset val="128"/>
          </rPr>
          <t>ＥＶ充電設備・Ｖ２Ｈ充放電設備を
導入する住戸にのみ入力を行う</t>
        </r>
      </text>
    </comment>
    <comment ref="Q19" authorId="0" shapeId="0" xr:uid="{F9A97E0F-1949-49BC-A9DA-D9871A890437}">
      <text>
        <r>
          <rPr>
            <b/>
            <sz val="9"/>
            <color indexed="81"/>
            <rFont val="MS P ゴシック"/>
            <family val="3"/>
            <charset val="128"/>
          </rPr>
          <t>地中熱ヒートポンプ・システムを
導入する住戸にのみ入力を行う</t>
        </r>
      </text>
    </comment>
  </commentList>
</comments>
</file>

<file path=xl/sharedStrings.xml><?xml version="1.0" encoding="utf-8"?>
<sst xmlns="http://schemas.openxmlformats.org/spreadsheetml/2006/main" count="1880" uniqueCount="1013">
  <si>
    <t>補助事業の名称</t>
    <rPh sb="0" eb="2">
      <t>ホジョ</t>
    </rPh>
    <rPh sb="2" eb="4">
      <t>ジギョウ</t>
    </rPh>
    <rPh sb="5" eb="7">
      <t>メイショウ</t>
    </rPh>
    <phoneticPr fontId="22"/>
  </si>
  <si>
    <t>事業期間区分</t>
    <rPh sb="0" eb="2">
      <t>ジギョウ</t>
    </rPh>
    <rPh sb="2" eb="4">
      <t>キカン</t>
    </rPh>
    <rPh sb="4" eb="6">
      <t>クブン</t>
    </rPh>
    <phoneticPr fontId="22"/>
  </si>
  <si>
    <t>申請者１</t>
    <rPh sb="0" eb="3">
      <t>シンセイシャ</t>
    </rPh>
    <phoneticPr fontId="22"/>
  </si>
  <si>
    <t>申請者名（ふりがな）</t>
    <rPh sb="0" eb="3">
      <t>シンセイシャ</t>
    </rPh>
    <phoneticPr fontId="22"/>
  </si>
  <si>
    <t>申請者名（法人名、氏名）</t>
    <rPh sb="0" eb="3">
      <t>シンセイシャ</t>
    </rPh>
    <rPh sb="5" eb="7">
      <t>ホウジン</t>
    </rPh>
    <rPh sb="7" eb="8">
      <t>メイ</t>
    </rPh>
    <rPh sb="9" eb="11">
      <t>シメイ</t>
    </rPh>
    <phoneticPr fontId="22"/>
  </si>
  <si>
    <t>役職名</t>
    <rPh sb="0" eb="3">
      <t>ヤクショクメイ</t>
    </rPh>
    <phoneticPr fontId="22"/>
  </si>
  <si>
    <t>氏名（ふりがな）</t>
    <rPh sb="0" eb="2">
      <t>シメイ</t>
    </rPh>
    <phoneticPr fontId="22"/>
  </si>
  <si>
    <t>申請者が法人の場合入力不要</t>
    <rPh sb="0" eb="3">
      <t>シンセイシャ</t>
    </rPh>
    <rPh sb="4" eb="6">
      <t>ホウジン</t>
    </rPh>
    <rPh sb="7" eb="9">
      <t>バアイ</t>
    </rPh>
    <rPh sb="9" eb="11">
      <t>ニュウリョク</t>
    </rPh>
    <rPh sb="11" eb="13">
      <t>フヨウ</t>
    </rPh>
    <phoneticPr fontId="21"/>
  </si>
  <si>
    <t>所在地</t>
    <rPh sb="0" eb="3">
      <t>ショザイチ</t>
    </rPh>
    <phoneticPr fontId="22"/>
  </si>
  <si>
    <t>郵便番号</t>
    <rPh sb="0" eb="4">
      <t>ユウビンバンゴウ</t>
    </rPh>
    <phoneticPr fontId="22"/>
  </si>
  <si>
    <t>電話番号</t>
    <rPh sb="0" eb="2">
      <t>デンワ</t>
    </rPh>
    <rPh sb="2" eb="4">
      <t>バンゴウ</t>
    </rPh>
    <phoneticPr fontId="22"/>
  </si>
  <si>
    <t>メールアドレス（個人申請のみ）</t>
    <rPh sb="8" eb="10">
      <t>コジン</t>
    </rPh>
    <rPh sb="10" eb="12">
      <t>シンセイ</t>
    </rPh>
    <phoneticPr fontId="22"/>
  </si>
  <si>
    <t>申請者２</t>
    <rPh sb="0" eb="3">
      <t>シンセイシャ</t>
    </rPh>
    <phoneticPr fontId="22"/>
  </si>
  <si>
    <t>代表者</t>
    <rPh sb="0" eb="3">
      <t>ダイヒョウシャ</t>
    </rPh>
    <phoneticPr fontId="22"/>
  </si>
  <si>
    <t>登録情報</t>
    <rPh sb="0" eb="2">
      <t>トウロク</t>
    </rPh>
    <rPh sb="2" eb="4">
      <t>ジョウホウ</t>
    </rPh>
    <phoneticPr fontId="22"/>
  </si>
  <si>
    <t>登録番号</t>
    <rPh sb="0" eb="2">
      <t>トウロク</t>
    </rPh>
    <rPh sb="2" eb="4">
      <t>バンゴウ</t>
    </rPh>
    <phoneticPr fontId="22"/>
  </si>
  <si>
    <t>登録状況</t>
    <rPh sb="0" eb="2">
      <t>トウロク</t>
    </rPh>
    <rPh sb="2" eb="4">
      <t>ジョウキョウ</t>
    </rPh>
    <phoneticPr fontId="22"/>
  </si>
  <si>
    <t>申請者１
担当者情報</t>
    <rPh sb="0" eb="3">
      <t>シンセイシャ</t>
    </rPh>
    <rPh sb="5" eb="8">
      <t>タントウシャ</t>
    </rPh>
    <rPh sb="8" eb="10">
      <t>ジョウホウ</t>
    </rPh>
    <phoneticPr fontId="21"/>
  </si>
  <si>
    <t>代表担当者</t>
    <rPh sb="0" eb="2">
      <t>ダイヒョウ</t>
    </rPh>
    <rPh sb="2" eb="5">
      <t>タントウシャ</t>
    </rPh>
    <phoneticPr fontId="22"/>
  </si>
  <si>
    <t>担当者</t>
    <rPh sb="0" eb="3">
      <t>タントウシャ</t>
    </rPh>
    <phoneticPr fontId="22"/>
  </si>
  <si>
    <t>所属</t>
    <rPh sb="0" eb="2">
      <t>ショゾク</t>
    </rPh>
    <phoneticPr fontId="22"/>
  </si>
  <si>
    <t>記載事項がない場合は「－」を入力すること</t>
    <rPh sb="0" eb="2">
      <t>キサイ</t>
    </rPh>
    <rPh sb="2" eb="4">
      <t>ジコウ</t>
    </rPh>
    <rPh sb="7" eb="9">
      <t>バアイ</t>
    </rPh>
    <rPh sb="14" eb="16">
      <t>ニュウリョク</t>
    </rPh>
    <phoneticPr fontId="21"/>
  </si>
  <si>
    <t>連絡先</t>
    <rPh sb="0" eb="3">
      <t>レンラクサキ</t>
    </rPh>
    <phoneticPr fontId="22"/>
  </si>
  <si>
    <t>携帯番号</t>
    <rPh sb="0" eb="2">
      <t>ケイタイ</t>
    </rPh>
    <rPh sb="2" eb="4">
      <t>バンゴウ</t>
    </rPh>
    <phoneticPr fontId="22"/>
  </si>
  <si>
    <t>キャリアメール（携帯メール）は入力不可</t>
    <rPh sb="8" eb="10">
      <t>ケイタイ</t>
    </rPh>
    <rPh sb="15" eb="17">
      <t>ニュウリョク</t>
    </rPh>
    <rPh sb="17" eb="19">
      <t>フカ</t>
    </rPh>
    <phoneticPr fontId="21"/>
  </si>
  <si>
    <t>申請者２
担当者情報</t>
    <rPh sb="0" eb="3">
      <t>シンセイシャ</t>
    </rPh>
    <rPh sb="5" eb="8">
      <t>タントウシャ</t>
    </rPh>
    <rPh sb="8" eb="10">
      <t>ジョウホウ</t>
    </rPh>
    <phoneticPr fontId="21"/>
  </si>
  <si>
    <t>　</t>
  </si>
  <si>
    <t>他の補助金への申請有無</t>
    <rPh sb="0" eb="1">
      <t>ホカ</t>
    </rPh>
    <rPh sb="2" eb="5">
      <t>ホジョキン</t>
    </rPh>
    <rPh sb="7" eb="9">
      <t>シンセイ</t>
    </rPh>
    <rPh sb="9" eb="11">
      <t>ウム</t>
    </rPh>
    <phoneticPr fontId="22"/>
  </si>
  <si>
    <t>他の補助金名</t>
    <rPh sb="0" eb="1">
      <t>ホカ</t>
    </rPh>
    <rPh sb="2" eb="5">
      <t>ホジョキン</t>
    </rPh>
    <rPh sb="5" eb="6">
      <t>メイ</t>
    </rPh>
    <phoneticPr fontId="22"/>
  </si>
  <si>
    <t>同上</t>
    <rPh sb="0" eb="2">
      <t>ドウジョウ</t>
    </rPh>
    <phoneticPr fontId="21"/>
  </si>
  <si>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21"/>
  </si>
  <si>
    <t>抵当権設定予定</t>
    <rPh sb="0" eb="3">
      <t>テイトウケン</t>
    </rPh>
    <rPh sb="3" eb="5">
      <t>セッテイ</t>
    </rPh>
    <rPh sb="5" eb="7">
      <t>ヨテイ</t>
    </rPh>
    <phoneticPr fontId="22"/>
  </si>
  <si>
    <t>事業期間区分</t>
  </si>
  <si>
    <t>申請者名</t>
    <rPh sb="0" eb="3">
      <t>シンセイシャ</t>
    </rPh>
    <rPh sb="2" eb="3">
      <t>シャ</t>
    </rPh>
    <rPh sb="3" eb="4">
      <t>メイ</t>
    </rPh>
    <phoneticPr fontId="22"/>
  </si>
  <si>
    <t>登録名称</t>
    <rPh sb="0" eb="2">
      <t>トウロク</t>
    </rPh>
    <rPh sb="2" eb="4">
      <t>メイショウ</t>
    </rPh>
    <phoneticPr fontId="22"/>
  </si>
  <si>
    <t>-</t>
  </si>
  <si>
    <t>建物用途</t>
    <rPh sb="0" eb="2">
      <t>タテモノ</t>
    </rPh>
    <rPh sb="2" eb="4">
      <t>ヨウト</t>
    </rPh>
    <phoneticPr fontId="21"/>
  </si>
  <si>
    <t>構　造</t>
    <rPh sb="0" eb="1">
      <t>カマエ</t>
    </rPh>
    <rPh sb="2" eb="3">
      <t>ゾウ</t>
    </rPh>
    <phoneticPr fontId="21"/>
  </si>
  <si>
    <t>地域区分</t>
    <rPh sb="0" eb="2">
      <t>チイキ</t>
    </rPh>
    <rPh sb="2" eb="4">
      <t>クブン</t>
    </rPh>
    <phoneticPr fontId="22"/>
  </si>
  <si>
    <t>住戸数</t>
    <rPh sb="0" eb="2">
      <t>ジュウコ</t>
    </rPh>
    <rPh sb="2" eb="3">
      <t>スウ</t>
    </rPh>
    <phoneticPr fontId="22"/>
  </si>
  <si>
    <t>戸</t>
    <rPh sb="0" eb="1">
      <t>コ</t>
    </rPh>
    <phoneticPr fontId="22"/>
  </si>
  <si>
    <t>㎡</t>
  </si>
  <si>
    <t>住戸
平均
床面積</t>
    <rPh sb="0" eb="2">
      <t>ジュウコ</t>
    </rPh>
    <rPh sb="3" eb="5">
      <t>ヘイキン</t>
    </rPh>
    <rPh sb="6" eb="9">
      <t>ユカメンセキ</t>
    </rPh>
    <phoneticPr fontId="21"/>
  </si>
  <si>
    <t>階数</t>
    <rPh sb="0" eb="2">
      <t>カイスウ</t>
    </rPh>
    <phoneticPr fontId="22"/>
  </si>
  <si>
    <t>全体</t>
    <rPh sb="0" eb="2">
      <t>ゼンタイ</t>
    </rPh>
    <phoneticPr fontId="22"/>
  </si>
  <si>
    <t>地下</t>
    <rPh sb="0" eb="2">
      <t>チカ</t>
    </rPh>
    <phoneticPr fontId="22"/>
  </si>
  <si>
    <t>階</t>
    <rPh sb="0" eb="1">
      <t>カイ</t>
    </rPh>
    <phoneticPr fontId="22"/>
  </si>
  <si>
    <t>地上</t>
    <rPh sb="0" eb="2">
      <t>チジョウ</t>
    </rPh>
    <phoneticPr fontId="22"/>
  </si>
  <si>
    <t>住宅部分</t>
    <rPh sb="0" eb="2">
      <t>ジュウタク</t>
    </rPh>
    <rPh sb="2" eb="4">
      <t>ブブン</t>
    </rPh>
    <phoneticPr fontId="22"/>
  </si>
  <si>
    <t>層</t>
    <rPh sb="0" eb="1">
      <t>ソウ</t>
    </rPh>
    <phoneticPr fontId="22"/>
  </si>
  <si>
    <t>住宅外用途部分</t>
    <rPh sb="0" eb="2">
      <t>ジュウタク</t>
    </rPh>
    <rPh sb="2" eb="3">
      <t>ガイ</t>
    </rPh>
    <rPh sb="3" eb="5">
      <t>ヨウト</t>
    </rPh>
    <rPh sb="5" eb="7">
      <t>ブブン</t>
    </rPh>
    <phoneticPr fontId="22"/>
  </si>
  <si>
    <t>住戸平均</t>
    <rPh sb="0" eb="2">
      <t>ジュウコ</t>
    </rPh>
    <rPh sb="2" eb="4">
      <t>ヘイキン</t>
    </rPh>
    <phoneticPr fontId="22"/>
  </si>
  <si>
    <t>最大</t>
    <rPh sb="0" eb="2">
      <t>サイダイ</t>
    </rPh>
    <phoneticPr fontId="22"/>
  </si>
  <si>
    <t>最小</t>
    <rPh sb="0" eb="1">
      <t>サイ</t>
    </rPh>
    <rPh sb="1" eb="2">
      <t>ショウ</t>
    </rPh>
    <phoneticPr fontId="22"/>
  </si>
  <si>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</si>
  <si>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22"/>
  </si>
  <si>
    <t>８地域における要件</t>
    <rPh sb="1" eb="3">
      <t>チイキ</t>
    </rPh>
    <rPh sb="7" eb="9">
      <t>ヨウケン</t>
    </rPh>
    <phoneticPr fontId="21"/>
  </si>
  <si>
    <t>効果的な日射遮蔽</t>
    <rPh sb="0" eb="3">
      <t>コウカテキ</t>
    </rPh>
    <rPh sb="4" eb="6">
      <t>ニッシャ</t>
    </rPh>
    <rPh sb="6" eb="8">
      <t>シャヘイ</t>
    </rPh>
    <phoneticPr fontId="21"/>
  </si>
  <si>
    <t>その他</t>
    <rPh sb="2" eb="3">
      <t>タ</t>
    </rPh>
    <phoneticPr fontId="21"/>
  </si>
  <si>
    <t>太陽光パネル
の設置の有無</t>
    <rPh sb="0" eb="3">
      <t>タイヨウコウ</t>
    </rPh>
    <rPh sb="8" eb="10">
      <t>セッチ</t>
    </rPh>
    <rPh sb="11" eb="13">
      <t>ウム</t>
    </rPh>
    <phoneticPr fontId="22"/>
  </si>
  <si>
    <t>公称最大
出力の合計</t>
    <rPh sb="0" eb="2">
      <t>コウショウ</t>
    </rPh>
    <rPh sb="2" eb="4">
      <t>サイダイ</t>
    </rPh>
    <rPh sb="5" eb="7">
      <t>シュツリョク</t>
    </rPh>
    <rPh sb="8" eb="10">
      <t>ゴウケイ</t>
    </rPh>
    <phoneticPr fontId="21"/>
  </si>
  <si>
    <t>分配方法</t>
    <rPh sb="0" eb="2">
      <t>ブンパイ</t>
    </rPh>
    <rPh sb="2" eb="4">
      <t>ホウホウ</t>
    </rPh>
    <phoneticPr fontId="22"/>
  </si>
  <si>
    <t>専有部住戸配分数</t>
    <rPh sb="0" eb="2">
      <t>センユウ</t>
    </rPh>
    <rPh sb="2" eb="3">
      <t>ブ</t>
    </rPh>
    <rPh sb="3" eb="5">
      <t>ジュウコ</t>
    </rPh>
    <rPh sb="5" eb="7">
      <t>ハイブン</t>
    </rPh>
    <rPh sb="7" eb="8">
      <t>スウ</t>
    </rPh>
    <phoneticPr fontId="21"/>
  </si>
  <si>
    <t>容量の合計</t>
    <rPh sb="0" eb="2">
      <t>ヨウリョウ</t>
    </rPh>
    <rPh sb="3" eb="5">
      <t>ゴウケイ</t>
    </rPh>
    <phoneticPr fontId="21"/>
  </si>
  <si>
    <t>供給住戸割合</t>
    <rPh sb="0" eb="2">
      <t>キョウキュウ</t>
    </rPh>
    <rPh sb="2" eb="4">
      <t>ジュウコ</t>
    </rPh>
    <rPh sb="4" eb="6">
      <t>ワリアイ</t>
    </rPh>
    <phoneticPr fontId="21"/>
  </si>
  <si>
    <t>共用部</t>
    <rPh sb="0" eb="2">
      <t>キョウヨウ</t>
    </rPh>
    <rPh sb="2" eb="3">
      <t>ブ</t>
    </rPh>
    <phoneticPr fontId="21"/>
  </si>
  <si>
    <t>設備用途区分</t>
    <rPh sb="0" eb="2">
      <t>セツビ</t>
    </rPh>
    <rPh sb="2" eb="4">
      <t>ヨウト</t>
    </rPh>
    <rPh sb="4" eb="6">
      <t>クブン</t>
    </rPh>
    <phoneticPr fontId="22"/>
  </si>
  <si>
    <t>一次エネルギー消費量</t>
    <rPh sb="0" eb="2">
      <t>イチジ</t>
    </rPh>
    <rPh sb="7" eb="10">
      <t>ショウヒリョウ</t>
    </rPh>
    <phoneticPr fontId="22"/>
  </si>
  <si>
    <t>専有部</t>
    <rPh sb="0" eb="2">
      <t>センユウ</t>
    </rPh>
    <rPh sb="2" eb="3">
      <t>ブ</t>
    </rPh>
    <phoneticPr fontId="22"/>
  </si>
  <si>
    <t>共用部</t>
    <rPh sb="0" eb="2">
      <t>キョウヨウ</t>
    </rPh>
    <rPh sb="2" eb="3">
      <t>ブ</t>
    </rPh>
    <phoneticPr fontId="22"/>
  </si>
  <si>
    <t>計</t>
    <rPh sb="0" eb="1">
      <t>ケイ</t>
    </rPh>
    <phoneticPr fontId="21"/>
  </si>
  <si>
    <t>ＺＥＨ-Ｍの種類</t>
    <rPh sb="6" eb="8">
      <t>シュルイ</t>
    </rPh>
    <phoneticPr fontId="21"/>
  </si>
  <si>
    <t>合計</t>
    <rPh sb="0" eb="2">
      <t>ゴウケイ</t>
    </rPh>
    <phoneticPr fontId="21"/>
  </si>
  <si>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</si>
  <si>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</si>
  <si>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</si>
  <si>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</si>
  <si>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</si>
  <si>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</si>
  <si>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</si>
  <si>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</si>
  <si>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</si>
  <si>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22"/>
  </si>
  <si>
    <t>月</t>
    <rPh sb="0" eb="1">
      <t>ツキ</t>
    </rPh>
    <phoneticPr fontId="22"/>
  </si>
  <si>
    <t>代表者等名</t>
    <rPh sb="0" eb="3">
      <t>ダイヒョウシャ</t>
    </rPh>
    <rPh sb="4" eb="5">
      <t>メイ</t>
    </rPh>
    <phoneticPr fontId="24"/>
  </si>
  <si>
    <t>生年月日</t>
    <rPh sb="0" eb="2">
      <t>セイネン</t>
    </rPh>
    <rPh sb="2" eb="4">
      <t>ガッピ</t>
    </rPh>
    <phoneticPr fontId="24"/>
  </si>
  <si>
    <t>交付申請書</t>
    <rPh sb="0" eb="2">
      <t>コウフ</t>
    </rPh>
    <rPh sb="2" eb="5">
      <t>シンセイショ</t>
    </rPh>
    <phoneticPr fontId="22"/>
  </si>
  <si>
    <t>記</t>
    <rPh sb="0" eb="1">
      <t>キ</t>
    </rPh>
    <phoneticPr fontId="22"/>
  </si>
  <si>
    <t>１.申請する補助事業</t>
    <rPh sb="2" eb="4">
      <t>シンセイ</t>
    </rPh>
    <rPh sb="6" eb="8">
      <t>ホジョ</t>
    </rPh>
    <rPh sb="8" eb="10">
      <t>ジギョウ</t>
    </rPh>
    <phoneticPr fontId="22"/>
  </si>
  <si>
    <t>２.補助事業の名称</t>
    <rPh sb="2" eb="4">
      <t>ホジョ</t>
    </rPh>
    <rPh sb="4" eb="6">
      <t>ジギョウ</t>
    </rPh>
    <rPh sb="7" eb="9">
      <t>メイショウ</t>
    </rPh>
    <phoneticPr fontId="22"/>
  </si>
  <si>
    <t>３.補助事業の実施計画</t>
    <rPh sb="2" eb="4">
      <t>ホジョ</t>
    </rPh>
    <rPh sb="4" eb="6">
      <t>ジギョウ</t>
    </rPh>
    <rPh sb="7" eb="9">
      <t>ジッシ</t>
    </rPh>
    <rPh sb="9" eb="11">
      <t>ケイカク</t>
    </rPh>
    <phoneticPr fontId="22"/>
  </si>
  <si>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22"/>
  </si>
  <si>
    <t>６.補助事業の開始及び完了予定日</t>
    <rPh sb="2" eb="4">
      <t>ホジョ</t>
    </rPh>
    <rPh sb="4" eb="6">
      <t>ジギョウ</t>
    </rPh>
    <rPh sb="7" eb="9">
      <t>カイシ</t>
    </rPh>
    <rPh sb="9" eb="10">
      <t>オヨ</t>
    </rPh>
    <rPh sb="11" eb="13">
      <t>カンリョウ</t>
    </rPh>
    <rPh sb="13" eb="15">
      <t>ヨテイ</t>
    </rPh>
    <rPh sb="15" eb="16">
      <t>ヒ</t>
    </rPh>
    <phoneticPr fontId="22"/>
  </si>
  <si>
    <t>日</t>
    <rPh sb="0" eb="1">
      <t>ヒ</t>
    </rPh>
    <phoneticPr fontId="22"/>
  </si>
  <si>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</si>
  <si>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22"/>
  </si>
  <si>
    <t>　　　役員名簿（別紙３）</t>
    <rPh sb="3" eb="5">
      <t>ヤクイン</t>
    </rPh>
    <rPh sb="5" eb="7">
      <t>メイボ</t>
    </rPh>
    <rPh sb="8" eb="10">
      <t>ベッシ</t>
    </rPh>
    <phoneticPr fontId="25"/>
  </si>
  <si>
    <t>（別紙１）</t>
    <rPh sb="1" eb="3">
      <t>ベッシ</t>
    </rPh>
    <phoneticPr fontId="22"/>
  </si>
  <si>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22"/>
  </si>
  <si>
    <t>補助対象</t>
  </si>
  <si>
    <t>補助事業に要する経費</t>
  </si>
  <si>
    <t>補助金の額</t>
  </si>
  <si>
    <t>経費の区分</t>
    <rPh sb="0" eb="2">
      <t>ケイヒ</t>
    </rPh>
    <rPh sb="3" eb="5">
      <t>クブン</t>
    </rPh>
    <phoneticPr fontId="21"/>
  </si>
  <si>
    <t>設計費</t>
    <rPh sb="0" eb="2">
      <t>セッケイ</t>
    </rPh>
    <rPh sb="2" eb="3">
      <t>ヒ</t>
    </rPh>
    <phoneticPr fontId="21"/>
  </si>
  <si>
    <t>（別紙２）</t>
    <rPh sb="1" eb="3">
      <t>ベッシ</t>
    </rPh>
    <phoneticPr fontId="22"/>
  </si>
  <si>
    <t>記</t>
  </si>
  <si>
    <t>（別紙３）</t>
    <rPh sb="1" eb="3">
      <t>ベッシ</t>
    </rPh>
    <phoneticPr fontId="22"/>
  </si>
  <si>
    <t>氏名　カナ</t>
    <rPh sb="0" eb="2">
      <t>シメイ</t>
    </rPh>
    <phoneticPr fontId="22"/>
  </si>
  <si>
    <t>氏名　漢字</t>
    <rPh sb="0" eb="2">
      <t>シメイ</t>
    </rPh>
    <rPh sb="3" eb="5">
      <t>カンジ</t>
    </rPh>
    <phoneticPr fontId="22"/>
  </si>
  <si>
    <t>生年月日</t>
    <rPh sb="0" eb="2">
      <t>セイネン</t>
    </rPh>
    <rPh sb="2" eb="4">
      <t>ガッピ</t>
    </rPh>
    <phoneticPr fontId="22"/>
  </si>
  <si>
    <t>会社名</t>
    <rPh sb="0" eb="2">
      <t>カイシャ</t>
    </rPh>
    <rPh sb="2" eb="3">
      <t>メイ</t>
    </rPh>
    <phoneticPr fontId="22"/>
  </si>
  <si>
    <t>和暦</t>
    <rPh sb="0" eb="2">
      <t>ワレキ</t>
    </rPh>
    <phoneticPr fontId="22"/>
  </si>
  <si>
    <t>インデックス名</t>
  </si>
  <si>
    <t>書類名</t>
  </si>
  <si>
    <t>作成
形式</t>
  </si>
  <si>
    <t>提出
区分</t>
  </si>
  <si>
    <t>特記事項</t>
  </si>
  <si>
    <t>様式第１　交付申請書</t>
  </si>
  <si>
    <t>必須</t>
  </si>
  <si>
    <t>誓約書</t>
  </si>
  <si>
    <t>該当</t>
  </si>
  <si>
    <t>写し</t>
  </si>
  <si>
    <t>自由</t>
  </si>
  <si>
    <t>建物案内図</t>
  </si>
  <si>
    <t>建物配置図</t>
  </si>
  <si>
    <t>建物概要</t>
  </si>
  <si>
    <t>その他申請に必要な書類がある場合</t>
  </si>
  <si>
    <t>（一部のシートは、白色のセルへの入力もあるので確認すること）</t>
    <phoneticPr fontId="22"/>
  </si>
  <si>
    <t>交付申請日</t>
    <phoneticPr fontId="22"/>
  </si>
  <si>
    <t>１．基本情報</t>
    <rPh sb="2" eb="4">
      <t>キホン</t>
    </rPh>
    <rPh sb="4" eb="6">
      <t>ジョウホウ</t>
    </rPh>
    <phoneticPr fontId="22"/>
  </si>
  <si>
    <t>２．申請者情報</t>
    <rPh sb="2" eb="5">
      <t>シンセイシャ</t>
    </rPh>
    <rPh sb="5" eb="7">
      <t>ジョウホウ</t>
    </rPh>
    <phoneticPr fontId="22"/>
  </si>
  <si>
    <t>３．ZEHデベロッパー情報</t>
    <rPh sb="11" eb="13">
      <t>ジョウホウ</t>
    </rPh>
    <phoneticPr fontId="22"/>
  </si>
  <si>
    <t>法人番号</t>
    <rPh sb="0" eb="2">
      <t>ホウジン</t>
    </rPh>
    <rPh sb="2" eb="4">
      <t>バンゴウ</t>
    </rPh>
    <phoneticPr fontId="22"/>
  </si>
  <si>
    <t>登録名称</t>
    <phoneticPr fontId="22"/>
  </si>
  <si>
    <t>補助事業の遂行に係る融資計画</t>
    <phoneticPr fontId="22"/>
  </si>
  <si>
    <t>住所</t>
    <phoneticPr fontId="22"/>
  </si>
  <si>
    <t>氏名</t>
    <phoneticPr fontId="22"/>
  </si>
  <si>
    <t>役職名</t>
    <phoneticPr fontId="22"/>
  </si>
  <si>
    <t>氏名（ふりがな）</t>
    <phoneticPr fontId="22"/>
  </si>
  <si>
    <t>メールアドレス</t>
    <phoneticPr fontId="22"/>
  </si>
  <si>
    <t>←yyyy/m/dで入力</t>
    <rPh sb="9" eb="11">
      <t>ニュウリョク</t>
    </rPh>
    <phoneticPr fontId="21"/>
  </si>
  <si>
    <t>設計者</t>
    <rPh sb="0" eb="3">
      <t>セッケイシャ</t>
    </rPh>
    <phoneticPr fontId="21"/>
  </si>
  <si>
    <t>法人名称</t>
    <rPh sb="0" eb="2">
      <t>ホウジン</t>
    </rPh>
    <rPh sb="2" eb="4">
      <t>メイショウ</t>
    </rPh>
    <phoneticPr fontId="21"/>
  </si>
  <si>
    <t>建築工事
施工者</t>
    <rPh sb="0" eb="2">
      <t>ケンチク</t>
    </rPh>
    <rPh sb="2" eb="4">
      <t>コウジ</t>
    </rPh>
    <rPh sb="5" eb="8">
      <t>セコウシャ</t>
    </rPh>
    <phoneticPr fontId="21"/>
  </si>
  <si>
    <t>４．補助事業担当者情報</t>
    <rPh sb="4" eb="6">
      <t>ジギョウ</t>
    </rPh>
    <rPh sb="6" eb="9">
      <t>タントウシャ</t>
    </rPh>
    <rPh sb="9" eb="11">
      <t>ジョウホウ</t>
    </rPh>
    <phoneticPr fontId="22"/>
  </si>
  <si>
    <t>　</t>
    <phoneticPr fontId="21"/>
  </si>
  <si>
    <t>（単位：円）</t>
    <phoneticPr fontId="22"/>
  </si>
  <si>
    <t>別添による</t>
    <phoneticPr fontId="22"/>
  </si>
  <si>
    <t>（１）開始年月日</t>
    <phoneticPr fontId="22"/>
  </si>
  <si>
    <t>（２）完了予定年月日</t>
    <phoneticPr fontId="22"/>
  </si>
  <si>
    <t>　　　最終年度の事業完了予定日</t>
    <phoneticPr fontId="22"/>
  </si>
  <si>
    <t>補助対象経費</t>
    <phoneticPr fontId="22"/>
  </si>
  <si>
    <t>　※２行目以降も直接入力　</t>
    <phoneticPr fontId="22"/>
  </si>
  <si>
    <t>入力方法</t>
    <phoneticPr fontId="21"/>
  </si>
  <si>
    <t>空調</t>
    <rPh sb="0" eb="1">
      <t>ソラ</t>
    </rPh>
    <rPh sb="1" eb="2">
      <t>チョウ</t>
    </rPh>
    <phoneticPr fontId="21"/>
  </si>
  <si>
    <t>換気</t>
    <rPh sb="0" eb="1">
      <t>カン</t>
    </rPh>
    <rPh sb="1" eb="2">
      <t>キ</t>
    </rPh>
    <phoneticPr fontId="21"/>
  </si>
  <si>
    <t>照明</t>
    <rPh sb="0" eb="1">
      <t>アキラ</t>
    </rPh>
    <rPh sb="1" eb="2">
      <t>メイ</t>
    </rPh>
    <phoneticPr fontId="21"/>
  </si>
  <si>
    <t>給湯</t>
    <rPh sb="0" eb="1">
      <t>キュウ</t>
    </rPh>
    <rPh sb="1" eb="2">
      <t>ユ</t>
    </rPh>
    <phoneticPr fontId="21"/>
  </si>
  <si>
    <t>％</t>
    <phoneticPr fontId="21"/>
  </si>
  <si>
    <t>□</t>
  </si>
  <si>
    <t>補助事業の名称</t>
    <rPh sb="0" eb="2">
      <t>ホジョ</t>
    </rPh>
    <rPh sb="2" eb="4">
      <t>ジギョウ</t>
    </rPh>
    <rPh sb="5" eb="7">
      <t>メイショウ</t>
    </rPh>
    <phoneticPr fontId="61"/>
  </si>
  <si>
    <t>番号</t>
    <rPh sb="0" eb="2">
      <t>バンゴウ</t>
    </rPh>
    <phoneticPr fontId="61"/>
  </si>
  <si>
    <t>階数</t>
    <rPh sb="0" eb="2">
      <t>カイスウ</t>
    </rPh>
    <phoneticPr fontId="61"/>
  </si>
  <si>
    <t>床面積
（㎡）</t>
    <rPh sb="0" eb="3">
      <t>ユカメンセキ</t>
    </rPh>
    <phoneticPr fontId="61"/>
  </si>
  <si>
    <t>蓄電システム</t>
    <rPh sb="0" eb="2">
      <t>チクデン</t>
    </rPh>
    <phoneticPr fontId="61"/>
  </si>
  <si>
    <t>円</t>
    <rPh sb="0" eb="1">
      <t>エン</t>
    </rPh>
    <phoneticPr fontId="59"/>
  </si>
  <si>
    <t>メーカー名</t>
    <rPh sb="4" eb="5">
      <t>メイ</t>
    </rPh>
    <phoneticPr fontId="59"/>
  </si>
  <si>
    <t>必須</t>
    <rPh sb="0" eb="2">
      <t>ヒッス</t>
    </rPh>
    <phoneticPr fontId="23"/>
  </si>
  <si>
    <t>登録状況</t>
    <phoneticPr fontId="22"/>
  </si>
  <si>
    <t>他の補助金
への申請</t>
    <rPh sb="0" eb="1">
      <t>ホカ</t>
    </rPh>
    <rPh sb="2" eb="5">
      <t>ホジョキン</t>
    </rPh>
    <rPh sb="8" eb="10">
      <t>シンセイ</t>
    </rPh>
    <phoneticPr fontId="21"/>
  </si>
  <si>
    <t>該当</t>
    <phoneticPr fontId="23"/>
  </si>
  <si>
    <t>申請者情報</t>
    <rPh sb="0" eb="3">
      <t>シンセイシャ</t>
    </rPh>
    <rPh sb="3" eb="5">
      <t>ジョウホウ</t>
    </rPh>
    <phoneticPr fontId="22"/>
  </si>
  <si>
    <t>←プルダウンより選択</t>
    <phoneticPr fontId="23"/>
  </si>
  <si>
    <t>型式</t>
    <rPh sb="0" eb="2">
      <t>カタシキ</t>
    </rPh>
    <phoneticPr fontId="59"/>
  </si>
  <si>
    <t>建物立面図</t>
    <phoneticPr fontId="23"/>
  </si>
  <si>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21"/>
  </si>
  <si>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21"/>
  </si>
  <si>
    <t>各階平面図</t>
    <phoneticPr fontId="23"/>
  </si>
  <si>
    <t>住棟の種別</t>
    <rPh sb="0" eb="1">
      <t>ス</t>
    </rPh>
    <rPh sb="1" eb="2">
      <t>トウ</t>
    </rPh>
    <rPh sb="3" eb="5">
      <t>シュベツ</t>
    </rPh>
    <phoneticPr fontId="22"/>
  </si>
  <si>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21"/>
  </si>
  <si>
    <t>融資予定時期</t>
    <rPh sb="0" eb="2">
      <t>ユウシ</t>
    </rPh>
    <rPh sb="2" eb="4">
      <t>ヨテイ</t>
    </rPh>
    <rPh sb="4" eb="6">
      <t>ジキ</t>
    </rPh>
    <phoneticPr fontId="22"/>
  </si>
  <si>
    <t>　削減量　(ＭＪ/年)</t>
    <rPh sb="1" eb="3">
      <t>サクゲン</t>
    </rPh>
    <rPh sb="3" eb="4">
      <t>リョウ</t>
    </rPh>
    <phoneticPr fontId="22"/>
  </si>
  <si>
    <t xml:space="preserve"> 住宅専有部分</t>
    <rPh sb="1" eb="3">
      <t>ジュウタク</t>
    </rPh>
    <rPh sb="3" eb="5">
      <t>センユウ</t>
    </rPh>
    <rPh sb="5" eb="7">
      <t>ブブン</t>
    </rPh>
    <phoneticPr fontId="22"/>
  </si>
  <si>
    <t>住　　　所</t>
    <rPh sb="0" eb="1">
      <t>ジュウ</t>
    </rPh>
    <rPh sb="4" eb="5">
      <t>ショ</t>
    </rPh>
    <phoneticPr fontId="24"/>
  </si>
  <si>
    <t>名　　　称</t>
    <rPh sb="0" eb="1">
      <t>メイ</t>
    </rPh>
    <rPh sb="4" eb="5">
      <t>ショウ</t>
    </rPh>
    <phoneticPr fontId="24"/>
  </si>
  <si>
    <t>申請者３</t>
    <rPh sb="0" eb="3">
      <t>シンセイシャ</t>
    </rPh>
    <phoneticPr fontId="22"/>
  </si>
  <si>
    <t>申請者４</t>
    <rPh sb="0" eb="3">
      <t>シンセイシャ</t>
    </rPh>
    <phoneticPr fontId="22"/>
  </si>
  <si>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1"/>
  </si>
  <si>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1"/>
  </si>
  <si>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1"/>
  </si>
  <si>
    <t>申請者３
担当者情報</t>
    <rPh sb="0" eb="3">
      <t>シンセイシャ</t>
    </rPh>
    <rPh sb="5" eb="8">
      <t>タントウシャ</t>
    </rPh>
    <rPh sb="8" eb="10">
      <t>ジョウホウ</t>
    </rPh>
    <phoneticPr fontId="21"/>
  </si>
  <si>
    <t>申請者４
担当者情報</t>
    <rPh sb="0" eb="3">
      <t>シンセイシャ</t>
    </rPh>
    <rPh sb="5" eb="8">
      <t>タントウシャ</t>
    </rPh>
    <rPh sb="8" eb="10">
      <t>ジョウホウ</t>
    </rPh>
    <phoneticPr fontId="21"/>
  </si>
  <si>
    <t>４.補助金交付申請額</t>
    <rPh sb="2" eb="5">
      <t>ホジョキン</t>
    </rPh>
    <rPh sb="5" eb="7">
      <t>コウフ</t>
    </rPh>
    <rPh sb="7" eb="9">
      <t>シンセイ</t>
    </rPh>
    <rPh sb="9" eb="10">
      <t>テイガク</t>
    </rPh>
    <phoneticPr fontId="22"/>
  </si>
  <si>
    <t>補助金交付申請額</t>
    <phoneticPr fontId="22"/>
  </si>
  <si>
    <t>役員名簿</t>
    <rPh sb="0" eb="4">
      <t>ヤクインメイボ</t>
    </rPh>
    <phoneticPr fontId="22"/>
  </si>
  <si>
    <t>（注１）申請者が個人の場合は不要とする。ただし、リース事業者等との共同申請の場合は、リース事業者等の
　　　　役員名簿を提出すること。</t>
    <phoneticPr fontId="22"/>
  </si>
  <si>
    <t>誓約書</t>
    <rPh sb="0" eb="3">
      <t>セイヤクショ</t>
    </rPh>
    <phoneticPr fontId="23"/>
  </si>
  <si>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22"/>
  </si>
  <si>
    <t>　その場合は以下の役員名簿に入力すること</t>
    <rPh sb="3" eb="5">
      <t>バアイ</t>
    </rPh>
    <rPh sb="6" eb="8">
      <t>イカ</t>
    </rPh>
    <rPh sb="9" eb="13">
      <t>ヤクインメイボ</t>
    </rPh>
    <rPh sb="14" eb="16">
      <t>ニュウリョク</t>
    </rPh>
    <phoneticPr fontId="22"/>
  </si>
  <si>
    <t>事業全体の完了予定時期</t>
    <rPh sb="0" eb="2">
      <t>ジギョウ</t>
    </rPh>
    <rPh sb="2" eb="4">
      <t>ゼンタイ</t>
    </rPh>
    <rPh sb="5" eb="7">
      <t>カンリョウ</t>
    </rPh>
    <rPh sb="7" eb="9">
      <t>ヨテイ</t>
    </rPh>
    <rPh sb="9" eb="11">
      <t>ジキ</t>
    </rPh>
    <phoneticPr fontId="22"/>
  </si>
  <si>
    <t>外皮平均熱貫流率（ＵＡ値）</t>
    <rPh sb="0" eb="2">
      <t>ガイヒ</t>
    </rPh>
    <rPh sb="2" eb="4">
      <t>ヘイキン</t>
    </rPh>
    <rPh sb="4" eb="5">
      <t>ネツ</t>
    </rPh>
    <rPh sb="5" eb="7">
      <t>カンリュウ</t>
    </rPh>
    <rPh sb="7" eb="8">
      <t>リツ</t>
    </rPh>
    <rPh sb="11" eb="12">
      <t>チ</t>
    </rPh>
    <phoneticPr fontId="22"/>
  </si>
  <si>
    <t>【片面印刷】で印刷すること（入力があるページのみ提出）</t>
    <rPh sb="1" eb="3">
      <t>カタメン</t>
    </rPh>
    <rPh sb="3" eb="5">
      <t>インサツ</t>
    </rPh>
    <rPh sb="7" eb="9">
      <t>インサツ</t>
    </rPh>
    <rPh sb="14" eb="16">
      <t>ニュウリョク</t>
    </rPh>
    <rPh sb="24" eb="26">
      <t>テイシュツ</t>
    </rPh>
    <phoneticPr fontId="59"/>
  </si>
  <si>
    <t/>
  </si>
  <si>
    <t>住宅共用部等</t>
    <rPh sb="5" eb="6">
      <t>トウ</t>
    </rPh>
    <phoneticPr fontId="21"/>
  </si>
  <si>
    <t>←押印不要</t>
    <rPh sb="1" eb="3">
      <t>オウイン</t>
    </rPh>
    <rPh sb="3" eb="5">
      <t>フヨウ</t>
    </rPh>
    <phoneticPr fontId="61"/>
  </si>
  <si>
    <t>←個人の場合、提出不要</t>
    <rPh sb="1" eb="3">
      <t>コジン</t>
    </rPh>
    <rPh sb="4" eb="6">
      <t>バアイ</t>
    </rPh>
    <rPh sb="7" eb="9">
      <t>テイシュツ</t>
    </rPh>
    <rPh sb="9" eb="11">
      <t>フヨウ</t>
    </rPh>
    <phoneticPr fontId="19"/>
  </si>
  <si>
    <t>ｋＷ</t>
    <phoneticPr fontId="21"/>
  </si>
  <si>
    <t>合計</t>
    <rPh sb="0" eb="2">
      <t>ゴウケイ</t>
    </rPh>
    <phoneticPr fontId="68"/>
  </si>
  <si>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21"/>
  </si>
  <si>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21"/>
  </si>
  <si>
    <t>㎡</t>
    <phoneticPr fontId="23"/>
  </si>
  <si>
    <t>住戸番号</t>
    <rPh sb="0" eb="4">
      <t>ジュウコバンゴウ</t>
    </rPh>
    <phoneticPr fontId="59"/>
  </si>
  <si>
    <t>２．設備情報</t>
    <rPh sb="2" eb="4">
      <t>セツビ</t>
    </rPh>
    <rPh sb="4" eb="6">
      <t>ジョウホウ</t>
    </rPh>
    <phoneticPr fontId="59"/>
  </si>
  <si>
    <t>①</t>
    <phoneticPr fontId="61"/>
  </si>
  <si>
    <t>補助額上限</t>
    <rPh sb="0" eb="2">
      <t>ホジョ</t>
    </rPh>
    <rPh sb="2" eb="3">
      <t>ガク</t>
    </rPh>
    <rPh sb="3" eb="5">
      <t>ジョウゲン</t>
    </rPh>
    <phoneticPr fontId="59"/>
  </si>
  <si>
    <t>使用する部位</t>
    <phoneticPr fontId="59"/>
  </si>
  <si>
    <t>壁</t>
    <rPh sb="0" eb="1">
      <t>カベ</t>
    </rPh>
    <phoneticPr fontId="59"/>
  </si>
  <si>
    <t>床</t>
    <rPh sb="0" eb="1">
      <t>ユカ</t>
    </rPh>
    <phoneticPr fontId="59"/>
  </si>
  <si>
    <t>屋根</t>
    <rPh sb="0" eb="2">
      <t>ヤネ</t>
    </rPh>
    <phoneticPr fontId="59"/>
  </si>
  <si>
    <t>ｍ³</t>
    <phoneticPr fontId="59"/>
  </si>
  <si>
    <t>導入年度</t>
    <rPh sb="0" eb="4">
      <t>ドウニュウネンド</t>
    </rPh>
    <phoneticPr fontId="68"/>
  </si>
  <si>
    <t>補助金申請額</t>
    <rPh sb="0" eb="3">
      <t>ホジョキン</t>
    </rPh>
    <rPh sb="3" eb="6">
      <t>シンセイガク</t>
    </rPh>
    <phoneticPr fontId="68"/>
  </si>
  <si>
    <t>１年目</t>
    <rPh sb="1" eb="3">
      <t>ネンメ</t>
    </rPh>
    <phoneticPr fontId="68"/>
  </si>
  <si>
    <t>円</t>
    <rPh sb="0" eb="1">
      <t>エン</t>
    </rPh>
    <phoneticPr fontId="68"/>
  </si>
  <si>
    <t>２年目</t>
    <rPh sb="1" eb="3">
      <t>ネンメ</t>
    </rPh>
    <phoneticPr fontId="59"/>
  </si>
  <si>
    <t>３年目</t>
    <rPh sb="1" eb="3">
      <t>ネンメ</t>
    </rPh>
    <phoneticPr fontId="68"/>
  </si>
  <si>
    <t>定格能力（暖房）</t>
    <rPh sb="0" eb="2">
      <t>テイカク</t>
    </rPh>
    <rPh sb="2" eb="4">
      <t>ノウリョク</t>
    </rPh>
    <rPh sb="5" eb="7">
      <t>ダンボウ</t>
    </rPh>
    <phoneticPr fontId="59"/>
  </si>
  <si>
    <t>蓄熱槽品番</t>
    <rPh sb="0" eb="2">
      <t>チクネツ</t>
    </rPh>
    <rPh sb="2" eb="3">
      <t>ソウ</t>
    </rPh>
    <rPh sb="3" eb="5">
      <t>ヒンバン</t>
    </rPh>
    <phoneticPr fontId="59"/>
  </si>
  <si>
    <t>パネル面積</t>
    <phoneticPr fontId="68"/>
  </si>
  <si>
    <t>１．補助事業名</t>
    <rPh sb="2" eb="6">
      <t>ホジョジギョウ</t>
    </rPh>
    <rPh sb="6" eb="7">
      <t>メイ</t>
    </rPh>
    <phoneticPr fontId="59"/>
  </si>
  <si>
    <t>補助事業名</t>
    <rPh sb="0" eb="5">
      <t>ホジョジギョウメイ</t>
    </rPh>
    <phoneticPr fontId="59"/>
  </si>
  <si>
    <t>台</t>
    <rPh sb="0" eb="1">
      <t>ダイ</t>
    </rPh>
    <phoneticPr fontId="61"/>
  </si>
  <si>
    <t>②</t>
    <phoneticPr fontId="61"/>
  </si>
  <si>
    <t>２．建材情報</t>
    <rPh sb="2" eb="4">
      <t>ケンザイ</t>
    </rPh>
    <rPh sb="4" eb="6">
      <t>ジョウホウ</t>
    </rPh>
    <phoneticPr fontId="59"/>
  </si>
  <si>
    <t>メーカー名（工場名）</t>
    <rPh sb="4" eb="5">
      <t>メイ</t>
    </rPh>
    <rPh sb="6" eb="8">
      <t>コウジョウ</t>
    </rPh>
    <rPh sb="8" eb="9">
      <t>メイ</t>
    </rPh>
    <phoneticPr fontId="59"/>
  </si>
  <si>
    <t>使用量</t>
    <rPh sb="0" eb="3">
      <t>シヨウリョウ</t>
    </rPh>
    <phoneticPr fontId="59"/>
  </si>
  <si>
    <t>ｍ³</t>
  </si>
  <si>
    <t>３．補助金額の算出</t>
    <rPh sb="2" eb="4">
      <t>ホジョ</t>
    </rPh>
    <rPh sb="4" eb="6">
      <t>キンガク</t>
    </rPh>
    <rPh sb="7" eb="9">
      <t>サンシュツ</t>
    </rPh>
    <phoneticPr fontId="59"/>
  </si>
  <si>
    <t>CLT体積</t>
    <rPh sb="3" eb="5">
      <t>タイセキ</t>
    </rPh>
    <phoneticPr fontId="68"/>
  </si>
  <si>
    <t>補助金申請額（上限金額）</t>
    <rPh sb="0" eb="3">
      <t>ホジョキン</t>
    </rPh>
    <rPh sb="3" eb="6">
      <t>シンセイガク</t>
    </rPh>
    <rPh sb="7" eb="11">
      <t>ジョウゲンキンガク</t>
    </rPh>
    <phoneticPr fontId="68"/>
  </si>
  <si>
    <t>（１）工法</t>
    <rPh sb="3" eb="5">
      <t>コウホウ</t>
    </rPh>
    <phoneticPr fontId="61"/>
  </si>
  <si>
    <t>埋設方法</t>
    <phoneticPr fontId="59"/>
  </si>
  <si>
    <t>クローズドループ</t>
    <phoneticPr fontId="61"/>
  </si>
  <si>
    <t>オープンループ</t>
    <phoneticPr fontId="61"/>
  </si>
  <si>
    <t>クローズドループ</t>
    <phoneticPr fontId="59"/>
  </si>
  <si>
    <t>垂直埋設型</t>
  </si>
  <si>
    <t>水平埋設型</t>
  </si>
  <si>
    <t>工法・名称</t>
    <phoneticPr fontId="59"/>
  </si>
  <si>
    <t>採熱深度</t>
    <rPh sb="0" eb="1">
      <t>ト</t>
    </rPh>
    <rPh sb="1" eb="2">
      <t>ネツ</t>
    </rPh>
    <rPh sb="2" eb="4">
      <t>シンド</t>
    </rPh>
    <phoneticPr fontId="59"/>
  </si>
  <si>
    <t>ｍ</t>
  </si>
  <si>
    <t>地中熱交換器の総長</t>
    <rPh sb="0" eb="2">
      <t>チチュウ</t>
    </rPh>
    <rPh sb="2" eb="6">
      <t>ネツコウカンキ</t>
    </rPh>
    <rPh sb="7" eb="9">
      <t>ソウチョウ</t>
    </rPh>
    <phoneticPr fontId="59"/>
  </si>
  <si>
    <t>施設面積</t>
    <phoneticPr fontId="61"/>
  </si>
  <si>
    <t>オープンループ</t>
    <phoneticPr fontId="59"/>
  </si>
  <si>
    <t>放流型</t>
    <phoneticPr fontId="61"/>
  </si>
  <si>
    <t>還元井型</t>
    <phoneticPr fontId="61"/>
  </si>
  <si>
    <t>浸透枡型</t>
    <phoneticPr fontId="61"/>
  </si>
  <si>
    <t>揚水深度</t>
    <rPh sb="0" eb="2">
      <t>ヨウスイ</t>
    </rPh>
    <rPh sb="2" eb="4">
      <t>シンド</t>
    </rPh>
    <phoneticPr fontId="59"/>
  </si>
  <si>
    <t>還元深度</t>
    <phoneticPr fontId="61"/>
  </si>
  <si>
    <t>（２）熱源機</t>
    <rPh sb="3" eb="6">
      <t>ネツゲンキ</t>
    </rPh>
    <phoneticPr fontId="61"/>
  </si>
  <si>
    <t>kW</t>
    <phoneticPr fontId="61"/>
  </si>
  <si>
    <t>消費電力（暖房）</t>
    <phoneticPr fontId="61"/>
  </si>
  <si>
    <t>W</t>
    <phoneticPr fontId="61"/>
  </si>
  <si>
    <t>暖房時COP</t>
    <phoneticPr fontId="61"/>
  </si>
  <si>
    <t>補助金申請額</t>
    <phoneticPr fontId="61"/>
  </si>
  <si>
    <t>円</t>
    <rPh sb="0" eb="1">
      <t>エン</t>
    </rPh>
    <phoneticPr fontId="61"/>
  </si>
  <si>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9"/>
  </si>
  <si>
    <t>空気集熱式</t>
    <rPh sb="0" eb="2">
      <t>クウキ</t>
    </rPh>
    <rPh sb="2" eb="4">
      <t>シュウネツ</t>
    </rPh>
    <rPh sb="4" eb="5">
      <t>シキ</t>
    </rPh>
    <phoneticPr fontId="59"/>
  </si>
  <si>
    <t>液体集熱式</t>
    <rPh sb="0" eb="2">
      <t>エキタイ</t>
    </rPh>
    <rPh sb="2" eb="4">
      <t>シュウネツ</t>
    </rPh>
    <rPh sb="4" eb="5">
      <t>シキ</t>
    </rPh>
    <phoneticPr fontId="59"/>
  </si>
  <si>
    <t>集熱パネル①</t>
    <phoneticPr fontId="59"/>
  </si>
  <si>
    <t>品番</t>
    <rPh sb="0" eb="2">
      <t>ヒンバン</t>
    </rPh>
    <phoneticPr fontId="61"/>
  </si>
  <si>
    <t>枚数</t>
    <rPh sb="0" eb="2">
      <t>マイスウ</t>
    </rPh>
    <phoneticPr fontId="61"/>
  </si>
  <si>
    <t>枚</t>
    <rPh sb="0" eb="1">
      <t>マイ</t>
    </rPh>
    <phoneticPr fontId="61"/>
  </si>
  <si>
    <t>集熱パネル②</t>
    <phoneticPr fontId="59"/>
  </si>
  <si>
    <t>集熱パネル③</t>
    <phoneticPr fontId="59"/>
  </si>
  <si>
    <t>集熱パネル総面積</t>
    <rPh sb="0" eb="2">
      <t>シュウネツ</t>
    </rPh>
    <rPh sb="5" eb="8">
      <t>ソウメンセキ</t>
    </rPh>
    <phoneticPr fontId="59"/>
  </si>
  <si>
    <t>㎡</t>
    <phoneticPr fontId="61"/>
  </si>
  <si>
    <t>平板形</t>
    <rPh sb="0" eb="2">
      <t>ヘイバン</t>
    </rPh>
    <rPh sb="2" eb="3">
      <t>ガタ</t>
    </rPh>
    <phoneticPr fontId="59"/>
  </si>
  <si>
    <t>真空ガラス管形</t>
    <rPh sb="0" eb="2">
      <t>シンクウ</t>
    </rPh>
    <rPh sb="5" eb="6">
      <t>カン</t>
    </rPh>
    <rPh sb="6" eb="7">
      <t>ガタ</t>
    </rPh>
    <phoneticPr fontId="59"/>
  </si>
  <si>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9"/>
  </si>
  <si>
    <t>（１）建設予定地の水害等に係る情報（ハザードマップ引用）</t>
    <rPh sb="3" eb="8">
      <t>ケンセツヨテイチ</t>
    </rPh>
    <rPh sb="9" eb="12">
      <t>スイガイトウ</t>
    </rPh>
    <rPh sb="13" eb="14">
      <t>カカワ</t>
    </rPh>
    <rPh sb="15" eb="17">
      <t>ジョウホウ</t>
    </rPh>
    <rPh sb="25" eb="27">
      <t>インヨウ</t>
    </rPh>
    <phoneticPr fontId="61"/>
  </si>
  <si>
    <t>ｍ</t>
    <phoneticPr fontId="61"/>
  </si>
  <si>
    <t>（２）電源確保のための具体的な対策</t>
    <rPh sb="3" eb="7">
      <t>デンゲンカクホ</t>
    </rPh>
    <rPh sb="11" eb="14">
      <t>グタイテキ</t>
    </rPh>
    <rPh sb="15" eb="17">
      <t>タイサク</t>
    </rPh>
    <phoneticPr fontId="61"/>
  </si>
  <si>
    <t>台数</t>
    <rPh sb="0" eb="2">
      <t>ダイスウ</t>
    </rPh>
    <phoneticPr fontId="21"/>
  </si>
  <si>
    <t>台</t>
    <rPh sb="0" eb="1">
      <t>ダイ</t>
    </rPh>
    <phoneticPr fontId="21"/>
  </si>
  <si>
    <t>設置場所</t>
    <rPh sb="0" eb="4">
      <t>セッチバショ</t>
    </rPh>
    <phoneticPr fontId="21"/>
  </si>
  <si>
    <t>蓄電システム導入の有無</t>
    <phoneticPr fontId="21"/>
  </si>
  <si>
    <t>地中熱ヒートポンプ・システム導入の有無</t>
    <phoneticPr fontId="21"/>
  </si>
  <si>
    <t>建物登記事項証明書取得予定日</t>
    <phoneticPr fontId="22"/>
  </si>
  <si>
    <t>暴力団排除に関する誓約事項</t>
    <phoneticPr fontId="22"/>
  </si>
  <si>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22"/>
  </si>
  <si>
    <t>エネルギー
利用効率化設備</t>
    <rPh sb="6" eb="8">
      <t>リヨウ</t>
    </rPh>
    <rPh sb="8" eb="11">
      <t>コウリツカ</t>
    </rPh>
    <rPh sb="11" eb="13">
      <t>セツビ</t>
    </rPh>
    <phoneticPr fontId="22"/>
  </si>
  <si>
    <t>控除量</t>
    <rPh sb="0" eb="3">
      <t>コウジョリョウ</t>
    </rPh>
    <phoneticPr fontId="21"/>
  </si>
  <si>
    <t>売電量</t>
    <rPh sb="0" eb="3">
      <t>バイデンリョウ</t>
    </rPh>
    <phoneticPr fontId="21"/>
  </si>
  <si>
    <t>太陽光発電</t>
  </si>
  <si>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21"/>
  </si>
  <si>
    <t>検査済証取得予定日</t>
    <phoneticPr fontId="23"/>
  </si>
  <si>
    <t>３．設備情報</t>
    <rPh sb="2" eb="4">
      <t>セツビ</t>
    </rPh>
    <rPh sb="4" eb="6">
      <t>ジョウホウ</t>
    </rPh>
    <phoneticPr fontId="59"/>
  </si>
  <si>
    <t>⑥</t>
    <phoneticPr fontId="59"/>
  </si>
  <si>
    <t>セット数</t>
    <rPh sb="3" eb="4">
      <t>スウ</t>
    </rPh>
    <phoneticPr fontId="23"/>
  </si>
  <si>
    <t>セット価格</t>
    <rPh sb="3" eb="5">
      <t>カカク</t>
    </rPh>
    <phoneticPr fontId="23"/>
  </si>
  <si>
    <t>種別</t>
    <rPh sb="0" eb="2">
      <t>シュベツ</t>
    </rPh>
    <phoneticPr fontId="23"/>
  </si>
  <si>
    <t>金額</t>
    <rPh sb="0" eb="2">
      <t>キンガク</t>
    </rPh>
    <phoneticPr fontId="23"/>
  </si>
  <si>
    <t>　設計値　(ＭＪ/年)</t>
    <phoneticPr fontId="22"/>
  </si>
  <si>
    <t>　基準値　(ＭＪ/年)</t>
    <phoneticPr fontId="21"/>
  </si>
  <si>
    <t>合計（円）</t>
    <rPh sb="0" eb="2">
      <t>ゴウケイ</t>
    </rPh>
    <rPh sb="3" eb="4">
      <t>エン</t>
    </rPh>
    <phoneticPr fontId="23"/>
  </si>
  <si>
    <t>導入タイプ</t>
    <rPh sb="0" eb="2">
      <t>ドウニュウ</t>
    </rPh>
    <phoneticPr fontId="23"/>
  </si>
  <si>
    <t>その他エネルギー（専有部・共用部合算値）</t>
    <phoneticPr fontId="21"/>
  </si>
  <si>
    <t>天井換気扇</t>
    <rPh sb="0" eb="5">
      <t>テンジョウカンキセン</t>
    </rPh>
    <phoneticPr fontId="23"/>
  </si>
  <si>
    <t>天井換気扇(熱交換有り)</t>
    <rPh sb="0" eb="5">
      <t>テンジョウカンキセン</t>
    </rPh>
    <rPh sb="6" eb="10">
      <t>ネツコウカンア</t>
    </rPh>
    <phoneticPr fontId="23"/>
  </si>
  <si>
    <t>キャビネットファン</t>
    <phoneticPr fontId="23"/>
  </si>
  <si>
    <t>ダクト式第一種換気(熱交換有り)</t>
    <rPh sb="3" eb="4">
      <t>シキ</t>
    </rPh>
    <rPh sb="4" eb="7">
      <t>ダイイッシュ</t>
    </rPh>
    <rPh sb="7" eb="9">
      <t>カンキ</t>
    </rPh>
    <phoneticPr fontId="23"/>
  </si>
  <si>
    <t>屋上設置シロッコファン</t>
    <rPh sb="0" eb="4">
      <t>オクジョウセッチ</t>
    </rPh>
    <phoneticPr fontId="23"/>
  </si>
  <si>
    <t>AC-1</t>
    <phoneticPr fontId="23"/>
  </si>
  <si>
    <t>AC-2</t>
  </si>
  <si>
    <t>AC-3</t>
  </si>
  <si>
    <t>AC-4</t>
  </si>
  <si>
    <t>AC-5</t>
  </si>
  <si>
    <t>AC-6</t>
  </si>
  <si>
    <t>AC-7</t>
  </si>
  <si>
    <t>AC-8</t>
  </si>
  <si>
    <t>⑤</t>
    <phoneticPr fontId="23"/>
  </si>
  <si>
    <t>建設予定地</t>
    <rPh sb="0" eb="5">
      <t>ケンセツヨテイチ</t>
    </rPh>
    <phoneticPr fontId="21"/>
  </si>
  <si>
    <t>◆地方公共団体等が公表する水害ハザードマップや過去の水害事例の記録など補足資料を
　 別途添付すること</t>
    <rPh sb="43" eb="45">
      <t>ベット</t>
    </rPh>
    <phoneticPr fontId="59"/>
  </si>
  <si>
    <t>◆オレンジ色のセルに必要事項を入力すること</t>
    <rPh sb="5" eb="6">
      <t>イロ</t>
    </rPh>
    <rPh sb="10" eb="12">
      <t>ヒツヨウ</t>
    </rPh>
    <rPh sb="12" eb="14">
      <t>ジコウ</t>
    </rPh>
    <rPh sb="15" eb="17">
      <t>ニュウリョク</t>
    </rPh>
    <phoneticPr fontId="59"/>
  </si>
  <si>
    <t>④</t>
    <phoneticPr fontId="61"/>
  </si>
  <si>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9"/>
  </si>
  <si>
    <t>小計</t>
    <rPh sb="0" eb="2">
      <t>ショウケイ</t>
    </rPh>
    <phoneticPr fontId="22"/>
  </si>
  <si>
    <t>４年目</t>
    <rPh sb="1" eb="3">
      <t>ネンメ</t>
    </rPh>
    <phoneticPr fontId="68"/>
  </si>
  <si>
    <t>４．補助金の算出</t>
    <rPh sb="2" eb="5">
      <t>ホジョキン</t>
    </rPh>
    <rPh sb="6" eb="8">
      <t>サンシュツ</t>
    </rPh>
    <phoneticPr fontId="59"/>
  </si>
  <si>
    <t>該当</t>
    <phoneticPr fontId="61"/>
  </si>
  <si>
    <t>リース契約書（案）</t>
    <rPh sb="3" eb="5">
      <t>ケイヤク</t>
    </rPh>
    <rPh sb="5" eb="6">
      <t>ショ</t>
    </rPh>
    <rPh sb="7" eb="8">
      <t>アン</t>
    </rPh>
    <phoneticPr fontId="61"/>
  </si>
  <si>
    <t>住棟の種別</t>
    <phoneticPr fontId="21"/>
  </si>
  <si>
    <t>台数</t>
    <rPh sb="0" eb="2">
      <t>ダイスウ</t>
    </rPh>
    <phoneticPr fontId="23"/>
  </si>
  <si>
    <t>台</t>
    <rPh sb="0" eb="1">
      <t>ダイ</t>
    </rPh>
    <phoneticPr fontId="23"/>
  </si>
  <si>
    <t>共用部</t>
    <rPh sb="0" eb="3">
      <t>キョウヨウブ</t>
    </rPh>
    <phoneticPr fontId="23"/>
  </si>
  <si>
    <t>備考</t>
    <rPh sb="0" eb="2">
      <t>ビコウ</t>
    </rPh>
    <phoneticPr fontId="23"/>
  </si>
  <si>
    <t>建築物の屋上面積（パラペット内側）</t>
    <rPh sb="0" eb="3">
      <t>ケンチクブツ</t>
    </rPh>
    <rPh sb="4" eb="6">
      <t>オクジョウ</t>
    </rPh>
    <rPh sb="6" eb="8">
      <t>メンセキ</t>
    </rPh>
    <rPh sb="14" eb="16">
      <t>ウチガワ</t>
    </rPh>
    <phoneticPr fontId="21"/>
  </si>
  <si>
    <t>塔屋の面積</t>
    <rPh sb="0" eb="1">
      <t>トウ</t>
    </rPh>
    <rPh sb="1" eb="2">
      <t>ヤ</t>
    </rPh>
    <rPh sb="3" eb="5">
      <t>メンセキ</t>
    </rPh>
    <phoneticPr fontId="21"/>
  </si>
  <si>
    <t>PV敷設面積</t>
    <phoneticPr fontId="23"/>
  </si>
  <si>
    <t>PV以外の設備や機械が設置されている面積</t>
    <rPh sb="2" eb="4">
      <t>イガイ</t>
    </rPh>
    <rPh sb="5" eb="7">
      <t>セツビ</t>
    </rPh>
    <rPh sb="8" eb="10">
      <t>キカイ</t>
    </rPh>
    <rPh sb="11" eb="13">
      <t>セッチ</t>
    </rPh>
    <rPh sb="18" eb="20">
      <t>メンセキ</t>
    </rPh>
    <phoneticPr fontId="21"/>
  </si>
  <si>
    <t>採光（トップライト等）敷設面積</t>
    <rPh sb="0" eb="2">
      <t>サイコウ</t>
    </rPh>
    <rPh sb="9" eb="10">
      <t>ナド</t>
    </rPh>
    <rPh sb="11" eb="13">
      <t>フセツ</t>
    </rPh>
    <rPh sb="13" eb="15">
      <t>メンセキ</t>
    </rPh>
    <phoneticPr fontId="21"/>
  </si>
  <si>
    <t>屋上緑化の面積</t>
    <rPh sb="0" eb="2">
      <t>オクジョウ</t>
    </rPh>
    <rPh sb="2" eb="4">
      <t>リョクカ</t>
    </rPh>
    <rPh sb="5" eb="7">
      <t>メンセキ</t>
    </rPh>
    <phoneticPr fontId="21"/>
  </si>
  <si>
    <t>上記以外の面積</t>
    <rPh sb="0" eb="2">
      <t>ジョウキ</t>
    </rPh>
    <rPh sb="2" eb="4">
      <t>イガイ</t>
    </rPh>
    <rPh sb="5" eb="7">
      <t>メンセキ</t>
    </rPh>
    <phoneticPr fontId="21"/>
  </si>
  <si>
    <t>１）空調設備</t>
    <rPh sb="2" eb="4">
      <t>クウチョウ</t>
    </rPh>
    <rPh sb="4" eb="6">
      <t>セツビ</t>
    </rPh>
    <phoneticPr fontId="23"/>
  </si>
  <si>
    <t>２）換気設備</t>
    <rPh sb="2" eb="6">
      <t>カンキセツビ</t>
    </rPh>
    <phoneticPr fontId="23"/>
  </si>
  <si>
    <t>３）照明設備</t>
    <rPh sb="2" eb="6">
      <t>ショウメイセツビ</t>
    </rPh>
    <phoneticPr fontId="23"/>
  </si>
  <si>
    <t>設備</t>
    <rPh sb="0" eb="2">
      <t>セツビ</t>
    </rPh>
    <phoneticPr fontId="23"/>
  </si>
  <si>
    <t>空調設備</t>
    <rPh sb="0" eb="4">
      <t>クウチョウセツビ</t>
    </rPh>
    <phoneticPr fontId="23"/>
  </si>
  <si>
    <t>換気設備</t>
    <rPh sb="0" eb="4">
      <t>カンキセツビ</t>
    </rPh>
    <phoneticPr fontId="23"/>
  </si>
  <si>
    <t>照明設備</t>
    <rPh sb="0" eb="2">
      <t>ショウメイ</t>
    </rPh>
    <rPh sb="2" eb="4">
      <t>セツビ</t>
    </rPh>
    <phoneticPr fontId="23"/>
  </si>
  <si>
    <t>４）共用部定額単価算出表 合計</t>
    <rPh sb="13" eb="15">
      <t>ゴウケイ</t>
    </rPh>
    <phoneticPr fontId="23"/>
  </si>
  <si>
    <t>屋内仕様(センサー付き照明設備又は
単体のセンサー)</t>
    <rPh sb="0" eb="4">
      <t>オクナイシヨウ</t>
    </rPh>
    <rPh sb="9" eb="10">
      <t>ツ</t>
    </rPh>
    <rPh sb="11" eb="15">
      <t>ショウメイセツビ</t>
    </rPh>
    <rPh sb="15" eb="16">
      <t>マタ</t>
    </rPh>
    <rPh sb="18" eb="20">
      <t>タンタイ</t>
    </rPh>
    <phoneticPr fontId="23"/>
  </si>
  <si>
    <t>屋外防滴仕様(階段・廊下設置)
(センサー付き照明設備又は
単体のセンサー)</t>
    <rPh sb="0" eb="6">
      <t>オクガイボウテキシヨウ</t>
    </rPh>
    <rPh sb="7" eb="9">
      <t>カイダン</t>
    </rPh>
    <rPh sb="10" eb="14">
      <t>ロウカセッチ</t>
    </rPh>
    <phoneticPr fontId="23"/>
  </si>
  <si>
    <t>合計（円）</t>
    <rPh sb="0" eb="2">
      <t>ゴウケイ</t>
    </rPh>
    <rPh sb="3" eb="4">
      <t>エン</t>
    </rPh>
    <phoneticPr fontId="23"/>
  </si>
  <si>
    <t>追加補助対象となる
設備等
（設備費・工事費）</t>
    <rPh sb="19" eb="22">
      <t>コウジヒ</t>
    </rPh>
    <phoneticPr fontId="22"/>
  </si>
  <si>
    <t>AC-9</t>
    <phoneticPr fontId="23"/>
  </si>
  <si>
    <t>AC-10</t>
    <phoneticPr fontId="23"/>
  </si>
  <si>
    <t>補助対象経費（単価表にない補助対象設備）</t>
    <rPh sb="0" eb="6">
      <t>ホジョタイショウケイヒ</t>
    </rPh>
    <rPh sb="7" eb="10">
      <t>タンカヒョウ</t>
    </rPh>
    <rPh sb="13" eb="17">
      <t>ホジョタイショウ</t>
    </rPh>
    <rPh sb="17" eb="19">
      <t>セツビ</t>
    </rPh>
    <phoneticPr fontId="23"/>
  </si>
  <si>
    <t>補助対象経費（単価表にない補助対象設備）</t>
    <rPh sb="0" eb="6">
      <t>ホジョタイショウケイヒ</t>
    </rPh>
    <phoneticPr fontId="23"/>
  </si>
  <si>
    <t>※補助金の額（補助金算出額の合計に１,０００円未満の端数が生じた場合は、これを切り捨て）</t>
  </si>
  <si>
    <t>液体集熱式太陽熱
利用システム導入の有無</t>
    <phoneticPr fontId="21"/>
  </si>
  <si>
    <t>専有部</t>
    <rPh sb="0" eb="3">
      <t>センユウブ</t>
    </rPh>
    <phoneticPr fontId="23"/>
  </si>
  <si>
    <t>塔屋(階段室、エレベーターの機械室、空調・給水設備室、倉庫等)の水平投影面積</t>
    <rPh sb="3" eb="6">
      <t>カイダンシツ</t>
    </rPh>
    <rPh sb="27" eb="29">
      <t>ソウコ</t>
    </rPh>
    <rPh sb="29" eb="30">
      <t>ナド</t>
    </rPh>
    <rPh sb="36" eb="38">
      <t>メンセキ</t>
    </rPh>
    <phoneticPr fontId="23"/>
  </si>
  <si>
    <t>トップライト等採光敷設部分の水平投影面積</t>
    <rPh sb="11" eb="13">
      <t>ブブン</t>
    </rPh>
    <phoneticPr fontId="23"/>
  </si>
  <si>
    <t>屋上緑化部分の水平投影面積</t>
    <rPh sb="4" eb="6">
      <t>ブブン</t>
    </rPh>
    <phoneticPr fontId="23"/>
  </si>
  <si>
    <t>太陽光パネル等(設置されている場合)の水平投影面積</t>
    <rPh sb="0" eb="3">
      <t>タイヨウコウ</t>
    </rPh>
    <rPh sb="6" eb="7">
      <t>ナド</t>
    </rPh>
    <rPh sb="8" eb="10">
      <t>セッチ</t>
    </rPh>
    <rPh sb="15" eb="17">
      <t>バアイ</t>
    </rPh>
    <phoneticPr fontId="23"/>
  </si>
  <si>
    <t>ルーフバルコニーの面積</t>
    <rPh sb="9" eb="11">
      <t>メンセキ</t>
    </rPh>
    <phoneticPr fontId="21"/>
  </si>
  <si>
    <t>ルーフバルコニーで専用使用される部分の面積</t>
    <rPh sb="9" eb="11">
      <t>センヨウ</t>
    </rPh>
    <rPh sb="11" eb="13">
      <t>シヨウ</t>
    </rPh>
    <rPh sb="16" eb="18">
      <t>ブブン</t>
    </rPh>
    <phoneticPr fontId="23"/>
  </si>
  <si>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23"/>
  </si>
  <si>
    <t>入力方法（小数第２位まで入力、ない場合は入力不要）</t>
    <rPh sb="5" eb="8">
      <t>ショウスウダイ</t>
    </rPh>
    <rPh sb="9" eb="10">
      <t>イ</t>
    </rPh>
    <rPh sb="12" eb="14">
      <t>ニュウリョク</t>
    </rPh>
    <rPh sb="17" eb="19">
      <t>バアイ</t>
    </rPh>
    <rPh sb="20" eb="24">
      <t>ニュウリョクフヨウ</t>
    </rPh>
    <phoneticPr fontId="21"/>
  </si>
  <si>
    <t>屋上緊急離着陸場・緊急救助用スペースの面積</t>
    <rPh sb="19" eb="21">
      <t>メンセキ</t>
    </rPh>
    <phoneticPr fontId="23"/>
  </si>
  <si>
    <t>共同住宅</t>
    <rPh sb="0" eb="2">
      <t>キョウドウ</t>
    </rPh>
    <rPh sb="2" eb="4">
      <t>ジュウタク</t>
    </rPh>
    <phoneticPr fontId="21"/>
  </si>
  <si>
    <t>層</t>
    <rPh sb="0" eb="1">
      <t>ソウ</t>
    </rPh>
    <phoneticPr fontId="21"/>
  </si>
  <si>
    <t>事業完了予定日</t>
    <rPh sb="0" eb="2">
      <t>ジギョウ</t>
    </rPh>
    <rPh sb="2" eb="4">
      <t>カンリョウ</t>
    </rPh>
    <rPh sb="4" eb="6">
      <t>ヨテイ</t>
    </rPh>
    <rPh sb="6" eb="7">
      <t>ビ</t>
    </rPh>
    <phoneticPr fontId="22"/>
  </si>
  <si>
    <t>完了実績報告書 提出予定日</t>
    <rPh sb="0" eb="2">
      <t>カンリョウ</t>
    </rPh>
    <rPh sb="2" eb="4">
      <t>ジッセキ</t>
    </rPh>
    <rPh sb="4" eb="6">
      <t>ホウコク</t>
    </rPh>
    <rPh sb="6" eb="7">
      <t>ショ</t>
    </rPh>
    <rPh sb="8" eb="10">
      <t>テイシュツ</t>
    </rPh>
    <rPh sb="10" eb="12">
      <t>ヨテイ</t>
    </rPh>
    <rPh sb="12" eb="13">
      <t>ビ</t>
    </rPh>
    <phoneticPr fontId="22"/>
  </si>
  <si>
    <t>最終年度の事業完了予定日</t>
    <rPh sb="0" eb="2">
      <t>サイシュウ</t>
    </rPh>
    <rPh sb="2" eb="4">
      <t>ネンド</t>
    </rPh>
    <rPh sb="5" eb="7">
      <t>ジギョウ</t>
    </rPh>
    <rPh sb="7" eb="9">
      <t>カンリョウ</t>
    </rPh>
    <rPh sb="9" eb="11">
      <t>ヨテイ</t>
    </rPh>
    <rPh sb="11" eb="12">
      <t>ビ</t>
    </rPh>
    <phoneticPr fontId="22"/>
  </si>
  <si>
    <t>最終年度の事業完了前に必ず取得すること</t>
    <phoneticPr fontId="23"/>
  </si>
  <si>
    <t>最終年度の完了実績報告書の提出前に必ず取得すること</t>
    <phoneticPr fontId="23"/>
  </si>
  <si>
    <t>未定の場合は『未定』と入力</t>
    <rPh sb="0" eb="2">
      <t>ミテイ</t>
    </rPh>
    <rPh sb="3" eb="5">
      <t>バアイ</t>
    </rPh>
    <rPh sb="7" eb="9">
      <t>ミテイ</t>
    </rPh>
    <rPh sb="11" eb="13">
      <t>ニュウリョク</t>
    </rPh>
    <phoneticPr fontId="23"/>
  </si>
  <si>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22"/>
  </si>
  <si>
    <t>キャリアメール（携帯メール）についてはPDFデータの確認ができる場合のみ可</t>
    <phoneticPr fontId="21"/>
  </si>
  <si>
    <t>資金調達
計画</t>
    <rPh sb="0" eb="4">
      <t>シキンチョウタツ</t>
    </rPh>
    <rPh sb="5" eb="7">
      <t>ケイカク</t>
    </rPh>
    <phoneticPr fontId="23"/>
  </si>
  <si>
    <t>交付決定日</t>
    <rPh sb="0" eb="5">
      <t>コウフケッテイビ</t>
    </rPh>
    <phoneticPr fontId="22"/>
  </si>
  <si>
    <t>蓄電システム</t>
    <rPh sb="0" eb="2">
      <t>チクデン</t>
    </rPh>
    <phoneticPr fontId="23"/>
  </si>
  <si>
    <t>ＭＥＭＳ</t>
    <phoneticPr fontId="23"/>
  </si>
  <si>
    <t>２．設置場所及び設置台数</t>
    <rPh sb="2" eb="4">
      <t>セッチ</t>
    </rPh>
    <rPh sb="4" eb="6">
      <t>バショ</t>
    </rPh>
    <rPh sb="6" eb="7">
      <t>オヨ</t>
    </rPh>
    <rPh sb="8" eb="10">
      <t>セッチ</t>
    </rPh>
    <rPh sb="10" eb="12">
      <t>ダイスウ</t>
    </rPh>
    <phoneticPr fontId="59"/>
  </si>
  <si>
    <t>設置場所</t>
    <rPh sb="0" eb="4">
      <t>セッチバショ</t>
    </rPh>
    <phoneticPr fontId="23"/>
  </si>
  <si>
    <t>専有部</t>
    <rPh sb="0" eb="3">
      <t>センユウブ</t>
    </rPh>
    <phoneticPr fontId="61"/>
  </si>
  <si>
    <t>共用部</t>
    <phoneticPr fontId="61"/>
  </si>
  <si>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23"/>
  </si>
  <si>
    <t>パッケージ型番</t>
    <rPh sb="5" eb="7">
      <t>カタバン</t>
    </rPh>
    <phoneticPr fontId="23"/>
  </si>
  <si>
    <t>蓄電容量</t>
    <rPh sb="0" eb="2">
      <t>チクデン</t>
    </rPh>
    <rPh sb="2" eb="4">
      <t>ヨウリョウ</t>
    </rPh>
    <phoneticPr fontId="23"/>
  </si>
  <si>
    <t>申請可能な導入価格の上限額</t>
    <rPh sb="0" eb="2">
      <t>シンセイ</t>
    </rPh>
    <rPh sb="2" eb="4">
      <t>カノウ</t>
    </rPh>
    <rPh sb="5" eb="7">
      <t>ドウニュウ</t>
    </rPh>
    <rPh sb="7" eb="9">
      <t>カカク</t>
    </rPh>
    <rPh sb="10" eb="13">
      <t>ジョウゲンガク</t>
    </rPh>
    <phoneticPr fontId="23"/>
  </si>
  <si>
    <t>４．補助対象経費の算出</t>
    <rPh sb="2" eb="4">
      <t>ホジョ</t>
    </rPh>
    <rPh sb="4" eb="6">
      <t>タイショウ</t>
    </rPh>
    <rPh sb="6" eb="8">
      <t>ケイヒ</t>
    </rPh>
    <rPh sb="9" eb="11">
      <t>サンシュツ</t>
    </rPh>
    <phoneticPr fontId="59"/>
  </si>
  <si>
    <t>初期実行容量算出額</t>
    <rPh sb="0" eb="2">
      <t>ショキ</t>
    </rPh>
    <rPh sb="2" eb="4">
      <t>ジッコウ</t>
    </rPh>
    <rPh sb="4" eb="6">
      <t>ヨウリョウ</t>
    </rPh>
    <rPh sb="6" eb="8">
      <t>サンシュツ</t>
    </rPh>
    <rPh sb="8" eb="9">
      <t>ガク</t>
    </rPh>
    <phoneticPr fontId="23"/>
  </si>
  <si>
    <t>消費税を除いた金額を入力</t>
    <rPh sb="0" eb="3">
      <t>ショウヒゼイ</t>
    </rPh>
    <rPh sb="4" eb="5">
      <t>ノゾ</t>
    </rPh>
    <rPh sb="7" eb="9">
      <t>キンガク</t>
    </rPh>
    <rPh sb="10" eb="12">
      <t>ニュウリョク</t>
    </rPh>
    <phoneticPr fontId="61"/>
  </si>
  <si>
    <t>（３）　補助対象経費</t>
    <rPh sb="4" eb="8">
      <t>ホジョタイショウ</t>
    </rPh>
    <rPh sb="8" eb="10">
      <t>ケイヒ</t>
    </rPh>
    <phoneticPr fontId="23"/>
  </si>
  <si>
    <t>設置台数</t>
    <rPh sb="0" eb="2">
      <t>セッチ</t>
    </rPh>
    <rPh sb="2" eb="4">
      <t>ダイスウ</t>
    </rPh>
    <phoneticPr fontId="59"/>
  </si>
  <si>
    <t>③</t>
    <phoneticPr fontId="61"/>
  </si>
  <si>
    <t>補助対象経費</t>
    <phoneticPr fontId="59"/>
  </si>
  <si>
    <t>④</t>
    <phoneticPr fontId="59"/>
  </si>
  <si>
    <t>①、②のいずれか低い金額×③</t>
    <rPh sb="10" eb="12">
      <t>キンガク</t>
    </rPh>
    <phoneticPr fontId="23"/>
  </si>
  <si>
    <t>⑤</t>
    <phoneticPr fontId="61"/>
  </si>
  <si>
    <t>該当しない場合は０を入力</t>
    <rPh sb="0" eb="2">
      <t>ガイトウ</t>
    </rPh>
    <rPh sb="5" eb="7">
      <t>バアイ</t>
    </rPh>
    <rPh sb="10" eb="12">
      <t>ニュウリョク</t>
    </rPh>
    <phoneticPr fontId="23"/>
  </si>
  <si>
    <t>（２）　補助対象経費</t>
    <rPh sb="4" eb="6">
      <t>ホジョ</t>
    </rPh>
    <rPh sb="6" eb="8">
      <t>タイショウ</t>
    </rPh>
    <rPh sb="8" eb="10">
      <t>ケイヒ</t>
    </rPh>
    <phoneticPr fontId="23"/>
  </si>
  <si>
    <t>④＋⑤</t>
    <phoneticPr fontId="23"/>
  </si>
  <si>
    <t>補助対象経費の上限</t>
    <rPh sb="0" eb="2">
      <t>ホジョ</t>
    </rPh>
    <rPh sb="2" eb="4">
      <t>タイショウ</t>
    </rPh>
    <rPh sb="4" eb="6">
      <t>ケイヒ</t>
    </rPh>
    <rPh sb="7" eb="9">
      <t>ジョウゲン</t>
    </rPh>
    <phoneticPr fontId="59"/>
  </si>
  <si>
    <t>⑦</t>
    <phoneticPr fontId="61"/>
  </si>
  <si>
    <t>６０万円／戸</t>
    <rPh sb="2" eb="4">
      <t>マンエン</t>
    </rPh>
    <rPh sb="5" eb="6">
      <t>コ</t>
    </rPh>
    <phoneticPr fontId="23"/>
  </si>
  <si>
    <t>１戸あたりの補助対象経費</t>
    <rPh sb="1" eb="2">
      <t>コ</t>
    </rPh>
    <phoneticPr fontId="59"/>
  </si>
  <si>
    <t>⑧</t>
    <phoneticPr fontId="59"/>
  </si>
  <si>
    <t>該当する場合は120,000円を
プルダウンより選択表示</t>
    <rPh sb="26" eb="28">
      <t>ヒョウジ</t>
    </rPh>
    <phoneticPr fontId="23"/>
  </si>
  <si>
    <t>⑨</t>
    <phoneticPr fontId="59"/>
  </si>
  <si>
    <t>（１）　見積明細により算出</t>
    <rPh sb="4" eb="6">
      <t>ミツモリ</t>
    </rPh>
    <rPh sb="6" eb="8">
      <t>メイサイ</t>
    </rPh>
    <rPh sb="11" eb="13">
      <t>サンシュツ</t>
    </rPh>
    <phoneticPr fontId="23"/>
  </si>
  <si>
    <t>上記金額の1/3</t>
    <rPh sb="0" eb="2">
      <t>ジョウキ</t>
    </rPh>
    <rPh sb="2" eb="4">
      <t>キンガク</t>
    </rPh>
    <phoneticPr fontId="59"/>
  </si>
  <si>
    <t>③</t>
    <phoneticPr fontId="23"/>
  </si>
  <si>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23"/>
  </si>
  <si>
    <t>（３）　補助額上限</t>
    <rPh sb="4" eb="6">
      <t>ホジョ</t>
    </rPh>
    <rPh sb="6" eb="7">
      <t>ガク</t>
    </rPh>
    <rPh sb="7" eb="9">
      <t>ジョウゲン</t>
    </rPh>
    <phoneticPr fontId="23"/>
  </si>
  <si>
    <t>１台あたりの補助額上限</t>
    <rPh sb="6" eb="8">
      <t>ホジョ</t>
    </rPh>
    <rPh sb="8" eb="9">
      <t>ガク</t>
    </rPh>
    <rPh sb="9" eb="11">
      <t>ジョウゲン</t>
    </rPh>
    <phoneticPr fontId="59"/>
  </si>
  <si>
    <t>８０万円／台</t>
    <rPh sb="2" eb="4">
      <t>マンエン</t>
    </rPh>
    <rPh sb="5" eb="6">
      <t>ダイ</t>
    </rPh>
    <phoneticPr fontId="23"/>
  </si>
  <si>
    <t>５．補助金申請額</t>
    <rPh sb="2" eb="4">
      <t>ホジョ</t>
    </rPh>
    <rPh sb="5" eb="7">
      <t>シンセイ</t>
    </rPh>
    <rPh sb="7" eb="8">
      <t>ガク</t>
    </rPh>
    <phoneticPr fontId="59"/>
  </si>
  <si>
    <t>１台あたりの補助金申請額</t>
    <rPh sb="6" eb="9">
      <t>ホジョキン</t>
    </rPh>
    <rPh sb="9" eb="11">
      <t>シンセイ</t>
    </rPh>
    <rPh sb="11" eb="12">
      <t>ガク</t>
    </rPh>
    <phoneticPr fontId="59"/>
  </si>
  <si>
    <t>補助金申請額　総合計</t>
    <rPh sb="0" eb="3">
      <t>ホジョキン</t>
    </rPh>
    <rPh sb="3" eb="5">
      <t>シンセイ</t>
    </rPh>
    <rPh sb="5" eb="6">
      <t>ガク</t>
    </rPh>
    <rPh sb="7" eb="8">
      <t>ソウ</t>
    </rPh>
    <rPh sb="8" eb="10">
      <t>ゴウケイ</t>
    </rPh>
    <phoneticPr fontId="59"/>
  </si>
  <si>
    <t>⑦</t>
    <phoneticPr fontId="59"/>
  </si>
  <si>
    <t>■</t>
  </si>
  <si>
    <t>１台あたりの見積金額（設備費）</t>
    <phoneticPr fontId="59"/>
  </si>
  <si>
    <t>６．補助金申請額</t>
    <rPh sb="2" eb="4">
      <t>ホジョ</t>
    </rPh>
    <rPh sb="5" eb="7">
      <t>シンセイ</t>
    </rPh>
    <rPh sb="7" eb="8">
      <t>ガク</t>
    </rPh>
    <phoneticPr fontId="59"/>
  </si>
  <si>
    <t>kWh</t>
    <phoneticPr fontId="59"/>
  </si>
  <si>
    <t>kW</t>
    <phoneticPr fontId="59"/>
  </si>
  <si>
    <t>←「入力シート」より自動転記</t>
    <rPh sb="2" eb="4">
      <t>ニュウリョク</t>
    </rPh>
    <rPh sb="10" eb="12">
      <t>ジドウ</t>
    </rPh>
    <rPh sb="12" eb="14">
      <t>テンキ</t>
    </rPh>
    <phoneticPr fontId="63"/>
  </si>
  <si>
    <t>←必要事項を入力すること</t>
    <rPh sb="1" eb="3">
      <t>ヒツヨウ</t>
    </rPh>
    <rPh sb="3" eb="5">
      <t>ジコウ</t>
    </rPh>
    <rPh sb="6" eb="8">
      <t>ニュウリョク</t>
    </rPh>
    <phoneticPr fontId="63"/>
  </si>
  <si>
    <t>（２）　初期実行容量の金額</t>
    <phoneticPr fontId="23"/>
  </si>
  <si>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23"/>
  </si>
  <si>
    <t>⑥、⑦のいずれか低い金額＋⑧</t>
    <phoneticPr fontId="23"/>
  </si>
  <si>
    <t>１台あたりの見積金額（設備費）</t>
    <rPh sb="11" eb="15">
      <t>セツビヒオ</t>
    </rPh>
    <phoneticPr fontId="59"/>
  </si>
  <si>
    <t>充電設備のセンター承認本体価格を記入してください。</t>
  </si>
  <si>
    <t>　　</t>
    <phoneticPr fontId="61"/>
  </si>
  <si>
    <t>各メーカーが定める販売価格とは異なります。</t>
    <phoneticPr fontId="61"/>
  </si>
  <si>
    <t>センター承認本体価格 ※１</t>
    <phoneticPr fontId="59"/>
  </si>
  <si>
    <t>※１</t>
    <phoneticPr fontId="61"/>
  </si>
  <si>
    <t>※２</t>
    <phoneticPr fontId="61"/>
  </si>
  <si>
    <t>「補助金交付上限額（基礎） ※２」</t>
    <phoneticPr fontId="59"/>
  </si>
  <si>
    <t>④’</t>
    <phoneticPr fontId="61"/>
  </si>
  <si>
    <t>④の1/3または④’</t>
    <phoneticPr fontId="59"/>
  </si>
  <si>
    <t>千円未満切捨 自動表示</t>
    <phoneticPr fontId="61"/>
  </si>
  <si>
    <t>１台あたりの設備費</t>
    <rPh sb="1" eb="2">
      <t>ダイ</t>
    </rPh>
    <rPh sb="6" eb="9">
      <t>セツビヒ</t>
    </rPh>
    <phoneticPr fontId="23"/>
  </si>
  <si>
    <t>１台あたりの工事費</t>
    <rPh sb="1" eb="2">
      <t>ダイ</t>
    </rPh>
    <rPh sb="6" eb="9">
      <t>コウジヒ</t>
    </rPh>
    <phoneticPr fontId="23"/>
  </si>
  <si>
    <t>６．補助対象経費の上限</t>
    <rPh sb="2" eb="4">
      <t>ホジョ</t>
    </rPh>
    <rPh sb="4" eb="8">
      <t>タイショウケイヒ</t>
    </rPh>
    <rPh sb="9" eb="11">
      <t>ジョウゲン</t>
    </rPh>
    <phoneticPr fontId="59"/>
  </si>
  <si>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59"/>
  </si>
  <si>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59"/>
  </si>
  <si>
    <t>８．補助対象経費</t>
    <rPh sb="2" eb="4">
      <t>ホジョ</t>
    </rPh>
    <rPh sb="4" eb="8">
      <t>タイショウケイヒ</t>
    </rPh>
    <phoneticPr fontId="59"/>
  </si>
  <si>
    <t>専有部</t>
    <rPh sb="0" eb="3">
      <t>センユウブ</t>
    </rPh>
    <phoneticPr fontId="23"/>
  </si>
  <si>
    <t>台</t>
    <rPh sb="0" eb="1">
      <t>ダイ</t>
    </rPh>
    <phoneticPr fontId="23"/>
  </si>
  <si>
    <t>共用部</t>
    <rPh sb="0" eb="3">
      <t>キョウヨウブ</t>
    </rPh>
    <phoneticPr fontId="23"/>
  </si>
  <si>
    <t>補助金申請額（専有部）　総合計</t>
    <rPh sb="0" eb="3">
      <t>ホジョキン</t>
    </rPh>
    <rPh sb="3" eb="5">
      <t>シンセイ</t>
    </rPh>
    <rPh sb="5" eb="6">
      <t>ガク</t>
    </rPh>
    <rPh sb="7" eb="10">
      <t>センユウブ</t>
    </rPh>
    <rPh sb="12" eb="13">
      <t>ソウ</t>
    </rPh>
    <rPh sb="13" eb="15">
      <t>ゴウケイ</t>
    </rPh>
    <phoneticPr fontId="59"/>
  </si>
  <si>
    <t>補助金申請額（共用部）　総合計</t>
    <rPh sb="0" eb="3">
      <t>ホジョキン</t>
    </rPh>
    <rPh sb="3" eb="5">
      <t>シンセイ</t>
    </rPh>
    <rPh sb="5" eb="6">
      <t>ガク</t>
    </rPh>
    <rPh sb="7" eb="10">
      <t>キョウヨウブ</t>
    </rPh>
    <rPh sb="12" eb="13">
      <t>ソウ</t>
    </rPh>
    <rPh sb="13" eb="15">
      <t>ゴウケイ</t>
    </rPh>
    <phoneticPr fontId="59"/>
  </si>
  <si>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9"/>
  </si>
  <si>
    <t>⑧</t>
    <phoneticPr fontId="23"/>
  </si>
  <si>
    <t>⑦×①</t>
    <phoneticPr fontId="23"/>
  </si>
  <si>
    <t>中層ZEH-M支援事業</t>
  </si>
  <si>
    <t>中層ＺＥＨ－Ｍ支援事業</t>
  </si>
  <si>
    <t>中層ＺＥＨ－Ｍ支援事業</t>
    <rPh sb="7" eb="9">
      <t>シエン</t>
    </rPh>
    <rPh sb="9" eb="11">
      <t>ジギョウ</t>
    </rPh>
    <phoneticPr fontId="21"/>
  </si>
  <si>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23"/>
  </si>
  <si>
    <t>１.</t>
    <phoneticPr fontId="59"/>
  </si>
  <si>
    <t>個人情報の取得について</t>
    <phoneticPr fontId="59"/>
  </si>
  <si>
    <t>取得する情報</t>
    <rPh sb="0" eb="2">
      <t>シュトク</t>
    </rPh>
    <rPh sb="4" eb="6">
      <t>ジョウホウ</t>
    </rPh>
    <phoneticPr fontId="59"/>
  </si>
  <si>
    <t>(ア)	氏名、生年月日、住所、電話番号、メールアドレス、財務資料、口座情報等の補助事業者情報</t>
    <rPh sb="28" eb="32">
      <t>ザイムシリョウ</t>
    </rPh>
    <phoneticPr fontId="61"/>
  </si>
  <si>
    <t>(オ)	その他、本事業に必要な情報</t>
    <phoneticPr fontId="61"/>
  </si>
  <si>
    <t>３.</t>
    <phoneticPr fontId="59"/>
  </si>
  <si>
    <t>第三者への提供について</t>
    <rPh sb="0" eb="3">
      <t>ダイサンシャ</t>
    </rPh>
    <rPh sb="5" eb="7">
      <t>テイキョウ</t>
    </rPh>
    <phoneticPr fontId="59"/>
  </si>
  <si>
    <t>(ア)	法令により提供を求められた場合</t>
    <phoneticPr fontId="61"/>
  </si>
  <si>
    <t>(ウ)	国の機関又は地方公共団体又はその委託先を受けたものが法令の定める事務を遂行することに対して協力する必要がある場合</t>
    <phoneticPr fontId="61"/>
  </si>
  <si>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59"/>
  </si>
  <si>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59"/>
  </si>
  <si>
    <t>匿名加工情報の提供について</t>
    <rPh sb="0" eb="2">
      <t>トクメイ</t>
    </rPh>
    <rPh sb="2" eb="4">
      <t>カコウ</t>
    </rPh>
    <rPh sb="4" eb="6">
      <t>ジョウホウ</t>
    </rPh>
    <rPh sb="7" eb="9">
      <t>テイキョウ</t>
    </rPh>
    <phoneticPr fontId="59"/>
  </si>
  <si>
    <t>提供時には、利用目的を確認し、個人を特定するような行為を行わないことに対して同意を取得します。</t>
    <phoneticPr fontId="61"/>
  </si>
  <si>
    <t>https://sii.or.jp/anonymous_processing/index.html</t>
    <phoneticPr fontId="61"/>
  </si>
  <si>
    <t>個人情報提供の任意性</t>
    <rPh sb="0" eb="2">
      <t>コジン</t>
    </rPh>
    <rPh sb="2" eb="4">
      <t>ジョウホウ</t>
    </rPh>
    <rPh sb="4" eb="6">
      <t>テイキョウ</t>
    </rPh>
    <rPh sb="7" eb="9">
      <t>ニンイ</t>
    </rPh>
    <rPh sb="9" eb="10">
      <t>セイ</t>
    </rPh>
    <phoneticPr fontId="59"/>
  </si>
  <si>
    <t>外部委託</t>
    <rPh sb="0" eb="2">
      <t>ガイブ</t>
    </rPh>
    <rPh sb="2" eb="4">
      <t>イタク</t>
    </rPh>
    <phoneticPr fontId="59"/>
  </si>
  <si>
    <t>開示請求等について</t>
    <rPh sb="0" eb="2">
      <t>カイジ</t>
    </rPh>
    <rPh sb="2" eb="4">
      <t>セイキュウ</t>
    </rPh>
    <rPh sb="4" eb="5">
      <t>ナド</t>
    </rPh>
    <phoneticPr fontId="59"/>
  </si>
  <si>
    <t>＜相談窓口＞</t>
    <phoneticPr fontId="61"/>
  </si>
  <si>
    <t>一般社団法人環境共創イニシアチブ</t>
    <phoneticPr fontId="61"/>
  </si>
  <si>
    <t>個人情報取扱管理担当</t>
    <phoneticPr fontId="61"/>
  </si>
  <si>
    <t>p-support@sii.or.jp</t>
    <phoneticPr fontId="61"/>
  </si>
  <si>
    <t>利用目的</t>
    <rPh sb="0" eb="4">
      <t>リヨウモクテキ</t>
    </rPh>
    <phoneticPr fontId="59"/>
  </si>
  <si>
    <t>これらの取得した情報を、「３．」に記載する範囲・目的で提供することに、申請者は同意するものとします。</t>
    <phoneticPr fontId="59"/>
  </si>
  <si>
    <t>４.</t>
    <phoneticPr fontId="59"/>
  </si>
  <si>
    <t>５.</t>
    <phoneticPr fontId="23"/>
  </si>
  <si>
    <t>６.</t>
    <phoneticPr fontId="23"/>
  </si>
  <si>
    <t>７.</t>
    <phoneticPr fontId="23"/>
  </si>
  <si>
    <t>８.</t>
    <phoneticPr fontId="23"/>
  </si>
  <si>
    <t>９.</t>
    <phoneticPr fontId="23"/>
  </si>
  <si>
    <t>（１）　見積明細により算出</t>
    <rPh sb="4" eb="6">
      <t>ミツモリ</t>
    </rPh>
    <rPh sb="6" eb="8">
      <t>メイサイ</t>
    </rPh>
    <rPh sb="11" eb="12">
      <t>サン</t>
    </rPh>
    <rPh sb="12" eb="13">
      <t>シュツ</t>
    </rPh>
    <phoneticPr fontId="23"/>
  </si>
  <si>
    <t>市</t>
  </si>
  <si>
    <t>建物名</t>
    <rPh sb="0" eb="3">
      <t>タテモノメイ</t>
    </rPh>
    <phoneticPr fontId="23"/>
  </si>
  <si>
    <t>都</t>
  </si>
  <si>
    <t>代表者名等</t>
    <rPh sb="0" eb="5">
      <t>ダイヒョウシャメイトウ</t>
    </rPh>
    <phoneticPr fontId="23"/>
  </si>
  <si>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23"/>
  </si>
  <si>
    <t>設備費・工事費</t>
    <rPh sb="0" eb="2">
      <t>セツビ</t>
    </rPh>
    <rPh sb="2" eb="3">
      <t>ヒ</t>
    </rPh>
    <rPh sb="4" eb="6">
      <t>コウジ</t>
    </rPh>
    <rPh sb="6" eb="7">
      <t>ヒ</t>
    </rPh>
    <phoneticPr fontId="21"/>
  </si>
  <si>
    <t>②の1/3千円未満切捨 自動表示</t>
    <phoneticPr fontId="61"/>
  </si>
  <si>
    <t>②の1/3　千円未満切捨 自動表示</t>
    <phoneticPr fontId="61"/>
  </si>
  <si>
    <t>③、⑤、⑥のいずれか低い金額</t>
    <phoneticPr fontId="23"/>
  </si>
  <si>
    <t>基本情報</t>
    <rPh sb="0" eb="2">
      <t>キホン</t>
    </rPh>
    <rPh sb="2" eb="4">
      <t>ジョウホウ</t>
    </rPh>
    <phoneticPr fontId="21"/>
  </si>
  <si>
    <t>申請者名（法人名または氏名）を入力すること</t>
    <rPh sb="0" eb="3">
      <t>シンセイシャ</t>
    </rPh>
    <rPh sb="3" eb="4">
      <t>メイ</t>
    </rPh>
    <rPh sb="5" eb="7">
      <t>ホウジン</t>
    </rPh>
    <rPh sb="7" eb="8">
      <t>メイ</t>
    </rPh>
    <rPh sb="11" eb="13">
      <t>シメイ</t>
    </rPh>
    <rPh sb="15" eb="17">
      <t>ニュウリョク</t>
    </rPh>
    <phoneticPr fontId="21"/>
  </si>
  <si>
    <t>ひらがなで入力すること</t>
    <rPh sb="5" eb="7">
      <t>ニュウリョク</t>
    </rPh>
    <phoneticPr fontId="21"/>
  </si>
  <si>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21"/>
  </si>
  <si>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21"/>
  </si>
  <si>
    <t>塔屋・ルーフバルコニー等を含めたパラペット内側の水平投影面積を入力すること</t>
    <rPh sb="21" eb="23">
      <t>ウチガワ</t>
    </rPh>
    <rPh sb="31" eb="33">
      <t>ニュウリョク</t>
    </rPh>
    <phoneticPr fontId="32"/>
  </si>
  <si>
    <t>洪水によって想定される浸水深</t>
    <rPh sb="0" eb="2">
      <t>コウズイ</t>
    </rPh>
    <rPh sb="6" eb="8">
      <t>ソウテイ</t>
    </rPh>
    <rPh sb="11" eb="14">
      <t>シンスイフカ</t>
    </rPh>
    <phoneticPr fontId="61"/>
  </si>
  <si>
    <t>内水によって想定される浸水深</t>
    <rPh sb="0" eb="2">
      <t>ナイスイ</t>
    </rPh>
    <rPh sb="6" eb="8">
      <t>ソウテイ</t>
    </rPh>
    <rPh sb="11" eb="13">
      <t>シンスイ</t>
    </rPh>
    <rPh sb="13" eb="14">
      <t>フカ</t>
    </rPh>
    <phoneticPr fontId="61"/>
  </si>
  <si>
    <t>←別機種の２台目を導入する場合は入力すること</t>
    <rPh sb="1" eb="2">
      <t>ベツ</t>
    </rPh>
    <rPh sb="2" eb="4">
      <t>キシュ</t>
    </rPh>
    <rPh sb="6" eb="8">
      <t>ダイメ</t>
    </rPh>
    <rPh sb="9" eb="11">
      <t>ドウニュウ</t>
    </rPh>
    <rPh sb="13" eb="15">
      <t>バアイ</t>
    </rPh>
    <rPh sb="16" eb="18">
      <t>ニュウリョク</t>
    </rPh>
    <phoneticPr fontId="63"/>
  </si>
  <si>
    <t>２．設置場所</t>
    <rPh sb="2" eb="4">
      <t>セッチ</t>
    </rPh>
    <rPh sb="4" eb="6">
      <t>バショ</t>
    </rPh>
    <phoneticPr fontId="59"/>
  </si>
  <si>
    <t>１戸あたりの台数を入力</t>
    <rPh sb="1" eb="2">
      <t>コ</t>
    </rPh>
    <rPh sb="6" eb="8">
      <t>ダイスウ</t>
    </rPh>
    <rPh sb="9" eb="11">
      <t>ニュウリョク</t>
    </rPh>
    <phoneticPr fontId="61"/>
  </si>
  <si>
    <t>←※設備費＋工事費が申請可能な導入価格以下でないと申請できないので注意すること</t>
    <rPh sb="2" eb="5">
      <t>セツビヒ</t>
    </rPh>
    <rPh sb="6" eb="9">
      <t>コウジヒ</t>
    </rPh>
    <rPh sb="10" eb="14">
      <t>シンセイカノウ</t>
    </rPh>
    <rPh sb="15" eb="17">
      <t>ドウニュウ</t>
    </rPh>
    <phoneticPr fontId="23"/>
  </si>
  <si>
    <t>個人情報の取得と利用について</t>
    <rPh sb="0" eb="4">
      <t>コジンジョウホウ</t>
    </rPh>
    <rPh sb="5" eb="7">
      <t>シュトク</t>
    </rPh>
    <rPh sb="8" eb="10">
      <t>リヨウ</t>
    </rPh>
    <phoneticPr fontId="59"/>
  </si>
  <si>
    <t>(イ)	建設所在地、地域区分、建築区分、工法種別、延床面積等の建築地情報</t>
    <rPh sb="33" eb="34">
      <t>チ</t>
    </rPh>
    <phoneticPr fontId="61"/>
  </si>
  <si>
    <t>(エ)	一次エネルギー消費量（基準値、設計値、実績値）、発電量、売電量、買電量等のエネルギー使用情報</t>
    <rPh sb="39" eb="40">
      <t>トウ</t>
    </rPh>
    <phoneticPr fontId="61"/>
  </si>
  <si>
    <t>(イ)	人の生命・身体又は財産の保護のために必要がある場合であって、同意を得ることが困難である場合</t>
    <phoneticPr fontId="61"/>
  </si>
  <si>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59"/>
  </si>
  <si>
    <t>（別表）本事業における提供先※1、利用目的、提供情報</t>
    <rPh sb="1" eb="3">
      <t>ベッピョウ</t>
    </rPh>
    <phoneticPr fontId="59"/>
  </si>
  <si>
    <t>5．申請実務協力者（申請窓口を担当する者が申請者以外にいる場合）</t>
    <rPh sb="2" eb="9">
      <t>シンセイジツムキョウリョクシャ</t>
    </rPh>
    <rPh sb="10" eb="14">
      <t>シンセイマドクチ</t>
    </rPh>
    <rPh sb="15" eb="17">
      <t>タントウ</t>
    </rPh>
    <rPh sb="19" eb="20">
      <t>モノ</t>
    </rPh>
    <rPh sb="21" eb="26">
      <t>シンセイシャイガイ</t>
    </rPh>
    <rPh sb="29" eb="31">
      <t>バアイ</t>
    </rPh>
    <phoneticPr fontId="22"/>
  </si>
  <si>
    <t>記載事項がない場合は「－」を入力すること</t>
    <phoneticPr fontId="61"/>
  </si>
  <si>
    <t>記載事項がない場合は「－」を入力すること</t>
    <rPh sb="0" eb="2">
      <t>キサイ</t>
    </rPh>
    <rPh sb="2" eb="4">
      <t>ジコウ</t>
    </rPh>
    <rPh sb="7" eb="9">
      <t>バアイ</t>
    </rPh>
    <rPh sb="14" eb="16">
      <t>ニュウリョク</t>
    </rPh>
    <phoneticPr fontId="61"/>
  </si>
  <si>
    <t>入力必須</t>
    <rPh sb="0" eb="2">
      <t>ニュウリョク</t>
    </rPh>
    <rPh sb="2" eb="4">
      <t>ヒッス</t>
    </rPh>
    <phoneticPr fontId="61"/>
  </si>
  <si>
    <t>記載事項がない場合は入力なしで可</t>
    <rPh sb="0" eb="2">
      <t>キサイ</t>
    </rPh>
    <rPh sb="2" eb="4">
      <t>ジコウ</t>
    </rPh>
    <rPh sb="7" eb="9">
      <t>バアイ</t>
    </rPh>
    <rPh sb="10" eb="12">
      <t>ニュウリョク</t>
    </rPh>
    <rPh sb="15" eb="16">
      <t>カ</t>
    </rPh>
    <phoneticPr fontId="61"/>
  </si>
  <si>
    <t>キャリアメール（携帯メール）は入力不可</t>
    <rPh sb="8" eb="10">
      <t>ケイタイ</t>
    </rPh>
    <rPh sb="15" eb="17">
      <t>ニュウリョク</t>
    </rPh>
    <rPh sb="17" eb="19">
      <t>フカ</t>
    </rPh>
    <phoneticPr fontId="61"/>
  </si>
  <si>
    <t>申請実務
協力者</t>
    <rPh sb="0" eb="2">
      <t>シンセイ</t>
    </rPh>
    <rPh sb="2" eb="4">
      <t>ジツム</t>
    </rPh>
    <rPh sb="5" eb="8">
      <t>キョウリョクシャ</t>
    </rPh>
    <phoneticPr fontId="23"/>
  </si>
  <si>
    <t>法人名</t>
    <rPh sb="0" eb="3">
      <t>ホウジンメイ</t>
    </rPh>
    <phoneticPr fontId="22"/>
  </si>
  <si>
    <t>6．他の補助金に関する事項</t>
    <rPh sb="2" eb="3">
      <t>ホカ</t>
    </rPh>
    <rPh sb="4" eb="7">
      <t>ホジョキン</t>
    </rPh>
    <rPh sb="8" eb="9">
      <t>カン</t>
    </rPh>
    <rPh sb="11" eb="13">
      <t>ジコウ</t>
    </rPh>
    <phoneticPr fontId="22"/>
  </si>
  <si>
    <t>7．資金調達計画</t>
    <rPh sb="2" eb="4">
      <t>シキン</t>
    </rPh>
    <rPh sb="4" eb="6">
      <t>チョウタツ</t>
    </rPh>
    <rPh sb="6" eb="8">
      <t>ケイカク</t>
    </rPh>
    <phoneticPr fontId="22"/>
  </si>
  <si>
    <t>8．事業に係る設計者等情報</t>
    <phoneticPr fontId="22"/>
  </si>
  <si>
    <t>9．屋上利用状況（資料提出不要）</t>
    <rPh sb="2" eb="4">
      <t>オクジョウ</t>
    </rPh>
    <rPh sb="4" eb="8">
      <t>リヨウジョウキョウ</t>
    </rPh>
    <rPh sb="9" eb="15">
      <t>シリョウテイシュツフヨウ</t>
    </rPh>
    <phoneticPr fontId="22"/>
  </si>
  <si>
    <t>様式第１</t>
    <rPh sb="0" eb="2">
      <t>ヨウシキ</t>
    </rPh>
    <rPh sb="2" eb="3">
      <t>ダイ</t>
    </rPh>
    <phoneticPr fontId="21"/>
  </si>
  <si>
    <t>役職</t>
    <rPh sb="0" eb="2">
      <t>ヤクショク</t>
    </rPh>
    <phoneticPr fontId="23"/>
  </si>
  <si>
    <t>氏名</t>
    <rPh sb="0" eb="2">
      <t>シメイ</t>
    </rPh>
    <phoneticPr fontId="23"/>
  </si>
  <si>
    <t>一般社団法人　環境共創イニシアチブ</t>
    <phoneticPr fontId="59"/>
  </si>
  <si>
    <t>交付申請</t>
    <rPh sb="0" eb="2">
      <t>コウフ</t>
    </rPh>
    <rPh sb="2" eb="4">
      <t>シンセイ</t>
    </rPh>
    <phoneticPr fontId="59"/>
  </si>
  <si>
    <t>暴力団排除</t>
    <rPh sb="0" eb="3">
      <t>ボウリョクダン</t>
    </rPh>
    <rPh sb="3" eb="5">
      <t>ハイジョ</t>
    </rPh>
    <phoneticPr fontId="59"/>
  </si>
  <si>
    <t>交付決定前の事業着手の禁止</t>
    <rPh sb="0" eb="2">
      <t>コウフ</t>
    </rPh>
    <rPh sb="2" eb="4">
      <t>ケッテイ</t>
    </rPh>
    <rPh sb="4" eb="5">
      <t>マエ</t>
    </rPh>
    <rPh sb="6" eb="8">
      <t>ジギョウ</t>
    </rPh>
    <rPh sb="8" eb="10">
      <t>チャクシュ</t>
    </rPh>
    <rPh sb="11" eb="13">
      <t>キンシ</t>
    </rPh>
    <phoneticPr fontId="59"/>
  </si>
  <si>
    <t>重複申請の禁止</t>
    <rPh sb="0" eb="2">
      <t>ジュウフク</t>
    </rPh>
    <rPh sb="2" eb="4">
      <t>シンセイ</t>
    </rPh>
    <rPh sb="5" eb="7">
      <t>キンシ</t>
    </rPh>
    <phoneticPr fontId="59"/>
  </si>
  <si>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9"/>
  </si>
  <si>
    <t>申請の無効</t>
    <rPh sb="0" eb="2">
      <t>シンセイ</t>
    </rPh>
    <rPh sb="3" eb="5">
      <t>ムコウ</t>
    </rPh>
    <phoneticPr fontId="59"/>
  </si>
  <si>
    <t>申請書及び添付書類一式について責任をもち、虚偽、不正の記入が一切ないことを確認している。</t>
    <phoneticPr fontId="59"/>
  </si>
  <si>
    <t>個人情報の利用</t>
    <rPh sb="5" eb="7">
      <t>リヨウ</t>
    </rPh>
    <phoneticPr fontId="59"/>
  </si>
  <si>
    <t>申請内容の変更及び取下げ</t>
    <rPh sb="0" eb="2">
      <t>シンセイ</t>
    </rPh>
    <rPh sb="2" eb="4">
      <t>ナイヨウ</t>
    </rPh>
    <rPh sb="5" eb="7">
      <t>ヘンコウ</t>
    </rPh>
    <rPh sb="7" eb="8">
      <t>オヨ</t>
    </rPh>
    <rPh sb="9" eb="11">
      <t>トリサ</t>
    </rPh>
    <phoneticPr fontId="59"/>
  </si>
  <si>
    <t>現地調査等の協力</t>
    <rPh sb="0" eb="2">
      <t>ゲンチ</t>
    </rPh>
    <rPh sb="2" eb="4">
      <t>チョウサ</t>
    </rPh>
    <rPh sb="4" eb="5">
      <t>トウ</t>
    </rPh>
    <rPh sb="6" eb="8">
      <t>キョウリョク</t>
    </rPh>
    <phoneticPr fontId="59"/>
  </si>
  <si>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9"/>
  </si>
  <si>
    <t>事業の不履行等</t>
    <rPh sb="0" eb="2">
      <t>ジギョウ</t>
    </rPh>
    <rPh sb="3" eb="6">
      <t>フリコウ</t>
    </rPh>
    <rPh sb="6" eb="7">
      <t>トウ</t>
    </rPh>
    <phoneticPr fontId="59"/>
  </si>
  <si>
    <t>10.</t>
    <phoneticPr fontId="59"/>
  </si>
  <si>
    <t>免責</t>
    <rPh sb="0" eb="2">
      <t>メンセキ</t>
    </rPh>
    <phoneticPr fontId="59"/>
  </si>
  <si>
    <t>11.</t>
    <phoneticPr fontId="59"/>
  </si>
  <si>
    <t>事業の内容変更、終了</t>
    <rPh sb="0" eb="2">
      <t>ジギョウ</t>
    </rPh>
    <rPh sb="3" eb="5">
      <t>ナイヨウ</t>
    </rPh>
    <rPh sb="5" eb="7">
      <t>ヘンコウ</t>
    </rPh>
    <rPh sb="8" eb="10">
      <t>シュウリョウ</t>
    </rPh>
    <phoneticPr fontId="59"/>
  </si>
  <si>
    <t>12.</t>
    <phoneticPr fontId="61"/>
  </si>
  <si>
    <t>複数年度事業について</t>
    <rPh sb="0" eb="4">
      <t>フクスウネンド</t>
    </rPh>
    <rPh sb="4" eb="6">
      <t>ジギョウ</t>
    </rPh>
    <phoneticPr fontId="59"/>
  </si>
  <si>
    <t>上記を誓約し、申請内容に間違いがないことを確認した上で署名します。</t>
    <rPh sb="3" eb="5">
      <t>セイヤク</t>
    </rPh>
    <phoneticPr fontId="59"/>
  </si>
  <si>
    <t>申請者1</t>
    <rPh sb="0" eb="3">
      <t>シンセイシャ</t>
    </rPh>
    <phoneticPr fontId="59"/>
  </si>
  <si>
    <t>代表者等名</t>
    <phoneticPr fontId="68"/>
  </si>
  <si>
    <t>役職</t>
    <rPh sb="0" eb="2">
      <t>ヤクショク</t>
    </rPh>
    <phoneticPr fontId="61"/>
  </si>
  <si>
    <t>氏名</t>
    <rPh sb="0" eb="2">
      <t>シメイ</t>
    </rPh>
    <phoneticPr fontId="61"/>
  </si>
  <si>
    <t>申請者2</t>
    <rPh sb="0" eb="3">
      <t>シンセイシャ</t>
    </rPh>
    <phoneticPr fontId="59"/>
  </si>
  <si>
    <t>申請者3</t>
    <rPh sb="0" eb="3">
      <t>シンセイシャ</t>
    </rPh>
    <phoneticPr fontId="59"/>
  </si>
  <si>
    <t>申請者4</t>
    <rPh sb="0" eb="3">
      <t>シンセイシャ</t>
    </rPh>
    <phoneticPr fontId="59"/>
  </si>
  <si>
    <t>支店名</t>
    <rPh sb="0" eb="3">
      <t>シテンメイ</t>
    </rPh>
    <phoneticPr fontId="21"/>
  </si>
  <si>
    <t>担当者名</t>
    <rPh sb="0" eb="4">
      <t>タントウシャメイ</t>
    </rPh>
    <phoneticPr fontId="21"/>
  </si>
  <si>
    <t>電話番号</t>
    <rPh sb="0" eb="4">
      <t>デンワバンゴウ</t>
    </rPh>
    <phoneticPr fontId="21"/>
  </si>
  <si>
    <t>共用部に導入する場合、⑧の金額を「１３.追加補助対象となる設備等の補助金額集計表」I列に入力すること。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3"/>
  </si>
  <si>
    <t>８０万円／台</t>
    <rPh sb="2" eb="3">
      <t>マン</t>
    </rPh>
    <rPh sb="3" eb="4">
      <t>エン</t>
    </rPh>
    <rPh sb="5" eb="6">
      <t>ダイ</t>
    </rPh>
    <phoneticPr fontId="23"/>
  </si>
  <si>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21"/>
  </si>
  <si>
    <r>
      <t xml:space="preserve">定率または定額
</t>
    </r>
    <r>
      <rPr>
        <sz val="11"/>
        <rFont val="ＭＳ 明朝"/>
        <family val="1"/>
        <charset val="128"/>
      </rPr>
      <t>（それぞれの補助金算出額に
1,000円未満の端数が
生じた場合はこれを
切り捨て）</t>
    </r>
    <phoneticPr fontId="22"/>
  </si>
  <si>
    <t>個人情報の取得と利用について</t>
    <rPh sb="0" eb="4">
      <t>コジンジョウホウ</t>
    </rPh>
    <rPh sb="5" eb="7">
      <t>シュトク</t>
    </rPh>
    <rPh sb="8" eb="10">
      <t>リヨウ</t>
    </rPh>
    <phoneticPr fontId="23"/>
  </si>
  <si>
    <t>⑨</t>
    <phoneticPr fontId="23"/>
  </si>
  <si>
    <t>⑩</t>
    <phoneticPr fontId="59"/>
  </si>
  <si>
    <t>⑧＋⑨</t>
    <phoneticPr fontId="23"/>
  </si>
  <si>
    <t>⑦×①（専有部の台数）</t>
    <rPh sb="4" eb="7">
      <t>センユウブ</t>
    </rPh>
    <rPh sb="8" eb="10">
      <t>ダイスウ</t>
    </rPh>
    <phoneticPr fontId="23"/>
  </si>
  <si>
    <t>共用部に導入する場合、⑨の金額を「１３.追加補助対象となる設備等の補助金額集計表」I列に入力すること。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3"/>
  </si>
  <si>
    <t>事業年度　１年目</t>
    <rPh sb="0" eb="2">
      <t>ジギョウ</t>
    </rPh>
    <rPh sb="2" eb="4">
      <t>ネンド</t>
    </rPh>
    <rPh sb="6" eb="8">
      <t>ネンメ</t>
    </rPh>
    <phoneticPr fontId="23"/>
  </si>
  <si>
    <t>事業年度　２年目</t>
    <rPh sb="0" eb="2">
      <t>ジギョウ</t>
    </rPh>
    <rPh sb="2" eb="4">
      <t>ネンド</t>
    </rPh>
    <rPh sb="6" eb="8">
      <t>ネンメ</t>
    </rPh>
    <phoneticPr fontId="23"/>
  </si>
  <si>
    <t>事業年度　３年目</t>
    <rPh sb="0" eb="2">
      <t>ジギョウ</t>
    </rPh>
    <rPh sb="2" eb="4">
      <t>ネンド</t>
    </rPh>
    <rPh sb="6" eb="8">
      <t>ネンメ</t>
    </rPh>
    <phoneticPr fontId="23"/>
  </si>
  <si>
    <t>事業年度　４年目</t>
    <rPh sb="0" eb="2">
      <t>ジギョウ</t>
    </rPh>
    <rPh sb="2" eb="4">
      <t>ネンド</t>
    </rPh>
    <rPh sb="6" eb="8">
      <t>ネンメ</t>
    </rPh>
    <phoneticPr fontId="23"/>
  </si>
  <si>
    <t>⑦×①（共用部の台数）</t>
    <rPh sb="4" eb="7">
      <t>キョウヨウブ</t>
    </rPh>
    <rPh sb="8" eb="10">
      <t>ダイスウ</t>
    </rPh>
    <phoneticPr fontId="23"/>
  </si>
  <si>
    <t>「補助金交付上限額 ※２」</t>
    <phoneticPr fontId="59"/>
  </si>
  <si>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21"/>
  </si>
  <si>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21"/>
  </si>
  <si>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21"/>
  </si>
  <si>
    <t>他の補助金への申請有無をプルダウンより選択すること</t>
    <rPh sb="0" eb="1">
      <t>ホカ</t>
    </rPh>
    <rPh sb="2" eb="5">
      <t>ホジョキン</t>
    </rPh>
    <rPh sb="7" eb="9">
      <t>シンセイ</t>
    </rPh>
    <rPh sb="9" eb="11">
      <t>ウム</t>
    </rPh>
    <rPh sb="19" eb="21">
      <t>センタク</t>
    </rPh>
    <phoneticPr fontId="21"/>
  </si>
  <si>
    <t>Ｖ２Ｈ充電設備（充放電設備）のセンター承認本体価格が公表されていない場合は、補助金交付上限額を入力すること。</t>
    <rPh sb="8" eb="13">
      <t>ジュウホウデンセツビ</t>
    </rPh>
    <phoneticPr fontId="23"/>
  </si>
  <si>
    <t>本シートに入力すると、各種申請様式に自動転記される</t>
    <rPh sb="0" eb="1">
      <t>ホン</t>
    </rPh>
    <rPh sb="5" eb="7">
      <t>ニュウリョク</t>
    </rPh>
    <rPh sb="11" eb="13">
      <t>カクシュ</t>
    </rPh>
    <rPh sb="13" eb="15">
      <t>シンセイ</t>
    </rPh>
    <rPh sb="15" eb="17">
      <t>ヨウシキ</t>
    </rPh>
    <rPh sb="18" eb="20">
      <t>ジドウ</t>
    </rPh>
    <rPh sb="20" eb="22">
      <t>テンキ</t>
    </rPh>
    <phoneticPr fontId="22"/>
  </si>
  <si>
    <t>該当する種別を選択すること</t>
    <rPh sb="0" eb="2">
      <t>ガイトウ</t>
    </rPh>
    <rPh sb="4" eb="6">
      <t>シュベツ</t>
    </rPh>
    <rPh sb="7" eb="9">
      <t>センタク</t>
    </rPh>
    <phoneticPr fontId="23"/>
  </si>
  <si>
    <t>該当する区分を選択すること</t>
    <rPh sb="0" eb="2">
      <t>ガイトウ</t>
    </rPh>
    <rPh sb="4" eb="6">
      <t>クブン</t>
    </rPh>
    <rPh sb="7" eb="9">
      <t>センタク</t>
    </rPh>
    <phoneticPr fontId="23"/>
  </si>
  <si>
    <t>販売開始予定日又は
入居者募集開始予定日</t>
    <rPh sb="0" eb="2">
      <t>ハンバイ</t>
    </rPh>
    <rPh sb="2" eb="4">
      <t>カイシ</t>
    </rPh>
    <rPh sb="4" eb="6">
      <t>ヨテイ</t>
    </rPh>
    <rPh sb="6" eb="7">
      <t>ビ</t>
    </rPh>
    <rPh sb="7" eb="8">
      <t>マタ</t>
    </rPh>
    <rPh sb="10" eb="13">
      <t>ニュウキョシャ</t>
    </rPh>
    <rPh sb="13" eb="15">
      <t>ボシュウ</t>
    </rPh>
    <rPh sb="15" eb="20">
      <t>カイシヨテイビ</t>
    </rPh>
    <phoneticPr fontId="22"/>
  </si>
  <si>
    <t>※法人申請の場合のみ入力すること</t>
    <phoneticPr fontId="21"/>
  </si>
  <si>
    <t>共同申請の場合、代表担当者に「●」を入力し、それ以外に「－」を入力すること（単独申請の場合不要）
※今後の審査に関する連絡は全て代表担当者に行う</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21"/>
  </si>
  <si>
    <t>申請者名</t>
    <rPh sb="0" eb="3">
      <t>シンセイシャ</t>
    </rPh>
    <rPh sb="3" eb="4">
      <t>メイ</t>
    </rPh>
    <phoneticPr fontId="68"/>
  </si>
  <si>
    <t>申請者名</t>
    <rPh sb="0" eb="4">
      <t>シンセイシャメイ</t>
    </rPh>
    <phoneticPr fontId="68"/>
  </si>
  <si>
    <t>申請者名</t>
    <rPh sb="0" eb="4">
      <t>シンセイシャメイ</t>
    </rPh>
    <phoneticPr fontId="23"/>
  </si>
  <si>
    <t>政府が推進する新しい国民活動「デコ活」の趣旨に賛同し、
「デコ活宣言」あるいは「デコ活応援団」への参画、もしくは両方を行いました。</t>
    <phoneticPr fontId="23"/>
  </si>
  <si>
    <t>◆オレンジ色のセルに必要事項を入力すること（自動反映箇所のセルは白色）</t>
    <rPh sb="5" eb="6">
      <t>イロ</t>
    </rPh>
    <rPh sb="10" eb="12">
      <t>ヒツヨウ</t>
    </rPh>
    <rPh sb="12" eb="14">
      <t>ジコウ</t>
    </rPh>
    <rPh sb="15" eb="17">
      <t>ニュウリョク</t>
    </rPh>
    <rPh sb="22" eb="24">
      <t>ジドウ</t>
    </rPh>
    <rPh sb="32" eb="34">
      <t>ハクショク</t>
    </rPh>
    <phoneticPr fontId="22"/>
  </si>
  <si>
    <t>④財務資料</t>
    <phoneticPr fontId="23"/>
  </si>
  <si>
    <t>⑤土地登記簿等</t>
    <phoneticPr fontId="23"/>
  </si>
  <si>
    <t>⑥建物図面</t>
    <phoneticPr fontId="23"/>
  </si>
  <si>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21"/>
  </si>
  <si>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39" eb="41">
      <t>ネンド</t>
    </rPh>
    <rPh sb="42" eb="43">
      <t>アイダ</t>
    </rPh>
    <rPh sb="44" eb="46">
      <t>ホジョ</t>
    </rPh>
    <rPh sb="46" eb="48">
      <t>タイショウ</t>
    </rPh>
    <rPh sb="48" eb="50">
      <t>ジギョウ</t>
    </rPh>
    <rPh sb="50" eb="52">
      <t>チャクシュ</t>
    </rPh>
    <rPh sb="56" eb="58">
      <t>キカン</t>
    </rPh>
    <rPh sb="63" eb="65">
      <t>チュウイ</t>
    </rPh>
    <phoneticPr fontId="19"/>
  </si>
  <si>
    <t>１７．Ｖ２Ｈ充電設備（充放電設備）補助金算出シート</t>
    <phoneticPr fontId="61"/>
  </si>
  <si>
    <t>←公募要領Ｐ４２を確認すること</t>
    <phoneticPr fontId="61"/>
  </si>
  <si>
    <t>専有部に導入する場合、「４.住戸情報入力」AX列の導入する住戸に、⑦の金額×住戸毎の設置台数の合計金額を入力すること。</t>
    <rPh sb="0" eb="3">
      <t>センユウブ</t>
    </rPh>
    <rPh sb="4" eb="6">
      <t>ドウニュウ</t>
    </rPh>
    <rPh sb="8" eb="10">
      <t>バアイ</t>
    </rPh>
    <rPh sb="14" eb="16">
      <t>ジュウコ</t>
    </rPh>
    <rPh sb="16" eb="18">
      <t>ジョウホウ</t>
    </rPh>
    <rPh sb="18" eb="20">
      <t>ニュウリョク</t>
    </rPh>
    <rPh sb="23" eb="24">
      <t>レツ</t>
    </rPh>
    <rPh sb="25" eb="27">
      <t>ドウニュウ</t>
    </rPh>
    <rPh sb="29" eb="31">
      <t>ジュウコ</t>
    </rPh>
    <rPh sb="38" eb="41">
      <t>ジュウコゴト</t>
    </rPh>
    <rPh sb="42" eb="46">
      <t>セッチダイスウ</t>
    </rPh>
    <rPh sb="47" eb="51">
      <t>ゴウケイキンガク</t>
    </rPh>
    <rPh sb="52" eb="54">
      <t>ニュウリョク</t>
    </rPh>
    <phoneticPr fontId="23"/>
  </si>
  <si>
    <t>１６．ＥＶ充電設備（充放電設備）補助金算出シート</t>
    <phoneticPr fontId="61"/>
  </si>
  <si>
    <t>←公募要領Ｐ４１を確認すること</t>
    <phoneticPr fontId="61"/>
  </si>
  <si>
    <t>ＥＶ充電設備のセンター承認本体価格が公表されていない場合は、補助金交付上限額（基礎）を入力すること。</t>
    <phoneticPr fontId="23"/>
  </si>
  <si>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クリーンエネルギー自動車の普及促進に向けた充電・充てんインフラ等導入促進補助金」に製品登録されている設備であること。</t>
    <rPh sb="131" eb="133">
      <t>セツビ</t>
    </rPh>
    <phoneticPr fontId="23"/>
  </si>
  <si>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クリーンエネルギー自動車の普及促進に向けた充電・充てんインフラ等導入促進補助金」に製品登録されている機器のうち、ＥＣＨＯＮＥＴ　Ｌｉｔｅ規格の認証登録番号を取得しているもの。</t>
    <rPh sb="29" eb="31">
      <t>ホセイ</t>
    </rPh>
    <rPh sb="45" eb="47">
      <t>フキュウ</t>
    </rPh>
    <rPh sb="47" eb="49">
      <t>ソクシン</t>
    </rPh>
    <rPh sb="50" eb="51">
      <t>ム</t>
    </rPh>
    <rPh sb="53" eb="55">
      <t>ジュウデン</t>
    </rPh>
    <rPh sb="56" eb="57">
      <t>ジュウ</t>
    </rPh>
    <rPh sb="63" eb="64">
      <t>トウ</t>
    </rPh>
    <rPh sb="64" eb="66">
      <t>ドウニュウ</t>
    </rPh>
    <rPh sb="66" eb="68">
      <t>ソクシン</t>
    </rPh>
    <rPh sb="68" eb="71">
      <t>ホジョキン</t>
    </rPh>
    <rPh sb="122" eb="124">
      <t>セイヒン</t>
    </rPh>
    <phoneticPr fontId="23"/>
  </si>
  <si>
    <t>⑨の金額を「４．住戸情報入力」シートの蓄電システムの補助対象経費の欄に記入すること</t>
    <phoneticPr fontId="23"/>
  </si>
  <si>
    <t>１４．蓄電システム明細（専有部）</t>
    <rPh sb="9" eb="11">
      <t>メイサイ</t>
    </rPh>
    <rPh sb="12" eb="15">
      <t>センユウブ</t>
    </rPh>
    <phoneticPr fontId="61"/>
  </si>
  <si>
    <t>土地賃貸借契約書</t>
    <rPh sb="0" eb="2">
      <t>トチ</t>
    </rPh>
    <rPh sb="2" eb="5">
      <t>チンタイシャク</t>
    </rPh>
    <rPh sb="5" eb="8">
      <t>ケイヤクショ</t>
    </rPh>
    <phoneticPr fontId="21"/>
  </si>
  <si>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4" eb="25">
      <t>ゼン</t>
    </rPh>
    <rPh sb="25" eb="28">
      <t>シンセイシャ</t>
    </rPh>
    <rPh sb="28" eb="29">
      <t>ブン</t>
    </rPh>
    <rPh sb="30" eb="32">
      <t>テイシュツ</t>
    </rPh>
    <phoneticPr fontId="21"/>
  </si>
  <si>
    <t>・押印不要
・共同申請の場合は、全申請者分を記載すること</t>
    <rPh sb="1" eb="3">
      <t>オウイン</t>
    </rPh>
    <rPh sb="3" eb="5">
      <t>フヨウ</t>
    </rPh>
    <rPh sb="7" eb="9">
      <t>キョウドウ</t>
    </rPh>
    <rPh sb="9" eb="11">
      <t>シンセイ</t>
    </rPh>
    <rPh sb="12" eb="14">
      <t>バアイ</t>
    </rPh>
    <rPh sb="16" eb="17">
      <t>ゼン</t>
    </rPh>
    <rPh sb="17" eb="20">
      <t>シンセイシャ</t>
    </rPh>
    <rPh sb="20" eb="21">
      <t>ブン</t>
    </rPh>
    <rPh sb="22" eb="24">
      <t>キサイ</t>
    </rPh>
    <phoneticPr fontId="21"/>
  </si>
  <si>
    <t>断面図又は矩計図</t>
    <rPh sb="3" eb="4">
      <t>マタ</t>
    </rPh>
    <phoneticPr fontId="23"/>
  </si>
  <si>
    <t>提出
データ
種別</t>
    <rPh sb="0" eb="2">
      <t>テイシュツ</t>
    </rPh>
    <rPh sb="7" eb="9">
      <t>シュベツ</t>
    </rPh>
    <phoneticPr fontId="23"/>
  </si>
  <si>
    <t>Ｅｘｃｅｌ</t>
    <phoneticPr fontId="23"/>
  </si>
  <si>
    <t>ＳＩＩ
指定</t>
    <rPh sb="4" eb="6">
      <t>シテイ</t>
    </rPh>
    <phoneticPr fontId="21"/>
  </si>
  <si>
    <t>システム構成部材一覧</t>
    <phoneticPr fontId="23"/>
  </si>
  <si>
    <t>システム構成図</t>
    <phoneticPr fontId="23"/>
  </si>
  <si>
    <t>平面図（兼設備設置図）</t>
    <phoneticPr fontId="61"/>
  </si>
  <si>
    <t>必須</t>
    <rPh sb="0" eb="2">
      <t>ヒッス</t>
    </rPh>
    <phoneticPr fontId="23"/>
  </si>
  <si>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23"/>
  </si>
  <si>
    <t>　　　その他一般社団法人環境共創イニシアチブが指示する書面</t>
    <rPh sb="5" eb="6">
      <t>タ</t>
    </rPh>
    <rPh sb="6" eb="12">
      <t>イッパンシャダンホウジン</t>
    </rPh>
    <rPh sb="12" eb="16">
      <t>カンキョウキョウソウ</t>
    </rPh>
    <rPh sb="23" eb="25">
      <t>シジ</t>
    </rPh>
    <rPh sb="27" eb="29">
      <t>ショメン</t>
    </rPh>
    <phoneticPr fontId="22"/>
  </si>
  <si>
    <t>ＰＶＴシステム導入の有無</t>
    <phoneticPr fontId="21"/>
  </si>
  <si>
    <t>◆【Ａ４カラー】で片面印刷すること</t>
    <phoneticPr fontId="23"/>
  </si>
  <si>
    <t>◆公募要領Ｐ１９～２４共用部の定額単価表を基に入力すること</t>
    <rPh sb="1" eb="5">
      <t>コウボヨウリョウ</t>
    </rPh>
    <rPh sb="11" eb="14">
      <t>キョウヨウブ</t>
    </rPh>
    <rPh sb="15" eb="20">
      <t>テイガクタンカヒョウ</t>
    </rPh>
    <rPh sb="21" eb="22">
      <t>モト</t>
    </rPh>
    <rPh sb="23" eb="25">
      <t>ニュウリョク</t>
    </rPh>
    <phoneticPr fontId="23"/>
  </si>
  <si>
    <t>７-１.共用部定額単価算出シート</t>
    <rPh sb="4" eb="7">
      <t>キョウヨウブ</t>
    </rPh>
    <rPh sb="7" eb="9">
      <t>テイガク</t>
    </rPh>
    <rPh sb="9" eb="11">
      <t>タンカ</t>
    </rPh>
    <rPh sb="11" eb="13">
      <t>サンシュツ</t>
    </rPh>
    <phoneticPr fontId="61"/>
  </si>
  <si>
    <t>７-２.共用部定額単価算出シート</t>
    <rPh sb="4" eb="7">
      <t>キョウヨウブ</t>
    </rPh>
    <rPh sb="7" eb="9">
      <t>テイガク</t>
    </rPh>
    <rPh sb="9" eb="11">
      <t>タンカ</t>
    </rPh>
    <rPh sb="11" eb="13">
      <t>サンシュツ</t>
    </rPh>
    <phoneticPr fontId="61"/>
  </si>
  <si>
    <t>７-３.共用部定額単価算出シート</t>
    <rPh sb="4" eb="7">
      <t>キョウヨウブ</t>
    </rPh>
    <rPh sb="7" eb="9">
      <t>テイガク</t>
    </rPh>
    <rPh sb="9" eb="11">
      <t>タンカ</t>
    </rPh>
    <rPh sb="11" eb="13">
      <t>サンシュツ</t>
    </rPh>
    <phoneticPr fontId="61"/>
  </si>
  <si>
    <t>７-４.共用部定額単価算出シート</t>
    <rPh sb="4" eb="7">
      <t>キョウヨウブ</t>
    </rPh>
    <rPh sb="7" eb="9">
      <t>テイガク</t>
    </rPh>
    <rPh sb="9" eb="11">
      <t>タンカ</t>
    </rPh>
    <rPh sb="11" eb="13">
      <t>サンシュツ</t>
    </rPh>
    <phoneticPr fontId="61"/>
  </si>
  <si>
    <t>１）住戸番号</t>
    <rPh sb="2" eb="6">
      <t>ジュウコバンゴウ</t>
    </rPh>
    <phoneticPr fontId="59"/>
  </si>
  <si>
    <t>住戸番号（部屋番号）</t>
    <rPh sb="0" eb="4">
      <t>ジュウコバンゴウ</t>
    </rPh>
    <rPh sb="5" eb="9">
      <t>ヘヤバンゴウ</t>
    </rPh>
    <phoneticPr fontId="61"/>
  </si>
  <si>
    <t>パッケージ型番</t>
    <rPh sb="5" eb="7">
      <t>カタバン</t>
    </rPh>
    <phoneticPr fontId="59"/>
  </si>
  <si>
    <t>初期実効容量</t>
    <rPh sb="0" eb="2">
      <t>ショキ</t>
    </rPh>
    <rPh sb="2" eb="4">
      <t>ジッコウ</t>
    </rPh>
    <rPh sb="4" eb="6">
      <t>ヨウリョウ</t>
    </rPh>
    <phoneticPr fontId="59"/>
  </si>
  <si>
    <t>(Ⅰ)</t>
    <phoneticPr fontId="61"/>
  </si>
  <si>
    <t>蓄電容量</t>
    <rPh sb="0" eb="2">
      <t>チクデン</t>
    </rPh>
    <rPh sb="2" eb="4">
      <t>ヨウリョウ</t>
    </rPh>
    <phoneticPr fontId="59"/>
  </si>
  <si>
    <t>PCSのタイプ</t>
    <phoneticPr fontId="59"/>
  </si>
  <si>
    <t>PCSの定格出力</t>
    <rPh sb="4" eb="6">
      <t>テイカク</t>
    </rPh>
    <rPh sb="6" eb="8">
      <t>シュツリョク</t>
    </rPh>
    <phoneticPr fontId="59"/>
  </si>
  <si>
    <t>設備費※1
（補助対象経費）</t>
    <rPh sb="0" eb="3">
      <t>セツビヒ</t>
    </rPh>
    <rPh sb="7" eb="9">
      <t>ホジョ</t>
    </rPh>
    <rPh sb="9" eb="11">
      <t>タイショウ</t>
    </rPh>
    <rPh sb="11" eb="13">
      <t>ケイヒ</t>
    </rPh>
    <phoneticPr fontId="59"/>
  </si>
  <si>
    <t>(Ⅱ)</t>
    <phoneticPr fontId="61"/>
  </si>
  <si>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61"/>
  </si>
  <si>
    <t>工事費※2</t>
    <rPh sb="0" eb="3">
      <t>コウジヒ</t>
    </rPh>
    <phoneticPr fontId="59"/>
  </si>
  <si>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61"/>
  </si>
  <si>
    <t>設備費＋工事費</t>
    <rPh sb="0" eb="3">
      <t>セツビヒ</t>
    </rPh>
    <rPh sb="4" eb="7">
      <t>コウジヒ</t>
    </rPh>
    <phoneticPr fontId="59"/>
  </si>
  <si>
    <t>導入台数</t>
    <rPh sb="0" eb="2">
      <t>ドウニュウ</t>
    </rPh>
    <rPh sb="2" eb="4">
      <t>ダイスウ</t>
    </rPh>
    <phoneticPr fontId="59"/>
  </si>
  <si>
    <t>台</t>
    <rPh sb="0" eb="1">
      <t>ダイ</t>
    </rPh>
    <phoneticPr fontId="59"/>
  </si>
  <si>
    <t>(Ⅲ)</t>
    <phoneticPr fontId="61"/>
  </si>
  <si>
    <t>補助金の算出額(1kWhあたり）</t>
    <rPh sb="0" eb="3">
      <t>ホジョキン</t>
    </rPh>
    <rPh sb="4" eb="6">
      <t>サンシュツ</t>
    </rPh>
    <rPh sb="6" eb="7">
      <t>ガク</t>
    </rPh>
    <phoneticPr fontId="59"/>
  </si>
  <si>
    <t>(Ⅳ)　</t>
    <phoneticPr fontId="61"/>
  </si>
  <si>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61"/>
  </si>
  <si>
    <t>初期実効容量(合計)</t>
    <rPh sb="0" eb="2">
      <t>ショキ</t>
    </rPh>
    <rPh sb="2" eb="4">
      <t>ジッコウ</t>
    </rPh>
    <rPh sb="4" eb="6">
      <t>ヨウリョウ</t>
    </rPh>
    <rPh sb="7" eb="9">
      <t>ゴウケイ</t>
    </rPh>
    <phoneticPr fontId="59"/>
  </si>
  <si>
    <t>①＝(Ⅰ)×(Ⅲ)×(Ⅳ)</t>
    <phoneticPr fontId="61"/>
  </si>
  <si>
    <t>補助対象経費の合計額</t>
    <rPh sb="0" eb="6">
      <t>ホジョタイショウケイヒ</t>
    </rPh>
    <rPh sb="7" eb="10">
      <t>ゴウケイガク</t>
    </rPh>
    <phoneticPr fontId="59"/>
  </si>
  <si>
    <t>②＝(Ⅱ)×(Ⅲ)
千円未満切捨 自動表示</t>
    <phoneticPr fontId="61"/>
  </si>
  <si>
    <t>この機種での算出額</t>
    <rPh sb="2" eb="4">
      <t>キシュ</t>
    </rPh>
    <rPh sb="6" eb="8">
      <t>サンシュツ</t>
    </rPh>
    <rPh sb="8" eb="9">
      <t>ガク</t>
    </rPh>
    <phoneticPr fontId="61"/>
  </si>
  <si>
    <t xml:space="preserve"> 円</t>
    <rPh sb="1" eb="2">
      <t>エン</t>
    </rPh>
    <phoneticPr fontId="59"/>
  </si>
  <si>
    <t>④＝①,③のいずれか低い金額</t>
    <phoneticPr fontId="61"/>
  </si>
  <si>
    <t>別機種の算出額※3</t>
    <rPh sb="0" eb="3">
      <t>ベツキシュ</t>
    </rPh>
    <rPh sb="4" eb="7">
      <t>サンシュツガク</t>
    </rPh>
    <phoneticPr fontId="61"/>
  </si>
  <si>
    <t xml:space="preserve"> 円</t>
    <phoneticPr fontId="59"/>
  </si>
  <si>
    <t>⑤
千円未満切捨</t>
    <rPh sb="2" eb="4">
      <t>センエン</t>
    </rPh>
    <rPh sb="4" eb="6">
      <t>ミマン</t>
    </rPh>
    <rPh sb="6" eb="7">
      <t>キ</t>
    </rPh>
    <rPh sb="7" eb="8">
      <t>ス</t>
    </rPh>
    <phoneticPr fontId="61"/>
  </si>
  <si>
    <t>算出額合計</t>
    <rPh sb="0" eb="2">
      <t>サンシュツ</t>
    </rPh>
    <rPh sb="2" eb="3">
      <t>ガク</t>
    </rPh>
    <rPh sb="3" eb="5">
      <t>ゴウケイ</t>
    </rPh>
    <phoneticPr fontId="59"/>
  </si>
  <si>
    <t>⑥＝④＋⑤</t>
    <phoneticPr fontId="59"/>
  </si>
  <si>
    <t>　 に導入計画を記載すること</t>
    <rPh sb="3" eb="5">
      <t>ドウニュウ</t>
    </rPh>
    <phoneticPr fontId="61"/>
  </si>
  <si>
    <t>補助金申請額</t>
    <rPh sb="0" eb="6">
      <t>ホジョキンシンセイガク</t>
    </rPh>
    <phoneticPr fontId="59"/>
  </si>
  <si>
    <t>⑨＝⑥,⑦のいずれか低い金額+⑧</t>
    <phoneticPr fontId="61"/>
  </si>
  <si>
    <t>１台あたりの見積金額（工事費）</t>
    <rPh sb="11" eb="14">
      <t>コウジヒ</t>
    </rPh>
    <phoneticPr fontId="59"/>
  </si>
  <si>
    <t xml:space="preserve">補助金交付上限額 </t>
    <phoneticPr fontId="59"/>
  </si>
  <si>
    <t>工事費</t>
    <rPh sb="0" eb="3">
      <t>コウジヒ</t>
    </rPh>
    <phoneticPr fontId="59"/>
  </si>
  <si>
    <t>定額</t>
    <rPh sb="0" eb="2">
      <t>テイガク</t>
    </rPh>
    <phoneticPr fontId="61"/>
  </si>
  <si>
    <t>（ⅲ）　補助額上限</t>
    <rPh sb="4" eb="6">
      <t>ホジョ</t>
    </rPh>
    <rPh sb="6" eb="7">
      <t>ガク</t>
    </rPh>
    <rPh sb="7" eb="9">
      <t>ジョウゲン</t>
    </rPh>
    <phoneticPr fontId="23"/>
  </si>
  <si>
    <t>８０万／台</t>
    <rPh sb="2" eb="3">
      <t>マン</t>
    </rPh>
    <rPh sb="4" eb="5">
      <t>ダイ</t>
    </rPh>
    <phoneticPr fontId="23"/>
  </si>
  <si>
    <t>初期実効容量</t>
    <rPh sb="0" eb="2">
      <t>ショキ</t>
    </rPh>
    <rPh sb="2" eb="4">
      <t>ジッコウ</t>
    </rPh>
    <rPh sb="4" eb="6">
      <t>ヨウリョウ</t>
    </rPh>
    <phoneticPr fontId="23"/>
  </si>
  <si>
    <t>ＰＣＳのタイプ</t>
    <phoneticPr fontId="23"/>
  </si>
  <si>
    <t>ＰＣＳの定格出力</t>
    <rPh sb="4" eb="6">
      <t>テイカク</t>
    </rPh>
    <rPh sb="6" eb="8">
      <t>シュツリョク</t>
    </rPh>
    <phoneticPr fontId="23"/>
  </si>
  <si>
    <t>　超えていないか確認すること</t>
    <phoneticPr fontId="61"/>
  </si>
  <si>
    <t>←消費税を除いた工事費の見積金額を入力すること</t>
    <rPh sb="1" eb="4">
      <t>ショウヒゼイ</t>
    </rPh>
    <rPh sb="5" eb="6">
      <t>ノゾ</t>
    </rPh>
    <rPh sb="8" eb="11">
      <t>コウジヒ</t>
    </rPh>
    <rPh sb="12" eb="16">
      <t>ミツモリキンガク</t>
    </rPh>
    <rPh sb="17" eb="19">
      <t>ニュウリョク</t>
    </rPh>
    <phoneticPr fontId="61"/>
  </si>
  <si>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61"/>
  </si>
  <si>
    <t>（ⅰ）　見積明細により算出</t>
    <rPh sb="4" eb="6">
      <t>ミツモリ</t>
    </rPh>
    <rPh sb="6" eb="8">
      <t>メイサイ</t>
    </rPh>
    <rPh sb="11" eb="13">
      <t>サンシュツ</t>
    </rPh>
    <phoneticPr fontId="23"/>
  </si>
  <si>
    <t>事前に提供先と提供目的、提供する項目等を明示し、ご本人に同意いただいたものに限ります。</t>
    <rPh sb="18" eb="19">
      <t>トウ</t>
    </rPh>
    <phoneticPr fontId="59"/>
  </si>
  <si>
    <t>取得した個人情報は、以下の場合及び「５．」へ記載する提供先を除き、第三者への提供を行いません。提供が必要となる場合は、</t>
    <rPh sb="15" eb="16">
      <t>オヨ</t>
    </rPh>
    <phoneticPr fontId="59"/>
  </si>
  <si>
    <t>適切なエネルギー需給構造の構築を図ること、及び住宅・建築物における脱炭素化を支援し、もって２０５０年までのカーボンニュートラル</t>
    <rPh sb="26" eb="29">
      <t>ケンチクブツ</t>
    </rPh>
    <phoneticPr fontId="59"/>
  </si>
  <si>
    <t>提供する場合があります。</t>
    <phoneticPr fontId="61"/>
  </si>
  <si>
    <t>達成に向けて脱炭素社会の構築を推進することを目的として、「２．」に記載する情報を、個人が特定できないよう匿名加工を行った上で、</t>
    <phoneticPr fontId="59"/>
  </si>
  <si>
    <t>ＳＩＩは、国との協議に基づき、本事業本事業を終了、又はその制度内容の変更を行うことができることを承知している。</t>
    <rPh sb="15" eb="18">
      <t>ホンジギョウ</t>
    </rPh>
    <phoneticPr fontId="59"/>
  </si>
  <si>
    <t>ＳＩＩは、本事業の実施期間に以下の情報を取得します。</t>
    <phoneticPr fontId="61"/>
  </si>
  <si>
    <t>ＳＩＩの匿名加工情報に関するポリシーに関しては、以下をご確認下さい。</t>
    <phoneticPr fontId="61"/>
  </si>
  <si>
    <t>ＳＩＩに保有している個人データ、個人情報の利用目的の通知、個人情報の開示、内容の訂正、追加又は削除、利用の停止、消去及び</t>
    <phoneticPr fontId="59"/>
  </si>
  <si>
    <t>万が一、違反する行為が発生した場合の罰則等を理解し、了承している。</t>
    <phoneticPr fontId="23"/>
  </si>
  <si>
    <t>ＳＩＩは、ＺＥＨデベロッパー、補助事業者（補助事業を行おうとするもの）、申請実務協力者、その他の者との間に</t>
    <rPh sb="21" eb="23">
      <t>ホジョ</t>
    </rPh>
    <rPh sb="23" eb="25">
      <t>ジギョウ</t>
    </rPh>
    <rPh sb="26" eb="27">
      <t>オコナ</t>
    </rPh>
    <rPh sb="36" eb="38">
      <t>シンセイ</t>
    </rPh>
    <rPh sb="38" eb="40">
      <t>ジツム</t>
    </rPh>
    <rPh sb="40" eb="42">
      <t>キョウリョク</t>
    </rPh>
    <rPh sb="42" eb="43">
      <t>シャ</t>
    </rPh>
    <phoneticPr fontId="59"/>
  </si>
  <si>
    <t>生じるトラブルや損害について、一切の関与・責任を負わないことを理解し、了承している。</t>
    <phoneticPr fontId="23"/>
  </si>
  <si>
    <t>本年度の交付決定は、翌年度以降の交付決定を保証するものではないことを了承している。翌年度以後において</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phoneticPr fontId="59"/>
  </si>
  <si>
    <t xml:space="preserve">公募予算額を超える申請があった場合等には、補助金額が減額される（状況によっては交付決定されない）場合がある。
</t>
    <phoneticPr fontId="23"/>
  </si>
  <si>
    <t>その場合でも、原則、竣工まで事業を継続すること、及び、途中で事業を中止した場合には、原則として既に交付した</t>
    <phoneticPr fontId="23"/>
  </si>
  <si>
    <t>補助金の返還が必要となる場合があることを了承している。</t>
    <phoneticPr fontId="23"/>
  </si>
  <si>
    <t>２）設備情報</t>
    <rPh sb="2" eb="4">
      <t>セツビ</t>
    </rPh>
    <rPh sb="4" eb="6">
      <t>ジョウホウ</t>
    </rPh>
    <phoneticPr fontId="59"/>
  </si>
  <si>
    <t>４）補助対象経費（設備費）による算出額</t>
    <rPh sb="2" eb="8">
      <t>ホジョタイショウケイヒ</t>
    </rPh>
    <rPh sb="9" eb="12">
      <t>セツビヒ</t>
    </rPh>
    <rPh sb="16" eb="18">
      <t>サンシュツ</t>
    </rPh>
    <rPh sb="18" eb="19">
      <t>ガク</t>
    </rPh>
    <phoneticPr fontId="59"/>
  </si>
  <si>
    <t>補助対象経費の１／３</t>
    <rPh sb="0" eb="6">
      <t>ホジョタイショウケイヒ</t>
    </rPh>
    <phoneticPr fontId="59"/>
  </si>
  <si>
    <t>③＝②の１／３</t>
    <phoneticPr fontId="59"/>
  </si>
  <si>
    <t>５）①、③のいずれか低い金額</t>
    <phoneticPr fontId="59"/>
  </si>
  <si>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61"/>
  </si>
  <si>
    <t>７）この住戸の合計算出額</t>
    <rPh sb="4" eb="6">
      <t>ジュウコ</t>
    </rPh>
    <rPh sb="7" eb="9">
      <t>ゴウケイ</t>
    </rPh>
    <rPh sb="9" eb="12">
      <t>サンシュツガク</t>
    </rPh>
    <phoneticPr fontId="59"/>
  </si>
  <si>
    <t>見積金額の合計</t>
    <rPh sb="0" eb="4">
      <t>ミツモリキンガク</t>
    </rPh>
    <rPh sb="5" eb="7">
      <t>ゴウケイ</t>
    </rPh>
    <phoneticPr fontId="59"/>
  </si>
  <si>
    <t>見積金額の合計×１／３</t>
    <rPh sb="0" eb="4">
      <t>ミツモリキンガク</t>
    </rPh>
    <rPh sb="5" eb="7">
      <t>ゴウケイ</t>
    </rPh>
    <phoneticPr fontId="59"/>
  </si>
  <si>
    <t>④×１／３　千円未満切捨　自動表示</t>
    <rPh sb="6" eb="7">
      <t>セン</t>
    </rPh>
    <rPh sb="7" eb="8">
      <t>エン</t>
    </rPh>
    <rPh sb="8" eb="10">
      <t>ミマン</t>
    </rPh>
    <rPh sb="10" eb="11">
      <t>キ</t>
    </rPh>
    <rPh sb="11" eb="12">
      <t>シャ</t>
    </rPh>
    <rPh sb="13" eb="15">
      <t>ジドウ</t>
    </rPh>
    <rPh sb="15" eb="17">
      <t>ヒョウジ</t>
    </rPh>
    <phoneticPr fontId="61"/>
  </si>
  <si>
    <t>⑥</t>
    <phoneticPr fontId="61"/>
  </si>
  <si>
    <t>⑦</t>
    <phoneticPr fontId="23"/>
  </si>
  <si>
    <t>⑩</t>
    <phoneticPr fontId="23"/>
  </si>
  <si>
    <t>導入年度（リストから選択）</t>
    <rPh sb="0" eb="4">
      <t>ドウニュウネンド</t>
    </rPh>
    <rPh sb="10" eb="12">
      <t>センタク</t>
    </rPh>
    <phoneticPr fontId="68"/>
  </si>
  <si>
    <t>⑪</t>
    <phoneticPr fontId="59"/>
  </si>
  <si>
    <t>３．補助額上限</t>
    <rPh sb="2" eb="4">
      <t>ホジョ</t>
    </rPh>
    <rPh sb="4" eb="5">
      <t>ガク</t>
    </rPh>
    <rPh sb="5" eb="7">
      <t>ジョウゲン</t>
    </rPh>
    <phoneticPr fontId="59"/>
  </si>
  <si>
    <t>４．災害時の電源確保</t>
    <rPh sb="2" eb="4">
      <t>サイガイ</t>
    </rPh>
    <rPh sb="4" eb="5">
      <t>ジ</t>
    </rPh>
    <rPh sb="6" eb="8">
      <t>デンゲン</t>
    </rPh>
    <rPh sb="8" eb="10">
      <t>カクホ</t>
    </rPh>
    <phoneticPr fontId="59"/>
  </si>
  <si>
    <t>５．合計</t>
    <rPh sb="2" eb="4">
      <t>ゴウケイ</t>
    </rPh>
    <phoneticPr fontId="59"/>
  </si>
  <si>
    <t>１）設置場所</t>
    <rPh sb="2" eb="4">
      <t>セッチ</t>
    </rPh>
    <rPh sb="4" eb="6">
      <t>バショ</t>
    </rPh>
    <phoneticPr fontId="59"/>
  </si>
  <si>
    <t>コージェネ
レーション</t>
    <phoneticPr fontId="21"/>
  </si>
  <si>
    <t>発電量</t>
    <rPh sb="0" eb="3">
      <t>ハツデンリョウ</t>
    </rPh>
    <phoneticPr fontId="21"/>
  </si>
  <si>
    <t>ＳＩＩの個人情報保護方針は以下をご確認ください。</t>
    <phoneticPr fontId="59"/>
  </si>
  <si>
    <t>←住宅外用途部分（駐輪場・車庫・店舗等）がある場合は該当セルへの入力を忘れないこと</t>
    <rPh sb="1" eb="3">
      <t>ジュウタク</t>
    </rPh>
    <rPh sb="3" eb="4">
      <t>ガイ</t>
    </rPh>
    <rPh sb="4" eb="6">
      <t>ヨウト</t>
    </rPh>
    <rPh sb="6" eb="8">
      <t>ブブン</t>
    </rPh>
    <rPh sb="9" eb="12">
      <t>チュウリンジョウ</t>
    </rPh>
    <rPh sb="13" eb="15">
      <t>シャコ</t>
    </rPh>
    <rPh sb="16" eb="18">
      <t>テンポ</t>
    </rPh>
    <rPh sb="18" eb="19">
      <t>ナド</t>
    </rPh>
    <rPh sb="23" eb="25">
      <t>バアイ</t>
    </rPh>
    <rPh sb="26" eb="28">
      <t>ガイトウ</t>
    </rPh>
    <rPh sb="32" eb="34">
      <t>ニュウリョク</t>
    </rPh>
    <rPh sb="35" eb="36">
      <t>ワス</t>
    </rPh>
    <phoneticPr fontId="22"/>
  </si>
  <si>
    <t>暖　房</t>
    <rPh sb="0" eb="1">
      <t>ダン</t>
    </rPh>
    <rPh sb="2" eb="3">
      <t>フサ</t>
    </rPh>
    <phoneticPr fontId="21"/>
  </si>
  <si>
    <t>冷　房</t>
    <rPh sb="0" eb="1">
      <t>ヒヤ</t>
    </rPh>
    <rPh sb="2" eb="3">
      <t>フサ</t>
    </rPh>
    <phoneticPr fontId="21"/>
  </si>
  <si>
    <t>ＢＥＬＳ取得予定日</t>
    <phoneticPr fontId="23"/>
  </si>
  <si>
    <t>※直交集成板（ＣＬＴ）の補助額上限額は１棟あたり１，５００万円</t>
    <rPh sb="17" eb="18">
      <t>ガク</t>
    </rPh>
    <phoneticPr fontId="61"/>
  </si>
  <si>
    <t>（別紙１）　補助事業に要する経費、補助対象経費及び補助金の額並びに区分ごとの配分</t>
    <rPh sb="6" eb="8">
      <t>ホジョ</t>
    </rPh>
    <rPh sb="8" eb="10">
      <t>ジギョウ</t>
    </rPh>
    <rPh sb="11" eb="12">
      <t>ヨウ</t>
    </rPh>
    <rPh sb="14" eb="16">
      <t>ケイヒ</t>
    </rPh>
    <rPh sb="17" eb="19">
      <t>ホジョ</t>
    </rPh>
    <rPh sb="19" eb="21">
      <t>タイショウ</t>
    </rPh>
    <rPh sb="21" eb="23">
      <t>ケイヒ</t>
    </rPh>
    <rPh sb="23" eb="24">
      <t>オヨ</t>
    </rPh>
    <rPh sb="25" eb="28">
      <t>ホジョキン</t>
    </rPh>
    <rPh sb="29" eb="30">
      <t>ガク</t>
    </rPh>
    <rPh sb="30" eb="31">
      <t>ナラ</t>
    </rPh>
    <rPh sb="33" eb="35">
      <t>クブン</t>
    </rPh>
    <rPh sb="38" eb="40">
      <t>ハイブン</t>
    </rPh>
    <phoneticPr fontId="21"/>
  </si>
  <si>
    <t>（別紙２）　暴力団排除に関する誓約事項</t>
    <phoneticPr fontId="23"/>
  </si>
  <si>
    <t>（別紙３）　役員名簿</t>
    <phoneticPr fontId="23"/>
  </si>
  <si>
    <t>←以下（別紙１）の合計金額が反映</t>
    <rPh sb="1" eb="3">
      <t>イカ</t>
    </rPh>
    <rPh sb="4" eb="6">
      <t>ベッシ</t>
    </rPh>
    <rPh sb="9" eb="13">
      <t>ゴウケイキンガク</t>
    </rPh>
    <rPh sb="14" eb="16">
      <t>ハンエイ</t>
    </rPh>
    <phoneticPr fontId="22"/>
  </si>
  <si>
    <t>(ウ)	ＺＥＨ－Ｍ種別、外皮平均熱貫流率、導入設備種別等の性能情報</t>
    <rPh sb="29" eb="31">
      <t>セイノウ</t>
    </rPh>
    <phoneticPr fontId="61"/>
  </si>
  <si>
    <t>ＣＬＴ導入の有無</t>
    <rPh sb="3" eb="5">
      <t>ドウニュウ</t>
    </rPh>
    <rPh sb="6" eb="8">
      <t>ウム</t>
    </rPh>
    <phoneticPr fontId="21"/>
  </si>
  <si>
    <t>←設備費と工事費の合計が申請可能な導入価格以下にすること</t>
    <rPh sb="1" eb="4">
      <t>セツビヒ</t>
    </rPh>
    <rPh sb="5" eb="8">
      <t>コウジヒ</t>
    </rPh>
    <rPh sb="9" eb="11">
      <t>ゴウケイ</t>
    </rPh>
    <rPh sb="12" eb="16">
      <t>シンセイカノウ</t>
    </rPh>
    <rPh sb="17" eb="19">
      <t>ドウニュウ</t>
    </rPh>
    <rPh sb="19" eb="21">
      <t>カカク</t>
    </rPh>
    <rPh sb="21" eb="23">
      <t>イカ</t>
    </rPh>
    <phoneticPr fontId="61"/>
  </si>
  <si>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9"/>
  </si>
  <si>
    <t>１）　年度ごとの補助金額まとめ</t>
    <rPh sb="3" eb="5">
      <t>ネンド</t>
    </rPh>
    <rPh sb="8" eb="10">
      <t>ホジョ</t>
    </rPh>
    <rPh sb="10" eb="12">
      <t>キンガク</t>
    </rPh>
    <phoneticPr fontId="61"/>
  </si>
  <si>
    <t>強化外皮に係る
補助金額（円） 　（ｂ）</t>
    <rPh sb="13" eb="14">
      <t>エン</t>
    </rPh>
    <phoneticPr fontId="61"/>
  </si>
  <si>
    <t>高性能設備に係る
補助金額（円） 　（ｃ）</t>
    <rPh sb="14" eb="15">
      <t>エン</t>
    </rPh>
    <phoneticPr fontId="61"/>
  </si>
  <si>
    <t>設備費・工事費合計（円）
（ｄ）=（ｂ）+（ｃ）</t>
    <rPh sb="0" eb="3">
      <t>セツビヒ</t>
    </rPh>
    <rPh sb="4" eb="6">
      <t>コウジ</t>
    </rPh>
    <rPh sb="6" eb="7">
      <t>ヒ</t>
    </rPh>
    <rPh sb="7" eb="9">
      <t>ゴウケイ</t>
    </rPh>
    <rPh sb="10" eb="11">
      <t>エン</t>
    </rPh>
    <phoneticPr fontId="61"/>
  </si>
  <si>
    <t>合計（円）
（ｅ）=（ａ）+（ｄ）</t>
    <rPh sb="0" eb="2">
      <t>ゴウケイ</t>
    </rPh>
    <rPh sb="3" eb="4">
      <t>エン</t>
    </rPh>
    <phoneticPr fontId="61"/>
  </si>
  <si>
    <t>１年目</t>
    <rPh sb="1" eb="3">
      <t>ネンメ</t>
    </rPh>
    <phoneticPr fontId="61"/>
  </si>
  <si>
    <t>２年目</t>
    <rPh sb="1" eb="3">
      <t>ネンメ</t>
    </rPh>
    <phoneticPr fontId="61"/>
  </si>
  <si>
    <t>３年目</t>
    <rPh sb="1" eb="2">
      <t>ネン</t>
    </rPh>
    <rPh sb="2" eb="3">
      <t>メ</t>
    </rPh>
    <phoneticPr fontId="61"/>
  </si>
  <si>
    <t>合計</t>
    <rPh sb="0" eb="2">
      <t>ゴウケイ</t>
    </rPh>
    <phoneticPr fontId="61"/>
  </si>
  <si>
    <t>２）　住戸ごとの補助対象の内訳</t>
    <rPh sb="3" eb="5">
      <t>ジュウコ</t>
    </rPh>
    <rPh sb="8" eb="10">
      <t>ホジョ</t>
    </rPh>
    <rPh sb="10" eb="12">
      <t>タイショウ</t>
    </rPh>
    <rPh sb="13" eb="15">
      <t>ウチワケ</t>
    </rPh>
    <phoneticPr fontId="61"/>
  </si>
  <si>
    <t>住戸番号
（部屋番号）</t>
    <rPh sb="0" eb="2">
      <t>ジュウコ</t>
    </rPh>
    <rPh sb="2" eb="4">
      <t>バンゴウ</t>
    </rPh>
    <rPh sb="6" eb="8">
      <t>ヘヤ</t>
    </rPh>
    <rPh sb="8" eb="10">
      <t>バンゴウ</t>
    </rPh>
    <phoneticPr fontId="61"/>
  </si>
  <si>
    <t>←３０戸以上の場合、左端の「＋」をクリックし、行を出現させた上で入力を行うこと</t>
    <rPh sb="3" eb="4">
      <t>コ</t>
    </rPh>
    <rPh sb="4" eb="6">
      <t>イジョウ</t>
    </rPh>
    <rPh sb="7" eb="9">
      <t>バアイ</t>
    </rPh>
    <rPh sb="23" eb="24">
      <t>ギョウ</t>
    </rPh>
    <rPh sb="32" eb="34">
      <t>ニュウリョク</t>
    </rPh>
    <phoneticPr fontId="61"/>
  </si>
  <si>
    <t>導入する場合は金額を直接入力すること</t>
    <phoneticPr fontId="59"/>
  </si>
  <si>
    <t>蓄電システム
（a）</t>
    <rPh sb="0" eb="2">
      <t>チクデン</t>
    </rPh>
    <phoneticPr fontId="61"/>
  </si>
  <si>
    <t>地中熱ヒートポンプ・
システム
に係る補助金額（円） 
（ｅ）</t>
    <rPh sb="24" eb="25">
      <t>エン</t>
    </rPh>
    <phoneticPr fontId="61"/>
  </si>
  <si>
    <t>ＰＶＴシステム
に係る補助金額（円） 
（ｆ）</t>
    <rPh sb="16" eb="17">
      <t>エン</t>
    </rPh>
    <phoneticPr fontId="61"/>
  </si>
  <si>
    <t>液体集熱式太陽熱
利用システム
に係る補助金額（円） 
（ｇ）</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61"/>
  </si>
  <si>
    <t>合計（円）
（ｈ）=（ａ）+（ｂ）+（ｃ）+（ｄ）+（e）+（ｆ）＋（g）</t>
    <rPh sb="0" eb="2">
      <t>ゴウケイ</t>
    </rPh>
    <rPh sb="3" eb="4">
      <t>エン</t>
    </rPh>
    <phoneticPr fontId="61"/>
  </si>
  <si>
    <t>専有部　（ｂ）</t>
    <rPh sb="0" eb="3">
      <t>センユウブ</t>
    </rPh>
    <phoneticPr fontId="61"/>
  </si>
  <si>
    <t>共用部  （ｃ）</t>
    <rPh sb="0" eb="2">
      <t>キョウヨウ</t>
    </rPh>
    <rPh sb="2" eb="3">
      <t>ブ</t>
    </rPh>
    <phoneticPr fontId="61"/>
  </si>
  <si>
    <t>地中熱ヒートポンプ・システム</t>
    <rPh sb="0" eb="2">
      <t>チチュウ</t>
    </rPh>
    <rPh sb="2" eb="3">
      <t>ネツ</t>
    </rPh>
    <phoneticPr fontId="61"/>
  </si>
  <si>
    <t>補助金額（円）</t>
    <rPh sb="0" eb="2">
      <t>ホジョ</t>
    </rPh>
    <rPh sb="2" eb="4">
      <t>キンガク</t>
    </rPh>
    <rPh sb="5" eb="6">
      <t>エン</t>
    </rPh>
    <phoneticPr fontId="61"/>
  </si>
  <si>
    <t>導入年度</t>
    <rPh sb="0" eb="2">
      <t>ドウニュウ</t>
    </rPh>
    <rPh sb="2" eb="4">
      <t>ネンド</t>
    </rPh>
    <phoneticPr fontId="61"/>
  </si>
  <si>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9"/>
  </si>
  <si>
    <t>←３０戸以上の場合、左端の「＋」をクリックし、行を出現させた上で入力を行うこと</t>
  </si>
  <si>
    <t>◆オレンジ色のセルに必要事項を入力すること（１４行目以降の白色のセルは必要に応じて入力すること）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9"/>
  </si>
  <si>
    <t>１）　住棟情報</t>
    <rPh sb="3" eb="4">
      <t>ジュウ</t>
    </rPh>
    <rPh sb="4" eb="5">
      <t>トウ</t>
    </rPh>
    <rPh sb="5" eb="7">
      <t>ジョウホウ</t>
    </rPh>
    <phoneticPr fontId="61"/>
  </si>
  <si>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61"/>
  </si>
  <si>
    <t>住棟の一次エネルギー
消費削減率
（創エネ含む）（％）</t>
    <rPh sb="3" eb="5">
      <t>イチジ</t>
    </rPh>
    <rPh sb="11" eb="13">
      <t>ショウヒ</t>
    </rPh>
    <rPh sb="13" eb="15">
      <t>サクゲン</t>
    </rPh>
    <rPh sb="15" eb="16">
      <t>リツ</t>
    </rPh>
    <rPh sb="18" eb="19">
      <t>ソウ</t>
    </rPh>
    <rPh sb="21" eb="22">
      <t>フク</t>
    </rPh>
    <phoneticPr fontId="61"/>
  </si>
  <si>
    <t>％</t>
    <phoneticPr fontId="61"/>
  </si>
  <si>
    <t>床面積の合計（㎡）</t>
    <rPh sb="0" eb="3">
      <t>ユカメンセキ</t>
    </rPh>
    <rPh sb="4" eb="6">
      <t>ゴウケイ</t>
    </rPh>
    <phoneticPr fontId="61"/>
  </si>
  <si>
    <t>専有部太陽光発電容量の
合計（kW）</t>
    <phoneticPr fontId="61"/>
  </si>
  <si>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61"/>
  </si>
  <si>
    <t>蓄電
システム</t>
    <rPh sb="0" eb="2">
      <t>チクデン</t>
    </rPh>
    <phoneticPr fontId="61"/>
  </si>
  <si>
    <t>ＥＶ充電設備
（台）</t>
    <rPh sb="2" eb="4">
      <t>ジュウデン</t>
    </rPh>
    <rPh sb="4" eb="6">
      <t>セツビ</t>
    </rPh>
    <phoneticPr fontId="61"/>
  </si>
  <si>
    <t>地中熱
ヒートポンプ・
システム</t>
    <rPh sb="0" eb="2">
      <t>チチュウ</t>
    </rPh>
    <rPh sb="2" eb="3">
      <t>ネツ</t>
    </rPh>
    <phoneticPr fontId="61"/>
  </si>
  <si>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61"/>
  </si>
  <si>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61"/>
  </si>
  <si>
    <t>←必要に応じて１４行目以降も直接入力すること</t>
    <rPh sb="1" eb="3">
      <t>ヒツヨウ</t>
    </rPh>
    <rPh sb="4" eb="5">
      <t>オウ</t>
    </rPh>
    <rPh sb="9" eb="11">
      <t>ギョウメ</t>
    </rPh>
    <rPh sb="11" eb="13">
      <t>イコウ</t>
    </rPh>
    <rPh sb="14" eb="16">
      <t>チョクセツ</t>
    </rPh>
    <rPh sb="16" eb="18">
      <t>ニュウリョク</t>
    </rPh>
    <phoneticPr fontId="61"/>
  </si>
  <si>
    <t>書類の不備、不足、誤りがあり、審査の継続が困難であるとＳＩＩが判断した際は、申請書類の不受理や不採択になる場合があるので注意すること</t>
    <phoneticPr fontId="22"/>
  </si>
  <si>
    <t>本シートにない情報は、各種申請様式に直接入力すること</t>
    <phoneticPr fontId="23"/>
  </si>
  <si>
    <r>
      <rPr>
        <b/>
        <sz val="14"/>
        <color rgb="FFFFCC99"/>
        <rFont val="Yu Gothic UI"/>
        <family val="3"/>
        <charset val="128"/>
      </rPr>
      <t>██</t>
    </r>
    <r>
      <rPr>
        <b/>
        <sz val="14"/>
        <color theme="9" tint="0.59999389629810485"/>
        <rFont val="Yu Gothic UI"/>
        <family val="3"/>
        <charset val="128"/>
      </rPr>
      <t>　</t>
    </r>
    <r>
      <rPr>
        <b/>
        <sz val="14"/>
        <color theme="1" tint="0.14999847407452621"/>
        <rFont val="Yu Gothic UI"/>
        <family val="3"/>
        <charset val="128"/>
      </rPr>
      <t>オレンジ色のセルは入力必須項目</t>
    </r>
    <rPh sb="7" eb="8">
      <t>イロ</t>
    </rPh>
    <rPh sb="12" eb="14">
      <t>ニュウリョク</t>
    </rPh>
    <rPh sb="14" eb="16">
      <t>ヒッス</t>
    </rPh>
    <rPh sb="16" eb="18">
      <t>コウモク</t>
    </rPh>
    <phoneticPr fontId="22"/>
  </si>
  <si>
    <t>①交付申請書</t>
    <phoneticPr fontId="23"/>
  </si>
  <si>
    <t>追加補助対象となる設備等を導入する場合は提出すること</t>
    <rPh sb="0" eb="6">
      <t>ツイカホジョタイショウ</t>
    </rPh>
    <rPh sb="9" eb="12">
      <t>セツビトウ</t>
    </rPh>
    <rPh sb="13" eb="15">
      <t>ドウニュウ</t>
    </rPh>
    <rPh sb="17" eb="19">
      <t>バアイ</t>
    </rPh>
    <rPh sb="20" eb="22">
      <t>テイシュツ</t>
    </rPh>
    <phoneticPr fontId="23"/>
  </si>
  <si>
    <t>該当設備を導入、又は補助金の加算を受ける場合は
提出すること</t>
    <rPh sb="0" eb="4">
      <t>ガイトウセツビ</t>
    </rPh>
    <rPh sb="5" eb="7">
      <t>ドウニュウ</t>
    </rPh>
    <rPh sb="8" eb="9">
      <t>マタ</t>
    </rPh>
    <rPh sb="10" eb="13">
      <t>ホジョキン</t>
    </rPh>
    <rPh sb="14" eb="16">
      <t>カサン</t>
    </rPh>
    <rPh sb="17" eb="18">
      <t>ウ</t>
    </rPh>
    <rPh sb="20" eb="22">
      <t>バアイ</t>
    </rPh>
    <rPh sb="24" eb="26">
      <t>テイシュツ</t>
    </rPh>
    <phoneticPr fontId="23"/>
  </si>
  <si>
    <t>③（別添）設備タイプ別設備仕様書</t>
    <rPh sb="2" eb="4">
      <t>ベッテン</t>
    </rPh>
    <rPh sb="5" eb="7">
      <t>セツビ</t>
    </rPh>
    <rPh sb="10" eb="11">
      <t>ベツ</t>
    </rPh>
    <rPh sb="11" eb="16">
      <t>セツビシヨウショ</t>
    </rPh>
    <phoneticPr fontId="23"/>
  </si>
  <si>
    <t>設備タイプごとに作成すること</t>
    <rPh sb="0" eb="2">
      <t>セツビ</t>
    </rPh>
    <rPh sb="8" eb="10">
      <t>サクセイ</t>
    </rPh>
    <phoneticPr fontId="61"/>
  </si>
  <si>
    <t>ＰＤＦ</t>
    <phoneticPr fontId="23"/>
  </si>
  <si>
    <t>・設備工事ごとに編集しカラーで作成すること
（例）空調設備・機器表・設備設置図
・平面図に部屋番号を記入すること
・補助対象設備を平面図に明記すること
・建物立面図には太陽光搭載屋根面に太陽光パネルの
  容量を明記する、もしくはパネル割付図を提出すること</t>
    <rPh sb="1" eb="3">
      <t>セツビ</t>
    </rPh>
    <rPh sb="3" eb="5">
      <t>コウジ</t>
    </rPh>
    <rPh sb="8" eb="10">
      <t>ヘンシュウ</t>
    </rPh>
    <rPh sb="15" eb="17">
      <t>サクセイ</t>
    </rPh>
    <rPh sb="23" eb="24">
      <t>レイ</t>
    </rPh>
    <rPh sb="25" eb="27">
      <t>クウチョウ</t>
    </rPh>
    <rPh sb="27" eb="29">
      <t>セツビ</t>
    </rPh>
    <rPh sb="30" eb="33">
      <t>キキヒョウ</t>
    </rPh>
    <rPh sb="34" eb="36">
      <t>セツビ</t>
    </rPh>
    <rPh sb="36" eb="39">
      <t>セッチズ</t>
    </rPh>
    <rPh sb="41" eb="44">
      <t>ヘイメンズ</t>
    </rPh>
    <rPh sb="45" eb="49">
      <t>ヘヤバンゴウ</t>
    </rPh>
    <rPh sb="50" eb="52">
      <t>キニュウ</t>
    </rPh>
    <rPh sb="58" eb="64">
      <t>ホジョタイショウセツビ</t>
    </rPh>
    <rPh sb="65" eb="68">
      <t>ヘイメンズ</t>
    </rPh>
    <rPh sb="69" eb="71">
      <t>メイキ</t>
    </rPh>
    <rPh sb="77" eb="79">
      <t>タテモノ</t>
    </rPh>
    <rPh sb="79" eb="82">
      <t>リツメンズ</t>
    </rPh>
    <rPh sb="84" eb="87">
      <t>タイヨウコウ</t>
    </rPh>
    <rPh sb="87" eb="89">
      <t>トウサイ</t>
    </rPh>
    <rPh sb="89" eb="92">
      <t>ヤネメン</t>
    </rPh>
    <rPh sb="93" eb="96">
      <t>タイヨウコウ</t>
    </rPh>
    <rPh sb="103" eb="105">
      <t>ヨウリョウ</t>
    </rPh>
    <rPh sb="106" eb="108">
      <t>メイキ</t>
    </rPh>
    <rPh sb="118" eb="121">
      <t>ワリツケズ</t>
    </rPh>
    <rPh sb="122" eb="124">
      <t>テイシュツ</t>
    </rPh>
    <phoneticPr fontId="21"/>
  </si>
  <si>
    <t>マンション名など補助事業を特定できる名称であること　※個人申請の場合、個人名を補助事業の名称につけないこと　※２５文字程度に収めること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22"/>
  </si>
  <si>
    <t>交付決定日により事業期間が異なるので、交付申請時点での暫定の事業完了予定日を入力すること
２０２５年８月２９日までに交付決定した場合：２０２６年１月１７日まで
２０２５年９月１日以降に交付決定した場合：２０２６年１月３１日まで</t>
    <rPh sb="0" eb="5">
      <t>コウフケッテイビ</t>
    </rPh>
    <rPh sb="8" eb="12">
      <t>ジギョウキカン</t>
    </rPh>
    <rPh sb="13" eb="14">
      <t>コト</t>
    </rPh>
    <rPh sb="19" eb="25">
      <t>コウフシンセイジテン</t>
    </rPh>
    <rPh sb="27" eb="29">
      <t>ザンテイ</t>
    </rPh>
    <rPh sb="34" eb="37">
      <t>ヨテイビ</t>
    </rPh>
    <rPh sb="38" eb="40">
      <t>ニュウリョク</t>
    </rPh>
    <rPh sb="49" eb="50">
      <t>ネン</t>
    </rPh>
    <rPh sb="51" eb="52">
      <t>ガツ</t>
    </rPh>
    <rPh sb="54" eb="55">
      <t>ニチ</t>
    </rPh>
    <rPh sb="58" eb="62">
      <t>コウフケッテイ</t>
    </rPh>
    <rPh sb="64" eb="66">
      <t>バアイ</t>
    </rPh>
    <rPh sb="71" eb="72">
      <t>ネン</t>
    </rPh>
    <rPh sb="73" eb="74">
      <t>ガツ</t>
    </rPh>
    <rPh sb="76" eb="77">
      <t>ニチ</t>
    </rPh>
    <rPh sb="84" eb="85">
      <t>ネン</t>
    </rPh>
    <rPh sb="86" eb="87">
      <t>ガツ</t>
    </rPh>
    <rPh sb="88" eb="89">
      <t>ニチ</t>
    </rPh>
    <rPh sb="89" eb="91">
      <t>イコウ</t>
    </rPh>
    <rPh sb="92" eb="96">
      <t>コウフケッテイ</t>
    </rPh>
    <rPh sb="98" eb="100">
      <t>バアイ</t>
    </rPh>
    <rPh sb="105" eb="106">
      <t>ネン</t>
    </rPh>
    <rPh sb="107" eb="108">
      <t>ガツ</t>
    </rPh>
    <rPh sb="110" eb="111">
      <t>ニチ</t>
    </rPh>
    <phoneticPr fontId="23"/>
  </si>
  <si>
    <t>事業完了日から３０日以内又は以下のいずれか早い日まで
２０２５年８月２９日までに交付決定した場合：２０２６年１月２３日まで
２０２５年９月１日以降に交付決定した場合：２０２６年２月６日まで</t>
    <rPh sb="0" eb="2">
      <t>ジギョウ</t>
    </rPh>
    <rPh sb="2" eb="5">
      <t>カンリョウビ</t>
    </rPh>
    <rPh sb="9" eb="10">
      <t>ニチ</t>
    </rPh>
    <rPh sb="10" eb="12">
      <t>イナイ</t>
    </rPh>
    <rPh sb="12" eb="13">
      <t>マタ</t>
    </rPh>
    <rPh sb="14" eb="16">
      <t>イカ</t>
    </rPh>
    <rPh sb="21" eb="22">
      <t>ハヤ</t>
    </rPh>
    <rPh sb="23" eb="24">
      <t>ヒ</t>
    </rPh>
    <phoneticPr fontId="23"/>
  </si>
  <si>
    <t>７桁半角数字を「-（ハイフン）」なしで入力すること</t>
    <phoneticPr fontId="23"/>
  </si>
  <si>
    <t>１３桁（国税庁｜法人番号公表サイト参照）</t>
    <rPh sb="2" eb="3">
      <t>ケタ</t>
    </rPh>
    <rPh sb="4" eb="7">
      <t>コクゼイチョウ</t>
    </rPh>
    <rPh sb="8" eb="10">
      <t>ホウジン</t>
    </rPh>
    <rPh sb="10" eb="12">
      <t>バンゴウ</t>
    </rPh>
    <rPh sb="12" eb="14">
      <t>コウヒョウ</t>
    </rPh>
    <rPh sb="17" eb="19">
      <t>サンショウ</t>
    </rPh>
    <phoneticPr fontId="21"/>
  </si>
  <si>
    <t>１０．確認事項</t>
    <rPh sb="3" eb="5">
      <t>カクニン</t>
    </rPh>
    <rPh sb="5" eb="7">
      <t>ジコウ</t>
    </rPh>
    <phoneticPr fontId="22"/>
  </si>
  <si>
    <t>ＰＶ以外の設備や機械が設置されている部分の水平投影面積</t>
    <rPh sb="18" eb="20">
      <t>ブブン</t>
    </rPh>
    <phoneticPr fontId="23"/>
  </si>
  <si>
    <t>代　表　理　事　殿</t>
    <rPh sb="0" eb="1">
      <t>ダイ</t>
    </rPh>
    <rPh sb="2" eb="3">
      <t>ヒョウ</t>
    </rPh>
    <rPh sb="4" eb="5">
      <t>リ</t>
    </rPh>
    <rPh sb="6" eb="7">
      <t>コト</t>
    </rPh>
    <rPh sb="8" eb="9">
      <t>ドノ</t>
    </rPh>
    <phoneticPr fontId="22"/>
  </si>
  <si>
    <t>定額</t>
    <rPh sb="0" eb="2">
      <t>テイガク</t>
    </rPh>
    <phoneticPr fontId="22"/>
  </si>
  <si>
    <t>←補助金額算出表　その２から反映</t>
    <rPh sb="1" eb="4">
      <t>ホジョキン</t>
    </rPh>
    <rPh sb="4" eb="5">
      <t>ガク</t>
    </rPh>
    <rPh sb="5" eb="8">
      <t>サンシュツヒョウ</t>
    </rPh>
    <rPh sb="14" eb="16">
      <t>ハンエイ</t>
    </rPh>
    <phoneticPr fontId="22"/>
  </si>
  <si>
    <t>　補助金額算出表　その１から反映</t>
    <rPh sb="1" eb="4">
      <t>ホジョキン</t>
    </rPh>
    <rPh sb="4" eb="5">
      <t>ガク</t>
    </rPh>
    <rPh sb="5" eb="8">
      <t>サンシュツヒョウ</t>
    </rPh>
    <rPh sb="14" eb="16">
      <t>ハンエイ</t>
    </rPh>
    <phoneticPr fontId="22"/>
  </si>
  <si>
    <t>代　表　理　事　殿</t>
    <rPh sb="0" eb="1">
      <t>ダイ</t>
    </rPh>
    <rPh sb="2" eb="3">
      <t>ヒョウ</t>
    </rPh>
    <rPh sb="4" eb="5">
      <t>リ</t>
    </rPh>
    <rPh sb="6" eb="7">
      <t>コト</t>
    </rPh>
    <rPh sb="8" eb="9">
      <t>ドノ</t>
    </rPh>
    <phoneticPr fontId="59"/>
  </si>
  <si>
    <t>申請書の提出後に申請内容に変更が発生した場合には、ＳＩＩに速やかに報告することを了承している。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9"/>
  </si>
  <si>
    <t>13.</t>
    <phoneticPr fontId="61"/>
  </si>
  <si>
    <t>申請実務協力者による申請</t>
    <rPh sb="0" eb="2">
      <t>シンセイ</t>
    </rPh>
    <rPh sb="2" eb="4">
      <t>ジツム</t>
    </rPh>
    <rPh sb="4" eb="7">
      <t>キョウリョクシャ</t>
    </rPh>
    <rPh sb="10" eb="12">
      <t>シンセイ</t>
    </rPh>
    <phoneticPr fontId="59"/>
  </si>
  <si>
    <t>申請実務協力者を介して申請を行う場合、申請実務協力者は申請者に上記誓約事項を説明し、申請者はそれを承知している。</t>
    <rPh sb="0" eb="2">
      <t>シンセイ</t>
    </rPh>
    <rPh sb="2" eb="4">
      <t>ジツム</t>
    </rPh>
    <rPh sb="4" eb="7">
      <t>キョウリョクシャ</t>
    </rPh>
    <rPh sb="8" eb="9">
      <t>カイ</t>
    </rPh>
    <rPh sb="11" eb="13">
      <t>シンセイ</t>
    </rPh>
    <rPh sb="14" eb="15">
      <t>オコナ</t>
    </rPh>
    <rPh sb="16" eb="18">
      <t>バアイ</t>
    </rPh>
    <rPh sb="19" eb="21">
      <t>シンセイ</t>
    </rPh>
    <rPh sb="21" eb="23">
      <t>ジツム</t>
    </rPh>
    <rPh sb="23" eb="26">
      <t>キョウリョクシャ</t>
    </rPh>
    <rPh sb="27" eb="30">
      <t>シンセイシャ</t>
    </rPh>
    <rPh sb="31" eb="33">
      <t>ジョウキ</t>
    </rPh>
    <rPh sb="33" eb="35">
      <t>セイヤク</t>
    </rPh>
    <rPh sb="35" eb="37">
      <t>ジコウ</t>
    </rPh>
    <rPh sb="38" eb="40">
      <t>セツメイ</t>
    </rPh>
    <rPh sb="42" eb="45">
      <t>シンセイシャ</t>
    </rPh>
    <rPh sb="49" eb="51">
      <t>ショウチ</t>
    </rPh>
    <phoneticPr fontId="23"/>
  </si>
  <si>
    <t>当社（個人である場合は私、団体である場合は当団体）は、「個人情報の取得と利用について」の記載事項に同意している。</t>
    <phoneticPr fontId="23"/>
  </si>
  <si>
    <t>ＳＩＩが判断した場合は、当該申請者の申請及び登録を無効とすることができることを理解し、了承している。</t>
    <phoneticPr fontId="23"/>
  </si>
  <si>
    <t>万が一、違反する行為が発生した場合は、ＳＩＩの指示に従い申請書の取下げを行うことに同意している。</t>
    <phoneticPr fontId="23"/>
  </si>
  <si>
    <t>https://zehweb.jp/privacy/</t>
    <phoneticPr fontId="23"/>
  </si>
  <si>
    <t>(イ)	公募以降の本事業の審査、管理、事業進捗状況の把握、国等への報告等</t>
    <phoneticPr fontId="23"/>
  </si>
  <si>
    <t>(エ)	その他、本事業の運営に必要な業務</t>
    <phoneticPr fontId="61"/>
  </si>
  <si>
    <t>提供元</t>
    <rPh sb="0" eb="3">
      <t>テイキョウモト</t>
    </rPh>
    <phoneticPr fontId="23"/>
  </si>
  <si>
    <t>提供先</t>
    <rPh sb="0" eb="3">
      <t>テイキョウサキ</t>
    </rPh>
    <phoneticPr fontId="23"/>
  </si>
  <si>
    <t>利用目的</t>
    <phoneticPr fontId="23"/>
  </si>
  <si>
    <t>提供情報</t>
    <phoneticPr fontId="23"/>
  </si>
  <si>
    <t>１</t>
    <phoneticPr fontId="23"/>
  </si>
  <si>
    <t>ＳＩＩ</t>
    <phoneticPr fontId="23"/>
  </si>
  <si>
    <t>国</t>
    <rPh sb="0" eb="1">
      <t>クニ</t>
    </rPh>
    <phoneticPr fontId="23"/>
  </si>
  <si>
    <t>本事業の申請状況・効果分析、外皮性能・省エネ・省ＣＯ２効果等の分析、製品・サービス等の研究開発、その他省エネ・省ＣＯ２に資する調査・研究</t>
    <phoneticPr fontId="23"/>
  </si>
  <si>
    <t>ＳＩＩから国への提供時に匿名加工は行いません。</t>
    <phoneticPr fontId="23"/>
  </si>
  <si>
    <t>２</t>
    <phoneticPr fontId="23"/>
  </si>
  <si>
    <t>２．（ア）の内、住所、　　
　　（イ）（ウ）（エ）（オ）</t>
    <phoneticPr fontId="23"/>
  </si>
  <si>
    <t>２．（ア）の内、市区町村までの住所、
　　（イ）（ウ）（エ）（オ）</t>
    <phoneticPr fontId="23"/>
  </si>
  <si>
    <t>情報提供前に提供先の会社名、連絡先取得した上で、利用目的を明示し、同意を取得した方のみに提供する。</t>
    <phoneticPr fontId="23"/>
  </si>
  <si>
    <t>学校法人、行政機関、研究開発を
業とする法人・研究者</t>
    <phoneticPr fontId="23"/>
  </si>
  <si>
    <t>以下要件を満たした建築計画であり、ハイグレード仕様で申請する。</t>
    <rPh sb="0" eb="2">
      <t>イカ</t>
    </rPh>
    <rPh sb="2" eb="4">
      <t>ヨウケン</t>
    </rPh>
    <rPh sb="5" eb="6">
      <t>ミ</t>
    </rPh>
    <rPh sb="23" eb="25">
      <t>シヨウ</t>
    </rPh>
    <rPh sb="26" eb="28">
      <t>シンセイ</t>
    </rPh>
    <phoneticPr fontId="21"/>
  </si>
  <si>
    <t>・住棟を構成する全住戸の外皮性能が断熱等性能等級６相当以上</t>
    <phoneticPr fontId="21"/>
  </si>
  <si>
    <t>　該当する項目を選択すること</t>
    <phoneticPr fontId="61"/>
  </si>
  <si>
    <t>選択</t>
    <rPh sb="0" eb="2">
      <t>センタク</t>
    </rPh>
    <phoneticPr fontId="61"/>
  </si>
  <si>
    <t>その他</t>
    <phoneticPr fontId="61"/>
  </si>
  <si>
    <t>全体
床面積</t>
    <rPh sb="0" eb="2">
      <t>ゼンタイ</t>
    </rPh>
    <rPh sb="3" eb="4">
      <t>ユカ</t>
    </rPh>
    <rPh sb="4" eb="6">
      <t>メンセキ</t>
    </rPh>
    <phoneticPr fontId="21"/>
  </si>
  <si>
    <t>各住戸に配分する
太陽光発電パネルの
発電容量
（kW）</t>
    <phoneticPr fontId="61"/>
  </si>
  <si>
    <t>各住戸の
外皮平均熱貫流率
（ＵＡ値）</t>
    <rPh sb="0" eb="1">
      <t>カク</t>
    </rPh>
    <rPh sb="1" eb="3">
      <t>ジュウコ</t>
    </rPh>
    <phoneticPr fontId="61"/>
  </si>
  <si>
    <t>分譲・  賃貸の
区分</t>
    <rPh sb="0" eb="2">
      <t>ブンジョウ</t>
    </rPh>
    <rPh sb="5" eb="7">
      <t>チンタイ</t>
    </rPh>
    <rPh sb="8" eb="10">
      <t>クブン</t>
    </rPh>
    <phoneticPr fontId="61"/>
  </si>
  <si>
    <t>◆オレンジ色のセルに必要事項を入力すること（自動反映箇所のセルは白色）　
※本シートでは役員名簿のみ直接入力すること</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21"/>
  </si>
  <si>
    <t>２．補助対象蓄電システム</t>
    <rPh sb="2" eb="4">
      <t>ホジョ</t>
    </rPh>
    <rPh sb="4" eb="6">
      <t>タイショウ</t>
    </rPh>
    <rPh sb="6" eb="8">
      <t>チクデン</t>
    </rPh>
    <phoneticPr fontId="59"/>
  </si>
  <si>
    <t>申請可能な導入価格
（設備費＋工事費）の上限額</t>
    <rPh sb="0" eb="2">
      <t>シンセイ</t>
    </rPh>
    <rPh sb="2" eb="4">
      <t>カノウ</t>
    </rPh>
    <rPh sb="5" eb="7">
      <t>ドウニュウ</t>
    </rPh>
    <rPh sb="7" eb="9">
      <t>カカク</t>
    </rPh>
    <rPh sb="11" eb="14">
      <t>セツビヒ</t>
    </rPh>
    <rPh sb="15" eb="18">
      <t>コウジヒ</t>
    </rPh>
    <rPh sb="20" eb="23">
      <t>ジョウゲンガク</t>
    </rPh>
    <phoneticPr fontId="59"/>
  </si>
  <si>
    <t>地中熱交換器用いる
パイプの総長</t>
    <rPh sb="0" eb="2">
      <t>チチュウ</t>
    </rPh>
    <rPh sb="2" eb="6">
      <t>ネツコウカンキ</t>
    </rPh>
    <rPh sb="14" eb="16">
      <t>ソウチョウ</t>
    </rPh>
    <phoneticPr fontId="59"/>
  </si>
  <si>
    <t>　　(１)　法人等（個人、法人又は団体をいう。）が、暴力団（暴力団員による不当な行為の防止等に関する法律
　　　　　（平成３年法律第７７号）第２条第２号に規定する暴力団をいう。以下同じ。）であるとき又は法人等
　　　　　の役員等（個人である場合はその者、法人である場合は役員、団体である場合は代表者、理事等、その
　　　　　他経営に実質的に関与している者をいう。以下同じ。）が、暴力団員（同法第２条第６号に規定する暴
　　　　　力団員をいう。以下同じ。）であるとき。</t>
    <phoneticPr fontId="22"/>
  </si>
  <si>
    <t>　　(２)　役員等が、自己、自社若しくは第三者の不正の利益を図る目的又は第三者に損害を加える目的をもって、
　　　　　暴力団又は暴力団員を利用するなどしているとき。</t>
    <phoneticPr fontId="22"/>
  </si>
  <si>
    <t>　　(３)　役員等が、暴力団又は暴力団員に対して、資金等を供給し、又は便宜を供与するなど直接的あるいは
　　　　　積極的に暴力団の維持、運営に協力し、若しくは関与しているとき。</t>
    <phoneticPr fontId="22"/>
  </si>
  <si>
    <t>　　(４)　役員等が、暴力団又は暴力団員であることを知りながらこれと社会的に非難されるべき関係を有している
　　　　　とき。</t>
    <phoneticPr fontId="22"/>
  </si>
  <si>
    <t>昇降機</t>
    <rPh sb="0" eb="1">
      <t>ノボル</t>
    </rPh>
    <phoneticPr fontId="21"/>
  </si>
  <si>
    <t>各住戸に一対のＰＶとＰＣＳを実装し、個別に系統連携する計画（Ｂ）</t>
    <rPh sb="0" eb="3">
      <t>カクジュウコ</t>
    </rPh>
    <rPh sb="4" eb="6">
      <t>イッツイ</t>
    </rPh>
    <rPh sb="14" eb="16">
      <t>ジッソウ</t>
    </rPh>
    <rPh sb="18" eb="20">
      <t>コベツ</t>
    </rPh>
    <rPh sb="21" eb="25">
      <t>ケイトウレンケイ</t>
    </rPh>
    <rPh sb="27" eb="29">
      <t>ケイカク</t>
    </rPh>
    <phoneticPr fontId="61"/>
  </si>
  <si>
    <t>通風経路の確保</t>
    <rPh sb="0" eb="2">
      <t>ツウフウ</t>
    </rPh>
    <rPh sb="2" eb="4">
      <t>ケイロ</t>
    </rPh>
    <rPh sb="5" eb="7">
      <t>カクホ</t>
    </rPh>
    <phoneticPr fontId="21"/>
  </si>
  <si>
    <t>屋根の遮熱</t>
    <rPh sb="0" eb="2">
      <t>ヤネ</t>
    </rPh>
    <rPh sb="3" eb="5">
      <t>シャネツ</t>
    </rPh>
    <phoneticPr fontId="21"/>
  </si>
  <si>
    <t>緑化による日射遮蔽</t>
    <rPh sb="0" eb="2">
      <t>リョクカ</t>
    </rPh>
    <rPh sb="5" eb="7">
      <t>ニッシャ</t>
    </rPh>
    <rPh sb="7" eb="9">
      <t>シャヘイ</t>
    </rPh>
    <phoneticPr fontId="21"/>
  </si>
  <si>
    <t>ＥＶ充電設備</t>
    <rPh sb="2" eb="4">
      <t>ジュウデン</t>
    </rPh>
    <phoneticPr fontId="21"/>
  </si>
  <si>
    <t>Ｖ２Ｈ充放電設備</t>
    <phoneticPr fontId="21"/>
  </si>
  <si>
    <t>４年目</t>
    <rPh sb="1" eb="2">
      <t>ネン</t>
    </rPh>
    <rPh sb="2" eb="3">
      <t>メ</t>
    </rPh>
    <phoneticPr fontId="61"/>
  </si>
  <si>
    <t>一棟売却の予定の有無を選択すること</t>
    <rPh sb="9" eb="10">
      <t>ム</t>
    </rPh>
    <phoneticPr fontId="23"/>
  </si>
  <si>
    <t>受益権譲渡の予定の有無を選択すること</t>
    <phoneticPr fontId="23"/>
  </si>
  <si>
    <t>①　申請者概要</t>
    <rPh sb="2" eb="4">
      <t>シンセイ</t>
    </rPh>
    <rPh sb="4" eb="5">
      <t>シャ</t>
    </rPh>
    <phoneticPr fontId="22"/>
  </si>
  <si>
    <t>②　ＺＥＨデベロッパー</t>
    <phoneticPr fontId="21"/>
  </si>
  <si>
    <t>③　建物概要</t>
    <rPh sb="2" eb="4">
      <t>タテモノ</t>
    </rPh>
    <rPh sb="4" eb="6">
      <t>ガイヨウ</t>
    </rPh>
    <phoneticPr fontId="22"/>
  </si>
  <si>
    <t>④　建物性能</t>
    <rPh sb="2" eb="4">
      <t>タテモノ</t>
    </rPh>
    <rPh sb="4" eb="6">
      <t>セイノウ</t>
    </rPh>
    <phoneticPr fontId="22"/>
  </si>
  <si>
    <t>⑤　一次エネルギー計算</t>
    <rPh sb="2" eb="4">
      <t>イチジ</t>
    </rPh>
    <rPh sb="9" eb="11">
      <t>ケイサン</t>
    </rPh>
    <phoneticPr fontId="22"/>
  </si>
  <si>
    <t>⑥　ハイグレード仕様</t>
    <rPh sb="8" eb="10">
      <t>シヨウ</t>
    </rPh>
    <phoneticPr fontId="21"/>
  </si>
  <si>
    <t>⑦　入居者募集時、不動産物件情報等掲載時の表示</t>
    <rPh sb="2" eb="5">
      <t>ニュウキョシャ</t>
    </rPh>
    <rPh sb="5" eb="8">
      <t>ボシュウジ</t>
    </rPh>
    <rPh sb="9" eb="12">
      <t>フドウサン</t>
    </rPh>
    <rPh sb="12" eb="14">
      <t>ブッケン</t>
    </rPh>
    <rPh sb="14" eb="16">
      <t>ジョウホウ</t>
    </rPh>
    <rPh sb="16" eb="17">
      <t>トウ</t>
    </rPh>
    <rPh sb="17" eb="20">
      <t>ケイサイジ</t>
    </rPh>
    <rPh sb="21" eb="23">
      <t>ヒョウジ</t>
    </rPh>
    <phoneticPr fontId="22"/>
  </si>
  <si>
    <t>⑧　エネルギー管理体制</t>
    <rPh sb="7" eb="9">
      <t>カンリ</t>
    </rPh>
    <rPh sb="9" eb="11">
      <t>タイセイ</t>
    </rPh>
    <phoneticPr fontId="22"/>
  </si>
  <si>
    <t>⑨　各住戸への太陽光発電システムによる創電力分配方法</t>
    <rPh sb="2" eb="3">
      <t>カク</t>
    </rPh>
    <rPh sb="3" eb="5">
      <t>ジュウコ</t>
    </rPh>
    <rPh sb="7" eb="10">
      <t>タイヨウコウ</t>
    </rPh>
    <rPh sb="10" eb="12">
      <t>ハツデン</t>
    </rPh>
    <rPh sb="19" eb="20">
      <t>ソウ</t>
    </rPh>
    <rPh sb="20" eb="22">
      <t>デンリョク</t>
    </rPh>
    <rPh sb="22" eb="24">
      <t>ブンパイ</t>
    </rPh>
    <rPh sb="24" eb="26">
      <t>ホウホウ</t>
    </rPh>
    <phoneticPr fontId="61"/>
  </si>
  <si>
    <t>・補助対象となる設備の詳細は、
　よくあるご質問より確認すること
・ＥＣＨＯＮＥＴ Ｌｉｔｅ規格の認証
　登録番号を取得しているもの</t>
    <phoneticPr fontId="23"/>
  </si>
  <si>
    <t>消費税を除いた金額を入力すること</t>
    <phoneticPr fontId="23"/>
  </si>
  <si>
    <t>②＋③</t>
    <phoneticPr fontId="61"/>
  </si>
  <si>
    <t>公表・登録されているＶ２H充放電設備の
補助金交付上限額を入力</t>
    <rPh sb="13" eb="16">
      <t>ジュウホウデン</t>
    </rPh>
    <rPh sb="29" eb="31">
      <t>ニュウリョク</t>
    </rPh>
    <phoneticPr fontId="23"/>
  </si>
  <si>
    <t>補助率</t>
    <rPh sb="0" eb="3">
      <t>ホジョリツ</t>
    </rPh>
    <phoneticPr fontId="59"/>
  </si>
  <si>
    <t>公表・登録されているＶ２Ｈ充放電設備の
補助金交付上限額の補助率を入力</t>
    <rPh sb="31" eb="32">
      <t>リツ</t>
    </rPh>
    <rPh sb="33" eb="35">
      <t>ニュウリョク</t>
    </rPh>
    <phoneticPr fontId="23"/>
  </si>
  <si>
    <t>１／２</t>
    <phoneticPr fontId="23"/>
  </si>
  <si>
    <t>１／３</t>
    <phoneticPr fontId="23"/>
  </si>
  <si>
    <t>補助対象経費の合計</t>
    <rPh sb="0" eb="2">
      <t>ホジョ</t>
    </rPh>
    <rPh sb="2" eb="4">
      <t>タイショウ</t>
    </rPh>
    <rPh sb="4" eb="6">
      <t>ケイヒ</t>
    </rPh>
    <rPh sb="7" eb="9">
      <t>ゴウケイ</t>
    </rPh>
    <phoneticPr fontId="59"/>
  </si>
  <si>
    <t>補助金額</t>
    <rPh sb="0" eb="3">
      <t>ホジョキン</t>
    </rPh>
    <phoneticPr fontId="59"/>
  </si>
  <si>
    <t>⑨×１／３　千円未満切捨　自動表示</t>
    <phoneticPr fontId="61"/>
  </si>
  <si>
    <t>⑫</t>
    <phoneticPr fontId="23"/>
  </si>
  <si>
    <t>⑬</t>
    <phoneticPr fontId="23"/>
  </si>
  <si>
    <t>⑭</t>
    <phoneticPr fontId="59"/>
  </si>
  <si>
    <t>⑮</t>
    <phoneticPr fontId="59"/>
  </si>
  <si>
    <t>⑬＋⑭</t>
    <phoneticPr fontId="23"/>
  </si>
  <si>
    <t>-</t>
    <phoneticPr fontId="22"/>
  </si>
  <si>
    <t>補助率</t>
    <phoneticPr fontId="22"/>
  </si>
  <si>
    <t>←導入する設備は「全体概要」で導入「有り」を選択すること</t>
    <rPh sb="1" eb="3">
      <t>ドウニュウ</t>
    </rPh>
    <rPh sb="5" eb="7">
      <t>セツビ</t>
    </rPh>
    <rPh sb="9" eb="13">
      <t>ゼンタイガイヨウ</t>
    </rPh>
    <rPh sb="15" eb="17">
      <t>ドウニュウ</t>
    </rPh>
    <rPh sb="18" eb="19">
      <t>ア</t>
    </rPh>
    <rPh sb="22" eb="24">
      <t>センタク</t>
    </rPh>
    <phoneticPr fontId="59"/>
  </si>
  <si>
    <t>（戸建住宅ネット・ゼロ・エネルギー・ハウス（ＺＥＨ）化等支援事業及び集合住宅の省ＣＯ２化促進事業）のうち中層ＺＥＨ－Ｍ</t>
    <rPh sb="52" eb="54">
      <t>チュウソウ</t>
    </rPh>
    <phoneticPr fontId="59"/>
  </si>
  <si>
    <t>←８地域の場合、「通風経路の確保」「効果的な日射遮蔽」「屋根の遮熱」の
　いずれか一つ以上を採用すること</t>
    <rPh sb="2" eb="4">
      <t>チイキ</t>
    </rPh>
    <rPh sb="5" eb="7">
      <t>バアイ</t>
    </rPh>
    <rPh sb="9" eb="13">
      <t>ツウフウケイロ</t>
    </rPh>
    <rPh sb="14" eb="16">
      <t>カクホ</t>
    </rPh>
    <rPh sb="18" eb="21">
      <t>コウカテキ</t>
    </rPh>
    <rPh sb="22" eb="24">
      <t>ニッシャ</t>
    </rPh>
    <rPh sb="24" eb="26">
      <t>シャヘイ</t>
    </rPh>
    <rPh sb="28" eb="30">
      <t>ヤネ</t>
    </rPh>
    <rPh sb="31" eb="33">
      <t>シャネツ</t>
    </rPh>
    <rPh sb="41" eb="42">
      <t>ヒト</t>
    </rPh>
    <rPh sb="43" eb="45">
      <t>イジョウ</t>
    </rPh>
    <rPh sb="46" eb="48">
      <t>サイヨウ</t>
    </rPh>
    <phoneticPr fontId="21"/>
  </si>
  <si>
    <t>強化外皮に係る補助金額</t>
    <rPh sb="0" eb="2">
      <t>キョウカ</t>
    </rPh>
    <rPh sb="2" eb="4">
      <t>ガイヒ</t>
    </rPh>
    <rPh sb="5" eb="6">
      <t>カカワ</t>
    </rPh>
    <rPh sb="7" eb="9">
      <t>ホジョ</t>
    </rPh>
    <rPh sb="9" eb="11">
      <t>キンガク</t>
    </rPh>
    <phoneticPr fontId="61"/>
  </si>
  <si>
    <t>高性能設備に係る
補助金額</t>
    <rPh sb="0" eb="3">
      <t>コウセイノウ</t>
    </rPh>
    <rPh sb="3" eb="5">
      <t>セツビ</t>
    </rPh>
    <rPh sb="6" eb="7">
      <t>カカワ</t>
    </rPh>
    <rPh sb="9" eb="11">
      <t>ホジョ</t>
    </rPh>
    <rPh sb="11" eb="13">
      <t>キンガク</t>
    </rPh>
    <phoneticPr fontId="61"/>
  </si>
  <si>
    <t>‐</t>
    <phoneticPr fontId="23"/>
  </si>
  <si>
    <t>ＣＬＴ
に係る補助金額（円） （ｄ）</t>
    <phoneticPr fontId="61"/>
  </si>
  <si>
    <t>ＥＶ充電設備・Ｖ２Ｈ充放電設備
に係る補助金額（円）</t>
    <rPh sb="24" eb="25">
      <t>エン</t>
    </rPh>
    <phoneticPr fontId="61"/>
  </si>
  <si>
    <t>ＥＶ充電設備・Ｖ２Ｈ充放電設備</t>
    <phoneticPr fontId="23"/>
  </si>
  <si>
    <t>Ｖ２Ｈ充放電設備
（台）</t>
    <rPh sb="3" eb="6">
      <t>ジュウホウデン</t>
    </rPh>
    <rPh sb="6" eb="8">
      <t>セツビ</t>
    </rPh>
    <rPh sb="10" eb="11">
      <t>ダイ</t>
    </rPh>
    <phoneticPr fontId="61"/>
  </si>
  <si>
    <t>←ハイグレード仕様の有無を選択すること</t>
    <rPh sb="7" eb="9">
      <t>シヨウ</t>
    </rPh>
    <rPh sb="10" eb="12">
      <t>ウム</t>
    </rPh>
    <rPh sb="13" eb="15">
      <t>センタク</t>
    </rPh>
    <phoneticPr fontId="21"/>
  </si>
  <si>
    <t>住棟全体のエネルギー使用状況を一元管理し、ＳＩＩに報告できる体制を有している。
（住棟全体のエネルギー管理をサービサー等に一括委託する体制も可）</t>
    <rPh sb="0" eb="2">
      <t>ジュウトウ</t>
    </rPh>
    <rPh sb="2" eb="4">
      <t>ゼンタイ</t>
    </rPh>
    <rPh sb="10" eb="12">
      <t>シヨウ</t>
    </rPh>
    <rPh sb="12" eb="14">
      <t>ジョウキョウ</t>
    </rPh>
    <rPh sb="15" eb="17">
      <t>イチゲン</t>
    </rPh>
    <rPh sb="17" eb="19">
      <t>カンリ</t>
    </rPh>
    <rPh sb="25" eb="27">
      <t>ホウコク</t>
    </rPh>
    <rPh sb="30" eb="32">
      <t>タイセイ</t>
    </rPh>
    <rPh sb="33" eb="34">
      <t>ユウ</t>
    </rPh>
    <rPh sb="41" eb="43">
      <t>ジュウトウ</t>
    </rPh>
    <rPh sb="43" eb="45">
      <t>ゼンタイ</t>
    </rPh>
    <rPh sb="51" eb="53">
      <t>カンリ</t>
    </rPh>
    <rPh sb="59" eb="60">
      <t>トウ</t>
    </rPh>
    <rPh sb="62" eb="64">
      <t>イッカツ</t>
    </rPh>
    <rPh sb="64" eb="66">
      <t>イタク</t>
    </rPh>
    <rPh sb="68" eb="70">
      <t>タイセイ</t>
    </rPh>
    <rPh sb="71" eb="72">
      <t>カ</t>
    </rPh>
    <phoneticPr fontId="21"/>
  </si>
  <si>
    <t>有り</t>
    <rPh sb="0" eb="1">
      <t>ア</t>
    </rPh>
    <phoneticPr fontId="21"/>
  </si>
  <si>
    <t>　私は、補助金の交付の申請を一般社団法人環境共創イニシアチブに提出するにあたって、また、  補助事業の実施期間内及び完了後においては、
下記の事項について同意します。</t>
    <phoneticPr fontId="59"/>
  </si>
  <si>
    <t>一般社団法人環境共創イニシアチブ（以下、「ＳＩＩ」という。）は執行する令和７年度　二酸化炭素排出抑制対策事業費等補助金</t>
    <phoneticPr fontId="59"/>
  </si>
  <si>
    <t>支援事業（以下、「本事業」という。）の実施のため、以下「２．」に記載する情報を本事業の実施期間にわたり取得します。</t>
    <phoneticPr fontId="61"/>
  </si>
  <si>
    <t>ＳＩＩは、「２．」で取得した情報を以下の目的で利用します。</t>
    <rPh sb="10" eb="12">
      <t>シュトク</t>
    </rPh>
    <rPh sb="14" eb="16">
      <t>ジョウホウ</t>
    </rPh>
    <rPh sb="17" eb="19">
      <t>イカ</t>
    </rPh>
    <rPh sb="20" eb="22">
      <t>モクテキ</t>
    </rPh>
    <rPh sb="23" eb="25">
      <t>リヨウ</t>
    </rPh>
    <phoneticPr fontId="61"/>
  </si>
  <si>
    <t>(ア)	本事業の審査、管理、連絡、事業進捗状況の把握等</t>
    <phoneticPr fontId="61"/>
  </si>
  <si>
    <t>(ウ)	ＳＩＩの各種情報案内、アンケート・調査等の実施</t>
    <phoneticPr fontId="23"/>
  </si>
  <si>
    <t>本事業では、ＳＩＩから直接、又はＺＥＨ　Ｗｅｂ等で外部の研究機関等に対して、内外の経済的社会的環境に応じた安定的かつ</t>
    <phoneticPr fontId="59"/>
  </si>
  <si>
    <t>個人情報の提出がされない場合、利用目的を遂行できないことがあります。</t>
    <rPh sb="0" eb="2">
      <t>コジン</t>
    </rPh>
    <rPh sb="2" eb="4">
      <t>ジョウホウ</t>
    </rPh>
    <rPh sb="5" eb="7">
      <t>テイシュツ</t>
    </rPh>
    <rPh sb="12" eb="14">
      <t>バアイ</t>
    </rPh>
    <rPh sb="15" eb="17">
      <t>リヨウ</t>
    </rPh>
    <rPh sb="17" eb="19">
      <t>モクテキ</t>
    </rPh>
    <rPh sb="20" eb="22">
      <t>スイコウ</t>
    </rPh>
    <phoneticPr fontId="59"/>
  </si>
  <si>
    <t>「２．」で取得した情報を、個人情報に関する機密保持契約を締結している業務委託会社へ、利用目的の達成に必要な範囲で委託</t>
    <rPh sb="5" eb="7">
      <t>シュトク</t>
    </rPh>
    <rPh sb="9" eb="11">
      <t>ジョウホウ</t>
    </rPh>
    <rPh sb="13" eb="15">
      <t>コジン</t>
    </rPh>
    <rPh sb="15" eb="17">
      <t>ジョウホウ</t>
    </rPh>
    <rPh sb="18" eb="19">
      <t>カン</t>
    </rPh>
    <rPh sb="21" eb="23">
      <t>キミツ</t>
    </rPh>
    <rPh sb="23" eb="25">
      <t>ホジ</t>
    </rPh>
    <rPh sb="25" eb="27">
      <t>ケイヤク</t>
    </rPh>
    <rPh sb="28" eb="30">
      <t>テイケツ</t>
    </rPh>
    <rPh sb="34" eb="36">
      <t>ギョウム</t>
    </rPh>
    <rPh sb="36" eb="38">
      <t>イタク</t>
    </rPh>
    <rPh sb="38" eb="40">
      <t>ガイシャ</t>
    </rPh>
    <rPh sb="42" eb="44">
      <t>リヨウ</t>
    </rPh>
    <rPh sb="44" eb="46">
      <t>モクテキ</t>
    </rPh>
    <rPh sb="47" eb="49">
      <t>タッセイ</t>
    </rPh>
    <rPh sb="50" eb="52">
      <t>ヒツヨウ</t>
    </rPh>
    <rPh sb="53" eb="55">
      <t>ハンイ</t>
    </rPh>
    <rPh sb="56" eb="58">
      <t>イタク</t>
    </rPh>
    <phoneticPr fontId="59"/>
  </si>
  <si>
    <t>することがあります。委託会社に対しては、適切な取扱い及び保護を行います。</t>
    <rPh sb="26" eb="27">
      <t>オヨ</t>
    </rPh>
    <phoneticPr fontId="61"/>
  </si>
  <si>
    <t>第三者への提供の停止等に誠実に対応します。手続きは下記の相談窓口までご連絡ください。請求内容を確認のうえ、対応します。</t>
    <phoneticPr fontId="59"/>
  </si>
  <si>
    <t>上記を同意した上で署名します。</t>
    <rPh sb="3" eb="5">
      <t>ドウイ</t>
    </rPh>
    <rPh sb="7" eb="8">
      <t>ウエ</t>
    </rPh>
    <phoneticPr fontId="59"/>
  </si>
  <si>
    <t>※１　「８．」に示すSIIの外部委託先は除きます。</t>
    <phoneticPr fontId="61"/>
  </si>
  <si>
    <t>　私は、補助金の交付の申請を一般社団法人環境共創イニシアチブ（以下、「ＳＩＩ」という。）に提出するにあたって、また、補助事業の実施期間内及び完了後においては、下記の事項について誓約します。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59"/>
  </si>
  <si>
    <t>令和７年度　二酸化炭素排出抑制対策事業費等補助金（戸建住宅ネット・ゼロ・エネルギー・ハウス（ＺＥＨ）化等支援事業</t>
    <phoneticPr fontId="59"/>
  </si>
  <si>
    <t>及び集合住宅の省ＣＯ２化促進事業）（以下、「本事業」という。）の交付規程及び公募要領の内容を全て承知の上で、</t>
    <phoneticPr fontId="23"/>
  </si>
  <si>
    <t>申請者、申請の手続きの委任を受ける者（以下、「申請実務協力者」という。）の役割及び要件等について確認し、了承している。</t>
    <phoneticPr fontId="23"/>
  </si>
  <si>
    <t>原則、交付決定通知書を受領する前に本事業に着手した場合には、補助金の交付対象とならないことを了承している。</t>
    <rPh sb="0" eb="2">
      <t>ゲンソク</t>
    </rPh>
    <rPh sb="3" eb="5">
      <t>コウフ</t>
    </rPh>
    <rPh sb="5" eb="7">
      <t>ケッテイ</t>
    </rPh>
    <rPh sb="7" eb="10">
      <t>ツウチショ</t>
    </rPh>
    <rPh sb="11" eb="13">
      <t>ジュリョウ</t>
    </rPh>
    <rPh sb="15" eb="16">
      <t>マエ</t>
    </rPh>
    <rPh sb="17" eb="20">
      <t>ホンジギョウ</t>
    </rPh>
    <phoneticPr fontId="59"/>
  </si>
  <si>
    <t>申請者、又は申請実務協力者がＳＩＩに連絡することを怠ったことにより、事業の不履行等が生じ審査が継続できないと</t>
    <rPh sb="0" eb="3">
      <t>シンセイシャ</t>
    </rPh>
    <rPh sb="18" eb="20">
      <t>レンラク</t>
    </rPh>
    <rPh sb="25" eb="26">
      <t>オコタ</t>
    </rPh>
    <rPh sb="42" eb="43">
      <t>ショウ</t>
    </rPh>
    <rPh sb="44" eb="46">
      <t>シンサ</t>
    </rPh>
    <rPh sb="47" eb="49">
      <t>ケイゾク</t>
    </rPh>
    <phoneticPr fontId="59"/>
  </si>
  <si>
    <t>◆「 １）年度ごとの補助金額まとめ」の「ＥＶ充電設備・Ｖ２Ｈ充放電設備に係る補助金額｜共用部」について</t>
    <rPh sb="5" eb="7">
      <t>ネンド</t>
    </rPh>
    <rPh sb="10" eb="12">
      <t>ホジョ</t>
    </rPh>
    <rPh sb="12" eb="14">
      <t>キンガク</t>
    </rPh>
    <rPh sb="43" eb="46">
      <t>キョウヨウブ</t>
    </rPh>
    <phoneticPr fontId="59"/>
  </si>
  <si>
    <t>交付申請書を提出する日（２０２５年５月１２日~１２月５日の間）</t>
    <phoneticPr fontId="23"/>
  </si>
  <si>
    <t>中間年度（２年目以降）の事業完了日は当該年度の１月１７日まで</t>
    <rPh sb="0" eb="4">
      <t>チュウカンネンド</t>
    </rPh>
    <rPh sb="6" eb="8">
      <t>ネンメ</t>
    </rPh>
    <rPh sb="8" eb="10">
      <t>イコウ</t>
    </rPh>
    <rPh sb="12" eb="14">
      <t>ジギョウ</t>
    </rPh>
    <rPh sb="14" eb="17">
      <t>カンリョウビ</t>
    </rPh>
    <rPh sb="18" eb="22">
      <t>トウガイネンド</t>
    </rPh>
    <phoneticPr fontId="23"/>
  </si>
  <si>
    <t>採択初年度事業完了前に必ず取得すること</t>
    <rPh sb="0" eb="2">
      <t>サイタク</t>
    </rPh>
    <rPh sb="2" eb="5">
      <t>ショネンド</t>
    </rPh>
    <phoneticPr fontId="23"/>
  </si>
  <si>
    <r>
      <t>補助事業者から購入者への引渡し開始予定日を入力すること</t>
    </r>
    <r>
      <rPr>
        <sz val="14"/>
        <color rgb="FFFF0000"/>
        <rFont val="Yu Gothic UI"/>
        <family val="3"/>
        <charset val="128"/>
      </rPr>
      <t xml:space="preserve">（最終年度の事業完了から２ヶ月以上空けること）
</t>
    </r>
    <r>
      <rPr>
        <b/>
        <sz val="14"/>
        <color rgb="FFFF0000"/>
        <rFont val="Yu Gothic UI"/>
        <family val="3"/>
        <charset val="128"/>
      </rPr>
      <t>原則、記載の日付から前倒しでの引渡しは不可</t>
    </r>
    <phoneticPr fontId="21"/>
  </si>
  <si>
    <t>令和
７年度</t>
    <phoneticPr fontId="23"/>
  </si>
  <si>
    <t>令和７年度　中層ＺＥＨ－Ｍ支援事業　　交付申請書情報入力シート</t>
    <rPh sb="0" eb="2">
      <t>レイワ</t>
    </rPh>
    <rPh sb="3" eb="5">
      <t>ネンド</t>
    </rPh>
    <rPh sb="13" eb="15">
      <t>シエン</t>
    </rPh>
    <rPh sb="15" eb="17">
      <t>ジギョウ</t>
    </rPh>
    <rPh sb="19" eb="21">
      <t>コウフ</t>
    </rPh>
    <rPh sb="21" eb="24">
      <t>シンセイショ</t>
    </rPh>
    <rPh sb="24" eb="26">
      <t>ジョウホウ</t>
    </rPh>
    <rPh sb="26" eb="28">
      <t>ニュウリョク</t>
    </rPh>
    <phoneticPr fontId="22"/>
  </si>
  <si>
    <t>令和７年度　中層ＺＥＨ－Ｍ支援事業</t>
    <phoneticPr fontId="22"/>
  </si>
  <si>
    <t>令和７年度
二酸化炭素排出抑制対策事業費等補助金
（戸建住宅ネット・ゼロ・エネルギー・ハウス（ＺＥＨ）化等支援事業及び集合住宅の省ＣＯ２化促進事業）</t>
    <phoneticPr fontId="22"/>
  </si>
  <si>
    <t>←加算する場合は「水害等の災害時の電源確保に配慮した蓄電システム導入計画の詳細」</t>
    <rPh sb="1" eb="3">
      <t>カサン</t>
    </rPh>
    <rPh sb="5" eb="7">
      <t>バアイ</t>
    </rPh>
    <phoneticPr fontId="61"/>
  </si>
  <si>
    <t>←令和７年度における、蓄電システムの申請可能な導入価格の上限額を表示</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61"/>
  </si>
  <si>
    <t>災害時の電源確保に配慮した
４kWh以上の蓄電システムの場合の
加算※４</t>
    <rPh sb="5" eb="7">
      <t>イジョウ</t>
    </rPh>
    <rPh sb="8" eb="10">
      <t>チクデン</t>
    </rPh>
    <rPh sb="15" eb="17">
      <t>バアイ</t>
    </rPh>
    <rPh sb="18" eb="20">
      <t>カサン</t>
    </rPh>
    <phoneticPr fontId="59"/>
  </si>
  <si>
    <t>（ⅱ）「クリーンエネルギー自動車の普及促進に向けた
　　　充電・充てんインフラ等導入促進補助金」において
　　　登録・公表されている補助金交付上限額をもとに算出した額</t>
    <rPh sb="13" eb="16">
      <t>ジドウシャ</t>
    </rPh>
    <rPh sb="17" eb="19">
      <t>フキュウ</t>
    </rPh>
    <rPh sb="19" eb="21">
      <t>ソクシン</t>
    </rPh>
    <rPh sb="22" eb="23">
      <t>ム</t>
    </rPh>
    <rPh sb="62" eb="65">
      <t>ホジョキン</t>
    </rPh>
    <rPh sb="65" eb="67">
      <t>コウフ</t>
    </rPh>
    <rPh sb="67" eb="70">
      <t>ジョウゲンガク</t>
    </rPh>
    <rPh sb="74" eb="76">
      <t>サンシュツ</t>
    </rPh>
    <rPh sb="78" eb="79">
      <t>ガク</t>
    </rPh>
    <phoneticPr fontId="23"/>
  </si>
  <si>
    <t>⑤、⑩、⑪のいずれか低い金額</t>
    <phoneticPr fontId="61"/>
  </si>
  <si>
    <t>⑫×①（専有部の台数）</t>
    <rPh sb="4" eb="7">
      <t>センユウブ</t>
    </rPh>
    <rPh sb="8" eb="10">
      <t>ダイスウ</t>
    </rPh>
    <phoneticPr fontId="23"/>
  </si>
  <si>
    <t>⑫×①（共用部の台数）</t>
    <rPh sb="4" eb="7">
      <t>キョウヨウブ</t>
    </rPh>
    <rPh sb="8" eb="10">
      <t>ダイスウ</t>
    </rPh>
    <phoneticPr fontId="23"/>
  </si>
  <si>
    <t>（定額　５万円／戸）</t>
    <phoneticPr fontId="23"/>
  </si>
  <si>
    <t>自動計算</t>
    <rPh sb="0" eb="2">
      <t>ジドウ</t>
    </rPh>
    <rPh sb="2" eb="4">
      <t>ケイサン</t>
    </rPh>
    <phoneticPr fontId="23"/>
  </si>
  <si>
    <t>直近１期分の財務諸表・決算単身表（単独決算）等の写し</t>
    <rPh sb="0" eb="2">
      <t>チョッキン</t>
    </rPh>
    <rPh sb="3" eb="4">
      <t>キ</t>
    </rPh>
    <rPh sb="4" eb="5">
      <t>ブン</t>
    </rPh>
    <rPh sb="11" eb="16">
      <t>ケッサンタンシンヒョウ</t>
    </rPh>
    <rPh sb="17" eb="21">
      <t>タンドクケッサン</t>
    </rPh>
    <rPh sb="22" eb="23">
      <t>トウ</t>
    </rPh>
    <rPh sb="24" eb="25">
      <t>ウツ</t>
    </rPh>
    <phoneticPr fontId="21"/>
  </si>
  <si>
    <t>⑦追加補助設備に係る書類</t>
    <rPh sb="1" eb="7">
      <t>ツイカホジョセツビ</t>
    </rPh>
    <rPh sb="8" eb="9">
      <t>カカワ</t>
    </rPh>
    <rPh sb="10" eb="12">
      <t>ショルイ</t>
    </rPh>
    <phoneticPr fontId="61"/>
  </si>
  <si>
    <t>ＥＶ充電設備又はＶ２Ｈ充放電設備カタログ</t>
    <rPh sb="6" eb="7">
      <t>マタ</t>
    </rPh>
    <phoneticPr fontId="23"/>
  </si>
  <si>
    <t>ＥＶ充電設備又はＶ２Ｈ充放電設備見積明細</t>
    <rPh sb="6" eb="7">
      <t>マタ</t>
    </rPh>
    <phoneticPr fontId="23"/>
  </si>
  <si>
    <t>⑧商業登記簿等／本人確認書類</t>
    <rPh sb="1" eb="3">
      <t>ショウギョウ</t>
    </rPh>
    <rPh sb="3" eb="6">
      <t>トウキボ</t>
    </rPh>
    <rPh sb="6" eb="7">
      <t>トウ</t>
    </rPh>
    <rPh sb="8" eb="14">
      <t>ホンニンカクニンショルイ</t>
    </rPh>
    <phoneticPr fontId="21"/>
  </si>
  <si>
    <t>⑨委任状</t>
    <rPh sb="1" eb="4">
      <t>イニンジョウ</t>
    </rPh>
    <phoneticPr fontId="23"/>
  </si>
  <si>
    <t>⑩その他</t>
    <phoneticPr fontId="23"/>
  </si>
  <si>
    <t>共同申請の場合は全申請者分
（個人事業主の場合は確定申告書類の写し）</t>
    <rPh sb="0" eb="4">
      <t>キョウドウシンセイ</t>
    </rPh>
    <rPh sb="5" eb="7">
      <t>バアイ</t>
    </rPh>
    <rPh sb="8" eb="9">
      <t>ゼン</t>
    </rPh>
    <rPh sb="9" eb="12">
      <t>シンセイシャ</t>
    </rPh>
    <rPh sb="12" eb="13">
      <t>ブン</t>
    </rPh>
    <rPh sb="15" eb="17">
      <t>コジン</t>
    </rPh>
    <rPh sb="17" eb="19">
      <t>ジギョウ</t>
    </rPh>
    <rPh sb="19" eb="20">
      <t>ヌシ</t>
    </rPh>
    <rPh sb="21" eb="23">
      <t>バアイ</t>
    </rPh>
    <rPh sb="24" eb="26">
      <t>カクテイ</t>
    </rPh>
    <rPh sb="26" eb="28">
      <t>シンコク</t>
    </rPh>
    <rPh sb="28" eb="30">
      <t>ショルイ</t>
    </rPh>
    <rPh sb="31" eb="32">
      <t>ウツ</t>
    </rPh>
    <phoneticPr fontId="61"/>
  </si>
  <si>
    <t>法人申請で土地が賃貸の場合は提出必須</t>
    <rPh sb="0" eb="4">
      <t>ホウジンシンセイ</t>
    </rPh>
    <rPh sb="5" eb="7">
      <t>トチ</t>
    </rPh>
    <rPh sb="8" eb="10">
      <t>チンタイ</t>
    </rPh>
    <rPh sb="11" eb="13">
      <t>バアイ</t>
    </rPh>
    <rPh sb="14" eb="16">
      <t>テイシュツ</t>
    </rPh>
    <rPh sb="16" eb="18">
      <t>ヒッス</t>
    </rPh>
    <phoneticPr fontId="21"/>
  </si>
  <si>
    <t>・ＥＶ充電設備又はＶ２Ｈ充放電設備を導入する場合は
  提出すること
・充電設備本体の価格が確認できること
・本体及び据付け工事が確認できること
・見積書は宛先、発行元、発行日が確認できること</t>
    <rPh sb="5" eb="7">
      <t>セツビ</t>
    </rPh>
    <rPh sb="7" eb="8">
      <t>マタ</t>
    </rPh>
    <rPh sb="55" eb="57">
      <t>ホンタイ</t>
    </rPh>
    <rPh sb="57" eb="58">
      <t>オヨ</t>
    </rPh>
    <rPh sb="59" eb="61">
      <t>スエツケ</t>
    </rPh>
    <rPh sb="62" eb="64">
      <t>コウジ</t>
    </rPh>
    <rPh sb="65" eb="67">
      <t>カクニン</t>
    </rPh>
    <phoneticPr fontId="61"/>
  </si>
  <si>
    <t>・ＥＶ充電設備又はＶ２Ｈ充放電設備、ＣＬＴ、
  地中熱ヒートポンプ・システム、ＰＶＴシステム、
  又は液体集熱式太陽熱利用システムを導入する場合は
  提出すること
・補助対象となる建材又は設備について設置場所を
  記入すること
・ＥＶ充電設備、Ｖ２Ｈ充放電設備については、
  補助対象建築物の配線取出ボックスから補助対象設備
  までの配線を明記すること</t>
    <rPh sb="3" eb="5">
      <t>ジュウデン</t>
    </rPh>
    <rPh sb="5" eb="7">
      <t>セツビ</t>
    </rPh>
    <rPh sb="7" eb="8">
      <t>マタ</t>
    </rPh>
    <rPh sb="12" eb="15">
      <t>ジュウホウデン</t>
    </rPh>
    <rPh sb="15" eb="17">
      <t>セツビ</t>
    </rPh>
    <rPh sb="86" eb="88">
      <t>ホジョ</t>
    </rPh>
    <rPh sb="88" eb="90">
      <t>タイショウ</t>
    </rPh>
    <rPh sb="93" eb="95">
      <t>ケンザイ</t>
    </rPh>
    <rPh sb="95" eb="96">
      <t>マタ</t>
    </rPh>
    <rPh sb="97" eb="99">
      <t>セツビ</t>
    </rPh>
    <rPh sb="103" eb="105">
      <t>セッチ</t>
    </rPh>
    <rPh sb="105" eb="107">
      <t>バショ</t>
    </rPh>
    <rPh sb="111" eb="113">
      <t>キニュウ</t>
    </rPh>
    <rPh sb="121" eb="123">
      <t>ジュウデン</t>
    </rPh>
    <rPh sb="123" eb="125">
      <t>セツビ</t>
    </rPh>
    <rPh sb="129" eb="132">
      <t>ジュウホウデン</t>
    </rPh>
    <rPh sb="132" eb="134">
      <t>セツビ</t>
    </rPh>
    <rPh sb="143" eb="145">
      <t>ホジョ</t>
    </rPh>
    <rPh sb="145" eb="147">
      <t>タイショウ</t>
    </rPh>
    <rPh sb="147" eb="150">
      <t>ケンチクブツ</t>
    </rPh>
    <rPh sb="151" eb="153">
      <t>ハイセン</t>
    </rPh>
    <rPh sb="153" eb="155">
      <t>トリダ</t>
    </rPh>
    <rPh sb="161" eb="163">
      <t>ホジョ</t>
    </rPh>
    <rPh sb="163" eb="165">
      <t>タイショウ</t>
    </rPh>
    <rPh sb="165" eb="167">
      <t>セツビ</t>
    </rPh>
    <rPh sb="173" eb="175">
      <t>ハイセン</t>
    </rPh>
    <rPh sb="176" eb="178">
      <t>メイキ</t>
    </rPh>
    <phoneticPr fontId="61"/>
  </si>
  <si>
    <t>・ＣＬＴ、地中熱ヒートポンプ・システム、ＰＶＴシステム、
  又は液体集熱式太陽熱利用システムを導入する場合は
  提出すること
・導入する建材又は設備の部材名、メーカー、数量、単位を
  記入すること</t>
    <rPh sb="66" eb="68">
      <t>ドウニュウ</t>
    </rPh>
    <rPh sb="70" eb="72">
      <t>ケンザイ</t>
    </rPh>
    <rPh sb="72" eb="73">
      <t>マタ</t>
    </rPh>
    <rPh sb="74" eb="76">
      <t>セツビ</t>
    </rPh>
    <rPh sb="77" eb="79">
      <t>ブザイ</t>
    </rPh>
    <rPh sb="79" eb="80">
      <t>メイ</t>
    </rPh>
    <rPh sb="86" eb="88">
      <t>スウリョウ</t>
    </rPh>
    <rPh sb="89" eb="91">
      <t>タンイ</t>
    </rPh>
    <rPh sb="95" eb="97">
      <t>キニュウ</t>
    </rPh>
    <phoneticPr fontId="61"/>
  </si>
  <si>
    <t>・ＣＬＴ、地中熱ヒートポンプ・システム、ＰＶＴシステム、
  又は液体集熱式太陽熱利用システムを導入する場合は
  提出すること
・イラストや構成図等を用いて、システム全体を表現すること</t>
    <rPh sb="71" eb="74">
      <t>コウセイズ</t>
    </rPh>
    <rPh sb="74" eb="75">
      <t>トウ</t>
    </rPh>
    <rPh sb="76" eb="77">
      <t>モチ</t>
    </rPh>
    <rPh sb="84" eb="86">
      <t>ゼンタイ</t>
    </rPh>
    <rPh sb="87" eb="89">
      <t>ヒョウゲン</t>
    </rPh>
    <phoneticPr fontId="23"/>
  </si>
  <si>
    <t>・蓄電システム、ＥＶ充電設備、Ｖ２Ｈ充放電設備、
  ＰＶＴシステム、又は液体集熱式太陽熱利用システムを
  リース契約する場合は提出すること
・リースの期間は原則法定耐用年数以上とすること</t>
    <rPh sb="10" eb="12">
      <t>ジュウデン</t>
    </rPh>
    <rPh sb="12" eb="14">
      <t>セツビ</t>
    </rPh>
    <rPh sb="18" eb="21">
      <t>ジュウホウデン</t>
    </rPh>
    <rPh sb="35" eb="36">
      <t>マタ</t>
    </rPh>
    <rPh sb="37" eb="39">
      <t>エキタイ</t>
    </rPh>
    <rPh sb="39" eb="42">
      <t>シュウネツシキ</t>
    </rPh>
    <rPh sb="42" eb="45">
      <t>タイヨウネツ</t>
    </rPh>
    <rPh sb="45" eb="47">
      <t>リヨウ</t>
    </rPh>
    <rPh sb="58" eb="60">
      <t>ケイヤク</t>
    </rPh>
    <rPh sb="62" eb="64">
      <t>バアイ</t>
    </rPh>
    <rPh sb="65" eb="67">
      <t>テイシュツ</t>
    </rPh>
    <phoneticPr fontId="61"/>
  </si>
  <si>
    <t>写し</t>
    <phoneticPr fontId="23"/>
  </si>
  <si>
    <t>自由</t>
    <phoneticPr fontId="23"/>
  </si>
  <si>
    <t>◆本シートは入力は全て自動転記のため、表示内容を確認すること</t>
    <rPh sb="1" eb="2">
      <t>ホン</t>
    </rPh>
    <rPh sb="6" eb="8">
      <t>ニュウリョク</t>
    </rPh>
    <rPh sb="9" eb="10">
      <t>スベ</t>
    </rPh>
    <rPh sb="11" eb="13">
      <t>ジドウ</t>
    </rPh>
    <rPh sb="13" eb="15">
      <t>テンキ</t>
    </rPh>
    <rPh sb="19" eb="21">
      <t>ヒョウジ</t>
    </rPh>
    <rPh sb="21" eb="23">
      <t>ナイヨウ</t>
    </rPh>
    <rPh sb="24" eb="26">
      <t>カクニン</t>
    </rPh>
    <phoneticPr fontId="22"/>
  </si>
  <si>
    <t>・内外の経済的社会的環境に応じた安定的かつ　
　適切なエネルギー需給構造の構築に対する
　学術・研究・調査・商品／サービス開発等
・住宅・建築物における省エネルギー化、脱炭
　素化を支援し、２０５０年カーボンニュート
　ラル達成に向けた学術・研究・調査・商品／
　サービス開発等</t>
    <phoneticPr fontId="23"/>
  </si>
  <si>
    <t>←共同申請者２がいる場合は左端の「+」を押下し、表示すること</t>
    <rPh sb="1" eb="3">
      <t>キョウドウ</t>
    </rPh>
    <rPh sb="3" eb="5">
      <t>シンセイ</t>
    </rPh>
    <rPh sb="5" eb="6">
      <t>シャ</t>
    </rPh>
    <rPh sb="10" eb="12">
      <t>バアイ</t>
    </rPh>
    <rPh sb="13" eb="15">
      <t>ヒダリハシ</t>
    </rPh>
    <rPh sb="20" eb="22">
      <t>オウカ</t>
    </rPh>
    <rPh sb="24" eb="26">
      <t>ヒョウジ</t>
    </rPh>
    <phoneticPr fontId="21"/>
  </si>
  <si>
    <t>←共同申請者２がいる場合は左端の「+」を押下し、表示すること</t>
    <phoneticPr fontId="61"/>
  </si>
  <si>
    <t>←共同申請者３がいる場合は左端の「+」を押下し、表示すること</t>
    <phoneticPr fontId="61"/>
  </si>
  <si>
    <t>←共同申請者４がいる場合は左端の「+」を押下し、表示すること</t>
    <phoneticPr fontId="61"/>
  </si>
  <si>
    <t>←共同申請者２がいる場合は左端の「+」を押下し、表示・入力すること</t>
    <rPh sb="1" eb="3">
      <t>キョウドウ</t>
    </rPh>
    <rPh sb="3" eb="5">
      <t>シンセイ</t>
    </rPh>
    <rPh sb="5" eb="6">
      <t>シャ</t>
    </rPh>
    <rPh sb="10" eb="12">
      <t>バアイ</t>
    </rPh>
    <rPh sb="13" eb="15">
      <t>ヒダリハシ</t>
    </rPh>
    <rPh sb="20" eb="22">
      <t>オウカ</t>
    </rPh>
    <rPh sb="24" eb="26">
      <t>ヒョウジ</t>
    </rPh>
    <rPh sb="27" eb="29">
      <t>ニュウリョク</t>
    </rPh>
    <phoneticPr fontId="21"/>
  </si>
  <si>
    <t>←共同申請者３がいる場合は左端の「+」を押下し、表示・入力すること</t>
    <rPh sb="1" eb="3">
      <t>キョウドウ</t>
    </rPh>
    <rPh sb="3" eb="5">
      <t>シンセイ</t>
    </rPh>
    <rPh sb="5" eb="6">
      <t>シャ</t>
    </rPh>
    <rPh sb="10" eb="12">
      <t>バアイ</t>
    </rPh>
    <rPh sb="13" eb="15">
      <t>ヒダリハシ</t>
    </rPh>
    <rPh sb="20" eb="22">
      <t>オウカ</t>
    </rPh>
    <rPh sb="24" eb="26">
      <t>ヒョウジ</t>
    </rPh>
    <rPh sb="27" eb="29">
      <t>ニュウリョク</t>
    </rPh>
    <phoneticPr fontId="21"/>
  </si>
  <si>
    <t>←共同申請者４がいる場合は左端の「+」を押下し、表示・入力すること</t>
    <rPh sb="1" eb="3">
      <t>キョウドウ</t>
    </rPh>
    <rPh sb="3" eb="5">
      <t>シンセイ</t>
    </rPh>
    <rPh sb="5" eb="6">
      <t>シャ</t>
    </rPh>
    <rPh sb="10" eb="12">
      <t>バアイ</t>
    </rPh>
    <rPh sb="13" eb="15">
      <t>ヒダリハシ</t>
    </rPh>
    <rPh sb="20" eb="22">
      <t>オウカ</t>
    </rPh>
    <rPh sb="24" eb="26">
      <t>ヒョウジ</t>
    </rPh>
    <rPh sb="27" eb="29">
      <t>ニュウリョク</t>
    </rPh>
    <phoneticPr fontId="21"/>
  </si>
  <si>
    <t>発行日から３ヶ月以内のもの
※交付申請時に未登記の場合は以下を提出すること
　・現在の土地所有者の確認ができる書類
　・今後該当の土地が申請者の所有になることが
　  確認できる書類（購入契約書の写し等）
　・未登記の旨と取得時期を説明した紙面を添付すること</t>
    <rPh sb="0" eb="3">
      <t>ハッコウビ</t>
    </rPh>
    <rPh sb="7" eb="8">
      <t>ゲツ</t>
    </rPh>
    <rPh sb="8" eb="10">
      <t>イナイ</t>
    </rPh>
    <rPh sb="15" eb="20">
      <t>コウフシンセイジ</t>
    </rPh>
    <rPh sb="21" eb="24">
      <t>ミトウキ</t>
    </rPh>
    <rPh sb="25" eb="27">
      <t>バアイ</t>
    </rPh>
    <rPh sb="28" eb="30">
      <t>イカ</t>
    </rPh>
    <rPh sb="31" eb="33">
      <t>テイシュツ</t>
    </rPh>
    <rPh sb="40" eb="42">
      <t>ゲンザイ</t>
    </rPh>
    <rPh sb="43" eb="48">
      <t>トチショユウシャ</t>
    </rPh>
    <rPh sb="49" eb="51">
      <t>カクニン</t>
    </rPh>
    <rPh sb="55" eb="57">
      <t>ショルイ</t>
    </rPh>
    <rPh sb="60" eb="62">
      <t>コンゴ</t>
    </rPh>
    <rPh sb="62" eb="64">
      <t>ガイトウ</t>
    </rPh>
    <rPh sb="65" eb="67">
      <t>トチ</t>
    </rPh>
    <rPh sb="68" eb="71">
      <t>シンセイシャ</t>
    </rPh>
    <rPh sb="72" eb="74">
      <t>ショユウ</t>
    </rPh>
    <rPh sb="84" eb="86">
      <t>カクニン</t>
    </rPh>
    <rPh sb="90" eb="91">
      <t>ルイ</t>
    </rPh>
    <rPh sb="105" eb="108">
      <t>ミトウキ</t>
    </rPh>
    <rPh sb="109" eb="110">
      <t>ムネ</t>
    </rPh>
    <rPh sb="111" eb="113">
      <t>シュトク</t>
    </rPh>
    <rPh sb="113" eb="115">
      <t>ジキ</t>
    </rPh>
    <rPh sb="116" eb="118">
      <t>セツメイ</t>
    </rPh>
    <rPh sb="120" eb="121">
      <t>メン</t>
    </rPh>
    <rPh sb="122" eb="124">
      <t>テンプ</t>
    </rPh>
    <phoneticPr fontId="21"/>
  </si>
  <si>
    <t>・ＥＶ充電設備又はＶ２Ｈ充放電設備を導入する場合は
  提出すること
・補助対象となる設備のカタログ又Ｗｅｂカタログの表紙と
  該当設備が記載されているページ
・カタログには、該当設備が記載されたページに付箋を貼り、
  型番に蛍光ペン等でマークを入れること</t>
    <rPh sb="7" eb="8">
      <t>マタ</t>
    </rPh>
    <rPh sb="12" eb="15">
      <t>ジュウホウデン</t>
    </rPh>
    <phoneticPr fontId="23"/>
  </si>
  <si>
    <t>・発行から３ヶ月以内のもの
・個人等の場合は公的機関発行の本人確認ができる書類
 （運転免許証の写し等）を提出すること
・共同申請の場合は全申請者分提出すること</t>
    <rPh sb="17" eb="18">
      <t>トウ</t>
    </rPh>
    <rPh sb="19" eb="21">
      <t>バアイ</t>
    </rPh>
    <rPh sb="22" eb="26">
      <t>コウテキキカン</t>
    </rPh>
    <rPh sb="26" eb="28">
      <t>ハッコウ</t>
    </rPh>
    <rPh sb="29" eb="31">
      <t>ホンニン</t>
    </rPh>
    <rPh sb="31" eb="33">
      <t>カクニン</t>
    </rPh>
    <rPh sb="37" eb="39">
      <t>ショルイ</t>
    </rPh>
    <rPh sb="42" eb="44">
      <t>ウンテン</t>
    </rPh>
    <rPh sb="44" eb="47">
      <t>メンキョショウ</t>
    </rPh>
    <rPh sb="48" eb="49">
      <t>ウツ</t>
    </rPh>
    <rPh sb="50" eb="51">
      <t>ナド</t>
    </rPh>
    <rPh sb="53" eb="55">
      <t>テイシュツ</t>
    </rPh>
    <rPh sb="61" eb="65">
      <t>キョウドウシンセイ</t>
    </rPh>
    <rPh sb="66" eb="68">
      <t>バアイ</t>
    </rPh>
    <phoneticPr fontId="21"/>
  </si>
  <si>
    <t>住棟全体で一括受電し、創電力と買電力を合わせて各戸に分配する計画（一部の住戸のみも含む）（Ａ）</t>
    <rPh sb="33" eb="35">
      <t>イチブ</t>
    </rPh>
    <rPh sb="36" eb="38">
      <t>ジュウコ</t>
    </rPh>
    <rPh sb="41" eb="42">
      <t>フク</t>
    </rPh>
    <phoneticPr fontId="61"/>
  </si>
  <si>
    <t>※４　該当する住戸の場合は40,000円を選択入力すること。</t>
    <phoneticPr fontId="61"/>
  </si>
  <si>
    <t>（⑥÷⑦）＋（⑧×３）</t>
    <phoneticPr fontId="61"/>
  </si>
  <si>
    <t>　※４者以上が関与する共同申請の場合、ＳＩＩへ事前に相談すること</t>
    <rPh sb="3" eb="4">
      <t>シャ</t>
    </rPh>
    <rPh sb="4" eb="6">
      <t>イジョウ</t>
    </rPh>
    <rPh sb="7" eb="9">
      <t>カンヨ</t>
    </rPh>
    <rPh sb="11" eb="15">
      <t>キョウドウシンセイ</t>
    </rPh>
    <rPh sb="16" eb="18">
      <t>バアイ</t>
    </rPh>
    <rPh sb="23" eb="25">
      <t>ジゼン</t>
    </rPh>
    <rPh sb="26" eb="28">
      <t>ソウダン</t>
    </rPh>
    <phoneticPr fontId="22"/>
  </si>
  <si>
    <t>ＢＥＬＳの取得に係る
補助金額（円）　（ａ）</t>
    <rPh sb="16" eb="17">
      <t>エン</t>
    </rPh>
    <phoneticPr fontId="61"/>
  </si>
  <si>
    <t>ＢＥＬＳの取得に係る
補助金額</t>
    <rPh sb="5" eb="7">
      <t>シュトク</t>
    </rPh>
    <rPh sb="8" eb="9">
      <t>カカ</t>
    </rPh>
    <rPh sb="11" eb="13">
      <t>ホジョ</t>
    </rPh>
    <rPh sb="13" eb="15">
      <t>キンガク</t>
    </rPh>
    <phoneticPr fontId="61"/>
  </si>
  <si>
    <t>←（注１）、（注２）の内容をよく確認の上、商業登記簿に記載されている全ての役員を入力すること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4" eb="35">
      <t>スベ</t>
    </rPh>
    <rPh sb="37" eb="39">
      <t>ヤクイン</t>
    </rPh>
    <rPh sb="40" eb="42">
      <t>ニュウリョク</t>
    </rPh>
    <phoneticPr fontId="21"/>
  </si>
  <si>
    <t>公募要領Ｐ５０「申請実務協力者」を参照し、対象の場合に限り入力すること（ZEHデベロッパー登録名称と一致させること）</t>
    <rPh sb="0" eb="2">
      <t>コウボ</t>
    </rPh>
    <rPh sb="2" eb="4">
      <t>ヨウリョウ</t>
    </rPh>
    <rPh sb="8" eb="10">
      <t>シンセイ</t>
    </rPh>
    <rPh sb="10" eb="12">
      <t>ジツム</t>
    </rPh>
    <rPh sb="12" eb="15">
      <t>キョウリョクシャ</t>
    </rPh>
    <rPh sb="17" eb="19">
      <t>サンショウ</t>
    </rPh>
    <rPh sb="21" eb="23">
      <t>タイショウ</t>
    </rPh>
    <rPh sb="24" eb="26">
      <t>バアイ</t>
    </rPh>
    <rPh sb="27" eb="28">
      <t>カギ</t>
    </rPh>
    <rPh sb="29" eb="31">
      <t>ニュウリョク</t>
    </rPh>
    <rPh sb="45" eb="49">
      <t>トウロクメイショウ</t>
    </rPh>
    <rPh sb="50" eb="52">
      <t>イッチ</t>
    </rPh>
    <phoneticPr fontId="61"/>
  </si>
  <si>
    <t>土地登記簿謄本（登記情報提供サービスで取得した情報の提出も可）</t>
    <rPh sb="8" eb="10">
      <t>トウキ</t>
    </rPh>
    <rPh sb="10" eb="12">
      <t>ジョウホウ</t>
    </rPh>
    <rPh sb="12" eb="14">
      <t>テイキョウ</t>
    </rPh>
    <rPh sb="19" eb="21">
      <t>シュトク</t>
    </rPh>
    <rPh sb="23" eb="25">
      <t>ジョウホウ</t>
    </rPh>
    <rPh sb="26" eb="28">
      <t>テイシュツ</t>
    </rPh>
    <rPh sb="29" eb="30">
      <t>カ</t>
    </rPh>
    <phoneticPr fontId="23"/>
  </si>
  <si>
    <t>現在事項全部証明書（登記情報提供サービスで取得した情報の提出も可）</t>
    <rPh sb="0" eb="2">
      <t>ゲンザイ</t>
    </rPh>
    <rPh sb="2" eb="4">
      <t>ジコウ</t>
    </rPh>
    <rPh sb="4" eb="6">
      <t>ゼンブ</t>
    </rPh>
    <rPh sb="6" eb="9">
      <t>ショウメイショ</t>
    </rPh>
    <rPh sb="10" eb="12">
      <t>トウキ</t>
    </rPh>
    <rPh sb="12" eb="14">
      <t>ジョウホウ</t>
    </rPh>
    <rPh sb="14" eb="16">
      <t>テイキョウ</t>
    </rPh>
    <rPh sb="21" eb="23">
      <t>シュトク</t>
    </rPh>
    <rPh sb="25" eb="27">
      <t>ジョウホウ</t>
    </rPh>
    <rPh sb="28" eb="30">
      <t>テイシュツ</t>
    </rPh>
    <rPh sb="31" eb="32">
      <t>カ</t>
    </rPh>
    <phoneticPr fontId="21"/>
  </si>
  <si>
    <t>←共同申請者３がいる場合は左端の「+」を押下し、表示すること</t>
    <rPh sb="1" eb="3">
      <t>キョウドウ</t>
    </rPh>
    <rPh sb="3" eb="5">
      <t>シンセイ</t>
    </rPh>
    <rPh sb="5" eb="6">
      <t>シャ</t>
    </rPh>
    <rPh sb="10" eb="12">
      <t>バアイ</t>
    </rPh>
    <rPh sb="13" eb="15">
      <t>ヒダリハシ</t>
    </rPh>
    <rPh sb="20" eb="22">
      <t>オウカ</t>
    </rPh>
    <phoneticPr fontId="21"/>
  </si>
  <si>
    <t>←共同申請者４がいる場合は左端の「+」を押下し、表示すること</t>
    <rPh sb="1" eb="3">
      <t>キョウドウ</t>
    </rPh>
    <rPh sb="3" eb="5">
      <t>シンセイ</t>
    </rPh>
    <rPh sb="5" eb="6">
      <t>シャ</t>
    </rPh>
    <rPh sb="10" eb="12">
      <t>バアイ</t>
    </rPh>
    <rPh sb="13" eb="15">
      <t>ヒダリハシ</t>
    </rPh>
    <rPh sb="20" eb="22">
      <t>オウカ</t>
    </rPh>
    <phoneticPr fontId="21"/>
  </si>
  <si>
    <t>←役職が２つ以上ある場合、上位の役職にて入力すること</t>
    <rPh sb="1" eb="3">
      <t>ヤクショク</t>
    </rPh>
    <rPh sb="6" eb="8">
      <t>イジョウ</t>
    </rPh>
    <rPh sb="10" eb="12">
      <t>バアイ</t>
    </rPh>
    <rPh sb="13" eb="15">
      <t>ジョウイ</t>
    </rPh>
    <rPh sb="16" eb="18">
      <t>ヤクショク</t>
    </rPh>
    <rPh sb="20" eb="22">
      <t>ニュウリョク</t>
    </rPh>
    <phoneticPr fontId="21"/>
  </si>
  <si>
    <t>←役職が２つ以上ある場合、上位の役職にて入力すること</t>
    <rPh sb="1" eb="3">
      <t>ヤクショク</t>
    </rPh>
    <rPh sb="6" eb="8">
      <t>イジョウ</t>
    </rPh>
    <rPh sb="10" eb="12">
      <t>バアイ</t>
    </rPh>
    <rPh sb="13" eb="15">
      <t>ジョウイ</t>
    </rPh>
    <rPh sb="16" eb="18">
      <t>ヤクショク</t>
    </rPh>
    <phoneticPr fontId="21"/>
  </si>
  <si>
    <t>　二酸化炭素排出抑制対策事業費等補助金（戸建住宅ネット・ゼロ・エネルギー・ハウス（ＺＥＨ）化等支援事業及び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７年４月１４日環地温発第２５０４１４２号）及び交付規程の定めるところに従うことを承知の上、申請します。</t>
    <phoneticPr fontId="22"/>
  </si>
  <si>
    <t>←全体床面積には建築確認申請の延べ面積と同一の面積を入力すること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ニュウリョク</t>
    </rPh>
    <phoneticPr fontId="22"/>
  </si>
  <si>
    <t>・住棟の再生可能エネルギー等を除く一次エネルギー消費量削減率が３０％以上</t>
    <rPh sb="1" eb="3">
      <t>ジュウトウ</t>
    </rPh>
    <rPh sb="4" eb="6">
      <t>サイセイ</t>
    </rPh>
    <rPh sb="6" eb="8">
      <t>カノウ</t>
    </rPh>
    <rPh sb="13" eb="14">
      <t>トウ</t>
    </rPh>
    <rPh sb="15" eb="16">
      <t>ノゾ</t>
    </rPh>
    <rPh sb="17" eb="19">
      <t>イチジ</t>
    </rPh>
    <rPh sb="24" eb="27">
      <t>ショウヒリョウ</t>
    </rPh>
    <rPh sb="27" eb="29">
      <t>サクゲン</t>
    </rPh>
    <rPh sb="29" eb="30">
      <t>リツ</t>
    </rPh>
    <rPh sb="34" eb="36">
      <t>イジョウ</t>
    </rPh>
    <phoneticPr fontId="21"/>
  </si>
  <si>
    <t>補助対象建築物の入居者募集広告や不動産物件情報の掲載を行う際に、省エネ性能ラベルの表示を行う。
（社宅等の場合は公募要領Ｐ３８に沿った内容を実施する）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2" eb="33">
      <t>ショウ</t>
    </rPh>
    <rPh sb="35" eb="37">
      <t>セイノウ</t>
    </rPh>
    <rPh sb="41" eb="43">
      <t>ヒョウジ</t>
    </rPh>
    <rPh sb="44" eb="45">
      <t>オコナ</t>
    </rPh>
    <rPh sb="49" eb="51">
      <t>シャタク</t>
    </rPh>
    <rPh sb="51" eb="52">
      <t>トウ</t>
    </rPh>
    <rPh sb="53" eb="55">
      <t>バアイ</t>
    </rPh>
    <rPh sb="56" eb="58">
      <t>コウボ</t>
    </rPh>
    <rPh sb="58" eb="60">
      <t>ヨウリョウ</t>
    </rPh>
    <rPh sb="64" eb="65">
      <t>ソ</t>
    </rPh>
    <rPh sb="67" eb="69">
      <t>ナイヨウ</t>
    </rPh>
    <rPh sb="70" eb="72">
      <t>ジッシ</t>
    </rPh>
    <phoneticPr fontId="21"/>
  </si>
  <si>
    <t>※3　蓄電システムを複数種設置した際は、このシートをコピーし、
　　　自動表示された５）の算出額④を当欄に入力すること。</t>
    <rPh sb="4" eb="6">
      <t>チクデン</t>
    </rPh>
    <rPh sb="11" eb="13">
      <t>フクスウ</t>
    </rPh>
    <rPh sb="13" eb="14">
      <t>シュ</t>
    </rPh>
    <rPh sb="14" eb="16">
      <t>セッチ</t>
    </rPh>
    <rPh sb="18" eb="19">
      <t>サイ</t>
    </rPh>
    <rPh sb="36" eb="38">
      <t>ジドウ</t>
    </rPh>
    <rPh sb="38" eb="40">
      <t>ヒョウジ</t>
    </rPh>
    <rPh sb="46" eb="49">
      <t>サンシュツガク</t>
    </rPh>
    <rPh sb="51" eb="52">
      <t>トウ</t>
    </rPh>
    <rPh sb="52" eb="53">
      <t>ラン</t>
    </rPh>
    <rPh sb="54" eb="56">
      <t>ニュウリョク</t>
    </rPh>
    <phoneticPr fontId="61"/>
  </si>
  <si>
    <t>共用部に導入する場合、「補助金算出表　その２」 １）年度ごとの補助金額まとめ＿共用部（ｃ）に
⑫の金額×設置台数の合計金額を入力すること</t>
    <rPh sb="0" eb="3">
      <t>キョウヨウブ</t>
    </rPh>
    <rPh sb="4" eb="6">
      <t>ドウニュウ</t>
    </rPh>
    <rPh sb="8" eb="10">
      <t>バアイ</t>
    </rPh>
    <rPh sb="12" eb="15">
      <t>ホジョキン</t>
    </rPh>
    <rPh sb="15" eb="18">
      <t>サンシュツヒョウ</t>
    </rPh>
    <rPh sb="26" eb="28">
      <t>ネンド</t>
    </rPh>
    <rPh sb="31" eb="34">
      <t>ホジョキン</t>
    </rPh>
    <rPh sb="34" eb="35">
      <t>ガク</t>
    </rPh>
    <rPh sb="39" eb="42">
      <t>キョウヨウブ</t>
    </rPh>
    <rPh sb="49" eb="51">
      <t>キンガク</t>
    </rPh>
    <rPh sb="52" eb="54">
      <t>セッチ</t>
    </rPh>
    <rPh sb="54" eb="56">
      <t>ダイスウ</t>
    </rPh>
    <rPh sb="57" eb="61">
      <t>ゴウケイキンガク</t>
    </rPh>
    <phoneticPr fontId="23"/>
  </si>
  <si>
    <t>デコ活宣言・デコ活応援団参画</t>
    <rPh sb="2" eb="3">
      <t>カツ</t>
    </rPh>
    <rPh sb="3" eb="5">
      <t>センゲン</t>
    </rPh>
    <rPh sb="8" eb="9">
      <t>カツ</t>
    </rPh>
    <rPh sb="9" eb="12">
      <t>オウエンダン</t>
    </rPh>
    <rPh sb="12" eb="14">
      <t>サンカク</t>
    </rPh>
    <phoneticPr fontId="22"/>
  </si>
  <si>
    <r>
      <t>「デコ活宣言・デコ活応援団参画」の趣旨に賛同、登録した上でプルダウンから「</t>
    </r>
    <r>
      <rPr>
        <sz val="14"/>
        <rFont val="Segoe UI Symbol"/>
        <family val="3"/>
      </rPr>
      <t>☑</t>
    </r>
    <r>
      <rPr>
        <sz val="14"/>
        <rFont val="Yu Gothic UI"/>
        <family val="3"/>
        <charset val="128"/>
      </rPr>
      <t>」を選択すること</t>
    </r>
    <phoneticPr fontId="23"/>
  </si>
  <si>
    <t>一棟売却（分譲以外）</t>
    <rPh sb="0" eb="4">
      <t>イットウバイキャク</t>
    </rPh>
    <rPh sb="5" eb="7">
      <t>ブンジョウ</t>
    </rPh>
    <rPh sb="7" eb="9">
      <t>イガイ</t>
    </rPh>
    <phoneticPr fontId="23"/>
  </si>
  <si>
    <t>受益権譲渡（分譲以外）</t>
    <rPh sb="0" eb="3">
      <t>ジュエキケン</t>
    </rPh>
    <rPh sb="3" eb="5">
      <t>ジョウト</t>
    </rPh>
    <rPh sb="6" eb="8">
      <t>ブンジョウ</t>
    </rPh>
    <rPh sb="8" eb="10">
      <t>イガイ</t>
    </rPh>
    <phoneticPr fontId="23"/>
  </si>
  <si>
    <t>１．全体概要</t>
    <phoneticPr fontId="23"/>
  </si>
  <si>
    <t>２．住戸一覧</t>
    <rPh sb="2" eb="4">
      <t>ジュウコ</t>
    </rPh>
    <rPh sb="4" eb="6">
      <t>イチラン</t>
    </rPh>
    <phoneticPr fontId="23"/>
  </si>
  <si>
    <t>３．工程表</t>
    <rPh sb="2" eb="5">
      <t>コウテイヒョウ</t>
    </rPh>
    <phoneticPr fontId="21"/>
  </si>
  <si>
    <t>４-１．補助金算出表　その１</t>
    <rPh sb="4" eb="7">
      <t>ホジョキン</t>
    </rPh>
    <rPh sb="7" eb="10">
      <t>サンシュツヒョウ</t>
    </rPh>
    <phoneticPr fontId="23"/>
  </si>
  <si>
    <t>４-２．補助金算出表　その２</t>
    <phoneticPr fontId="23"/>
  </si>
  <si>
    <t>　　５．蓄電システム明細（専有部）</t>
    <rPh sb="4" eb="6">
      <t>チクデン</t>
    </rPh>
    <rPh sb="10" eb="12">
      <t>メイサイ</t>
    </rPh>
    <rPh sb="13" eb="16">
      <t>センユウブ</t>
    </rPh>
    <phoneticPr fontId="21"/>
  </si>
  <si>
    <t>　　６．水害等の災害時の電源確保に配慮した蓄電システム導入計画</t>
    <rPh sb="4" eb="7">
      <t>スイガイトウ</t>
    </rPh>
    <rPh sb="8" eb="11">
      <t>サイガイジ</t>
    </rPh>
    <rPh sb="12" eb="16">
      <t>デンゲンカクホ</t>
    </rPh>
    <rPh sb="17" eb="19">
      <t>ハイリョ</t>
    </rPh>
    <rPh sb="21" eb="23">
      <t>チクデン</t>
    </rPh>
    <rPh sb="27" eb="31">
      <t>ドウニュウケイカク</t>
    </rPh>
    <phoneticPr fontId="23"/>
  </si>
  <si>
    <t>　　７．ＥＶ充電設備補助金算出シート</t>
    <rPh sb="10" eb="15">
      <t>ホジョキンサンシュツ</t>
    </rPh>
    <phoneticPr fontId="23"/>
  </si>
  <si>
    <t>　　８．Ｖ２Ｈ充放電設備補助金算出シート</t>
    <rPh sb="12" eb="17">
      <t>ホジョキンサンシュツ</t>
    </rPh>
    <phoneticPr fontId="23"/>
  </si>
  <si>
    <t>　　９．ＣＬＴ明細</t>
    <phoneticPr fontId="23"/>
  </si>
  <si>
    <t>　　１０．地中熱ヒートポンプ・システム明細</t>
    <phoneticPr fontId="23"/>
  </si>
  <si>
    <t>　　１１．ＰＶＴシステム明細</t>
    <phoneticPr fontId="23"/>
  </si>
  <si>
    <t>　　１２．液体集熱式太陽熱利用システム明細</t>
    <phoneticPr fontId="23"/>
  </si>
  <si>
    <t>１．全体概要</t>
    <rPh sb="2" eb="4">
      <t>ゼンタイ</t>
    </rPh>
    <rPh sb="4" eb="6">
      <t>ガイヨウ</t>
    </rPh>
    <phoneticPr fontId="21"/>
  </si>
  <si>
    <t>2．住戸一覧</t>
    <rPh sb="2" eb="4">
      <t>ジュウコ</t>
    </rPh>
    <rPh sb="4" eb="6">
      <t>イチラン</t>
    </rPh>
    <phoneticPr fontId="59"/>
  </si>
  <si>
    <t>3．工程表</t>
    <rPh sb="2" eb="5">
      <t>コウテイヒョウ</t>
    </rPh>
    <phoneticPr fontId="22"/>
  </si>
  <si>
    <t>４-１．補助金額算出表　その１</t>
    <rPh sb="4" eb="6">
      <t>ホジョ</t>
    </rPh>
    <rPh sb="6" eb="8">
      <t>キンガク</t>
    </rPh>
    <rPh sb="8" eb="10">
      <t>サンシュツ</t>
    </rPh>
    <rPh sb="10" eb="11">
      <t>ヒョウ</t>
    </rPh>
    <phoneticPr fontId="59"/>
  </si>
  <si>
    <t>４-２．補助金額算出表　その２</t>
    <rPh sb="4" eb="6">
      <t>ホジョ</t>
    </rPh>
    <rPh sb="6" eb="8">
      <t>キンガク</t>
    </rPh>
    <rPh sb="8" eb="10">
      <t>サンシュツ</t>
    </rPh>
    <rPh sb="10" eb="11">
      <t>ヒョウ</t>
    </rPh>
    <phoneticPr fontId="59"/>
  </si>
  <si>
    <t>５．蓄電システム明細</t>
    <phoneticPr fontId="61"/>
  </si>
  <si>
    <t>６．水害等の災害時の電源確保に配慮した蓄電システム導入計画の詳細</t>
    <rPh sb="2" eb="4">
      <t>スイガイ</t>
    </rPh>
    <rPh sb="4" eb="5">
      <t>トウ</t>
    </rPh>
    <rPh sb="6" eb="8">
      <t>サイガイ</t>
    </rPh>
    <rPh sb="8" eb="9">
      <t>ジ</t>
    </rPh>
    <rPh sb="10" eb="12">
      <t>デンゲン</t>
    </rPh>
    <rPh sb="12" eb="14">
      <t>カクホ</t>
    </rPh>
    <rPh sb="15" eb="17">
      <t>ハイリョ</t>
    </rPh>
    <rPh sb="19" eb="21">
      <t>チクデン</t>
    </rPh>
    <rPh sb="25" eb="27">
      <t>ドウニュウ</t>
    </rPh>
    <rPh sb="27" eb="29">
      <t>ケイカク</t>
    </rPh>
    <rPh sb="30" eb="32">
      <t>ショウサイ</t>
    </rPh>
    <phoneticPr fontId="59"/>
  </si>
  <si>
    <t>７．ＥＶ充電設備補助金算出シート</t>
    <phoneticPr fontId="61"/>
  </si>
  <si>
    <t>８．Ｖ２Ｈ充放電設備補助金算出シート</t>
    <phoneticPr fontId="61"/>
  </si>
  <si>
    <t>９．ＣＬＴ明細</t>
    <rPh sb="5" eb="7">
      <t>メイサイ</t>
    </rPh>
    <phoneticPr fontId="61"/>
  </si>
  <si>
    <t>１０．地中熱ヒートポンプ・システム明細</t>
    <rPh sb="17" eb="19">
      <t>メイサイ</t>
    </rPh>
    <phoneticPr fontId="61"/>
  </si>
  <si>
    <t>１１．ＰＶＴシステム（太陽光発電パネルと太陽熱集熱器が一体となったもの）明細</t>
    <rPh sb="36" eb="38">
      <t>メイサイ</t>
    </rPh>
    <phoneticPr fontId="61"/>
  </si>
  <si>
    <t>１２．液体集熱式太陽熱利用システム明細</t>
    <rPh sb="17" eb="19">
      <t>メイサイ</t>
    </rPh>
    <phoneticPr fontId="61"/>
  </si>
  <si>
    <t>無し</t>
    <rPh sb="0" eb="1">
      <t>ナ</t>
    </rPh>
    <phoneticPr fontId="21"/>
  </si>
  <si>
    <t>□</t>
    <phoneticPr fontId="21"/>
  </si>
  <si>
    <t>各種書類は不備のないよう、申請者自身でよく確認し、提出すること</t>
    <rPh sb="13" eb="15">
      <t>シンセイ</t>
    </rPh>
    <rPh sb="15" eb="16">
      <t>シャ</t>
    </rPh>
    <phoneticPr fontId="22"/>
  </si>
  <si>
    <t>補助対象建築物建設予定地の
適合要件</t>
    <rPh sb="0" eb="7">
      <t>ホジョタイショウケンチクブツ</t>
    </rPh>
    <rPh sb="7" eb="12">
      <t>ケンセツヨテイチ</t>
    </rPh>
    <rPh sb="14" eb="16">
      <t>テキゴウ</t>
    </rPh>
    <rPh sb="16" eb="18">
      <t>ヨウケン</t>
    </rPh>
    <phoneticPr fontId="23"/>
  </si>
  <si>
    <t>補助対象建築物の建設予定地は、以下の要件に全て適合している。</t>
    <rPh sb="0" eb="7">
      <t>ホジョタイショウケンチクブツ</t>
    </rPh>
    <rPh sb="8" eb="12">
      <t>ケンセツヨテイ</t>
    </rPh>
    <rPh sb="12" eb="13">
      <t>チ</t>
    </rPh>
    <rPh sb="15" eb="17">
      <t>イカ</t>
    </rPh>
    <rPh sb="18" eb="20">
      <t>ヨウケン</t>
    </rPh>
    <rPh sb="21" eb="22">
      <t>スベ</t>
    </rPh>
    <rPh sb="23" eb="25">
      <t>テキゴウ</t>
    </rPh>
    <phoneticPr fontId="23"/>
  </si>
  <si>
    <r>
      <t>要件を確認し、</t>
    </r>
    <r>
      <rPr>
        <sz val="14"/>
        <color theme="1"/>
        <rFont val="Segoe UI Symbol"/>
        <family val="2"/>
      </rPr>
      <t>☑</t>
    </r>
    <r>
      <rPr>
        <sz val="14"/>
        <color theme="1"/>
        <rFont val="Yu Gothic UI"/>
        <family val="2"/>
        <charset val="128"/>
      </rPr>
      <t>を選択すること</t>
    </r>
    <rPh sb="0" eb="2">
      <t>ヨウケン</t>
    </rPh>
    <rPh sb="3" eb="5">
      <t>カクニン</t>
    </rPh>
    <rPh sb="9" eb="11">
      <t>センタク</t>
    </rPh>
    <phoneticPr fontId="23"/>
  </si>
  <si>
    <r>
      <t>・ 土砂災害特別警戒区域</t>
    </r>
    <r>
      <rPr>
        <vertAlign val="superscript"/>
        <sz val="14"/>
        <color theme="1"/>
        <rFont val="Yu Gothic UI"/>
        <family val="3"/>
        <charset val="128"/>
      </rPr>
      <t>※１</t>
    </r>
    <r>
      <rPr>
        <sz val="14"/>
        <color theme="1"/>
        <rFont val="Yu Gothic UI"/>
        <family val="2"/>
        <charset val="128"/>
      </rPr>
      <t>又は災害危険区域</t>
    </r>
    <r>
      <rPr>
        <vertAlign val="superscript"/>
        <sz val="14"/>
        <color theme="1"/>
        <rFont val="Yu Gothic UI"/>
        <family val="3"/>
        <charset val="128"/>
      </rPr>
      <t xml:space="preserve">※２ </t>
    </r>
    <r>
      <rPr>
        <sz val="14"/>
        <color theme="1"/>
        <rFont val="Yu Gothic UI"/>
        <family val="2"/>
        <charset val="128"/>
      </rPr>
      <t>（急傾斜地崩壊危険区域</t>
    </r>
    <r>
      <rPr>
        <vertAlign val="superscript"/>
        <sz val="14"/>
        <color theme="1"/>
        <rFont val="Yu Gothic UI"/>
        <family val="3"/>
        <charset val="128"/>
      </rPr>
      <t>※３</t>
    </r>
    <r>
      <rPr>
        <sz val="14"/>
        <color theme="1"/>
        <rFont val="Yu Gothic UI"/>
        <family val="2"/>
        <charset val="128"/>
      </rPr>
      <t>又は地すべり防止区域</t>
    </r>
    <r>
      <rPr>
        <vertAlign val="superscript"/>
        <sz val="14"/>
        <color theme="1"/>
        <rFont val="Yu Gothic UI"/>
        <family val="3"/>
        <charset val="128"/>
      </rPr>
      <t>※４</t>
    </r>
    <r>
      <rPr>
        <sz val="14"/>
        <color theme="1"/>
        <rFont val="Yu Gothic UI"/>
        <family val="2"/>
        <charset val="128"/>
      </rPr>
      <t>と
　重複する区域に限る。）に該当しないこと。
・ 都市再生特別措置法（平成１４ 年法律第２２ 号）第８８条第５項の規定により、当該住宅に係る届出を
　した者が同条第３項の規定による勧告に従わなかった旨が公表されているものではないこと。
・ 市街化調整区域</t>
    </r>
    <r>
      <rPr>
        <vertAlign val="superscript"/>
        <sz val="14"/>
        <color theme="1"/>
        <rFont val="Yu Gothic UI"/>
        <family val="3"/>
        <charset val="128"/>
      </rPr>
      <t>※５</t>
    </r>
    <r>
      <rPr>
        <sz val="14"/>
        <color theme="1"/>
        <rFont val="Yu Gothic UI"/>
        <family val="2"/>
        <charset val="128"/>
      </rPr>
      <t>であって土砂災害警戒区域</t>
    </r>
    <r>
      <rPr>
        <vertAlign val="superscript"/>
        <sz val="14"/>
        <color theme="1"/>
        <rFont val="Yu Gothic UI"/>
        <family val="3"/>
        <charset val="128"/>
      </rPr>
      <t>※６</t>
    </r>
    <r>
      <rPr>
        <sz val="14"/>
        <color theme="1"/>
        <rFont val="Yu Gothic UI"/>
        <family val="2"/>
        <charset val="128"/>
      </rPr>
      <t>又は浸水想定区域</t>
    </r>
    <r>
      <rPr>
        <vertAlign val="superscript"/>
        <sz val="14"/>
        <color theme="1"/>
        <rFont val="Yu Gothic UI"/>
        <family val="3"/>
        <charset val="128"/>
      </rPr>
      <t>※７</t>
    </r>
    <r>
      <rPr>
        <sz val="14"/>
        <color theme="1"/>
        <rFont val="Yu Gothic UI"/>
        <family val="2"/>
        <charset val="128"/>
      </rPr>
      <t>に該当する区域に該当しないこと。
※１ 土砂災害警戒区域等における土砂災害防止対策の推進に関する法律（平成１２年法律第５７号）
　　 第９条第１項の規定に基づく土砂災害特別警戒区域をいう。
※２ 建築基準法（昭和２５年法律第２０１号）第３９条第１項に規定する災害危険区域をいう。
※３ 急傾斜地の崩壊による災害の防止に関する法律（昭和４４年法律第５７号）第３条第１項に規定する
　　 急傾斜地崩壊危険区域をいう。
※４ 地すべり等防止法（昭和３３年法律第３０号）第３条第１項に規定する地すべり防止区域をいう。
※５ 都市計画法（昭和４３年法律第１００号）第７条第１項に規定する市街化調整区域をいう。
※６ 土砂災害警戒区域等における土砂災害防止対策の推進に関する法律（平成１２年法律第５７号）
　　 第７条第１項の規定に基づく土砂災害警戒区域をいう。
※７ 水防法（昭和２４年法律第１９３号）第１４条第１項若しくは第２項の規定に基づく洪水浸水想定区域
　　 又は同法第１４条の３第１項に規定する高潮浸水想定区域における浸水想定高さ３m以上の区域をいう。</t>
    </r>
    <phoneticPr fontId="23"/>
  </si>
  <si>
    <t>再生可能エネルギー等を含む
一次エネルギー消費量削減率（住棟）</t>
    <rPh sb="0" eb="2">
      <t>サイセイ</t>
    </rPh>
    <rPh sb="2" eb="4">
      <t>カノウ</t>
    </rPh>
    <rPh sb="9" eb="10">
      <t>ナド</t>
    </rPh>
    <rPh sb="11" eb="12">
      <t>フク</t>
    </rPh>
    <rPh sb="14" eb="16">
      <t>イチジ</t>
    </rPh>
    <rPh sb="21" eb="23">
      <t>ショウヒ</t>
    </rPh>
    <rPh sb="23" eb="24">
      <t>リョウ</t>
    </rPh>
    <rPh sb="24" eb="26">
      <t>サクゲン</t>
    </rPh>
    <rPh sb="26" eb="27">
      <t>リツ</t>
    </rPh>
    <rPh sb="28" eb="29">
      <t>ジュウ</t>
    </rPh>
    <rPh sb="29" eb="30">
      <t>トウ</t>
    </rPh>
    <phoneticPr fontId="22"/>
  </si>
  <si>
    <t>再生可能エネルギー等を除く一次エネルギー消費量削減率</t>
    <rPh sb="0" eb="2">
      <t>サイセイ</t>
    </rPh>
    <rPh sb="2" eb="4">
      <t>カノウ</t>
    </rPh>
    <rPh sb="9" eb="10">
      <t>ナド</t>
    </rPh>
    <rPh sb="11" eb="12">
      <t>ノゾ</t>
    </rPh>
    <rPh sb="13" eb="15">
      <t>イチジ</t>
    </rPh>
    <rPh sb="20" eb="22">
      <t>ショウヒ</t>
    </rPh>
    <rPh sb="22" eb="23">
      <t>リョウ</t>
    </rPh>
    <rPh sb="23" eb="25">
      <t>サクゲン</t>
    </rPh>
    <rPh sb="25" eb="26">
      <t>リツ</t>
    </rPh>
    <phoneticPr fontId="21"/>
  </si>
  <si>
    <t>再生可能エネルギー等を含む一次エネルギー消費量削減率</t>
    <rPh sb="0" eb="2">
      <t>サイセイ</t>
    </rPh>
    <rPh sb="2" eb="4">
      <t>カノウ</t>
    </rPh>
    <rPh sb="9" eb="10">
      <t>ナド</t>
    </rPh>
    <rPh sb="11" eb="12">
      <t>フク</t>
    </rPh>
    <rPh sb="13" eb="15">
      <t>イチジ</t>
    </rPh>
    <rPh sb="20" eb="22">
      <t>ショウヒ</t>
    </rPh>
    <rPh sb="22" eb="23">
      <t>リョウ</t>
    </rPh>
    <rPh sb="23" eb="25">
      <t>サクゲン</t>
    </rPh>
    <rPh sb="25" eb="26">
      <t>リツ</t>
    </rPh>
    <phoneticPr fontId="21"/>
  </si>
  <si>
    <t>公表・登録されているＥＶ充電設備の
補助金交付上限額を入力</t>
    <rPh sb="12" eb="14">
      <t>ジュウデン</t>
    </rPh>
    <rPh sb="13" eb="14">
      <t>デン</t>
    </rPh>
    <rPh sb="14" eb="16">
      <t>セツビ</t>
    </rPh>
    <rPh sb="27" eb="29">
      <t>ニュウリョク</t>
    </rPh>
    <phoneticPr fontId="23"/>
  </si>
  <si>
    <t>公表・登録されているＥＶ充電設備の
補助金交付上限額の補助率を入力</t>
    <rPh sb="29" eb="30">
      <t>リツ</t>
    </rPh>
    <rPh sb="31" eb="33">
      <t>ニュウリョク</t>
    </rPh>
    <phoneticPr fontId="23"/>
  </si>
  <si>
    <t>３）初期実効容量による算出額</t>
    <rPh sb="2" eb="4">
      <t>ショキ</t>
    </rPh>
    <rPh sb="4" eb="6">
      <t>ジッコウ</t>
    </rPh>
    <rPh sb="6" eb="8">
      <t>ヨウリョウ</t>
    </rPh>
    <rPh sb="11" eb="13">
      <t>サンシュツ</t>
    </rPh>
    <rPh sb="13" eb="14">
      <t>ガク</t>
    </rPh>
    <phoneticPr fontId="59"/>
  </si>
  <si>
    <t>補助対象となる設備の詳細は、
よくあるご質問より確認すること</t>
    <phoneticPr fontId="23"/>
  </si>
  <si>
    <t>専有部に導入する場合、、「補助金算出表　その２」 ２）住戸ごとの補助対象の内訳の導入する住戸に
⑫の金額×住戸ごとの設置台数の合計金額を入力すること</t>
    <rPh sb="0" eb="3">
      <t>センユウブ</t>
    </rPh>
    <rPh sb="4" eb="6">
      <t>ドウニュウ</t>
    </rPh>
    <rPh sb="8" eb="10">
      <t>バアイ</t>
    </rPh>
    <rPh sb="27" eb="29">
      <t>ジュウコ</t>
    </rPh>
    <rPh sb="32" eb="36">
      <t>ホジョタイショウ</t>
    </rPh>
    <rPh sb="37" eb="39">
      <t>ウチワケ</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</si>
</sst>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_ "/>
    <numFmt numFmtId="185" formatCode="#,##0_ ;[Red]\-#,##0\ "/>
    <numFmt numFmtId="186" formatCode="#,##0.0"/>
    <numFmt numFmtId="187" formatCode="0_ "/>
    <numFmt numFmtId="188" formatCode="General&quot;年目&quot;"/>
    <numFmt numFmtId="189" formatCode="0.00_);[Red]\(0.00\)"/>
    <numFmt numFmtId="190" formatCode="#,##0.0;[Red]\-#,##0.0"/>
    <numFmt numFmtId="191" formatCode="0_);[Red]\(0\)"/>
    <numFmt numFmtId="192" formatCode="0.0"/>
    <numFmt numFmtId="193" formatCode="#,##0_);[Red]\(#,##0\)"/>
    <numFmt numFmtId="194" formatCode="[DBNum3]00"/>
    <numFmt numFmtId="195" formatCode="yyyy\ &quot; 年   &quot;\ m\ &quot; 月 &quot;"/>
    <numFmt numFmtId="196" formatCode="yyyy/mm/dd"/>
    <numFmt numFmtId="197" formatCode="hh&quot;時&quot;mm&quot;分&quot;"/>
    <numFmt numFmtId="198" formatCode="#,##0.0_ "/>
    <numFmt numFmtId="199" formatCode="#,##0_ "/>
    <numFmt numFmtId="200" formatCode="#,##0_ ;\-#,##0_ "/>
    <numFmt numFmtId="201" formatCode="#,##0_ ;[Red]\-#,##0_ "/>
    <numFmt numFmtId="202" formatCode="#,##0.00_ ;[Red]\-#,##0.00_ "/>
  </numFmts>
  <fonts count="217">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sz val="16"/>
      <color theme="1"/>
      <name val="ＭＳ 明朝"/>
      <family val="1"/>
      <charset val="128"/>
    </font>
    <font>
      <sz val="14"/>
      <color theme="1"/>
      <name val="ＭＳ 明朝"/>
      <family val="1"/>
      <charset val="128"/>
    </font>
    <font>
      <sz val="22"/>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sz val="18"/>
      <color theme="1"/>
      <name val="ＭＳ 明朝"/>
      <family val="1"/>
      <charset val="128"/>
    </font>
    <font>
      <sz val="10"/>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b/>
      <sz val="16"/>
      <color theme="1"/>
      <name val="ＭＳ Ｐ明朝"/>
      <family val="1"/>
      <charset val="128"/>
    </font>
    <font>
      <sz val="18"/>
      <color theme="1"/>
      <name val="ＭＳ Ｐ明朝"/>
      <family val="1"/>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Ｐ明朝"/>
      <family val="1"/>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4"/>
      <color rgb="FFFF0000"/>
      <name val="ＭＳ 明朝"/>
      <family val="1"/>
      <charset val="128"/>
    </font>
    <font>
      <sz val="8"/>
      <name val="ＭＳ Ｐゴシック"/>
      <family val="3"/>
      <charset val="128"/>
    </font>
    <font>
      <u/>
      <sz val="14"/>
      <name val="ＭＳ 明朝"/>
      <family val="1"/>
      <charset val="128"/>
    </font>
    <font>
      <sz val="10"/>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2"/>
      <color rgb="FFFFFF00"/>
      <name val="HGｺﾞｼｯｸM"/>
      <family val="3"/>
      <charset val="128"/>
    </font>
    <font>
      <b/>
      <sz val="11"/>
      <color rgb="FFFFFF00"/>
      <name val="HGｺﾞｼｯｸM"/>
      <family val="3"/>
      <charset val="128"/>
    </font>
    <font>
      <sz val="12"/>
      <name val="HGｺﾞｼｯｸM"/>
      <family val="3"/>
      <charset val="128"/>
    </font>
    <font>
      <b/>
      <sz val="16"/>
      <name val="Yu Gothic UI"/>
      <family val="3"/>
      <charset val="128"/>
    </font>
    <font>
      <sz val="13"/>
      <name val="ＭＳ Ｐゴシック"/>
      <family val="3"/>
      <charset val="128"/>
    </font>
    <font>
      <sz val="10"/>
      <name val="ＭＳ Ｐゴシック"/>
      <family val="3"/>
      <charset val="128"/>
    </font>
    <font>
      <sz val="12"/>
      <name val="ＭＳ Ｐゴシック"/>
      <family val="3"/>
      <charset val="128"/>
    </font>
    <font>
      <sz val="11"/>
      <name val="ＭＳ Ｐ明朝"/>
      <family val="1"/>
      <charset val="128"/>
    </font>
    <font>
      <sz val="10"/>
      <color indexed="8"/>
      <name val="ＭＳ Ｐ明朝"/>
      <family val="1"/>
      <charset val="128"/>
    </font>
    <font>
      <sz val="9"/>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sz val="11"/>
      <color theme="1"/>
      <name val="HGPｺﾞｼｯｸM"/>
      <family val="3"/>
      <charset val="128"/>
    </font>
    <font>
      <sz val="11"/>
      <name val="Yu Gothic UI"/>
      <family val="3"/>
      <charset val="128"/>
    </font>
    <font>
      <b/>
      <sz val="11"/>
      <color theme="1"/>
      <name val="HGPｺﾞｼｯｸM"/>
      <family val="3"/>
      <charset val="128"/>
    </font>
    <font>
      <b/>
      <strike/>
      <sz val="11"/>
      <color rgb="FFFFFF00"/>
      <name val="HGPｺﾞｼｯｸM"/>
      <family val="3"/>
      <charset val="128"/>
    </font>
    <font>
      <b/>
      <sz val="20"/>
      <name val="ＭＳ 明朝"/>
      <family val="1"/>
      <charset val="128"/>
    </font>
    <font>
      <sz val="1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u/>
      <sz val="14"/>
      <name val="ＭＳ Ｐ明朝"/>
      <family val="1"/>
      <charset val="128"/>
    </font>
    <font>
      <b/>
      <sz val="9"/>
      <color indexed="81"/>
      <name val="MS P ゴシック"/>
      <family val="3"/>
      <charset val="128"/>
    </font>
    <font>
      <u/>
      <sz val="14"/>
      <name val="Yu Gothic UI"/>
      <family val="2"/>
      <charset val="128"/>
    </font>
    <font>
      <u/>
      <sz val="11"/>
      <color theme="10"/>
      <name val="Yu Gothic UI"/>
      <family val="2"/>
      <charset val="128"/>
    </font>
    <font>
      <u/>
      <sz val="12"/>
      <name val="ＭＳ Ｐ明朝"/>
      <family val="1"/>
      <charset val="128"/>
    </font>
    <font>
      <sz val="9"/>
      <color rgb="FFFF0000"/>
      <name val="ＭＳ Ｐ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u/>
      <sz val="11"/>
      <color theme="10"/>
      <name val="游ゴシック"/>
      <family val="2"/>
      <charset val="128"/>
      <scheme val="minor"/>
    </font>
    <font>
      <sz val="14"/>
      <color theme="1" tint="0.14999847407452621"/>
      <name val="Yu Gothic UI"/>
      <family val="3"/>
      <charset val="128"/>
    </font>
    <font>
      <sz val="14"/>
      <color theme="1" tint="0.14999847407452621"/>
      <name val="Meiryo UI"/>
      <family val="3"/>
      <charset val="128"/>
    </font>
    <font>
      <sz val="11"/>
      <name val="HGｺﾞｼｯｸM"/>
      <family val="3"/>
      <charset val="128"/>
    </font>
    <font>
      <sz val="8"/>
      <name val="HGｺﾞｼｯｸM"/>
      <family val="3"/>
      <charset val="128"/>
    </font>
    <font>
      <sz val="13"/>
      <name val="HGｺﾞｼｯｸM"/>
      <family val="3"/>
      <charset val="128"/>
    </font>
    <font>
      <sz val="10"/>
      <name val="HGｺﾞｼｯｸM"/>
      <family val="3"/>
      <charset val="128"/>
    </font>
    <font>
      <sz val="14"/>
      <name val="HGｺﾞｼｯｸM"/>
      <family val="3"/>
      <charset val="128"/>
    </font>
    <font>
      <u/>
      <sz val="11"/>
      <name val="ＭＳ Ｐ明朝"/>
      <family val="1"/>
      <charset val="128"/>
    </font>
    <font>
      <sz val="16"/>
      <name val="Yu Gothic UI"/>
      <family val="3"/>
      <charset val="128"/>
    </font>
    <font>
      <b/>
      <sz val="14"/>
      <color rgb="FFFFFF00"/>
      <name val="ＭＳ Ｐ明朝"/>
      <family val="1"/>
      <charset val="128"/>
    </font>
    <font>
      <sz val="10.5"/>
      <name val="ＭＳ Ｐ明朝"/>
      <family val="1"/>
      <charset val="128"/>
    </font>
    <font>
      <sz val="18"/>
      <name val="ＭＳ ゴシック"/>
      <family val="3"/>
      <charset val="128"/>
    </font>
    <font>
      <sz val="24"/>
      <name val="Yu Gothic UI"/>
      <family val="3"/>
      <charset val="128"/>
    </font>
    <font>
      <sz val="20"/>
      <name val="Yu Gothic UI"/>
      <family val="3"/>
      <charset val="128"/>
    </font>
    <font>
      <strike/>
      <sz val="11"/>
      <color rgb="FF00B050"/>
      <name val="ＭＳ Ｐ明朝"/>
      <family val="1"/>
      <charset val="128"/>
    </font>
    <font>
      <sz val="18"/>
      <name val="HGｺﾞｼｯｸM"/>
      <family val="3"/>
      <charset val="128"/>
    </font>
    <font>
      <sz val="12"/>
      <color rgb="FFFFFF00"/>
      <name val="HGｺﾞｼｯｸM"/>
      <family val="3"/>
      <charset val="128"/>
    </font>
    <font>
      <b/>
      <sz val="14"/>
      <color rgb="FFFFCC99"/>
      <name val="Yu Gothic UI"/>
      <family val="3"/>
      <charset val="128"/>
    </font>
    <font>
      <b/>
      <sz val="14"/>
      <color theme="9" tint="0.59999389629810485"/>
      <name val="Yu Gothic UI"/>
      <family val="3"/>
      <charset val="128"/>
    </font>
    <font>
      <b/>
      <sz val="14"/>
      <color theme="1" tint="0.14999847407452621"/>
      <name val="Yu Gothic UI"/>
      <family val="3"/>
      <charset val="128"/>
    </font>
    <font>
      <b/>
      <sz val="14"/>
      <color rgb="FFFFFF00"/>
      <name val="Yu Gothic UI"/>
      <family val="3"/>
      <charset val="128"/>
    </font>
    <font>
      <strike/>
      <sz val="14"/>
      <color rgb="FF00B050"/>
      <name val="Yu Gothic UI"/>
      <family val="3"/>
      <charset val="128"/>
    </font>
    <font>
      <sz val="12"/>
      <color rgb="FFFF33CC"/>
      <name val="ＭＳ 明朝"/>
      <family val="1"/>
      <charset val="128"/>
    </font>
    <font>
      <b/>
      <strike/>
      <sz val="16"/>
      <color rgb="FF00B050"/>
      <name val="HGｺﾞｼｯｸM"/>
      <family val="3"/>
      <charset val="128"/>
    </font>
    <font>
      <b/>
      <strike/>
      <sz val="12"/>
      <color rgb="FF00B050"/>
      <name val="HGｺﾞｼｯｸM"/>
      <family val="3"/>
      <charset val="128"/>
    </font>
    <font>
      <strike/>
      <sz val="12"/>
      <color rgb="FF00B050"/>
      <name val="HGｺﾞｼｯｸM"/>
      <family val="3"/>
      <charset val="128"/>
    </font>
    <font>
      <sz val="12"/>
      <color theme="0"/>
      <name val="ＭＳ 明朝"/>
      <family val="1"/>
      <charset val="128"/>
    </font>
    <font>
      <strike/>
      <sz val="16"/>
      <color rgb="FF00B050"/>
      <name val="HGｺﾞｼｯｸM"/>
      <family val="3"/>
      <charset val="128"/>
    </font>
    <font>
      <strike/>
      <sz val="14"/>
      <color rgb="FF00B050"/>
      <name val="HGｺﾞｼｯｸM"/>
      <family val="3"/>
      <charset val="128"/>
    </font>
    <font>
      <b/>
      <strike/>
      <sz val="14"/>
      <color rgb="FF00B050"/>
      <name val="HGｺﾞｼｯｸM"/>
      <family val="3"/>
      <charset val="128"/>
    </font>
    <font>
      <b/>
      <strike/>
      <sz val="14"/>
      <color rgb="FF00B050"/>
      <name val="Yu Gothic UI"/>
      <family val="3"/>
      <charset val="128"/>
    </font>
    <font>
      <sz val="14"/>
      <color rgb="FFFF0000"/>
      <name val="HGｺﾞｼｯｸM"/>
      <family val="3"/>
      <charset val="128"/>
    </font>
    <font>
      <sz val="14"/>
      <color rgb="FFFFFF00"/>
      <name val="HGｺﾞｼｯｸM"/>
      <family val="3"/>
      <charset val="128"/>
    </font>
    <font>
      <b/>
      <sz val="14"/>
      <color rgb="FFFFFF00"/>
      <name val="ＭＳ Ｐゴシック"/>
      <family val="3"/>
      <charset val="128"/>
    </font>
    <font>
      <sz val="14"/>
      <color rgb="FFFFFF00"/>
      <name val="ＭＳ Ｐ明朝"/>
      <family val="1"/>
      <charset val="128"/>
    </font>
    <font>
      <sz val="14"/>
      <name val="ＭＳ Ｐゴシック"/>
      <family val="3"/>
      <charset val="128"/>
    </font>
    <font>
      <b/>
      <sz val="14"/>
      <name val="HGｺﾞｼｯｸM"/>
      <family val="3"/>
      <charset val="128"/>
    </font>
    <font>
      <strike/>
      <sz val="12"/>
      <color rgb="FF00B050"/>
      <name val="ＭＳ Ｐゴシック"/>
      <family val="3"/>
      <charset val="128"/>
    </font>
    <font>
      <b/>
      <strike/>
      <sz val="12"/>
      <color rgb="FF00B050"/>
      <name val="HGSｺﾞｼｯｸM"/>
      <family val="3"/>
      <charset val="128"/>
    </font>
    <font>
      <strike/>
      <sz val="12"/>
      <color rgb="FF00B050"/>
      <name val="HGSｺﾞｼｯｸM"/>
      <family val="3"/>
      <charset val="128"/>
    </font>
    <font>
      <strike/>
      <sz val="12"/>
      <color rgb="FF00B050"/>
      <name val="ＭＳ Ｐ明朝"/>
      <family val="1"/>
      <charset val="128"/>
    </font>
    <font>
      <b/>
      <sz val="12"/>
      <color rgb="FFFFFF00"/>
      <name val="HGSｺﾞｼｯｸM"/>
      <family val="3"/>
      <charset val="128"/>
    </font>
    <font>
      <sz val="12"/>
      <name val="HGSｺﾞｼｯｸM"/>
      <family val="3"/>
      <charset val="128"/>
    </font>
    <font>
      <sz val="12"/>
      <color theme="1" tint="4.9989318521683403E-2"/>
      <name val="ＭＳ Ｐ明朝"/>
      <family val="1"/>
      <charset val="128"/>
    </font>
    <font>
      <sz val="12"/>
      <color indexed="8"/>
      <name val="ＭＳ Ｐ明朝"/>
      <family val="1"/>
      <charset val="128"/>
    </font>
    <font>
      <sz val="11"/>
      <color rgb="FFFF0000"/>
      <name val="ＭＳ Ｐ明朝"/>
      <family val="1"/>
      <charset val="128"/>
    </font>
    <font>
      <u/>
      <sz val="12"/>
      <name val="ＭＳ Ｐゴシック"/>
      <family val="3"/>
      <charset val="128"/>
    </font>
    <font>
      <sz val="12"/>
      <color indexed="8"/>
      <name val="ＭＳ Ｐゴシック"/>
      <family val="3"/>
      <charset val="128"/>
    </font>
    <font>
      <sz val="12"/>
      <color theme="1"/>
      <name val="ＭＳ Ｐゴシック 本文"/>
      <family val="3"/>
      <charset val="128"/>
    </font>
    <font>
      <sz val="12"/>
      <color theme="1"/>
      <name val="游ゴシック"/>
      <family val="3"/>
      <charset val="128"/>
      <scheme val="minor"/>
    </font>
    <font>
      <b/>
      <u/>
      <sz val="12"/>
      <name val="ＭＳ Ｐ明朝"/>
      <family val="1"/>
      <charset val="128"/>
    </font>
    <font>
      <sz val="12"/>
      <color indexed="8"/>
      <name val="ＭＳ 明朝"/>
      <family val="1"/>
      <charset val="128"/>
    </font>
    <font>
      <sz val="12"/>
      <color theme="1"/>
      <name val="Meiryo UI"/>
      <family val="3"/>
      <charset val="128"/>
    </font>
    <font>
      <strike/>
      <sz val="12"/>
      <color rgb="FF00B050"/>
      <name val="游ゴシック Light"/>
      <family val="3"/>
      <charset val="128"/>
    </font>
    <font>
      <u/>
      <sz val="12"/>
      <name val="ＭＳ 明朝"/>
      <family val="1"/>
      <charset val="128"/>
    </font>
    <font>
      <sz val="11"/>
      <color indexed="8"/>
      <name val="ＭＳ Ｐ明朝"/>
      <family val="1"/>
      <charset val="128"/>
    </font>
    <font>
      <u/>
      <sz val="12"/>
      <name val="HGｺﾞｼｯｸM"/>
      <family val="3"/>
      <charset val="128"/>
    </font>
    <font>
      <sz val="11"/>
      <color theme="1"/>
      <name val="HGｺﾞｼｯｸM"/>
      <family val="3"/>
      <charset val="128"/>
    </font>
    <font>
      <u/>
      <sz val="11"/>
      <color theme="10"/>
      <name val="HGｺﾞｼｯｸM"/>
      <family val="3"/>
      <charset val="128"/>
    </font>
    <font>
      <b/>
      <sz val="11"/>
      <color rgb="FFFF33CC"/>
      <name val="HGｺﾞｼｯｸM"/>
      <family val="3"/>
      <charset val="128"/>
    </font>
    <font>
      <sz val="11"/>
      <color theme="1"/>
      <name val="ＭＳ Ｐゴシック"/>
      <family val="3"/>
      <charset val="128"/>
    </font>
    <font>
      <sz val="11"/>
      <color indexed="8"/>
      <name val="HGｺﾞｼｯｸM"/>
      <family val="3"/>
      <charset val="128"/>
    </font>
    <font>
      <sz val="12"/>
      <color theme="1" tint="4.9989318521683403E-2"/>
      <name val="ＭＳ 明朝"/>
      <family val="1"/>
      <charset val="128"/>
    </font>
    <font>
      <b/>
      <sz val="16"/>
      <name val="ＭＳ Ｐゴシック"/>
      <family val="3"/>
      <charset val="128"/>
    </font>
    <font>
      <b/>
      <sz val="12"/>
      <name val="ＭＳ Ｐゴシック"/>
      <family val="3"/>
      <charset val="128"/>
    </font>
    <font>
      <sz val="12"/>
      <name val="ＭＳ ゴシック"/>
      <family val="3"/>
      <charset val="128"/>
    </font>
    <font>
      <u/>
      <sz val="11"/>
      <name val="游ゴシック"/>
      <family val="2"/>
      <charset val="128"/>
      <scheme val="minor"/>
    </font>
    <font>
      <sz val="11"/>
      <name val="游ゴシック"/>
      <family val="2"/>
      <charset val="128"/>
      <scheme val="minor"/>
    </font>
    <font>
      <b/>
      <sz val="12"/>
      <name val="HGｺﾞｼｯｸM"/>
      <family val="3"/>
      <charset val="128"/>
    </font>
    <font>
      <u/>
      <sz val="11"/>
      <name val="Yu Gothic UI"/>
      <family val="2"/>
      <charset val="128"/>
    </font>
    <font>
      <sz val="11"/>
      <name val="游ゴシック"/>
      <family val="3"/>
      <charset val="128"/>
      <scheme val="minor"/>
    </font>
    <font>
      <b/>
      <sz val="16"/>
      <name val="HGｺﾞｼｯｸM"/>
      <family val="3"/>
      <charset val="128"/>
    </font>
    <font>
      <strike/>
      <sz val="14"/>
      <name val="Yu Gothic UI"/>
      <family val="3"/>
      <charset val="128"/>
    </font>
    <font>
      <strike/>
      <sz val="14"/>
      <color rgb="FFFFFF00"/>
      <name val="HGｺﾞｼｯｸM"/>
      <family val="3"/>
      <charset val="128"/>
    </font>
    <font>
      <strike/>
      <sz val="12"/>
      <color rgb="FFFFFF00"/>
      <name val="HGｺﾞｼｯｸM"/>
      <family val="3"/>
      <charset val="128"/>
    </font>
    <font>
      <sz val="12"/>
      <color rgb="FFFFFF00"/>
      <name val="ＭＳ 明朝"/>
      <family val="1"/>
      <charset val="128"/>
    </font>
    <font>
      <sz val="14"/>
      <name val="Segoe UI Symbol"/>
      <family val="3"/>
    </font>
    <font>
      <vertAlign val="superscript"/>
      <sz val="14"/>
      <color theme="1"/>
      <name val="Yu Gothic UI"/>
      <family val="3"/>
      <charset val="128"/>
    </font>
    <font>
      <sz val="14"/>
      <color theme="1"/>
      <name val="Segoe UI Symbol"/>
      <family val="2"/>
    </font>
    <font>
      <sz val="20"/>
      <name val="Segoe UI Symbol"/>
      <family val="2"/>
    </font>
  </fonts>
  <fills count="19">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indexed="9"/>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D9D9D9"/>
        <bgColor rgb="FF000000"/>
      </patternFill>
    </fill>
    <fill>
      <patternFill patternType="solid">
        <fgColor theme="1" tint="0.499984740745262"/>
        <bgColor indexed="64"/>
      </patternFill>
    </fill>
  </fills>
  <borders count="179">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right style="medium">
        <color indexed="64"/>
      </right>
      <top style="medium">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left style="thin">
        <color theme="0"/>
      </left>
      <right/>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top style="medium">
        <color indexed="64"/>
      </top>
      <bottom/>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medium">
        <color auto="1"/>
      </left>
      <right style="thin">
        <color indexed="64"/>
      </right>
      <top style="medium">
        <color auto="1"/>
      </top>
      <bottom/>
      <diagonal/>
    </border>
    <border>
      <left style="thin">
        <color indexed="64"/>
      </left>
      <right style="thin">
        <color auto="1"/>
      </right>
      <top style="double">
        <color indexed="64"/>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left/>
      <right style="medium">
        <color indexed="64"/>
      </right>
      <top style="medium">
        <color indexed="64"/>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thin">
        <color theme="0"/>
      </left>
      <right style="thin">
        <color theme="0"/>
      </right>
      <top/>
      <bottom/>
      <diagonal/>
    </border>
    <border>
      <left/>
      <right style="thin">
        <color theme="0"/>
      </right>
      <top style="thin">
        <color theme="0"/>
      </top>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bottom style="dotted">
        <color theme="0" tint="-0.14993743705557422"/>
      </bottom>
      <diagonal/>
    </border>
    <border>
      <left/>
      <right/>
      <top style="dotted">
        <color theme="0" tint="-0.14993743705557422"/>
      </top>
      <bottom/>
      <diagonal/>
    </border>
    <border>
      <left style="thin">
        <color rgb="FF595959"/>
      </left>
      <right/>
      <top/>
      <bottom style="thin">
        <color rgb="FF595959"/>
      </bottom>
      <diagonal/>
    </border>
    <border>
      <left style="thin">
        <color rgb="FF595959"/>
      </left>
      <right/>
      <top style="thin">
        <color rgb="FF595959"/>
      </top>
      <bottom style="thin">
        <color rgb="FF595959"/>
      </bottom>
      <diagonal/>
    </border>
    <border>
      <left/>
      <right style="medium">
        <color indexed="64"/>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thin">
        <color indexed="64"/>
      </left>
      <right/>
      <top style="thin">
        <color theme="1" tint="0.34998626667073579"/>
      </top>
      <bottom/>
      <diagonal/>
    </border>
    <border>
      <left/>
      <right/>
      <top style="thin">
        <color theme="1" tint="0.34998626667073579"/>
      </top>
      <bottom/>
      <diagonal/>
    </border>
    <border>
      <left style="double">
        <color theme="1" tint="0.34998626667073579"/>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thin">
        <color indexed="64"/>
      </left>
      <right style="double">
        <color indexed="64"/>
      </right>
      <top style="thin">
        <color indexed="64"/>
      </top>
      <bottom style="thin">
        <color indexed="64"/>
      </bottom>
      <diagonal/>
    </border>
    <border>
      <left style="thin">
        <color indexed="64"/>
      </left>
      <right/>
      <top style="double">
        <color theme="1" tint="0.34998626667073579"/>
      </top>
      <bottom style="thin">
        <color indexed="64"/>
      </bottom>
      <diagonal/>
    </border>
    <border>
      <left/>
      <right/>
      <top style="double">
        <color theme="1" tint="0.34998626667073579"/>
      </top>
      <bottom style="thin">
        <color indexed="64"/>
      </bottom>
      <diagonal/>
    </border>
    <border>
      <left/>
      <right style="double">
        <color indexed="64"/>
      </right>
      <top style="double">
        <color theme="1" tint="0.34998626667073579"/>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rgb="FF000000"/>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4.9989318521683403E-2"/>
      </left>
      <right/>
      <top style="thin">
        <color theme="0" tint="-0.499984740745262"/>
      </top>
      <bottom style="thin">
        <color theme="0" tint="-0.499984740745262"/>
      </bottom>
      <diagonal/>
    </border>
    <border>
      <left/>
      <right style="thin">
        <color theme="0" tint="-4.9989318521683403E-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double">
        <color indexed="64"/>
      </left>
      <right style="thin">
        <color indexed="64"/>
      </right>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theme="1" tint="0.34998626667073579"/>
      </bottom>
      <diagonal/>
    </border>
    <border>
      <left/>
      <right/>
      <top/>
      <bottom style="double">
        <color theme="1" tint="0.34998626667073579"/>
      </bottom>
      <diagonal/>
    </border>
    <border>
      <left style="thin">
        <color indexed="64"/>
      </left>
      <right style="double">
        <color indexed="64"/>
      </right>
      <top/>
      <bottom style="double">
        <color indexed="64"/>
      </bottom>
      <diagonal/>
    </border>
    <border>
      <left style="thin">
        <color rgb="FF000000"/>
      </left>
      <right/>
      <top style="thin">
        <color auto="1"/>
      </top>
      <bottom style="thin">
        <color auto="1"/>
      </bottom>
      <diagonal/>
    </border>
    <border>
      <left/>
      <right/>
      <top/>
      <bottom style="thin">
        <color theme="0"/>
      </bottom>
      <diagonal/>
    </border>
    <border>
      <left/>
      <right/>
      <top style="thin">
        <color theme="0"/>
      </top>
      <bottom style="thin">
        <color theme="0"/>
      </bottom>
      <diagonal/>
    </border>
    <border>
      <left/>
      <right/>
      <top/>
      <bottom style="dotted">
        <color theme="1"/>
      </bottom>
      <diagonal/>
    </border>
    <border>
      <left/>
      <right style="thin">
        <color auto="1"/>
      </right>
      <top style="thin">
        <color auto="1"/>
      </top>
      <bottom style="hair">
        <color theme="1"/>
      </bottom>
      <diagonal/>
    </border>
    <border>
      <left style="thin">
        <color auto="1"/>
      </left>
      <right style="thin">
        <color auto="1"/>
      </right>
      <top style="thin">
        <color auto="1"/>
      </top>
      <bottom style="hair">
        <color theme="1"/>
      </bottom>
      <diagonal/>
    </border>
    <border>
      <left style="thin">
        <color auto="1"/>
      </left>
      <right/>
      <top style="thin">
        <color auto="1"/>
      </top>
      <bottom style="hair">
        <color theme="1"/>
      </bottom>
      <diagonal/>
    </border>
  </borders>
  <cellStyleXfs count="2471">
    <xf numFmtId="0" fontId="0" fillId="0" borderId="0">
      <alignment vertical="center"/>
    </xf>
    <xf numFmtId="38" fontId="20" fillId="0" borderId="0" applyFont="0" applyFill="0" applyBorder="0" applyAlignment="0" applyProtection="0">
      <alignment vertical="center"/>
    </xf>
    <xf numFmtId="0" fontId="44" fillId="0" borderId="0"/>
    <xf numFmtId="0" fontId="45" fillId="0" borderId="0">
      <alignment vertical="center"/>
    </xf>
    <xf numFmtId="38" fontId="46" fillId="0" borderId="0" applyFont="0" applyFill="0" applyBorder="0" applyAlignment="0" applyProtection="0">
      <alignment vertical="center"/>
    </xf>
    <xf numFmtId="0" fontId="46" fillId="0" borderId="0">
      <alignment vertical="center"/>
    </xf>
    <xf numFmtId="0" fontId="65" fillId="0" borderId="0">
      <alignment vertical="center"/>
    </xf>
    <xf numFmtId="38" fontId="65" fillId="0" borderId="0" applyFont="0" applyFill="0" applyBorder="0" applyAlignment="0" applyProtection="0">
      <alignment vertical="center"/>
    </xf>
    <xf numFmtId="0" fontId="67" fillId="0" borderId="0">
      <alignment vertical="center"/>
    </xf>
    <xf numFmtId="38" fontId="45" fillId="0" borderId="0" applyFont="0" applyFill="0" applyBorder="0" applyAlignment="0" applyProtection="0">
      <alignment vertical="center"/>
    </xf>
    <xf numFmtId="38" fontId="67" fillId="0" borderId="0" applyFont="0" applyFill="0" applyBorder="0" applyAlignment="0" applyProtection="0">
      <alignment vertical="center"/>
    </xf>
    <xf numFmtId="6" fontId="65" fillId="0" borderId="0" applyFont="0" applyFill="0" applyBorder="0" applyAlignment="0" applyProtection="0">
      <alignment vertical="center"/>
    </xf>
    <xf numFmtId="0" fontId="45" fillId="0" borderId="0">
      <alignment vertical="center"/>
    </xf>
    <xf numFmtId="0" fontId="19" fillId="0" borderId="0">
      <alignment vertical="center"/>
    </xf>
    <xf numFmtId="0" fontId="65" fillId="0" borderId="0">
      <alignment vertical="center"/>
    </xf>
    <xf numFmtId="0" fontId="18" fillId="0" borderId="0">
      <alignment vertical="center"/>
    </xf>
    <xf numFmtId="6" fontId="65" fillId="0" borderId="0" applyFont="0" applyFill="0" applyBorder="0" applyAlignment="0" applyProtection="0">
      <alignment vertical="center"/>
    </xf>
    <xf numFmtId="38" fontId="67" fillId="0" borderId="0" applyFont="0" applyFill="0" applyBorder="0" applyAlignment="0" applyProtection="0">
      <alignment vertical="center"/>
    </xf>
    <xf numFmtId="38" fontId="65" fillId="0" borderId="0" applyFont="0" applyFill="0" applyBorder="0" applyAlignment="0" applyProtection="0">
      <alignment vertical="center"/>
    </xf>
    <xf numFmtId="6" fontId="65" fillId="0" borderId="0" applyFont="0" applyFill="0" applyBorder="0" applyAlignment="0" applyProtection="0">
      <alignment vertical="center"/>
    </xf>
    <xf numFmtId="0" fontId="18" fillId="0" borderId="0">
      <alignment vertical="center"/>
    </xf>
    <xf numFmtId="0" fontId="17" fillId="0" borderId="0">
      <alignment vertical="center"/>
    </xf>
    <xf numFmtId="0" fontId="17" fillId="0" borderId="0">
      <alignment vertical="center"/>
    </xf>
    <xf numFmtId="0" fontId="67" fillId="0" borderId="0">
      <alignment vertical="center"/>
    </xf>
    <xf numFmtId="0" fontId="16" fillId="0" borderId="0">
      <alignment vertical="center"/>
    </xf>
    <xf numFmtId="38" fontId="15" fillId="0" borderId="0" applyFont="0" applyFill="0" applyBorder="0" applyAlignment="0" applyProtection="0">
      <alignment vertical="center"/>
    </xf>
    <xf numFmtId="38" fontId="14" fillId="0" borderId="0" applyFont="0" applyFill="0" applyBorder="0" applyAlignment="0" applyProtection="0">
      <alignment vertical="center"/>
    </xf>
    <xf numFmtId="0" fontId="14" fillId="0" borderId="0">
      <alignment vertical="center"/>
    </xf>
    <xf numFmtId="0" fontId="13" fillId="0" borderId="0">
      <alignment vertical="center"/>
    </xf>
    <xf numFmtId="38" fontId="13" fillId="0" borderId="0" applyFont="0" applyFill="0" applyBorder="0" applyAlignment="0" applyProtection="0">
      <alignment vertical="center"/>
    </xf>
    <xf numFmtId="0" fontId="113" fillId="0" borderId="0" applyNumberFormat="0" applyFill="0" applyBorder="0" applyAlignment="0" applyProtection="0">
      <alignment vertical="top"/>
      <protection locked="0"/>
    </xf>
    <xf numFmtId="38" fontId="44" fillId="0" borderId="0" applyFont="0" applyFill="0" applyBorder="0" applyAlignment="0" applyProtection="0">
      <alignment vertical="center"/>
    </xf>
    <xf numFmtId="0" fontId="13" fillId="0" borderId="0">
      <alignment vertical="center"/>
    </xf>
    <xf numFmtId="6" fontId="44" fillId="0" borderId="0" applyFont="0" applyFill="0" applyBorder="0" applyAlignment="0" applyProtection="0">
      <alignment vertical="center"/>
    </xf>
    <xf numFmtId="38" fontId="44" fillId="0" borderId="0" applyFont="0" applyFill="0" applyBorder="0" applyAlignment="0" applyProtection="0"/>
    <xf numFmtId="0" fontId="45" fillId="0" borderId="0">
      <alignment vertical="center"/>
    </xf>
    <xf numFmtId="0" fontId="13" fillId="0" borderId="0">
      <alignment vertical="center"/>
    </xf>
    <xf numFmtId="6" fontId="65" fillId="0" borderId="0" applyFont="0" applyFill="0" applyBorder="0" applyAlignment="0" applyProtection="0">
      <alignment vertical="center"/>
    </xf>
    <xf numFmtId="9" fontId="44" fillId="0" borderId="0" applyFon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45" fillId="0" borderId="0">
      <alignment vertical="center"/>
    </xf>
    <xf numFmtId="0" fontId="45" fillId="0" borderId="0">
      <alignment vertical="center"/>
    </xf>
    <xf numFmtId="0" fontId="45" fillId="0" borderId="0">
      <alignment vertical="center"/>
    </xf>
    <xf numFmtId="0" fontId="65" fillId="0" borderId="0">
      <alignment vertical="center"/>
    </xf>
    <xf numFmtId="0" fontId="45" fillId="0" borderId="0">
      <alignment vertical="center"/>
    </xf>
    <xf numFmtId="0" fontId="65" fillId="0" borderId="0">
      <alignment vertical="center"/>
    </xf>
    <xf numFmtId="9" fontId="13" fillId="0" borderId="0" applyFont="0" applyFill="0" applyBorder="0" applyAlignment="0" applyProtection="0">
      <alignment vertical="center"/>
    </xf>
    <xf numFmtId="0" fontId="44" fillId="0" borderId="0"/>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9" fontId="44" fillId="0" borderId="0" applyFont="0" applyFill="0" applyBorder="0" applyAlignment="0" applyProtection="0">
      <alignment vertical="center"/>
    </xf>
    <xf numFmtId="0" fontId="44" fillId="0" borderId="0"/>
    <xf numFmtId="0" fontId="44" fillId="0" borderId="0"/>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44" fillId="0" borderId="0" applyFont="0" applyFill="0" applyBorder="0" applyAlignment="0" applyProtection="0"/>
    <xf numFmtId="9" fontId="65" fillId="0" borderId="0" applyFont="0" applyFill="0" applyBorder="0" applyAlignment="0" applyProtection="0">
      <alignment vertical="center"/>
    </xf>
    <xf numFmtId="9" fontId="44" fillId="0" borderId="0" applyFont="0" applyFill="0" applyBorder="0" applyAlignment="0" applyProtection="0">
      <alignment vertical="center"/>
    </xf>
    <xf numFmtId="3" fontId="45" fillId="0" borderId="0" applyFont="0" applyFill="0" applyBorder="0" applyAlignment="0" applyProtection="0">
      <alignment vertical="center"/>
    </xf>
    <xf numFmtId="38" fontId="65" fillId="0" borderId="0" applyFont="0" applyFill="0" applyBorder="0" applyAlignment="0" applyProtection="0">
      <alignment vertical="center"/>
    </xf>
    <xf numFmtId="3" fontId="45" fillId="0" borderId="0" applyFont="0" applyFill="0" applyBorder="0" applyAlignment="0" applyProtection="0">
      <alignment vertical="center"/>
    </xf>
    <xf numFmtId="0" fontId="44" fillId="0" borderId="0"/>
    <xf numFmtId="0" fontId="65" fillId="0" borderId="0"/>
    <xf numFmtId="0" fontId="13" fillId="0" borderId="0">
      <alignment vertical="center"/>
    </xf>
    <xf numFmtId="0" fontId="13" fillId="0" borderId="0">
      <alignment vertical="center"/>
    </xf>
    <xf numFmtId="0" fontId="114" fillId="0" borderId="0">
      <alignment vertical="center"/>
    </xf>
    <xf numFmtId="0" fontId="13" fillId="0" borderId="0">
      <alignment vertical="center"/>
    </xf>
    <xf numFmtId="9" fontId="44"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5" fillId="0" borderId="0"/>
    <xf numFmtId="9" fontId="44" fillId="0" borderId="0" applyFont="0" applyFill="0" applyBorder="0" applyAlignment="0" applyProtection="0">
      <alignment vertical="center"/>
    </xf>
    <xf numFmtId="9" fontId="65" fillId="0" borderId="0" applyFont="0" applyFill="0" applyBorder="0" applyAlignment="0" applyProtection="0">
      <alignment vertical="center"/>
    </xf>
    <xf numFmtId="9" fontId="13" fillId="0" borderId="0" applyFont="0" applyFill="0" applyBorder="0" applyAlignment="0" applyProtection="0">
      <alignment vertical="center"/>
    </xf>
    <xf numFmtId="38" fontId="44" fillId="0" borderId="0" applyFont="0" applyFill="0" applyBorder="0" applyAlignment="0" applyProtection="0">
      <alignment vertical="center"/>
    </xf>
    <xf numFmtId="38" fontId="13" fillId="0" borderId="0" applyFont="0" applyFill="0" applyBorder="0" applyAlignment="0" applyProtection="0">
      <alignment vertical="center"/>
    </xf>
    <xf numFmtId="38" fontId="65"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44" fillId="0" borderId="0"/>
    <xf numFmtId="0" fontId="65" fillId="0" borderId="0">
      <alignment vertical="center"/>
    </xf>
    <xf numFmtId="0" fontId="6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7" fillId="0" borderId="0">
      <alignment vertical="center"/>
    </xf>
    <xf numFmtId="0" fontId="44" fillId="0" borderId="0"/>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44"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44" fillId="0" borderId="0"/>
    <xf numFmtId="38" fontId="44"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44"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38" fontId="12" fillId="0" borderId="0" applyFont="0" applyFill="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0" fillId="0" borderId="0">
      <alignment vertical="center"/>
    </xf>
    <xf numFmtId="38" fontId="10"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128"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7" fillId="0" borderId="0">
      <alignment vertical="center"/>
    </xf>
    <xf numFmtId="38" fontId="6" fillId="0" borderId="0" applyFont="0" applyFill="0" applyBorder="0" applyAlignment="0" applyProtection="0">
      <alignment vertical="center"/>
    </xf>
    <xf numFmtId="38" fontId="20"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6" fontId="65" fillId="0" borderId="0" applyFont="0" applyFill="0" applyBorder="0" applyAlignment="0" applyProtection="0">
      <alignment vertical="center"/>
    </xf>
    <xf numFmtId="0" fontId="4" fillId="0" borderId="0">
      <alignment vertical="center"/>
    </xf>
    <xf numFmtId="0" fontId="4" fillId="0" borderId="0">
      <alignment vertical="center"/>
    </xf>
    <xf numFmtId="6" fontId="65" fillId="0" borderId="0" applyFont="0" applyFill="0" applyBorder="0" applyAlignment="0" applyProtection="0">
      <alignment vertical="center"/>
    </xf>
    <xf numFmtId="6" fontId="65"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6" fontId="44" fillId="0" borderId="0" applyFont="0" applyFill="0" applyBorder="0" applyAlignment="0" applyProtection="0">
      <alignment vertical="center"/>
    </xf>
    <xf numFmtId="0" fontId="4" fillId="0" borderId="0">
      <alignment vertical="center"/>
    </xf>
    <xf numFmtId="6" fontId="65"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cellStyleXfs>
  <cellXfs count="1814">
    <xf numFmtId="0" fontId="0" fillId="0" borderId="0" xfId="0">
      <alignment vertical="center"/>
    </xf>
    <xf numFmtId="0" fontId="26" fillId="0" borderId="0" xfId="0" applyFont="1">
      <alignment vertical="center"/>
    </xf>
    <xf numFmtId="0" fontId="27" fillId="0" borderId="6" xfId="0" applyFont="1" applyBorder="1" applyAlignment="1" applyProtection="1">
      <alignment horizontal="center" vertical="center" shrinkToFit="1"/>
      <protection locked="0"/>
    </xf>
    <xf numFmtId="0" fontId="39" fillId="0" borderId="0" xfId="0" applyFont="1">
      <alignment vertical="center"/>
    </xf>
    <xf numFmtId="0" fontId="27" fillId="0" borderId="11" xfId="0" applyFont="1" applyBorder="1" applyAlignment="1" applyProtection="1">
      <alignment horizontal="left" vertical="center" indent="1"/>
      <protection locked="0"/>
    </xf>
    <xf numFmtId="0" fontId="47" fillId="0" borderId="0" xfId="0" applyFont="1">
      <alignment vertical="center"/>
    </xf>
    <xf numFmtId="0" fontId="48" fillId="0" borderId="0" xfId="0" applyFont="1">
      <alignment vertical="center"/>
    </xf>
    <xf numFmtId="0" fontId="42" fillId="0" borderId="0" xfId="0" applyFont="1">
      <alignment vertical="center"/>
    </xf>
    <xf numFmtId="0" fontId="47" fillId="0" borderId="0" xfId="0" applyFont="1" applyProtection="1">
      <alignment vertical="center"/>
      <protection locked="0"/>
    </xf>
    <xf numFmtId="0" fontId="39" fillId="0" borderId="0" xfId="0" applyFont="1" applyProtection="1">
      <alignment vertical="center"/>
      <protection locked="0"/>
    </xf>
    <xf numFmtId="0" fontId="79" fillId="0" borderId="7" xfId="0" applyFont="1" applyBorder="1" applyAlignment="1" applyProtection="1">
      <alignment horizontal="left" vertical="center" indent="2"/>
      <protection locked="0"/>
    </xf>
    <xf numFmtId="0" fontId="41" fillId="0" borderId="0" xfId="0" applyFont="1">
      <alignment vertical="center"/>
    </xf>
    <xf numFmtId="0" fontId="41" fillId="0" borderId="0" xfId="0" applyFont="1" applyAlignment="1">
      <alignment horizontal="center" vertical="center"/>
    </xf>
    <xf numFmtId="0" fontId="40" fillId="0" borderId="0" xfId="0" applyFont="1">
      <alignment vertical="center"/>
    </xf>
    <xf numFmtId="0" fontId="75" fillId="0" borderId="0" xfId="0" applyFont="1">
      <alignment vertical="center"/>
    </xf>
    <xf numFmtId="0" fontId="41" fillId="0" borderId="6" xfId="0" applyFont="1" applyBorder="1" applyAlignment="1" applyProtection="1">
      <alignment horizontal="center" vertical="center" shrinkToFit="1"/>
      <protection locked="0"/>
    </xf>
    <xf numFmtId="194" fontId="41" fillId="0" borderId="6" xfId="0" applyNumberFormat="1" applyFont="1" applyBorder="1" applyAlignment="1" applyProtection="1">
      <alignment horizontal="center" vertical="center" shrinkToFit="1"/>
      <protection locked="0"/>
    </xf>
    <xf numFmtId="0" fontId="39" fillId="0" borderId="0" xfId="0" applyFont="1" applyAlignment="1">
      <alignment horizontal="center" vertical="center"/>
    </xf>
    <xf numFmtId="0" fontId="64" fillId="0" borderId="0" xfId="0" applyFont="1" applyAlignment="1">
      <alignment horizontal="right" vertical="center"/>
    </xf>
    <xf numFmtId="0" fontId="41" fillId="0" borderId="6" xfId="0" applyFont="1" applyBorder="1" applyAlignment="1" applyProtection="1">
      <alignment horizontal="left" vertical="center" shrinkToFit="1"/>
      <protection locked="0"/>
    </xf>
    <xf numFmtId="182" fontId="39" fillId="0" borderId="0" xfId="0" applyNumberFormat="1" applyFont="1">
      <alignment vertical="center"/>
    </xf>
    <xf numFmtId="0" fontId="39" fillId="0" borderId="0" xfId="0" applyFont="1" applyAlignment="1">
      <alignment vertical="center" wrapText="1" shrinkToFit="1"/>
    </xf>
    <xf numFmtId="0" fontId="39" fillId="0" borderId="0" xfId="0" applyFont="1" applyAlignment="1">
      <alignment vertical="center" shrinkToFit="1"/>
    </xf>
    <xf numFmtId="0" fontId="82" fillId="0" borderId="0" xfId="0" applyFont="1" applyAlignment="1">
      <alignment horizontal="left" vertical="center" indent="1"/>
    </xf>
    <xf numFmtId="179" fontId="39" fillId="0" borderId="0" xfId="0" applyNumberFormat="1" applyFont="1">
      <alignment vertical="center"/>
    </xf>
    <xf numFmtId="0" fontId="85" fillId="0" borderId="0" xfId="0" applyFont="1" applyAlignment="1">
      <alignment horizontal="left" vertical="center" wrapText="1"/>
    </xf>
    <xf numFmtId="0" fontId="39" fillId="0" borderId="0" xfId="0" applyFont="1" applyAlignment="1">
      <alignment horizontal="left" vertical="center" indent="3"/>
    </xf>
    <xf numFmtId="49" fontId="39" fillId="0" borderId="0" xfId="0" applyNumberFormat="1" applyFont="1">
      <alignment vertical="center"/>
    </xf>
    <xf numFmtId="0" fontId="39" fillId="0" borderId="0" xfId="0" applyFont="1" applyAlignment="1">
      <alignment horizontal="right" vertical="center"/>
    </xf>
    <xf numFmtId="181" fontId="38" fillId="0" borderId="0" xfId="1" applyNumberFormat="1" applyFont="1" applyAlignment="1" applyProtection="1">
      <alignment vertical="center"/>
    </xf>
    <xf numFmtId="180" fontId="38" fillId="0" borderId="0" xfId="0" applyNumberFormat="1" applyFont="1">
      <alignment vertical="center"/>
    </xf>
    <xf numFmtId="0" fontId="39" fillId="0" borderId="34" xfId="0" applyFont="1" applyBorder="1" applyAlignment="1">
      <alignment horizontal="center"/>
    </xf>
    <xf numFmtId="0" fontId="39" fillId="0" borderId="40" xfId="0" applyFont="1" applyBorder="1" applyAlignment="1">
      <alignment horizontal="center" vertical="top"/>
    </xf>
    <xf numFmtId="38" fontId="39" fillId="0" borderId="0" xfId="1" applyFont="1" applyBorder="1" applyAlignment="1" applyProtection="1">
      <alignment vertical="center"/>
    </xf>
    <xf numFmtId="0" fontId="39" fillId="0" borderId="0" xfId="0" applyFont="1" applyAlignment="1">
      <alignment vertical="center" wrapText="1"/>
    </xf>
    <xf numFmtId="0" fontId="39" fillId="0" borderId="0" xfId="0" applyFont="1" applyAlignment="1">
      <alignment vertical="top" wrapText="1"/>
    </xf>
    <xf numFmtId="0" fontId="39" fillId="0" borderId="0" xfId="0" applyFont="1" applyAlignment="1">
      <alignment vertical="top"/>
    </xf>
    <xf numFmtId="0" fontId="39" fillId="5" borderId="6" xfId="0" applyFont="1" applyFill="1" applyBorder="1" applyAlignment="1">
      <alignment horizontal="center" vertical="center"/>
    </xf>
    <xf numFmtId="0" fontId="57" fillId="0" borderId="0" xfId="0" applyFont="1">
      <alignment vertical="center"/>
    </xf>
    <xf numFmtId="0" fontId="77" fillId="0" borderId="0" xfId="0" applyFont="1" applyAlignment="1">
      <alignment vertical="center" wrapText="1"/>
    </xf>
    <xf numFmtId="56" fontId="27" fillId="0" borderId="16" xfId="0" applyNumberFormat="1" applyFont="1" applyBorder="1" applyAlignment="1" applyProtection="1">
      <alignment horizontal="left" vertical="center" indent="1"/>
      <protection locked="0"/>
    </xf>
    <xf numFmtId="0" fontId="73" fillId="0" borderId="0" xfId="0" applyFont="1">
      <alignment vertical="center"/>
    </xf>
    <xf numFmtId="0" fontId="89" fillId="0" borderId="0" xfId="0" applyFont="1">
      <alignment vertical="center"/>
    </xf>
    <xf numFmtId="0" fontId="90" fillId="0" borderId="0" xfId="0" applyFont="1">
      <alignment vertical="center"/>
    </xf>
    <xf numFmtId="0" fontId="91" fillId="0" borderId="0" xfId="0" applyFont="1">
      <alignment vertical="center"/>
    </xf>
    <xf numFmtId="0" fontId="92" fillId="0" borderId="0" xfId="0" applyFont="1">
      <alignment vertical="center"/>
    </xf>
    <xf numFmtId="0" fontId="93" fillId="0" borderId="0" xfId="0" applyFont="1">
      <alignment vertical="center"/>
    </xf>
    <xf numFmtId="0" fontId="90" fillId="0" borderId="0" xfId="0" applyFont="1" applyAlignment="1">
      <alignment vertical="center" wrapText="1"/>
    </xf>
    <xf numFmtId="0" fontId="95" fillId="0" borderId="0" xfId="0" applyFont="1">
      <alignment vertical="center"/>
    </xf>
    <xf numFmtId="0" fontId="98" fillId="0" borderId="0" xfId="2" applyFont="1" applyAlignment="1" applyProtection="1">
      <alignment vertical="center"/>
      <protection hidden="1"/>
    </xf>
    <xf numFmtId="0" fontId="96" fillId="0" borderId="0" xfId="2" applyFont="1" applyAlignment="1">
      <alignment vertical="center"/>
    </xf>
    <xf numFmtId="0" fontId="64" fillId="0" borderId="0" xfId="0" applyFont="1" applyAlignment="1">
      <alignment horizontal="center" vertical="center"/>
    </xf>
    <xf numFmtId="0" fontId="64" fillId="0" borderId="0" xfId="0" applyFont="1" applyAlignment="1">
      <alignment horizontal="left" vertical="center" indent="3"/>
    </xf>
    <xf numFmtId="0" fontId="86" fillId="0" borderId="0" xfId="6" applyFont="1" applyProtection="1">
      <alignment vertical="center"/>
      <protection hidden="1"/>
    </xf>
    <xf numFmtId="0" fontId="102" fillId="9" borderId="0" xfId="6" applyFont="1" applyFill="1" applyAlignment="1"/>
    <xf numFmtId="0" fontId="100" fillId="0" borderId="0" xfId="6" applyFont="1" applyProtection="1">
      <alignment vertical="center"/>
      <protection hidden="1"/>
    </xf>
    <xf numFmtId="0" fontId="66" fillId="9" borderId="0" xfId="6" applyFont="1" applyFill="1" applyAlignment="1">
      <alignment vertical="top" wrapText="1"/>
    </xf>
    <xf numFmtId="196" fontId="54" fillId="0" borderId="0" xfId="6" applyNumberFormat="1" applyFont="1" applyAlignment="1" applyProtection="1">
      <alignment vertical="center" wrapText="1"/>
      <protection hidden="1"/>
    </xf>
    <xf numFmtId="197" fontId="54" fillId="0" borderId="0" xfId="6" applyNumberFormat="1" applyFont="1" applyAlignment="1" applyProtection="1">
      <alignment horizontal="center" vertical="center" wrapText="1"/>
      <protection hidden="1"/>
    </xf>
    <xf numFmtId="196" fontId="54" fillId="13" borderId="0" xfId="6" applyNumberFormat="1" applyFont="1" applyFill="1" applyAlignment="1" applyProtection="1">
      <alignment vertical="center" wrapText="1"/>
      <protection hidden="1"/>
    </xf>
    <xf numFmtId="197" fontId="54" fillId="13" borderId="0" xfId="6" applyNumberFormat="1" applyFont="1" applyFill="1" applyAlignment="1" applyProtection="1">
      <alignment horizontal="center" vertical="center" wrapText="1"/>
      <protection hidden="1"/>
    </xf>
    <xf numFmtId="0" fontId="70" fillId="0" borderId="0" xfId="14" applyFont="1" applyAlignment="1">
      <alignment horizontal="center" vertical="center" wrapText="1"/>
    </xf>
    <xf numFmtId="0" fontId="70" fillId="0" borderId="0" xfId="14" applyFont="1" applyAlignment="1">
      <alignment horizontal="center" vertical="center"/>
    </xf>
    <xf numFmtId="49" fontId="70" fillId="0" borderId="0" xfId="12" applyNumberFormat="1" applyFont="1" applyAlignment="1">
      <alignment horizontal="center" vertical="center" shrinkToFit="1"/>
    </xf>
    <xf numFmtId="0" fontId="70" fillId="0" borderId="0" xfId="12" applyFont="1" applyAlignment="1">
      <alignment horizontal="center" vertical="center" wrapText="1" shrinkToFit="1"/>
    </xf>
    <xf numFmtId="0" fontId="66" fillId="9" borderId="0" xfId="6" applyFont="1" applyFill="1" applyAlignment="1"/>
    <xf numFmtId="0" fontId="108" fillId="0" borderId="0" xfId="6" applyFont="1" applyProtection="1">
      <alignment vertical="center"/>
      <protection hidden="1"/>
    </xf>
    <xf numFmtId="0" fontId="66" fillId="9" borderId="0" xfId="6" applyFont="1" applyFill="1" applyAlignment="1">
      <alignment vertical="center" wrapText="1"/>
    </xf>
    <xf numFmtId="0" fontId="108" fillId="0" borderId="0" xfId="6" applyFont="1">
      <alignment vertical="center"/>
    </xf>
    <xf numFmtId="0" fontId="108" fillId="0" borderId="0" xfId="12" applyFont="1" applyAlignment="1">
      <alignment vertical="center" shrinkToFit="1"/>
    </xf>
    <xf numFmtId="0" fontId="105" fillId="0" borderId="0" xfId="6" applyFont="1" applyAlignment="1">
      <alignment horizontal="right" vertical="center"/>
    </xf>
    <xf numFmtId="0" fontId="109" fillId="9" borderId="0" xfId="6" applyFont="1" applyFill="1">
      <alignment vertical="center"/>
    </xf>
    <xf numFmtId="0" fontId="108" fillId="9" borderId="0" xfId="6" applyFont="1" applyFill="1">
      <alignment vertical="center"/>
    </xf>
    <xf numFmtId="0" fontId="108" fillId="0" borderId="0" xfId="6" applyFont="1" applyAlignment="1">
      <alignment horizontal="right" vertical="center"/>
    </xf>
    <xf numFmtId="0" fontId="103" fillId="9" borderId="0" xfId="6" applyFont="1" applyFill="1">
      <alignment vertical="center"/>
    </xf>
    <xf numFmtId="0" fontId="108" fillId="9" borderId="0" xfId="6" applyFont="1" applyFill="1" applyAlignment="1">
      <alignment horizontal="center" vertical="center"/>
    </xf>
    <xf numFmtId="0" fontId="81" fillId="0" borderId="0" xfId="6" applyFont="1">
      <alignment vertical="center"/>
    </xf>
    <xf numFmtId="0" fontId="66" fillId="9" borderId="0" xfId="6" applyFont="1" applyFill="1">
      <alignment vertical="center"/>
    </xf>
    <xf numFmtId="0" fontId="70" fillId="9" borderId="0" xfId="6" applyFont="1" applyFill="1" applyAlignment="1"/>
    <xf numFmtId="0" fontId="81" fillId="9" borderId="0" xfId="6" applyFont="1" applyFill="1">
      <alignment vertical="center"/>
    </xf>
    <xf numFmtId="0" fontId="81" fillId="9" borderId="0" xfId="6" applyFont="1" applyFill="1" applyAlignment="1">
      <alignment horizontal="left" vertical="center" indent="1"/>
    </xf>
    <xf numFmtId="0" fontId="81" fillId="0" borderId="0" xfId="6" applyFont="1" applyProtection="1">
      <alignment vertical="center"/>
      <protection hidden="1"/>
    </xf>
    <xf numFmtId="0" fontId="60" fillId="0" borderId="0" xfId="12" applyFont="1" applyAlignment="1" applyProtection="1">
      <alignment horizontal="right" vertical="center"/>
      <protection hidden="1"/>
    </xf>
    <xf numFmtId="0" fontId="103" fillId="0" borderId="0" xfId="6" applyFont="1">
      <alignment vertical="center"/>
    </xf>
    <xf numFmtId="0" fontId="66" fillId="0" borderId="0" xfId="6" applyFont="1" applyAlignment="1">
      <alignment horizontal="left" vertical="center" shrinkToFit="1"/>
    </xf>
    <xf numFmtId="0" fontId="66" fillId="15" borderId="7" xfId="14" applyFont="1" applyFill="1" applyBorder="1" applyAlignment="1" applyProtection="1">
      <alignment horizontal="center" vertical="center"/>
      <protection locked="0"/>
    </xf>
    <xf numFmtId="0" fontId="105" fillId="0" borderId="8" xfId="6" applyFont="1" applyBorder="1">
      <alignment vertical="center"/>
    </xf>
    <xf numFmtId="0" fontId="66" fillId="15" borderId="8" xfId="14" applyFont="1" applyFill="1" applyBorder="1" applyAlignment="1" applyProtection="1">
      <alignment horizontal="center" vertical="center"/>
      <protection locked="0"/>
    </xf>
    <xf numFmtId="0" fontId="66" fillId="0" borderId="9" xfId="6" applyFont="1" applyBorder="1">
      <alignment vertical="center"/>
    </xf>
    <xf numFmtId="0" fontId="110" fillId="0" borderId="0" xfId="12" applyFont="1" applyAlignment="1" applyProtection="1">
      <alignment horizontal="right" vertical="center"/>
      <protection hidden="1"/>
    </xf>
    <xf numFmtId="0" fontId="66" fillId="9" borderId="0" xfId="6" applyFont="1" applyFill="1" applyAlignment="1">
      <alignment horizontal="center" vertical="center" wrapText="1"/>
    </xf>
    <xf numFmtId="0" fontId="103" fillId="9" borderId="0" xfId="6" applyFont="1" applyFill="1" applyAlignment="1">
      <alignment horizontal="right" vertical="center"/>
    </xf>
    <xf numFmtId="0" fontId="105" fillId="9" borderId="0" xfId="6" applyFont="1" applyFill="1" applyAlignment="1">
      <alignment horizontal="left" vertical="top"/>
    </xf>
    <xf numFmtId="0" fontId="66" fillId="9" borderId="0" xfId="6" applyFont="1" applyFill="1" applyAlignment="1">
      <alignment horizontal="right" vertical="center"/>
    </xf>
    <xf numFmtId="0" fontId="103" fillId="0" borderId="0" xfId="6" applyFont="1" applyAlignment="1">
      <alignment horizontal="center" vertical="center"/>
    </xf>
    <xf numFmtId="0" fontId="105" fillId="9" borderId="0" xfId="6" applyFont="1" applyFill="1" applyAlignment="1">
      <alignment vertical="top"/>
    </xf>
    <xf numFmtId="0" fontId="105" fillId="0" borderId="0" xfId="6" applyFont="1">
      <alignment vertical="center"/>
    </xf>
    <xf numFmtId="0" fontId="111" fillId="0" borderId="0" xfId="12" applyFont="1" applyProtection="1">
      <alignment vertical="center"/>
      <protection hidden="1"/>
    </xf>
    <xf numFmtId="0" fontId="104" fillId="0" borderId="0" xfId="12" applyFont="1" applyProtection="1">
      <alignment vertical="center"/>
      <protection hidden="1"/>
    </xf>
    <xf numFmtId="38" fontId="56" fillId="0" borderId="0" xfId="10" applyFont="1" applyProtection="1">
      <alignment vertical="center"/>
      <protection hidden="1"/>
    </xf>
    <xf numFmtId="0" fontId="101" fillId="0" borderId="0" xfId="12" applyFont="1" applyProtection="1">
      <alignment vertical="center"/>
      <protection hidden="1"/>
    </xf>
    <xf numFmtId="0" fontId="66" fillId="0" borderId="0" xfId="12" applyFont="1" applyProtection="1">
      <alignment vertical="center"/>
      <protection hidden="1"/>
    </xf>
    <xf numFmtId="0" fontId="107" fillId="9" borderId="0" xfId="12" applyFont="1" applyFill="1" applyProtection="1">
      <alignment vertical="center"/>
      <protection hidden="1"/>
    </xf>
    <xf numFmtId="0" fontId="43" fillId="9" borderId="0" xfId="12" applyFont="1" applyFill="1" applyAlignment="1" applyProtection="1">
      <alignment vertical="center" wrapText="1"/>
      <protection hidden="1"/>
    </xf>
    <xf numFmtId="196" fontId="110" fillId="0" borderId="0" xfId="12" applyNumberFormat="1" applyFont="1" applyProtection="1">
      <alignment vertical="center"/>
      <protection hidden="1"/>
    </xf>
    <xf numFmtId="197" fontId="107" fillId="0" borderId="0" xfId="12" applyNumberFormat="1" applyFont="1" applyAlignment="1" applyProtection="1">
      <alignment horizontal="center" vertical="center"/>
      <protection hidden="1"/>
    </xf>
    <xf numFmtId="196" fontId="112" fillId="0" borderId="0" xfId="6" applyNumberFormat="1" applyFont="1" applyAlignment="1" applyProtection="1">
      <alignment vertical="center" wrapText="1"/>
      <protection hidden="1"/>
    </xf>
    <xf numFmtId="196" fontId="112" fillId="13" borderId="0" xfId="6" applyNumberFormat="1" applyFont="1" applyFill="1" applyAlignment="1" applyProtection="1">
      <alignment vertical="center" wrapText="1"/>
      <protection hidden="1"/>
    </xf>
    <xf numFmtId="0" fontId="70" fillId="0" borderId="0" xfId="12" applyFont="1" applyAlignment="1">
      <alignment vertical="center" shrinkToFit="1"/>
    </xf>
    <xf numFmtId="0" fontId="105" fillId="0" borderId="0" xfId="6" applyFont="1" applyAlignment="1">
      <alignment horizontal="center" vertical="center"/>
    </xf>
    <xf numFmtId="0" fontId="103" fillId="0" borderId="0" xfId="6" applyFont="1" applyProtection="1">
      <alignment vertical="center"/>
      <protection hidden="1"/>
    </xf>
    <xf numFmtId="0" fontId="44" fillId="0" borderId="0" xfId="6" applyFont="1" applyProtection="1">
      <alignment vertical="center"/>
      <protection hidden="1"/>
    </xf>
    <xf numFmtId="0" fontId="110" fillId="0" borderId="0" xfId="12" applyFont="1" applyProtection="1">
      <alignment vertical="center"/>
      <protection hidden="1"/>
    </xf>
    <xf numFmtId="0" fontId="107" fillId="0" borderId="0" xfId="12" applyFont="1" applyProtection="1">
      <alignment vertical="center"/>
      <protection hidden="1"/>
    </xf>
    <xf numFmtId="0" fontId="103" fillId="0" borderId="0" xfId="2" applyFont="1"/>
    <xf numFmtId="0" fontId="70" fillId="0" borderId="0" xfId="1245" applyFont="1">
      <alignment vertical="center"/>
    </xf>
    <xf numFmtId="196" fontId="112" fillId="0" borderId="0" xfId="6" applyNumberFormat="1" applyFont="1" applyAlignment="1">
      <alignment vertical="center" wrapText="1"/>
    </xf>
    <xf numFmtId="197" fontId="54" fillId="0" borderId="0" xfId="6" applyNumberFormat="1" applyFont="1" applyAlignment="1">
      <alignment horizontal="center" vertical="center" wrapText="1"/>
    </xf>
    <xf numFmtId="196" fontId="112" fillId="13" borderId="0" xfId="6" applyNumberFormat="1" applyFont="1" applyFill="1" applyAlignment="1">
      <alignment vertical="center" wrapText="1"/>
    </xf>
    <xf numFmtId="197" fontId="54" fillId="13" borderId="0" xfId="6" applyNumberFormat="1" applyFont="1" applyFill="1" applyAlignment="1">
      <alignment horizontal="center" vertical="center" wrapText="1"/>
    </xf>
    <xf numFmtId="0" fontId="39" fillId="0" borderId="39" xfId="0" applyFont="1" applyBorder="1">
      <alignment vertical="center"/>
    </xf>
    <xf numFmtId="0" fontId="118" fillId="0" borderId="0" xfId="0" applyFont="1">
      <alignment vertical="center"/>
    </xf>
    <xf numFmtId="0" fontId="116" fillId="0" borderId="0" xfId="0" applyFont="1">
      <alignment vertical="center"/>
    </xf>
    <xf numFmtId="0" fontId="119" fillId="0" borderId="0" xfId="0" applyFont="1">
      <alignment vertical="center"/>
    </xf>
    <xf numFmtId="0" fontId="120" fillId="0" borderId="0" xfId="1250" applyFont="1">
      <alignment vertical="center"/>
    </xf>
    <xf numFmtId="0" fontId="77" fillId="0" borderId="0" xfId="1250" applyFont="1">
      <alignment vertical="center"/>
    </xf>
    <xf numFmtId="0" fontId="77" fillId="0" borderId="0" xfId="1250" applyFont="1" applyAlignment="1">
      <alignment vertical="center" shrinkToFit="1"/>
    </xf>
    <xf numFmtId="0" fontId="55" fillId="0" borderId="0" xfId="1250" applyFont="1" applyAlignment="1">
      <alignment horizontal="center" vertical="center"/>
    </xf>
    <xf numFmtId="49" fontId="55" fillId="0" borderId="0" xfId="9" applyNumberFormat="1" applyFont="1" applyFill="1" applyBorder="1" applyAlignment="1" applyProtection="1">
      <alignment horizontal="center" vertical="center" shrinkToFit="1"/>
    </xf>
    <xf numFmtId="49" fontId="77" fillId="0" borderId="0" xfId="9" applyNumberFormat="1" applyFont="1" applyFill="1" applyBorder="1" applyAlignment="1" applyProtection="1">
      <alignment vertical="center" shrinkToFit="1"/>
    </xf>
    <xf numFmtId="0" fontId="77" fillId="0" borderId="0" xfId="1250" applyFont="1" applyAlignment="1">
      <alignment horizontal="center" vertical="center"/>
    </xf>
    <xf numFmtId="0" fontId="57" fillId="0" borderId="0" xfId="0" applyFont="1" applyAlignment="1">
      <alignment horizontal="center" vertical="center"/>
    </xf>
    <xf numFmtId="0" fontId="57" fillId="0" borderId="39" xfId="0" applyFont="1" applyBorder="1">
      <alignment vertical="center"/>
    </xf>
    <xf numFmtId="0" fontId="41" fillId="0" borderId="35" xfId="0" applyFont="1" applyBorder="1" applyAlignment="1">
      <alignment horizontal="center" vertical="center"/>
    </xf>
    <xf numFmtId="0" fontId="122" fillId="0" borderId="0" xfId="1250" applyFont="1">
      <alignment vertical="center"/>
    </xf>
    <xf numFmtId="0" fontId="123" fillId="0" borderId="0" xfId="0" applyFont="1">
      <alignment vertical="center"/>
    </xf>
    <xf numFmtId="0" fontId="48" fillId="10" borderId="6" xfId="0" applyFont="1" applyFill="1" applyBorder="1" applyAlignment="1">
      <alignment horizontal="center" vertical="center"/>
    </xf>
    <xf numFmtId="0" fontId="48" fillId="0" borderId="0" xfId="0" applyFont="1" applyAlignment="1">
      <alignment horizontal="center" vertical="center"/>
    </xf>
    <xf numFmtId="0" fontId="124" fillId="0" borderId="0" xfId="0" applyFont="1">
      <alignment vertical="center"/>
    </xf>
    <xf numFmtId="0" fontId="58" fillId="0" borderId="0" xfId="0" applyFont="1">
      <alignment vertical="center"/>
    </xf>
    <xf numFmtId="0" fontId="48" fillId="0" borderId="39" xfId="0" applyFont="1" applyBorder="1">
      <alignment vertical="center"/>
    </xf>
    <xf numFmtId="0" fontId="58" fillId="0" borderId="38" xfId="0" applyFont="1" applyBorder="1">
      <alignment vertical="center"/>
    </xf>
    <xf numFmtId="0" fontId="64" fillId="0" borderId="63" xfId="0" applyFont="1" applyBorder="1" applyAlignment="1">
      <alignment horizontal="center" vertical="center" wrapText="1"/>
    </xf>
    <xf numFmtId="0" fontId="64" fillId="0" borderId="119" xfId="0" applyFont="1" applyBorder="1" applyAlignment="1">
      <alignment horizontal="center" vertical="center" wrapText="1"/>
    </xf>
    <xf numFmtId="0" fontId="64" fillId="0" borderId="88" xfId="0" applyFont="1" applyBorder="1" applyAlignment="1">
      <alignment horizontal="center" vertical="center" wrapText="1"/>
    </xf>
    <xf numFmtId="0" fontId="48" fillId="0" borderId="6" xfId="0" applyFont="1" applyBorder="1" applyAlignment="1">
      <alignment horizontal="center" vertical="center"/>
    </xf>
    <xf numFmtId="0" fontId="48" fillId="0" borderId="63" xfId="0" applyFont="1" applyBorder="1" applyAlignment="1">
      <alignment horizontal="center" vertical="center"/>
    </xf>
    <xf numFmtId="0" fontId="48" fillId="0" borderId="42" xfId="0" applyFont="1" applyBorder="1" applyAlignment="1">
      <alignment horizontal="center" vertical="center"/>
    </xf>
    <xf numFmtId="0" fontId="48" fillId="0" borderId="6" xfId="0" applyFont="1" applyBorder="1" applyAlignment="1">
      <alignment horizontal="center" vertical="center" wrapText="1"/>
    </xf>
    <xf numFmtId="0" fontId="48" fillId="0" borderId="63" xfId="0" applyFont="1" applyBorder="1" applyAlignment="1">
      <alignment horizontal="center" vertical="center" wrapText="1"/>
    </xf>
    <xf numFmtId="0" fontId="48" fillId="0" borderId="9" xfId="0" applyFont="1" applyBorder="1" applyAlignment="1">
      <alignment horizontal="center" vertical="center"/>
    </xf>
    <xf numFmtId="0" fontId="48" fillId="0" borderId="44" xfId="0" applyFont="1" applyBorder="1" applyAlignment="1">
      <alignment horizontal="center" vertical="center"/>
    </xf>
    <xf numFmtId="200" fontId="87" fillId="0" borderId="0" xfId="1" applyNumberFormat="1" applyFont="1" applyAlignment="1" applyProtection="1">
      <alignment vertical="center"/>
    </xf>
    <xf numFmtId="200" fontId="87" fillId="0" borderId="119" xfId="0" applyNumberFormat="1" applyFont="1" applyBorder="1">
      <alignment vertical="center"/>
    </xf>
    <xf numFmtId="49" fontId="55" fillId="0" borderId="37" xfId="9" applyNumberFormat="1" applyFont="1" applyFill="1" applyBorder="1" applyAlignment="1" applyProtection="1">
      <alignment horizontal="center" vertical="center" shrinkToFit="1"/>
    </xf>
    <xf numFmtId="200" fontId="58" fillId="0" borderId="6" xfId="1" applyNumberFormat="1" applyFont="1" applyBorder="1" applyProtection="1">
      <alignment vertical="center"/>
    </xf>
    <xf numFmtId="200" fontId="58" fillId="0" borderId="63" xfId="1" applyNumberFormat="1" applyFont="1" applyBorder="1" applyProtection="1">
      <alignment vertical="center"/>
    </xf>
    <xf numFmtId="200" fontId="58" fillId="0" borderId="43" xfId="1" applyNumberFormat="1" applyFont="1" applyBorder="1" applyProtection="1">
      <alignment vertical="center"/>
    </xf>
    <xf numFmtId="200" fontId="58" fillId="0" borderId="85" xfId="1" applyNumberFormat="1" applyFont="1" applyBorder="1" applyProtection="1">
      <alignment vertical="center"/>
    </xf>
    <xf numFmtId="200" fontId="58" fillId="0" borderId="88" xfId="1" applyNumberFormat="1" applyFont="1" applyBorder="1" applyProtection="1">
      <alignment vertical="center"/>
    </xf>
    <xf numFmtId="200" fontId="87" fillId="0" borderId="63" xfId="0" applyNumberFormat="1" applyFont="1" applyBorder="1">
      <alignment vertical="center"/>
    </xf>
    <xf numFmtId="200" fontId="87" fillId="0" borderId="88" xfId="0" applyNumberFormat="1" applyFont="1" applyBorder="1">
      <alignment vertical="center"/>
    </xf>
    <xf numFmtId="201" fontId="48" fillId="0" borderId="6" xfId="0" applyNumberFormat="1" applyFont="1" applyBorder="1" applyProtection="1">
      <alignment vertical="center"/>
      <protection locked="0"/>
    </xf>
    <xf numFmtId="201" fontId="48" fillId="0" borderId="63" xfId="0" applyNumberFormat="1" applyFont="1" applyBorder="1" applyProtection="1">
      <alignment vertical="center"/>
      <protection locked="0"/>
    </xf>
    <xf numFmtId="201" fontId="48" fillId="0" borderId="44" xfId="0" applyNumberFormat="1" applyFont="1" applyBorder="1" applyProtection="1">
      <alignment vertical="center"/>
      <protection locked="0"/>
    </xf>
    <xf numFmtId="0" fontId="123" fillId="0" borderId="0" xfId="1251" applyFont="1" applyAlignment="1">
      <alignment horizontal="left" vertical="center"/>
    </xf>
    <xf numFmtId="0" fontId="105" fillId="9" borderId="0" xfId="6" applyFont="1" applyFill="1" applyAlignment="1">
      <alignment vertical="top" wrapText="1"/>
    </xf>
    <xf numFmtId="0" fontId="105" fillId="9" borderId="0" xfId="6" applyFont="1" applyFill="1">
      <alignment vertical="center"/>
    </xf>
    <xf numFmtId="0" fontId="66" fillId="9" borderId="0" xfId="6" applyFont="1" applyFill="1" applyAlignment="1">
      <alignment horizontal="left" vertical="center"/>
    </xf>
    <xf numFmtId="0" fontId="93" fillId="0" borderId="0" xfId="2" applyFont="1" applyAlignment="1">
      <alignment vertical="center"/>
    </xf>
    <xf numFmtId="0" fontId="66" fillId="9" borderId="0" xfId="6" applyFont="1" applyFill="1" applyAlignment="1">
      <alignment vertical="top"/>
    </xf>
    <xf numFmtId="0" fontId="88" fillId="0" borderId="38" xfId="6" applyFont="1" applyBorder="1" applyAlignment="1">
      <alignment horizontal="center" vertical="center"/>
    </xf>
    <xf numFmtId="0" fontId="88" fillId="0" borderId="0" xfId="6" applyFont="1">
      <alignment vertical="center"/>
    </xf>
    <xf numFmtId="0" fontId="88" fillId="9" borderId="0" xfId="6" applyFont="1" applyFill="1" applyAlignment="1">
      <alignment horizontal="left" vertical="center" indent="1"/>
    </xf>
    <xf numFmtId="0" fontId="88" fillId="9" borderId="0" xfId="6" applyFont="1" applyFill="1">
      <alignment vertical="center"/>
    </xf>
    <xf numFmtId="0" fontId="96" fillId="0" borderId="0" xfId="12" applyFont="1" applyProtection="1">
      <alignment vertical="center"/>
      <protection hidden="1"/>
    </xf>
    <xf numFmtId="0" fontId="96" fillId="0" borderId="0" xfId="6" applyFont="1">
      <alignment vertical="center"/>
    </xf>
    <xf numFmtId="0" fontId="66" fillId="0" borderId="0" xfId="6" applyFont="1" applyAlignment="1"/>
    <xf numFmtId="0" fontId="105" fillId="0" borderId="0" xfId="6" applyFont="1" applyAlignment="1">
      <alignment vertical="center" wrapText="1" shrinkToFit="1"/>
    </xf>
    <xf numFmtId="0" fontId="131" fillId="11" borderId="0" xfId="2" applyFont="1" applyFill="1" applyAlignment="1" applyProtection="1">
      <alignment vertical="center"/>
      <protection hidden="1"/>
    </xf>
    <xf numFmtId="0" fontId="70" fillId="0" borderId="0" xfId="2" applyFont="1" applyAlignment="1" applyProtection="1">
      <alignment vertical="center"/>
      <protection hidden="1"/>
    </xf>
    <xf numFmtId="0" fontId="102" fillId="0" borderId="0" xfId="2" applyFont="1" applyAlignment="1" applyProtection="1">
      <alignment vertical="center"/>
      <protection hidden="1"/>
    </xf>
    <xf numFmtId="0" fontId="41" fillId="0" borderId="0" xfId="12" applyFont="1" applyProtection="1">
      <alignment vertical="center"/>
      <protection hidden="1"/>
    </xf>
    <xf numFmtId="0" fontId="135" fillId="0" borderId="0" xfId="12" applyFont="1" applyProtection="1">
      <alignment vertical="center"/>
      <protection hidden="1"/>
    </xf>
    <xf numFmtId="0" fontId="41" fillId="9" borderId="0" xfId="12" applyFont="1" applyFill="1" applyProtection="1">
      <alignment vertical="center"/>
      <protection hidden="1"/>
    </xf>
    <xf numFmtId="49" fontId="41" fillId="9" borderId="0" xfId="6" applyNumberFormat="1" applyFont="1" applyFill="1" applyAlignment="1" applyProtection="1">
      <alignment vertical="center" wrapText="1"/>
      <protection hidden="1"/>
    </xf>
    <xf numFmtId="49" fontId="41" fillId="9" borderId="0" xfId="6" applyNumberFormat="1" applyFont="1" applyFill="1" applyAlignment="1" applyProtection="1">
      <alignment vertical="top"/>
      <protection hidden="1"/>
    </xf>
    <xf numFmtId="0" fontId="41" fillId="0" borderId="0" xfId="12" applyFont="1" applyAlignment="1" applyProtection="1">
      <alignment horizontal="center" vertical="center"/>
      <protection hidden="1"/>
    </xf>
    <xf numFmtId="0" fontId="132" fillId="0" borderId="0" xfId="12" applyFont="1" applyProtection="1">
      <alignment vertical="center"/>
      <protection hidden="1"/>
    </xf>
    <xf numFmtId="38" fontId="41" fillId="0" borderId="0" xfId="9" applyFont="1" applyProtection="1">
      <alignment vertical="center"/>
      <protection hidden="1"/>
    </xf>
    <xf numFmtId="0" fontId="41" fillId="9" borderId="0" xfId="12" applyFont="1" applyFill="1" applyAlignment="1" applyProtection="1">
      <alignment horizontal="right" vertical="distributed" wrapText="1"/>
      <protection hidden="1"/>
    </xf>
    <xf numFmtId="0" fontId="41" fillId="0" borderId="0" xfId="12" applyFont="1" applyAlignment="1" applyProtection="1">
      <alignment horizontal="left" vertical="center"/>
      <protection hidden="1"/>
    </xf>
    <xf numFmtId="49" fontId="27" fillId="0" borderId="30" xfId="0" applyNumberFormat="1" applyFont="1" applyBorder="1" applyAlignment="1" applyProtection="1">
      <alignment horizontal="left" vertical="center" indent="1" shrinkToFit="1"/>
      <protection locked="0"/>
    </xf>
    <xf numFmtId="49" fontId="27" fillId="0" borderId="33" xfId="0" applyNumberFormat="1" applyFont="1" applyBorder="1" applyAlignment="1" applyProtection="1">
      <alignment horizontal="left" vertical="center" indent="1" shrinkToFit="1"/>
      <protection locked="0"/>
    </xf>
    <xf numFmtId="0" fontId="27" fillId="0" borderId="30" xfId="0" applyFont="1" applyBorder="1" applyAlignment="1" applyProtection="1">
      <alignment horizontal="left" vertical="center" indent="1" shrinkToFit="1"/>
      <protection locked="0"/>
    </xf>
    <xf numFmtId="0" fontId="27" fillId="0" borderId="33" xfId="0" applyFont="1" applyBorder="1" applyAlignment="1" applyProtection="1">
      <alignment horizontal="left" vertical="center" indent="1" shrinkToFit="1"/>
      <protection locked="0"/>
    </xf>
    <xf numFmtId="0" fontId="129" fillId="9" borderId="8" xfId="6" applyFont="1" applyFill="1" applyBorder="1" applyAlignment="1">
      <alignment horizontal="center" vertical="center" wrapText="1"/>
    </xf>
    <xf numFmtId="0" fontId="27" fillId="0" borderId="28" xfId="0" applyFont="1" applyBorder="1" applyAlignment="1" applyProtection="1">
      <alignment horizontal="left" vertical="center" indent="1"/>
      <protection locked="0"/>
    </xf>
    <xf numFmtId="0" fontId="27" fillId="0" borderId="28" xfId="0" applyFont="1" applyBorder="1" applyAlignment="1" applyProtection="1">
      <alignment horizontal="left" vertical="center" wrapText="1" indent="1"/>
      <protection locked="0"/>
    </xf>
    <xf numFmtId="0" fontId="27" fillId="9" borderId="129" xfId="0" applyFont="1" applyFill="1" applyBorder="1" applyAlignment="1" applyProtection="1">
      <alignment horizontal="left" vertical="center" indent="1" shrinkToFit="1"/>
      <protection locked="0"/>
    </xf>
    <xf numFmtId="200" fontId="48" fillId="0" borderId="6" xfId="1" applyNumberFormat="1" applyFont="1" applyFill="1" applyBorder="1" applyProtection="1">
      <alignment vertical="center"/>
      <protection locked="0"/>
    </xf>
    <xf numFmtId="38" fontId="70" fillId="0" borderId="0" xfId="1255" applyFont="1" applyFill="1" applyBorder="1" applyAlignment="1" applyProtection="1">
      <alignment vertical="center" wrapText="1" shrinkToFit="1"/>
    </xf>
    <xf numFmtId="0" fontId="66" fillId="0" borderId="7" xfId="14" applyFont="1" applyBorder="1" applyAlignment="1">
      <alignment horizontal="center" vertical="center"/>
    </xf>
    <xf numFmtId="0" fontId="66" fillId="0" borderId="8" xfId="6" applyFont="1" applyBorder="1">
      <alignment vertical="center"/>
    </xf>
    <xf numFmtId="0" fontId="103" fillId="0" borderId="38" xfId="6" applyFont="1" applyBorder="1" applyAlignment="1">
      <alignment horizontal="center" vertical="center"/>
    </xf>
    <xf numFmtId="0" fontId="66" fillId="0" borderId="0" xfId="6" applyFont="1" applyAlignment="1">
      <alignment vertical="center" wrapText="1"/>
    </xf>
    <xf numFmtId="0" fontId="105" fillId="9" borderId="35" xfId="6" applyFont="1" applyFill="1" applyBorder="1" applyAlignment="1">
      <alignment vertical="top"/>
    </xf>
    <xf numFmtId="0" fontId="66" fillId="0" borderId="0" xfId="6" applyFont="1" applyAlignment="1">
      <alignment horizontal="center" vertical="center" wrapText="1"/>
    </xf>
    <xf numFmtId="38" fontId="70" fillId="0" borderId="0" xfId="1" applyFont="1" applyFill="1" applyBorder="1" applyAlignment="1" applyProtection="1">
      <alignment vertical="center" wrapText="1" shrinkToFit="1"/>
    </xf>
    <xf numFmtId="0" fontId="130" fillId="9" borderId="0" xfId="6" applyFont="1" applyFill="1" applyAlignment="1">
      <alignment vertical="top"/>
    </xf>
    <xf numFmtId="0" fontId="105" fillId="16" borderId="6" xfId="6" applyFont="1" applyFill="1" applyBorder="1">
      <alignment vertical="center"/>
    </xf>
    <xf numFmtId="0" fontId="105" fillId="0" borderId="8" xfId="6" applyFont="1" applyBorder="1" applyAlignment="1">
      <alignment horizontal="center" vertical="center"/>
    </xf>
    <xf numFmtId="0" fontId="66" fillId="9" borderId="6" xfId="6" applyFont="1" applyFill="1" applyBorder="1" applyAlignment="1">
      <alignment horizontal="center" vertical="center" wrapText="1"/>
    </xf>
    <xf numFmtId="0" fontId="66" fillId="14" borderId="0" xfId="6" applyFont="1" applyFill="1" applyAlignment="1">
      <alignment vertical="center" wrapText="1"/>
    </xf>
    <xf numFmtId="0" fontId="105" fillId="9" borderId="0" xfId="6" applyFont="1" applyFill="1" applyAlignment="1">
      <alignment vertical="center" wrapText="1"/>
    </xf>
    <xf numFmtId="0" fontId="129" fillId="9" borderId="0" xfId="6" applyFont="1" applyFill="1" applyAlignment="1">
      <alignment horizontal="center" vertical="center" wrapText="1"/>
    </xf>
    <xf numFmtId="0" fontId="27" fillId="0" borderId="0" xfId="0" applyFont="1">
      <alignment vertical="center"/>
    </xf>
    <xf numFmtId="0" fontId="27" fillId="0" borderId="0" xfId="0" applyFont="1" applyAlignment="1">
      <alignment horizontal="left" vertical="center" shrinkToFit="1"/>
    </xf>
    <xf numFmtId="0" fontId="83" fillId="0" borderId="0" xfId="0" applyFont="1" applyAlignment="1">
      <alignment horizontal="right" vertical="center"/>
    </xf>
    <xf numFmtId="188" fontId="84" fillId="0" borderId="0" xfId="5" applyNumberFormat="1" applyFont="1" applyAlignment="1">
      <alignment horizontal="right" vertical="center"/>
    </xf>
    <xf numFmtId="0" fontId="35" fillId="0" borderId="0" xfId="0" applyFont="1">
      <alignment vertical="center"/>
    </xf>
    <xf numFmtId="0" fontId="99" fillId="0" borderId="0" xfId="0" applyFont="1">
      <alignment vertical="center"/>
    </xf>
    <xf numFmtId="0" fontId="28" fillId="0" borderId="0" xfId="0" applyFont="1">
      <alignment vertical="center"/>
    </xf>
    <xf numFmtId="0" fontId="29" fillId="0" borderId="0" xfId="0" applyFont="1">
      <alignment vertical="center"/>
    </xf>
    <xf numFmtId="49" fontId="75" fillId="0" borderId="0" xfId="0" applyNumberFormat="1" applyFont="1">
      <alignment vertical="center"/>
    </xf>
    <xf numFmtId="0" fontId="31" fillId="0" borderId="0" xfId="0" applyFont="1">
      <alignment vertical="center"/>
    </xf>
    <xf numFmtId="0" fontId="31" fillId="6" borderId="1" xfId="0" applyFont="1" applyFill="1" applyBorder="1">
      <alignment vertical="center"/>
    </xf>
    <xf numFmtId="0" fontId="72" fillId="0" borderId="0" xfId="0" applyFont="1">
      <alignment vertical="center"/>
    </xf>
    <xf numFmtId="0" fontId="27" fillId="0" borderId="23" xfId="0" applyFont="1" applyBorder="1" applyAlignment="1">
      <alignment vertical="center" wrapText="1"/>
    </xf>
    <xf numFmtId="0" fontId="36" fillId="0" borderId="0" xfId="0" applyFont="1">
      <alignment vertical="center"/>
    </xf>
    <xf numFmtId="49" fontId="75" fillId="0" borderId="8" xfId="0" applyNumberFormat="1" applyFont="1" applyBorder="1" applyAlignment="1">
      <alignment horizontal="left" vertical="center" indent="1" shrinkToFit="1"/>
    </xf>
    <xf numFmtId="0" fontId="33" fillId="0" borderId="9" xfId="0" applyFont="1" applyBorder="1">
      <alignment vertical="center"/>
    </xf>
    <xf numFmtId="0" fontId="34" fillId="0" borderId="0" xfId="0" applyFont="1">
      <alignment vertical="center"/>
    </xf>
    <xf numFmtId="0" fontId="27" fillId="0" borderId="81" xfId="0" applyFont="1" applyBorder="1">
      <alignment vertical="center"/>
    </xf>
    <xf numFmtId="0" fontId="75" fillId="0" borderId="81" xfId="0" applyFont="1" applyBorder="1">
      <alignment vertical="center"/>
    </xf>
    <xf numFmtId="0" fontId="33" fillId="0" borderId="33" xfId="0" applyFont="1" applyBorder="1">
      <alignment vertical="center"/>
    </xf>
    <xf numFmtId="0" fontId="78" fillId="0" borderId="81" xfId="0" applyFont="1" applyBorder="1">
      <alignment vertical="center"/>
    </xf>
    <xf numFmtId="0" fontId="33" fillId="0" borderId="41" xfId="0" applyFont="1" applyBorder="1">
      <alignment vertical="center"/>
    </xf>
    <xf numFmtId="0" fontId="75" fillId="0" borderId="81" xfId="0" applyFont="1" applyBorder="1" applyAlignment="1">
      <alignment vertical="center" wrapText="1"/>
    </xf>
    <xf numFmtId="0" fontId="52" fillId="0" borderId="0" xfId="0" applyFont="1">
      <alignment vertical="center"/>
    </xf>
    <xf numFmtId="0" fontId="30" fillId="4" borderId="1" xfId="0" applyFont="1" applyFill="1" applyBorder="1">
      <alignment vertical="center"/>
    </xf>
    <xf numFmtId="0" fontId="30" fillId="4" borderId="0" xfId="0" applyFont="1" applyFill="1">
      <alignment vertical="center"/>
    </xf>
    <xf numFmtId="0" fontId="30" fillId="4" borderId="37" xfId="0" applyFont="1" applyFill="1" applyBorder="1">
      <alignment vertical="center"/>
    </xf>
    <xf numFmtId="0" fontId="35" fillId="0" borderId="8" xfId="0" applyFont="1" applyBorder="1" applyAlignment="1">
      <alignment horizontal="right" vertical="center"/>
    </xf>
    <xf numFmtId="0" fontId="76" fillId="0" borderId="9" xfId="0" applyFont="1" applyBorder="1">
      <alignment vertical="center"/>
    </xf>
    <xf numFmtId="0" fontId="73" fillId="0" borderId="23" xfId="0" applyFont="1" applyBorder="1">
      <alignment vertical="center"/>
    </xf>
    <xf numFmtId="0" fontId="27" fillId="0" borderId="23" xfId="0" applyFont="1" applyBorder="1">
      <alignment vertical="center"/>
    </xf>
    <xf numFmtId="0" fontId="72" fillId="0" borderId="81" xfId="0" applyFont="1" applyBorder="1">
      <alignment vertical="center"/>
    </xf>
    <xf numFmtId="0" fontId="27" fillId="0" borderId="81" xfId="0" applyFont="1" applyBorder="1" applyAlignment="1">
      <alignment vertical="center" wrapText="1"/>
    </xf>
    <xf numFmtId="0" fontId="36" fillId="0" borderId="0" xfId="0" applyFont="1" applyAlignment="1">
      <alignment horizontal="right" vertical="center"/>
    </xf>
    <xf numFmtId="0" fontId="37" fillId="0" borderId="0" xfId="0" applyFont="1">
      <alignment vertical="center"/>
    </xf>
    <xf numFmtId="0" fontId="53" fillId="0" borderId="0" xfId="0" applyFont="1">
      <alignment vertical="center"/>
    </xf>
    <xf numFmtId="0" fontId="33" fillId="0" borderId="36" xfId="0" applyFont="1" applyBorder="1">
      <alignment vertical="center"/>
    </xf>
    <xf numFmtId="0" fontId="51" fillId="0" borderId="0" xfId="0" applyFont="1">
      <alignment vertical="center"/>
    </xf>
    <xf numFmtId="0" fontId="72" fillId="0" borderId="23" xfId="0" applyFont="1" applyBorder="1">
      <alignment vertical="center"/>
    </xf>
    <xf numFmtId="183" fontId="27" fillId="0" borderId="27" xfId="0" applyNumberFormat="1" applyFont="1" applyBorder="1" applyAlignment="1">
      <alignment vertical="center" shrinkToFit="1"/>
    </xf>
    <xf numFmtId="0" fontId="75" fillId="0" borderId="23" xfId="0" applyFont="1" applyBorder="1">
      <alignment vertical="center"/>
    </xf>
    <xf numFmtId="183" fontId="27" fillId="0" borderId="30" xfId="0" applyNumberFormat="1" applyFont="1" applyBorder="1" applyAlignment="1">
      <alignment vertical="center" shrinkToFit="1"/>
    </xf>
    <xf numFmtId="183" fontId="27" fillId="0" borderId="122" xfId="0" applyNumberFormat="1" applyFont="1" applyBorder="1" applyAlignment="1">
      <alignment vertical="center" shrinkToFit="1"/>
    </xf>
    <xf numFmtId="0" fontId="27" fillId="0" borderId="35" xfId="0" applyFont="1" applyBorder="1" applyAlignment="1">
      <alignment horizontal="left" vertical="center" shrinkToFit="1"/>
    </xf>
    <xf numFmtId="0" fontId="27" fillId="0" borderId="35" xfId="0" applyFont="1" applyBorder="1">
      <alignment vertical="center"/>
    </xf>
    <xf numFmtId="0" fontId="35" fillId="0" borderId="8" xfId="0" applyFont="1" applyBorder="1" applyAlignment="1" applyProtection="1">
      <alignment horizontal="right" vertical="center"/>
      <protection locked="0"/>
    </xf>
    <xf numFmtId="0" fontId="27" fillId="9" borderId="28" xfId="0" applyFont="1" applyFill="1" applyBorder="1" applyAlignment="1" applyProtection="1">
      <alignment horizontal="center" vertical="center" wrapText="1"/>
      <protection locked="0"/>
    </xf>
    <xf numFmtId="0" fontId="27" fillId="0" borderId="0" xfId="0" applyFont="1" applyAlignment="1">
      <alignment horizontal="center" vertical="center"/>
    </xf>
    <xf numFmtId="0" fontId="27" fillId="0" borderId="0" xfId="0" applyFont="1" applyAlignment="1">
      <alignment horizontal="left" vertical="center" indent="1"/>
    </xf>
    <xf numFmtId="49" fontId="27" fillId="0" borderId="41" xfId="0" applyNumberFormat="1" applyFont="1" applyBorder="1" applyAlignment="1" applyProtection="1">
      <alignment horizontal="left" vertical="center" indent="1" shrinkToFit="1"/>
      <protection locked="0"/>
    </xf>
    <xf numFmtId="49" fontId="27" fillId="0" borderId="110" xfId="0" applyNumberFormat="1" applyFont="1" applyBorder="1" applyAlignment="1" applyProtection="1">
      <alignment horizontal="left" vertical="center" indent="1" shrinkToFit="1"/>
      <protection locked="0"/>
    </xf>
    <xf numFmtId="0" fontId="27" fillId="0" borderId="38" xfId="0" applyFont="1" applyBorder="1">
      <alignment vertical="center"/>
    </xf>
    <xf numFmtId="0" fontId="77" fillId="9" borderId="0" xfId="35" applyFont="1" applyFill="1" applyProtection="1">
      <alignment vertical="center"/>
      <protection hidden="1"/>
    </xf>
    <xf numFmtId="0" fontId="137" fillId="9" borderId="136" xfId="0" applyFont="1" applyFill="1" applyBorder="1" applyAlignment="1" applyProtection="1">
      <alignment horizontal="left" vertical="center"/>
      <protection hidden="1"/>
    </xf>
    <xf numFmtId="0" fontId="137" fillId="9" borderId="81" xfId="0" applyFont="1" applyFill="1" applyBorder="1" applyAlignment="1" applyProtection="1">
      <alignment horizontal="left" vertical="center"/>
      <protection hidden="1"/>
    </xf>
    <xf numFmtId="0" fontId="138" fillId="9" borderId="23" xfId="0" applyFont="1" applyFill="1" applyBorder="1" applyAlignment="1" applyProtection="1">
      <alignment horizontal="left" vertical="center"/>
      <protection hidden="1"/>
    </xf>
    <xf numFmtId="0" fontId="138" fillId="9" borderId="0" xfId="0" applyFont="1" applyFill="1" applyAlignment="1" applyProtection="1">
      <alignment horizontal="left" vertical="center"/>
      <protection hidden="1"/>
    </xf>
    <xf numFmtId="49" fontId="75" fillId="0" borderId="35" xfId="1256" applyNumberFormat="1" applyFont="1" applyFill="1" applyBorder="1" applyAlignment="1" applyProtection="1">
      <alignment horizontal="left" vertical="center" indent="1" shrinkToFit="1"/>
    </xf>
    <xf numFmtId="49" fontId="75" fillId="0" borderId="35" xfId="0" applyNumberFormat="1" applyFont="1" applyBorder="1" applyAlignment="1">
      <alignment horizontal="left" vertical="center" indent="1" shrinkToFit="1"/>
    </xf>
    <xf numFmtId="0" fontId="27" fillId="2" borderId="5" xfId="0" applyFont="1" applyFill="1" applyBorder="1" applyAlignment="1">
      <alignment horizontal="center" vertical="center" shrinkToFit="1"/>
    </xf>
    <xf numFmtId="0" fontId="75" fillId="2" borderId="5" xfId="0" applyFont="1" applyFill="1" applyBorder="1" applyAlignment="1">
      <alignment horizontal="center" vertical="center" shrinkToFit="1"/>
    </xf>
    <xf numFmtId="0" fontId="27" fillId="2" borderId="20" xfId="0" applyFont="1" applyFill="1" applyBorder="1" applyAlignment="1">
      <alignment horizontal="center" vertical="center"/>
    </xf>
    <xf numFmtId="0" fontId="27" fillId="2" borderId="21" xfId="0" applyFont="1" applyFill="1" applyBorder="1" applyAlignment="1">
      <alignment horizontal="center" vertical="center"/>
    </xf>
    <xf numFmtId="0" fontId="94" fillId="0" borderId="0" xfId="12" applyFont="1" applyProtection="1">
      <alignment vertical="center"/>
      <protection hidden="1"/>
    </xf>
    <xf numFmtId="0" fontId="97" fillId="0" borderId="0" xfId="2" applyFont="1" applyAlignment="1">
      <alignment vertical="center"/>
    </xf>
    <xf numFmtId="0" fontId="139" fillId="0" borderId="0" xfId="6" applyFont="1" applyProtection="1">
      <alignment vertical="center"/>
      <protection hidden="1"/>
    </xf>
    <xf numFmtId="0" fontId="140" fillId="0" borderId="0" xfId="6" applyFont="1" applyProtection="1">
      <alignment vertical="center"/>
      <protection hidden="1"/>
    </xf>
    <xf numFmtId="0" fontId="141" fillId="0" borderId="0" xfId="6" applyFont="1" applyProtection="1">
      <alignment vertical="center"/>
      <protection hidden="1"/>
    </xf>
    <xf numFmtId="0" fontId="142" fillId="14" borderId="0" xfId="6" applyFont="1" applyFill="1" applyAlignment="1">
      <alignment vertical="center" wrapText="1"/>
    </xf>
    <xf numFmtId="0" fontId="75" fillId="0" borderId="9" xfId="0" applyFont="1" applyBorder="1">
      <alignment vertical="center"/>
    </xf>
    <xf numFmtId="0" fontId="96" fillId="0" borderId="0" xfId="6" applyFont="1" applyProtection="1">
      <alignment vertical="center"/>
      <protection hidden="1"/>
    </xf>
    <xf numFmtId="0" fontId="98" fillId="0" borderId="0" xfId="6" applyFont="1" applyProtection="1">
      <alignment vertical="center"/>
      <protection hidden="1"/>
    </xf>
    <xf numFmtId="0" fontId="70" fillId="0" borderId="0" xfId="2467" applyFont="1">
      <alignment vertical="center"/>
    </xf>
    <xf numFmtId="0" fontId="96" fillId="9" borderId="0" xfId="6" applyFont="1" applyFill="1" applyProtection="1">
      <alignment vertical="center"/>
      <protection hidden="1"/>
    </xf>
    <xf numFmtId="0" fontId="77" fillId="3" borderId="45" xfId="0" applyFont="1" applyFill="1" applyBorder="1" applyAlignment="1">
      <alignment horizontal="center" vertical="center"/>
    </xf>
    <xf numFmtId="0" fontId="62" fillId="0" borderId="0" xfId="0" applyFont="1">
      <alignment vertical="center"/>
    </xf>
    <xf numFmtId="0" fontId="103" fillId="0" borderId="0" xfId="2" applyFont="1" applyAlignment="1" applyProtection="1">
      <alignment vertical="center"/>
      <protection hidden="1"/>
    </xf>
    <xf numFmtId="0" fontId="103" fillId="0" borderId="0" xfId="2" applyFont="1" applyProtection="1">
      <protection hidden="1"/>
    </xf>
    <xf numFmtId="0" fontId="71" fillId="0" borderId="0" xfId="2" applyFont="1" applyAlignment="1" applyProtection="1">
      <alignment vertical="center"/>
      <protection hidden="1"/>
    </xf>
    <xf numFmtId="0" fontId="145" fillId="0" borderId="0" xfId="2" applyFont="1" applyProtection="1">
      <protection hidden="1"/>
    </xf>
    <xf numFmtId="0" fontId="71" fillId="0" borderId="0" xfId="2" applyFont="1" applyAlignment="1" applyProtection="1">
      <alignment horizontal="left" vertical="center"/>
      <protection hidden="1"/>
    </xf>
    <xf numFmtId="0" fontId="146" fillId="0" borderId="0" xfId="2" applyFont="1" applyProtection="1">
      <protection hidden="1"/>
    </xf>
    <xf numFmtId="0" fontId="117" fillId="0" borderId="0" xfId="2" applyFont="1" applyProtection="1">
      <protection hidden="1"/>
    </xf>
    <xf numFmtId="0" fontId="129" fillId="0" borderId="0" xfId="2" applyFont="1" applyAlignment="1" applyProtection="1">
      <alignment vertical="center" shrinkToFit="1"/>
      <protection hidden="1"/>
    </xf>
    <xf numFmtId="49" fontId="103" fillId="0" borderId="0" xfId="2" applyNumberFormat="1" applyFont="1" applyAlignment="1" applyProtection="1">
      <alignment vertical="center"/>
      <protection hidden="1"/>
    </xf>
    <xf numFmtId="0" fontId="147" fillId="0" borderId="0" xfId="2" applyFont="1" applyAlignment="1" applyProtection="1">
      <alignment vertical="center"/>
      <protection hidden="1"/>
    </xf>
    <xf numFmtId="0" fontId="146" fillId="0" borderId="0" xfId="2" applyFont="1" applyAlignment="1" applyProtection="1">
      <alignment vertical="center"/>
      <protection hidden="1"/>
    </xf>
    <xf numFmtId="0" fontId="148" fillId="0" borderId="0" xfId="2" applyFont="1" applyProtection="1">
      <protection hidden="1"/>
    </xf>
    <xf numFmtId="0" fontId="103" fillId="0" borderId="0" xfId="2" applyFont="1" applyAlignment="1" applyProtection="1">
      <alignment horizontal="right" indent="1"/>
      <protection hidden="1"/>
    </xf>
    <xf numFmtId="0" fontId="149" fillId="0" borderId="0" xfId="2" applyFont="1" applyProtection="1">
      <protection hidden="1"/>
    </xf>
    <xf numFmtId="0" fontId="103" fillId="0" borderId="0" xfId="2" applyFont="1" applyAlignment="1" applyProtection="1">
      <alignment vertical="center" wrapText="1"/>
      <protection hidden="1"/>
    </xf>
    <xf numFmtId="0" fontId="147" fillId="10" borderId="0" xfId="2" applyFont="1" applyFill="1" applyAlignment="1">
      <alignment vertical="center" wrapText="1"/>
    </xf>
    <xf numFmtId="0" fontId="150" fillId="0" borderId="0" xfId="2" applyFont="1" applyProtection="1">
      <protection hidden="1"/>
    </xf>
    <xf numFmtId="38" fontId="129" fillId="0" borderId="0" xfId="2469" applyFont="1" applyFill="1" applyBorder="1" applyAlignment="1" applyProtection="1">
      <alignment vertical="center"/>
      <protection hidden="1"/>
    </xf>
    <xf numFmtId="38" fontId="129" fillId="12" borderId="0" xfId="2469" applyFont="1" applyFill="1" applyBorder="1" applyAlignment="1" applyProtection="1">
      <alignment vertical="center"/>
    </xf>
    <xf numFmtId="38" fontId="70" fillId="0" borderId="0" xfId="2469" applyFont="1" applyBorder="1" applyAlignment="1" applyProtection="1">
      <alignment vertical="center"/>
    </xf>
    <xf numFmtId="38" fontId="70" fillId="0" borderId="0" xfId="2469" applyFont="1" applyFill="1" applyBorder="1" applyAlignment="1" applyProtection="1">
      <alignment vertical="center"/>
      <protection hidden="1"/>
    </xf>
    <xf numFmtId="38" fontId="129" fillId="0" borderId="0" xfId="2469" applyFont="1" applyBorder="1" applyAlignment="1" applyProtection="1">
      <alignment vertical="center"/>
    </xf>
    <xf numFmtId="0" fontId="147" fillId="0" borderId="0" xfId="2" applyFont="1" applyAlignment="1">
      <alignment vertical="center"/>
    </xf>
    <xf numFmtId="0" fontId="103" fillId="0" borderId="0" xfId="2" applyFont="1" applyAlignment="1">
      <alignment vertical="center"/>
    </xf>
    <xf numFmtId="0" fontId="146" fillId="0" borderId="0" xfId="2" applyFont="1" applyAlignment="1">
      <alignment vertical="center"/>
    </xf>
    <xf numFmtId="0" fontId="103" fillId="10" borderId="0" xfId="2" applyFont="1" applyFill="1" applyAlignment="1" applyProtection="1">
      <alignment vertical="center" wrapText="1"/>
      <protection hidden="1"/>
    </xf>
    <xf numFmtId="38" fontId="70" fillId="0" borderId="0" xfId="2469" applyFont="1" applyBorder="1" applyAlignment="1" applyProtection="1">
      <alignment vertical="center"/>
      <protection hidden="1"/>
    </xf>
    <xf numFmtId="49" fontId="103" fillId="0" borderId="0" xfId="2" applyNumberFormat="1" applyFont="1" applyAlignment="1">
      <alignment vertical="center"/>
    </xf>
    <xf numFmtId="0" fontId="81" fillId="0" borderId="0" xfId="2" applyFont="1" applyAlignment="1">
      <alignment vertical="center" shrinkToFit="1"/>
    </xf>
    <xf numFmtId="0" fontId="151" fillId="0" borderId="0" xfId="2" applyFont="1" applyAlignment="1">
      <alignment vertical="center"/>
    </xf>
    <xf numFmtId="0" fontId="103" fillId="13" borderId="0" xfId="2" applyFont="1" applyFill="1"/>
    <xf numFmtId="0" fontId="112" fillId="0" borderId="0" xfId="12" applyFont="1" applyProtection="1">
      <alignment vertical="center"/>
      <protection hidden="1"/>
    </xf>
    <xf numFmtId="0" fontId="152" fillId="11" borderId="0" xfId="2" applyFont="1" applyFill="1" applyAlignment="1" applyProtection="1">
      <alignment vertical="center"/>
      <protection hidden="1"/>
    </xf>
    <xf numFmtId="0" fontId="153" fillId="0" borderId="0" xfId="2" applyFont="1" applyAlignment="1" applyProtection="1">
      <alignment vertical="center"/>
      <protection hidden="1"/>
    </xf>
    <xf numFmtId="0" fontId="94" fillId="0" borderId="0" xfId="0" applyFont="1">
      <alignment vertical="center"/>
    </xf>
    <xf numFmtId="0" fontId="90" fillId="0" borderId="0" xfId="0" applyFont="1" applyAlignment="1">
      <alignment horizontal="center" vertical="center"/>
    </xf>
    <xf numFmtId="0" fontId="75" fillId="0" borderId="81" xfId="0" applyFont="1" applyFill="1" applyBorder="1">
      <alignment vertical="center"/>
    </xf>
    <xf numFmtId="0" fontId="73" fillId="0" borderId="81" xfId="0" applyFont="1" applyFill="1" applyBorder="1" applyAlignment="1">
      <alignment vertical="center" wrapText="1"/>
    </xf>
    <xf numFmtId="0" fontId="27" fillId="0" borderId="81" xfId="0" applyFont="1" applyFill="1" applyBorder="1">
      <alignment vertical="center"/>
    </xf>
    <xf numFmtId="0" fontId="78" fillId="0" borderId="137" xfId="0" applyFont="1" applyFill="1" applyBorder="1" applyAlignment="1" applyProtection="1">
      <alignment horizontal="left" vertical="center"/>
      <protection hidden="1"/>
    </xf>
    <xf numFmtId="0" fontId="160" fillId="0" borderId="0" xfId="0" applyFont="1">
      <alignment vertical="center"/>
    </xf>
    <xf numFmtId="0" fontId="77" fillId="9" borderId="0" xfId="6" applyFont="1" applyFill="1" applyAlignment="1" applyProtection="1">
      <alignment vertical="center" wrapText="1"/>
      <protection hidden="1"/>
    </xf>
    <xf numFmtId="0" fontId="132" fillId="9" borderId="0" xfId="2" applyFont="1" applyFill="1" applyAlignment="1">
      <alignment vertical="center"/>
    </xf>
    <xf numFmtId="0" fontId="133" fillId="9" borderId="0" xfId="2" applyFont="1" applyFill="1" applyAlignment="1" applyProtection="1">
      <alignment vertical="center" wrapText="1"/>
      <protection hidden="1"/>
    </xf>
    <xf numFmtId="0" fontId="70" fillId="9" borderId="0" xfId="2" applyFont="1" applyFill="1" applyAlignment="1" applyProtection="1">
      <alignment vertical="center"/>
      <protection hidden="1"/>
    </xf>
    <xf numFmtId="0" fontId="134" fillId="9" borderId="0" xfId="2" applyFont="1" applyFill="1" applyAlignment="1" applyProtection="1">
      <alignment vertical="center"/>
      <protection hidden="1"/>
    </xf>
    <xf numFmtId="0" fontId="102" fillId="9" borderId="0" xfId="2" applyFont="1" applyFill="1" applyAlignment="1" applyProtection="1">
      <alignment vertical="center"/>
      <protection hidden="1"/>
    </xf>
    <xf numFmtId="0" fontId="135" fillId="9" borderId="0" xfId="12" applyFont="1" applyFill="1" applyProtection="1">
      <alignment vertical="center"/>
      <protection hidden="1"/>
    </xf>
    <xf numFmtId="0" fontId="98" fillId="9" borderId="0" xfId="2" applyFont="1" applyFill="1" applyAlignment="1" applyProtection="1">
      <alignment vertical="center"/>
      <protection hidden="1"/>
    </xf>
    <xf numFmtId="49" fontId="77" fillId="9" borderId="0" xfId="6" applyNumberFormat="1" applyFont="1" applyFill="1" applyAlignment="1" applyProtection="1">
      <alignment vertical="top"/>
      <protection hidden="1"/>
    </xf>
    <xf numFmtId="0" fontId="164" fillId="0" borderId="0" xfId="0" applyFont="1">
      <alignment vertical="center"/>
    </xf>
    <xf numFmtId="0" fontId="166" fillId="0" borderId="0" xfId="0" applyFont="1">
      <alignment vertical="center"/>
    </xf>
    <xf numFmtId="0" fontId="77" fillId="3" borderId="58" xfId="0" applyFont="1" applyFill="1" applyBorder="1" applyAlignment="1">
      <alignment horizontal="center" vertical="center"/>
    </xf>
    <xf numFmtId="0" fontId="77" fillId="3" borderId="61" xfId="0" applyFont="1" applyFill="1" applyBorder="1" applyAlignment="1">
      <alignment horizontal="center" vertical="center"/>
    </xf>
    <xf numFmtId="0" fontId="77" fillId="3" borderId="48" xfId="0" applyFont="1" applyFill="1" applyBorder="1" applyAlignment="1">
      <alignment horizontal="center" vertical="center"/>
    </xf>
    <xf numFmtId="0" fontId="77" fillId="3" borderId="25" xfId="0" applyFont="1" applyFill="1" applyBorder="1" applyAlignment="1">
      <alignment horizontal="center" vertical="center"/>
    </xf>
    <xf numFmtId="0" fontId="77" fillId="3" borderId="100" xfId="0" applyFont="1" applyFill="1" applyBorder="1" applyAlignment="1">
      <alignment horizontal="center" vertical="center"/>
    </xf>
    <xf numFmtId="0" fontId="77" fillId="3" borderId="50" xfId="0" applyFont="1" applyFill="1" applyBorder="1" applyAlignment="1">
      <alignment horizontal="center" vertical="center"/>
    </xf>
    <xf numFmtId="0" fontId="161" fillId="0" borderId="0" xfId="2" applyFont="1" applyAlignment="1">
      <alignment vertical="center"/>
    </xf>
    <xf numFmtId="0" fontId="166" fillId="0" borderId="0" xfId="2" applyFont="1" applyAlignment="1">
      <alignment vertical="center"/>
    </xf>
    <xf numFmtId="0" fontId="93" fillId="0" borderId="0" xfId="12" applyFont="1">
      <alignment vertical="center"/>
    </xf>
    <xf numFmtId="38" fontId="93" fillId="0" borderId="0" xfId="1" applyFont="1" applyAlignment="1">
      <alignment vertical="center"/>
    </xf>
    <xf numFmtId="0" fontId="168" fillId="0" borderId="0" xfId="0" applyFont="1">
      <alignment vertical="center"/>
    </xf>
    <xf numFmtId="0" fontId="96" fillId="0" borderId="0" xfId="0" applyFont="1">
      <alignment vertical="center"/>
    </xf>
    <xf numFmtId="0" fontId="165" fillId="11" borderId="0" xfId="2" applyFont="1" applyFill="1" applyAlignment="1" applyProtection="1">
      <alignment vertical="center"/>
      <protection hidden="1"/>
    </xf>
    <xf numFmtId="0" fontId="166" fillId="11" borderId="0" xfId="2" applyFont="1" applyFill="1" applyAlignment="1" applyProtection="1">
      <alignment vertical="center" wrapText="1"/>
      <protection hidden="1"/>
    </xf>
    <xf numFmtId="0" fontId="165" fillId="0" borderId="0" xfId="2" applyFont="1" applyAlignment="1" applyProtection="1">
      <alignment vertical="center"/>
      <protection hidden="1"/>
    </xf>
    <xf numFmtId="0" fontId="143" fillId="11" borderId="0" xfId="2" applyFont="1" applyFill="1" applyAlignment="1" applyProtection="1">
      <alignment vertical="center"/>
      <protection hidden="1"/>
    </xf>
    <xf numFmtId="0" fontId="93" fillId="11" borderId="0" xfId="2" applyFont="1" applyFill="1" applyAlignment="1" applyProtection="1">
      <alignment vertical="center" wrapText="1"/>
      <protection hidden="1"/>
    </xf>
    <xf numFmtId="0" fontId="143" fillId="0" borderId="0" xfId="2" applyFont="1" applyAlignment="1" applyProtection="1">
      <alignment vertical="center"/>
      <protection hidden="1"/>
    </xf>
    <xf numFmtId="0" fontId="169" fillId="0" borderId="0" xfId="2" applyFont="1" applyAlignment="1" applyProtection="1">
      <alignment vertical="center"/>
      <protection hidden="1"/>
    </xf>
    <xf numFmtId="0" fontId="93" fillId="0" borderId="0" xfId="12" applyFont="1" applyProtection="1">
      <alignment vertical="center"/>
      <protection hidden="1"/>
    </xf>
    <xf numFmtId="0" fontId="170" fillId="0" borderId="0" xfId="12" applyFont="1" applyProtection="1">
      <alignment vertical="center"/>
      <protection hidden="1"/>
    </xf>
    <xf numFmtId="0" fontId="74" fillId="11" borderId="0" xfId="2" applyFont="1" applyFill="1" applyAlignment="1" applyProtection="1">
      <alignment vertical="center"/>
      <protection hidden="1"/>
    </xf>
    <xf numFmtId="0" fontId="170" fillId="0" borderId="0" xfId="2" applyFont="1" applyAlignment="1">
      <alignment vertical="center"/>
    </xf>
    <xf numFmtId="0" fontId="146" fillId="11" borderId="0" xfId="2" applyFont="1" applyFill="1" applyAlignment="1" applyProtection="1">
      <alignment vertical="center" wrapText="1"/>
      <protection hidden="1"/>
    </xf>
    <xf numFmtId="0" fontId="74" fillId="0" borderId="0" xfId="2" applyFont="1" applyAlignment="1" applyProtection="1">
      <alignment vertical="center"/>
      <protection hidden="1"/>
    </xf>
    <xf numFmtId="0" fontId="171" fillId="0" borderId="0" xfId="2" applyFont="1" applyAlignment="1" applyProtection="1">
      <alignment vertical="center"/>
      <protection hidden="1"/>
    </xf>
    <xf numFmtId="0" fontId="172" fillId="0" borderId="0" xfId="2" applyFont="1" applyAlignment="1" applyProtection="1">
      <alignment vertical="center"/>
      <protection hidden="1"/>
    </xf>
    <xf numFmtId="0" fontId="70" fillId="0" borderId="0" xfId="2" applyFont="1"/>
    <xf numFmtId="0" fontId="93" fillId="0" borderId="0" xfId="2" applyFont="1"/>
    <xf numFmtId="0" fontId="166" fillId="0" borderId="0" xfId="2" applyFont="1" applyAlignment="1" applyProtection="1">
      <alignment vertical="center"/>
      <protection hidden="1"/>
    </xf>
    <xf numFmtId="0" fontId="93" fillId="0" borderId="0" xfId="2" applyFont="1" applyAlignment="1" applyProtection="1">
      <alignment vertical="center"/>
      <protection hidden="1"/>
    </xf>
    <xf numFmtId="0" fontId="143" fillId="0" borderId="0" xfId="2" applyFont="1" applyProtection="1">
      <protection hidden="1"/>
    </xf>
    <xf numFmtId="0" fontId="173" fillId="0" borderId="0" xfId="2" applyFont="1" applyAlignment="1" applyProtection="1">
      <alignment vertical="center"/>
      <protection hidden="1"/>
    </xf>
    <xf numFmtId="0" fontId="143" fillId="9" borderId="0" xfId="2" applyFont="1" applyFill="1" applyAlignment="1" applyProtection="1">
      <alignment horizontal="center" vertical="center" wrapText="1"/>
      <protection hidden="1"/>
    </xf>
    <xf numFmtId="0" fontId="143" fillId="9" borderId="0" xfId="2" applyFont="1" applyFill="1" applyProtection="1">
      <protection hidden="1"/>
    </xf>
    <xf numFmtId="0" fontId="143" fillId="0" borderId="0" xfId="2" applyFont="1" applyAlignment="1" applyProtection="1">
      <alignment vertical="center" shrinkToFit="1"/>
      <protection hidden="1"/>
    </xf>
    <xf numFmtId="0" fontId="143" fillId="0" borderId="0" xfId="2" applyFont="1" applyAlignment="1" applyProtection="1">
      <alignment vertical="center" wrapText="1"/>
      <protection hidden="1"/>
    </xf>
    <xf numFmtId="38" fontId="143" fillId="0" borderId="0" xfId="2469" applyFont="1" applyFill="1" applyBorder="1" applyAlignment="1" applyProtection="1">
      <alignment vertical="center"/>
      <protection hidden="1"/>
    </xf>
    <xf numFmtId="0" fontId="162" fillId="0" borderId="0" xfId="6" applyFont="1" applyProtection="1">
      <alignment vertical="center"/>
      <protection hidden="1"/>
    </xf>
    <xf numFmtId="0" fontId="174" fillId="0" borderId="0" xfId="6" applyFont="1" applyProtection="1">
      <alignment vertical="center"/>
      <protection hidden="1"/>
    </xf>
    <xf numFmtId="0" fontId="153" fillId="0" borderId="0" xfId="6" applyFont="1" applyProtection="1">
      <alignment vertical="center"/>
      <protection hidden="1"/>
    </xf>
    <xf numFmtId="0" fontId="102" fillId="0" borderId="0" xfId="6" applyFont="1" applyProtection="1">
      <alignment vertical="center"/>
      <protection hidden="1"/>
    </xf>
    <xf numFmtId="0" fontId="70" fillId="0" borderId="0" xfId="6" applyFont="1" applyProtection="1">
      <alignment vertical="center"/>
      <protection hidden="1"/>
    </xf>
    <xf numFmtId="0" fontId="70" fillId="0" borderId="0" xfId="12" applyFont="1" applyAlignment="1" applyProtection="1">
      <alignment vertical="center" shrinkToFit="1"/>
      <protection hidden="1"/>
    </xf>
    <xf numFmtId="0" fontId="70" fillId="0" borderId="0" xfId="6" applyFont="1" applyAlignment="1" applyProtection="1">
      <alignment horizontal="right" vertical="center"/>
      <protection hidden="1"/>
    </xf>
    <xf numFmtId="0" fontId="71" fillId="9" borderId="0" xfId="6" applyFont="1" applyFill="1" applyProtection="1">
      <alignment vertical="center"/>
      <protection hidden="1"/>
    </xf>
    <xf numFmtId="0" fontId="70" fillId="9" borderId="0" xfId="6" applyFont="1" applyFill="1" applyProtection="1">
      <alignment vertical="center"/>
      <protection hidden="1"/>
    </xf>
    <xf numFmtId="0" fontId="70" fillId="0" borderId="0" xfId="12" applyFont="1" applyAlignment="1" applyProtection="1">
      <alignment horizontal="right" vertical="center"/>
      <protection hidden="1"/>
    </xf>
    <xf numFmtId="0" fontId="70" fillId="0" borderId="0" xfId="6" applyFont="1">
      <alignment vertical="center"/>
    </xf>
    <xf numFmtId="0" fontId="70" fillId="9" borderId="0" xfId="6" applyFont="1" applyFill="1">
      <alignment vertical="center"/>
    </xf>
    <xf numFmtId="0" fontId="70" fillId="9" borderId="0" xfId="6" applyFont="1" applyFill="1" applyAlignment="1">
      <alignment horizontal="left" vertical="center" indent="1"/>
    </xf>
    <xf numFmtId="0" fontId="98" fillId="0" borderId="0" xfId="6" applyFont="1">
      <alignment vertical="center"/>
    </xf>
    <xf numFmtId="0" fontId="54" fillId="0" borderId="0" xfId="12" applyFont="1" applyProtection="1">
      <alignment vertical="center"/>
      <protection hidden="1"/>
    </xf>
    <xf numFmtId="0" fontId="54" fillId="0" borderId="0" xfId="12" applyFont="1" applyAlignment="1" applyProtection="1">
      <alignment horizontal="right" vertical="center"/>
      <protection hidden="1"/>
    </xf>
    <xf numFmtId="0" fontId="70" fillId="9" borderId="0" xfId="6" applyFont="1" applyFill="1" applyAlignment="1">
      <alignment vertical="center" wrapText="1"/>
    </xf>
    <xf numFmtId="0" fontId="70" fillId="9" borderId="0" xfId="6" applyFont="1" applyFill="1" applyAlignment="1">
      <alignment horizontal="left" vertical="center"/>
    </xf>
    <xf numFmtId="0" fontId="112" fillId="0" borderId="0" xfId="12" applyFont="1" applyAlignment="1" applyProtection="1">
      <alignment horizontal="right" vertical="center"/>
      <protection hidden="1"/>
    </xf>
    <xf numFmtId="0" fontId="70" fillId="9" borderId="37" xfId="6" applyFont="1" applyFill="1" applyBorder="1" applyProtection="1">
      <alignment vertical="center"/>
      <protection hidden="1"/>
    </xf>
    <xf numFmtId="0" fontId="70" fillId="9" borderId="0" xfId="6" applyFont="1" applyFill="1" applyAlignment="1" applyProtection="1">
      <alignment horizontal="left" vertical="center" indent="1"/>
      <protection hidden="1"/>
    </xf>
    <xf numFmtId="0" fontId="70" fillId="0" borderId="38" xfId="6" applyFont="1" applyBorder="1" applyAlignment="1" applyProtection="1">
      <alignment horizontal="center" vertical="center"/>
      <protection hidden="1"/>
    </xf>
    <xf numFmtId="0" fontId="70" fillId="0" borderId="0" xfId="6" applyFont="1" applyAlignment="1" applyProtection="1">
      <alignment horizontal="center" vertical="center"/>
      <protection hidden="1"/>
    </xf>
    <xf numFmtId="0" fontId="70" fillId="9" borderId="0" xfId="6" applyFont="1" applyFill="1" applyAlignment="1" applyProtection="1">
      <alignment horizontal="left" vertical="center"/>
      <protection hidden="1"/>
    </xf>
    <xf numFmtId="0" fontId="70" fillId="9" borderId="0" xfId="6" applyFont="1" applyFill="1" applyAlignment="1" applyProtection="1">
      <alignment horizontal="center" vertical="center"/>
      <protection hidden="1"/>
    </xf>
    <xf numFmtId="0" fontId="70" fillId="9" borderId="0" xfId="6" applyFont="1" applyFill="1" applyAlignment="1" applyProtection="1">
      <protection hidden="1"/>
    </xf>
    <xf numFmtId="0" fontId="70" fillId="9" borderId="0" xfId="6" applyFont="1" applyFill="1" applyAlignment="1" applyProtection="1">
      <alignment horizontal="right" vertical="center"/>
      <protection hidden="1"/>
    </xf>
    <xf numFmtId="0" fontId="70" fillId="9" borderId="0" xfId="6" applyFont="1" applyFill="1" applyAlignment="1" applyProtection="1">
      <alignment horizontal="left" vertical="top"/>
      <protection hidden="1"/>
    </xf>
    <xf numFmtId="0" fontId="70" fillId="9" borderId="0" xfId="6" applyFont="1" applyFill="1" applyAlignment="1" applyProtection="1">
      <alignment vertical="top" wrapText="1"/>
      <protection hidden="1"/>
    </xf>
    <xf numFmtId="0" fontId="70" fillId="9" borderId="0" xfId="6" applyFont="1" applyFill="1" applyAlignment="1" applyProtection="1">
      <alignment vertical="center" wrapText="1"/>
      <protection hidden="1"/>
    </xf>
    <xf numFmtId="0" fontId="70" fillId="0" borderId="0" xfId="6" applyFont="1" applyAlignment="1" applyProtection="1">
      <alignment vertical="center" wrapText="1"/>
      <protection hidden="1"/>
    </xf>
    <xf numFmtId="0" fontId="71" fillId="9" borderId="0" xfId="6" applyFont="1" applyFill="1" applyAlignment="1" applyProtection="1">
      <alignment horizontal="center" vertical="center" wrapText="1"/>
      <protection hidden="1"/>
    </xf>
    <xf numFmtId="38" fontId="71" fillId="0" borderId="0" xfId="9" applyFont="1" applyFill="1" applyBorder="1" applyAlignment="1" applyProtection="1">
      <alignment horizontal="center" vertical="center" shrinkToFit="1"/>
      <protection hidden="1"/>
    </xf>
    <xf numFmtId="49" fontId="70" fillId="9" borderId="0" xfId="6" applyNumberFormat="1" applyFont="1" applyFill="1" applyAlignment="1" applyProtection="1">
      <alignment vertical="center" wrapText="1"/>
      <protection hidden="1"/>
    </xf>
    <xf numFmtId="0" fontId="70" fillId="9" borderId="0" xfId="6" applyFont="1" applyFill="1" applyAlignment="1" applyProtection="1">
      <alignment vertical="center"/>
      <protection hidden="1"/>
    </xf>
    <xf numFmtId="0" fontId="175" fillId="0" borderId="0" xfId="2" applyFont="1" applyAlignment="1">
      <alignment vertical="center"/>
    </xf>
    <xf numFmtId="0" fontId="176" fillId="0" borderId="0" xfId="2" applyFont="1"/>
    <xf numFmtId="0" fontId="177" fillId="0" borderId="0" xfId="2" applyFont="1"/>
    <xf numFmtId="0" fontId="178" fillId="0" borderId="0" xfId="2" applyFont="1" applyAlignment="1">
      <alignment vertical="center"/>
    </xf>
    <xf numFmtId="0" fontId="179" fillId="0" borderId="0" xfId="2" applyFont="1"/>
    <xf numFmtId="0" fontId="71" fillId="0" borderId="0" xfId="2" applyFont="1" applyAlignment="1">
      <alignment horizontal="left" vertical="center"/>
    </xf>
    <xf numFmtId="0" fontId="180" fillId="0" borderId="0" xfId="2" applyFont="1"/>
    <xf numFmtId="0" fontId="180" fillId="0" borderId="9" xfId="2" applyFont="1" applyBorder="1" applyAlignment="1">
      <alignment vertical="center"/>
    </xf>
    <xf numFmtId="0" fontId="180" fillId="0" borderId="0" xfId="2" applyFont="1" applyAlignment="1">
      <alignment vertical="center"/>
    </xf>
    <xf numFmtId="0" fontId="54" fillId="0" borderId="0" xfId="2" applyFont="1" applyAlignment="1">
      <alignment horizontal="left" vertical="center"/>
    </xf>
    <xf numFmtId="0" fontId="70" fillId="0" borderId="0" xfId="6" applyFont="1" applyAlignment="1">
      <alignment horizontal="right" vertical="center"/>
    </xf>
    <xf numFmtId="0" fontId="71" fillId="9" borderId="0" xfId="6" applyFont="1" applyFill="1">
      <alignment vertical="center"/>
    </xf>
    <xf numFmtId="0" fontId="70" fillId="9" borderId="0" xfId="6" applyFont="1" applyFill="1" applyAlignment="1">
      <alignment horizontal="center" vertical="center"/>
    </xf>
    <xf numFmtId="0" fontId="70" fillId="0" borderId="0" xfId="6" applyFont="1" applyAlignment="1">
      <alignment horizontal="left" vertical="center" shrinkToFit="1"/>
    </xf>
    <xf numFmtId="0" fontId="70" fillId="0" borderId="0" xfId="6" applyFont="1" applyAlignment="1">
      <alignment horizontal="center" vertical="center"/>
    </xf>
    <xf numFmtId="0" fontId="70" fillId="9" borderId="0" xfId="6" applyFont="1" applyFill="1" applyAlignment="1">
      <alignment horizontal="right" vertical="center"/>
    </xf>
    <xf numFmtId="0" fontId="70" fillId="9" borderId="0" xfId="6" applyFont="1" applyFill="1" applyAlignment="1">
      <alignment horizontal="left" vertical="top"/>
    </xf>
    <xf numFmtId="0" fontId="70" fillId="9" borderId="0" xfId="6" applyFont="1" applyFill="1" applyAlignment="1">
      <alignment vertical="top" wrapText="1"/>
    </xf>
    <xf numFmtId="0" fontId="181" fillId="0" borderId="0" xfId="12" applyFont="1" applyProtection="1">
      <alignment vertical="center"/>
      <protection hidden="1"/>
    </xf>
    <xf numFmtId="38" fontId="54" fillId="0" borderId="0" xfId="10" applyFont="1" applyProtection="1">
      <alignment vertical="center"/>
      <protection hidden="1"/>
    </xf>
    <xf numFmtId="0" fontId="70" fillId="0" borderId="0" xfId="12" applyFont="1" applyProtection="1">
      <alignment vertical="center"/>
      <protection hidden="1"/>
    </xf>
    <xf numFmtId="0" fontId="54" fillId="9" borderId="0" xfId="12" applyFont="1" applyFill="1" applyProtection="1">
      <alignment vertical="center"/>
      <protection hidden="1"/>
    </xf>
    <xf numFmtId="0" fontId="54" fillId="9" borderId="0" xfId="12" applyFont="1" applyFill="1" applyAlignment="1" applyProtection="1">
      <alignment vertical="center" wrapText="1"/>
      <protection hidden="1"/>
    </xf>
    <xf numFmtId="197" fontId="54" fillId="0" borderId="0" xfId="12" applyNumberFormat="1" applyFont="1" applyAlignment="1" applyProtection="1">
      <alignment horizontal="center" vertical="center"/>
      <protection hidden="1"/>
    </xf>
    <xf numFmtId="0" fontId="70" fillId="15" borderId="7" xfId="14" applyFont="1" applyFill="1" applyBorder="1" applyAlignment="1" applyProtection="1">
      <alignment horizontal="center" vertical="center"/>
      <protection locked="0"/>
    </xf>
    <xf numFmtId="0" fontId="70" fillId="0" borderId="8" xfId="6" applyFont="1" applyBorder="1">
      <alignment vertical="center"/>
    </xf>
    <xf numFmtId="0" fontId="70" fillId="15" borderId="8" xfId="14" applyFont="1" applyFill="1" applyBorder="1" applyAlignment="1" applyProtection="1">
      <alignment horizontal="center" vertical="center"/>
      <protection locked="0"/>
    </xf>
    <xf numFmtId="0" fontId="70" fillId="0" borderId="9" xfId="6" applyFont="1" applyBorder="1">
      <alignment vertical="center"/>
    </xf>
    <xf numFmtId="0" fontId="182" fillId="9" borderId="0" xfId="6" applyFont="1" applyFill="1" applyAlignment="1">
      <alignment vertical="top"/>
    </xf>
    <xf numFmtId="0" fontId="162" fillId="0" borderId="0" xfId="12" applyFont="1" applyProtection="1">
      <alignment vertical="center"/>
      <protection hidden="1"/>
    </xf>
    <xf numFmtId="0" fontId="70" fillId="0" borderId="8" xfId="12" applyFont="1" applyBorder="1" applyAlignment="1">
      <alignment vertical="center" wrapText="1"/>
    </xf>
    <xf numFmtId="0" fontId="181" fillId="0" borderId="8" xfId="12" applyFont="1" applyBorder="1">
      <alignment vertical="center"/>
    </xf>
    <xf numFmtId="0" fontId="70" fillId="9" borderId="8" xfId="14" applyFont="1" applyFill="1" applyBorder="1">
      <alignment vertical="center"/>
    </xf>
    <xf numFmtId="0" fontId="70" fillId="0" borderId="8" xfId="12" applyFont="1" applyBorder="1">
      <alignment vertical="center"/>
    </xf>
    <xf numFmtId="0" fontId="70" fillId="9" borderId="0" xfId="6" applyFont="1" applyFill="1" applyAlignment="1">
      <alignment horizontal="center" vertical="center" wrapText="1"/>
    </xf>
    <xf numFmtId="0" fontId="129" fillId="0" borderId="8" xfId="6" applyFont="1" applyBorder="1" applyAlignment="1">
      <alignment horizontal="center" vertical="center"/>
    </xf>
    <xf numFmtId="0" fontId="181" fillId="0" borderId="0" xfId="12" applyFont="1" applyAlignment="1">
      <alignment vertical="center" textRotation="255"/>
    </xf>
    <xf numFmtId="49" fontId="70" fillId="9" borderId="0" xfId="14" applyNumberFormat="1" applyFont="1" applyFill="1">
      <alignment vertical="center"/>
    </xf>
    <xf numFmtId="0" fontId="70" fillId="0" borderId="0" xfId="14" applyFont="1">
      <alignment vertical="center"/>
    </xf>
    <xf numFmtId="0" fontId="70" fillId="0" borderId="0" xfId="12" applyFont="1" applyAlignment="1">
      <alignment vertical="center" wrapText="1"/>
    </xf>
    <xf numFmtId="0" fontId="181" fillId="0" borderId="0" xfId="12" applyFont="1">
      <alignment vertical="center"/>
    </xf>
    <xf numFmtId="0" fontId="70" fillId="0" borderId="0" xfId="12" applyFont="1">
      <alignment vertical="center"/>
    </xf>
    <xf numFmtId="49" fontId="102" fillId="0" borderId="0" xfId="12" applyNumberFormat="1" applyFont="1" applyAlignment="1">
      <alignment horizontal="center" vertical="center" shrinkToFit="1"/>
    </xf>
    <xf numFmtId="49" fontId="70" fillId="0" borderId="0" xfId="12" applyNumberFormat="1" applyFont="1" applyAlignment="1">
      <alignment vertical="center" shrinkToFit="1"/>
    </xf>
    <xf numFmtId="0" fontId="54" fillId="0" borderId="0" xfId="14" applyFont="1">
      <alignment vertical="center"/>
    </xf>
    <xf numFmtId="49" fontId="102" fillId="0" borderId="0" xfId="12" applyNumberFormat="1" applyFont="1" applyAlignment="1">
      <alignment vertical="center" shrinkToFit="1"/>
    </xf>
    <xf numFmtId="49" fontId="70" fillId="0" borderId="9" xfId="12" applyNumberFormat="1" applyFont="1" applyBorder="1" applyAlignment="1">
      <alignment horizontal="center" vertical="center" shrinkToFit="1"/>
    </xf>
    <xf numFmtId="0" fontId="70" fillId="0" borderId="9" xfId="12" applyFont="1" applyBorder="1" applyAlignment="1">
      <alignment horizontal="center" vertical="center" shrinkToFit="1"/>
    </xf>
    <xf numFmtId="38" fontId="129" fillId="0" borderId="0" xfId="1246" applyFont="1" applyFill="1" applyBorder="1" applyAlignment="1" applyProtection="1">
      <alignment vertical="center" shrinkToFit="1"/>
    </xf>
    <xf numFmtId="38" fontId="183" fillId="0" borderId="0" xfId="1246" applyFont="1" applyFill="1" applyBorder="1" applyAlignment="1" applyProtection="1">
      <alignment vertical="center" shrinkToFit="1"/>
    </xf>
    <xf numFmtId="0" fontId="102" fillId="0" borderId="0" xfId="12" applyFont="1" applyAlignment="1">
      <alignment vertical="center" shrinkToFit="1"/>
    </xf>
    <xf numFmtId="49" fontId="70" fillId="0" borderId="56" xfId="12" applyNumberFormat="1" applyFont="1" applyBorder="1" applyAlignment="1">
      <alignment horizontal="center" vertical="center" shrinkToFit="1"/>
    </xf>
    <xf numFmtId="0" fontId="70" fillId="0" borderId="56" xfId="12" applyFont="1" applyBorder="1" applyAlignment="1">
      <alignment horizontal="center" vertical="center" shrinkToFit="1"/>
    </xf>
    <xf numFmtId="49" fontId="70" fillId="0" borderId="89" xfId="12" applyNumberFormat="1" applyFont="1" applyBorder="1" applyAlignment="1">
      <alignment horizontal="center" vertical="center" shrinkToFit="1"/>
    </xf>
    <xf numFmtId="0" fontId="70" fillId="0" borderId="89" xfId="12" applyFont="1" applyBorder="1" applyAlignment="1">
      <alignment horizontal="center" vertical="center" shrinkToFit="1"/>
    </xf>
    <xf numFmtId="49" fontId="70" fillId="0" borderId="0" xfId="12" applyNumberFormat="1" applyFont="1" applyAlignment="1">
      <alignment horizontal="left" vertical="center" shrinkToFit="1"/>
    </xf>
    <xf numFmtId="0" fontId="184" fillId="0" borderId="0" xfId="12" applyFont="1" applyProtection="1">
      <alignment vertical="center"/>
      <protection hidden="1"/>
    </xf>
    <xf numFmtId="0" fontId="102" fillId="0" borderId="0" xfId="12" applyFont="1" applyProtection="1">
      <alignment vertical="center"/>
      <protection hidden="1"/>
    </xf>
    <xf numFmtId="196" fontId="112" fillId="0" borderId="0" xfId="12" applyNumberFormat="1" applyFont="1" applyProtection="1">
      <alignment vertical="center"/>
      <protection hidden="1"/>
    </xf>
    <xf numFmtId="0" fontId="185" fillId="0" borderId="0" xfId="12" applyFont="1" applyAlignment="1" applyProtection="1">
      <alignment horizontal="right" vertical="center"/>
      <protection hidden="1"/>
    </xf>
    <xf numFmtId="0" fontId="70" fillId="9" borderId="8" xfId="6" applyFont="1" applyFill="1" applyBorder="1">
      <alignment vertical="center"/>
    </xf>
    <xf numFmtId="0" fontId="70" fillId="0" borderId="7" xfId="14" applyFont="1" applyBorder="1" applyAlignment="1" applyProtection="1">
      <alignment horizontal="center" vertical="center"/>
      <protection locked="0"/>
    </xf>
    <xf numFmtId="0" fontId="70" fillId="0" borderId="8" xfId="14" applyFont="1" applyBorder="1" applyAlignment="1" applyProtection="1">
      <alignment horizontal="center" vertical="center"/>
      <protection locked="0"/>
    </xf>
    <xf numFmtId="0" fontId="41" fillId="0" borderId="0" xfId="12" applyFont="1" applyAlignment="1" applyProtection="1">
      <alignment horizontal="right" vertical="center"/>
      <protection hidden="1"/>
    </xf>
    <xf numFmtId="0" fontId="70" fillId="0" borderId="9" xfId="6" applyFont="1" applyBorder="1" applyAlignment="1">
      <alignment horizontal="center" vertical="center"/>
    </xf>
    <xf numFmtId="0" fontId="186" fillId="0" borderId="0" xfId="14" applyFont="1">
      <alignment vertical="center"/>
    </xf>
    <xf numFmtId="0" fontId="102" fillId="0" borderId="0" xfId="6" applyFont="1">
      <alignment vertical="center"/>
    </xf>
    <xf numFmtId="0" fontId="102" fillId="9" borderId="0" xfId="6" applyFont="1" applyFill="1">
      <alignment vertical="center"/>
    </xf>
    <xf numFmtId="0" fontId="102" fillId="9" borderId="0" xfId="6" applyFont="1" applyFill="1" applyAlignment="1">
      <alignment horizontal="left" vertical="center" indent="1"/>
    </xf>
    <xf numFmtId="0" fontId="188" fillId="0" borderId="0" xfId="12" applyFont="1" applyProtection="1">
      <alignment vertical="center"/>
      <protection hidden="1"/>
    </xf>
    <xf numFmtId="38" fontId="189" fillId="0" borderId="0" xfId="10" applyFont="1" applyProtection="1">
      <alignment vertical="center"/>
      <protection hidden="1"/>
    </xf>
    <xf numFmtId="0" fontId="77" fillId="0" borderId="0" xfId="12" applyFont="1" applyProtection="1">
      <alignment vertical="center"/>
      <protection hidden="1"/>
    </xf>
    <xf numFmtId="0" fontId="41" fillId="9" borderId="0" xfId="12" applyFont="1" applyFill="1" applyAlignment="1" applyProtection="1">
      <alignment vertical="center" wrapText="1"/>
      <protection hidden="1"/>
    </xf>
    <xf numFmtId="196" fontId="41" fillId="0" borderId="0" xfId="12" applyNumberFormat="1" applyFont="1" applyProtection="1">
      <alignment vertical="center"/>
      <protection hidden="1"/>
    </xf>
    <xf numFmtId="197" fontId="41" fillId="0" borderId="0" xfId="12" applyNumberFormat="1" applyFont="1" applyAlignment="1" applyProtection="1">
      <alignment horizontal="center" vertical="center"/>
      <protection hidden="1"/>
    </xf>
    <xf numFmtId="0" fontId="190" fillId="0" borderId="0" xfId="6" applyFont="1">
      <alignment vertical="center"/>
    </xf>
    <xf numFmtId="0" fontId="177" fillId="0" borderId="0" xfId="6" applyFont="1">
      <alignment vertical="center"/>
    </xf>
    <xf numFmtId="0" fontId="174" fillId="0" borderId="0" xfId="6" applyFont="1">
      <alignment vertical="center"/>
    </xf>
    <xf numFmtId="0" fontId="174" fillId="0" borderId="0" xfId="12" applyFont="1">
      <alignment vertical="center"/>
    </xf>
    <xf numFmtId="0" fontId="177" fillId="0" borderId="0" xfId="12" applyFont="1">
      <alignment vertical="center"/>
    </xf>
    <xf numFmtId="0" fontId="112" fillId="0" borderId="0" xfId="12" applyFont="1">
      <alignment vertical="center"/>
    </xf>
    <xf numFmtId="0" fontId="54" fillId="0" borderId="0" xfId="12" applyFont="1">
      <alignment vertical="center"/>
    </xf>
    <xf numFmtId="0" fontId="54" fillId="0" borderId="0" xfId="12" applyFont="1" applyAlignment="1">
      <alignment horizontal="right" vertical="center"/>
    </xf>
    <xf numFmtId="0" fontId="129" fillId="0" borderId="0" xfId="6" applyFont="1" applyAlignment="1">
      <alignment vertical="center" wrapText="1" shrinkToFit="1"/>
    </xf>
    <xf numFmtId="0" fontId="112" fillId="0" borderId="0" xfId="12" applyFont="1" applyAlignment="1">
      <alignment horizontal="right" vertical="center"/>
    </xf>
    <xf numFmtId="49" fontId="70" fillId="0" borderId="9" xfId="12" applyNumberFormat="1" applyFont="1" applyBorder="1" applyAlignment="1">
      <alignment vertical="center" shrinkToFit="1"/>
    </xf>
    <xf numFmtId="0" fontId="70" fillId="0" borderId="9" xfId="12" applyFont="1" applyBorder="1" applyAlignment="1">
      <alignment vertical="center" shrinkToFit="1"/>
    </xf>
    <xf numFmtId="38" fontId="129" fillId="0" borderId="0" xfId="2466" applyFont="1" applyFill="1" applyBorder="1" applyAlignment="1" applyProtection="1">
      <alignment vertical="center" shrinkToFit="1"/>
    </xf>
    <xf numFmtId="38" fontId="183" fillId="0" borderId="0" xfId="2466" applyFont="1" applyFill="1" applyBorder="1" applyAlignment="1" applyProtection="1">
      <alignment vertical="center" shrinkToFit="1"/>
    </xf>
    <xf numFmtId="0" fontId="184" fillId="0" borderId="0" xfId="12" applyFont="1">
      <alignment vertical="center"/>
    </xf>
    <xf numFmtId="38" fontId="54" fillId="0" borderId="0" xfId="10" applyFont="1" applyProtection="1">
      <alignment vertical="center"/>
    </xf>
    <xf numFmtId="0" fontId="102" fillId="0" borderId="0" xfId="12" applyFont="1">
      <alignment vertical="center"/>
    </xf>
    <xf numFmtId="0" fontId="54" fillId="9" borderId="0" xfId="12" applyFont="1" applyFill="1">
      <alignment vertical="center"/>
    </xf>
    <xf numFmtId="0" fontId="54" fillId="9" borderId="0" xfId="12" applyFont="1" applyFill="1" applyAlignment="1">
      <alignment vertical="center" wrapText="1"/>
    </xf>
    <xf numFmtId="196" fontId="112" fillId="0" borderId="0" xfId="12" applyNumberFormat="1" applyFont="1">
      <alignment vertical="center"/>
    </xf>
    <xf numFmtId="197" fontId="54" fillId="0" borderId="0" xfId="12" applyNumberFormat="1" applyFont="1" applyAlignment="1">
      <alignment horizontal="center" vertical="center"/>
    </xf>
    <xf numFmtId="0" fontId="161" fillId="0" borderId="0" xfId="0" applyFont="1">
      <alignment vertical="center"/>
    </xf>
    <xf numFmtId="0" fontId="39" fillId="0" borderId="0" xfId="0" applyFont="1" applyAlignment="1">
      <alignment vertical="center"/>
    </xf>
    <xf numFmtId="179" fontId="39" fillId="0" borderId="0" xfId="0" applyNumberFormat="1" applyFont="1" applyFill="1" applyAlignment="1">
      <alignment horizontal="left" vertical="center" indent="1"/>
    </xf>
    <xf numFmtId="0" fontId="162" fillId="0" borderId="0" xfId="0" applyFont="1">
      <alignment vertical="center"/>
    </xf>
    <xf numFmtId="0" fontId="77" fillId="0" borderId="0" xfId="0" applyFont="1" applyAlignment="1">
      <alignment vertical="center" shrinkToFit="1"/>
    </xf>
    <xf numFmtId="0" fontId="122" fillId="0" borderId="0" xfId="0" applyFont="1">
      <alignment vertical="center"/>
    </xf>
    <xf numFmtId="0" fontId="77" fillId="0" borderId="0" xfId="0" applyFont="1">
      <alignment vertical="center"/>
    </xf>
    <xf numFmtId="0" fontId="41" fillId="0" borderId="0" xfId="0" applyFont="1" applyFill="1">
      <alignment vertical="center"/>
    </xf>
    <xf numFmtId="0" fontId="41" fillId="0" borderId="75" xfId="0" applyFont="1" applyBorder="1" applyAlignment="1" applyProtection="1">
      <alignment horizontal="center" vertical="center" wrapText="1"/>
      <protection locked="0"/>
    </xf>
    <xf numFmtId="0" fontId="41" fillId="0" borderId="59" xfId="0" applyFont="1" applyBorder="1" applyAlignment="1" applyProtection="1">
      <alignment horizontal="center" vertical="center" wrapText="1"/>
      <protection locked="0"/>
    </xf>
    <xf numFmtId="0" fontId="77" fillId="0" borderId="0" xfId="0" applyFont="1" applyBorder="1" applyAlignment="1">
      <alignment horizontal="right" vertical="center"/>
    </xf>
    <xf numFmtId="0" fontId="77" fillId="0" borderId="9" xfId="0" applyFont="1" applyBorder="1" applyAlignment="1">
      <alignment horizontal="right" vertical="center"/>
    </xf>
    <xf numFmtId="0" fontId="77" fillId="0" borderId="26" xfId="0" applyFont="1" applyBorder="1" applyProtection="1">
      <alignment vertical="center"/>
      <protection locked="0"/>
    </xf>
    <xf numFmtId="0" fontId="77" fillId="0" borderId="27" xfId="0" applyFont="1" applyBorder="1" applyAlignment="1">
      <alignment horizontal="right" vertical="center"/>
    </xf>
    <xf numFmtId="0" fontId="77" fillId="0" borderId="101" xfId="0" applyFont="1" applyBorder="1" applyProtection="1">
      <alignment vertical="center"/>
      <protection locked="0"/>
    </xf>
    <xf numFmtId="0" fontId="77" fillId="0" borderId="102" xfId="0" applyFont="1" applyBorder="1" applyAlignment="1">
      <alignment horizontal="right" vertical="center"/>
    </xf>
    <xf numFmtId="0" fontId="77" fillId="0" borderId="57" xfId="0" applyFont="1" applyBorder="1" applyAlignment="1">
      <alignment horizontal="right" vertical="center"/>
    </xf>
    <xf numFmtId="0" fontId="96" fillId="0" borderId="0" xfId="0" applyFont="1" applyFill="1">
      <alignment vertical="center"/>
    </xf>
    <xf numFmtId="0" fontId="77" fillId="0" borderId="0" xfId="0" applyFont="1" applyBorder="1">
      <alignment vertical="center"/>
    </xf>
    <xf numFmtId="0" fontId="77" fillId="0" borderId="8" xfId="0" applyFont="1" applyBorder="1" applyAlignment="1">
      <alignment vertical="center"/>
    </xf>
    <xf numFmtId="0" fontId="41" fillId="0" borderId="8" xfId="0" applyFont="1" applyBorder="1">
      <alignment vertical="center"/>
    </xf>
    <xf numFmtId="0" fontId="77" fillId="0" borderId="8" xfId="0" applyFont="1" applyBorder="1">
      <alignment vertical="center"/>
    </xf>
    <xf numFmtId="0" fontId="77" fillId="0" borderId="9" xfId="0" applyFont="1" applyBorder="1">
      <alignment vertical="center"/>
    </xf>
    <xf numFmtId="0" fontId="77" fillId="0" borderId="74" xfId="0" applyFont="1" applyBorder="1">
      <alignment vertical="center"/>
    </xf>
    <xf numFmtId="0" fontId="77" fillId="0" borderId="8" xfId="0" applyFont="1" applyBorder="1" applyAlignment="1" applyProtection="1">
      <alignment horizontal="center" vertical="center" wrapText="1"/>
      <protection locked="0"/>
    </xf>
    <xf numFmtId="0" fontId="77" fillId="0" borderId="9" xfId="0" applyFont="1" applyBorder="1" applyAlignment="1">
      <alignment vertical="center" wrapText="1"/>
    </xf>
    <xf numFmtId="0" fontId="77" fillId="0" borderId="8" xfId="0" applyFont="1" applyBorder="1" applyAlignment="1" applyProtection="1">
      <alignment horizontal="center" vertical="center"/>
      <protection locked="0"/>
    </xf>
    <xf numFmtId="0" fontId="77" fillId="0" borderId="9" xfId="0" applyFont="1" applyBorder="1" applyAlignment="1">
      <alignment horizontal="left" vertical="center"/>
    </xf>
    <xf numFmtId="0" fontId="159" fillId="0" borderId="0" xfId="0" applyFont="1">
      <alignment vertical="center"/>
    </xf>
    <xf numFmtId="0" fontId="70" fillId="0" borderId="0" xfId="2" applyFont="1" applyAlignment="1">
      <alignment vertical="top" wrapText="1"/>
    </xf>
    <xf numFmtId="0" fontId="163" fillId="0" borderId="0" xfId="0" applyFont="1" applyAlignment="1">
      <alignment vertical="center" shrinkToFit="1"/>
    </xf>
    <xf numFmtId="0" fontId="77" fillId="18" borderId="35" xfId="0" applyFont="1" applyFill="1" applyBorder="1" applyAlignment="1" applyProtection="1">
      <alignment horizontal="right" vertical="center"/>
      <protection locked="0"/>
    </xf>
    <xf numFmtId="0" fontId="77" fillId="18" borderId="35" xfId="0" applyFont="1" applyFill="1" applyBorder="1" applyAlignment="1">
      <alignment vertical="center"/>
    </xf>
    <xf numFmtId="0" fontId="77" fillId="18" borderId="0" xfId="0" applyFont="1" applyFill="1" applyBorder="1" applyAlignment="1" applyProtection="1">
      <alignment horizontal="right" vertical="center"/>
      <protection locked="0"/>
    </xf>
    <xf numFmtId="0" fontId="77" fillId="18" borderId="37" xfId="0" applyFont="1" applyFill="1" applyBorder="1" applyAlignment="1">
      <alignment vertical="center"/>
    </xf>
    <xf numFmtId="0" fontId="77" fillId="18" borderId="74" xfId="0" applyFont="1" applyFill="1" applyBorder="1" applyAlignment="1">
      <alignment vertical="center"/>
    </xf>
    <xf numFmtId="0" fontId="41" fillId="0" borderId="0" xfId="0" applyFont="1">
      <alignment vertical="center"/>
    </xf>
    <xf numFmtId="0" fontId="193" fillId="0" borderId="0" xfId="2" applyFont="1" applyAlignment="1" applyProtection="1">
      <alignment vertical="center" shrinkToFit="1"/>
      <protection hidden="1"/>
    </xf>
    <xf numFmtId="0" fontId="139" fillId="9" borderId="0" xfId="2" applyFont="1" applyFill="1" applyAlignment="1" applyProtection="1">
      <alignment vertical="center"/>
      <protection hidden="1"/>
    </xf>
    <xf numFmtId="0" fontId="147" fillId="0" borderId="0" xfId="2" applyFont="1" applyAlignment="1" applyProtection="1">
      <alignment horizontal="left" vertical="center"/>
      <protection hidden="1"/>
    </xf>
    <xf numFmtId="0" fontId="139" fillId="9" borderId="0" xfId="2" applyFont="1" applyFill="1" applyAlignment="1" applyProtection="1">
      <alignment horizontal="center" vertical="center" wrapText="1"/>
      <protection hidden="1"/>
    </xf>
    <xf numFmtId="49" fontId="103" fillId="0" borderId="0" xfId="6" applyNumberFormat="1" applyFont="1" applyProtection="1">
      <alignment vertical="center"/>
      <protection hidden="1"/>
    </xf>
    <xf numFmtId="0" fontId="195" fillId="0" borderId="0" xfId="1256" applyFont="1" applyProtection="1">
      <alignment vertical="center"/>
      <protection hidden="1"/>
    </xf>
    <xf numFmtId="0" fontId="103" fillId="16" borderId="6" xfId="6" applyFont="1" applyFill="1" applyBorder="1" applyAlignment="1">
      <alignment horizontal="center" vertical="center"/>
    </xf>
    <xf numFmtId="0" fontId="194" fillId="0" borderId="0" xfId="12" applyFont="1" applyProtection="1">
      <alignment vertical="center"/>
      <protection hidden="1"/>
    </xf>
    <xf numFmtId="0" fontId="56" fillId="0" borderId="0" xfId="12" applyFont="1" applyProtection="1">
      <alignment vertical="center"/>
      <protection hidden="1"/>
    </xf>
    <xf numFmtId="0" fontId="103" fillId="0" borderId="0" xfId="12" applyFont="1" applyAlignment="1">
      <alignment vertical="center" shrinkToFit="1"/>
    </xf>
    <xf numFmtId="0" fontId="103" fillId="0" borderId="0" xfId="6" applyFont="1" applyAlignment="1">
      <alignment horizontal="right" vertical="center"/>
    </xf>
    <xf numFmtId="0" fontId="103" fillId="9" borderId="0" xfId="6" applyFont="1" applyFill="1" applyAlignment="1">
      <alignment horizontal="center" vertical="center"/>
    </xf>
    <xf numFmtId="0" fontId="103" fillId="9" borderId="0" xfId="6" applyFont="1" applyFill="1" applyAlignment="1"/>
    <xf numFmtId="0" fontId="103" fillId="9" borderId="0" xfId="6" applyFont="1" applyFill="1" applyAlignment="1">
      <alignment horizontal="left" vertical="center" indent="1"/>
    </xf>
    <xf numFmtId="0" fontId="56" fillId="0" borderId="0" xfId="12" applyFont="1" applyAlignment="1" applyProtection="1">
      <alignment horizontal="right" vertical="center"/>
      <protection hidden="1"/>
    </xf>
    <xf numFmtId="0" fontId="103" fillId="9" borderId="0" xfId="6" applyFont="1" applyFill="1" applyAlignment="1">
      <alignment vertical="center" wrapText="1"/>
    </xf>
    <xf numFmtId="0" fontId="103" fillId="0" borderId="0" xfId="6" applyFont="1" applyAlignment="1">
      <alignment horizontal="left" vertical="center" shrinkToFit="1"/>
    </xf>
    <xf numFmtId="0" fontId="103" fillId="15" borderId="8" xfId="14" applyFont="1" applyFill="1" applyBorder="1" applyAlignment="1" applyProtection="1">
      <alignment horizontal="center" vertical="center"/>
      <protection locked="0"/>
    </xf>
    <xf numFmtId="0" fontId="103" fillId="0" borderId="8" xfId="6" applyFont="1" applyBorder="1">
      <alignment vertical="center"/>
    </xf>
    <xf numFmtId="0" fontId="103" fillId="0" borderId="9" xfId="6" applyFont="1" applyBorder="1">
      <alignment vertical="center"/>
    </xf>
    <xf numFmtId="0" fontId="194" fillId="0" borderId="0" xfId="12" applyFont="1" applyAlignment="1" applyProtection="1">
      <alignment horizontal="right" vertical="center"/>
      <protection hidden="1"/>
    </xf>
    <xf numFmtId="0" fontId="103" fillId="0" borderId="8" xfId="6" applyFont="1" applyBorder="1" applyAlignment="1">
      <alignment horizontal="center" vertical="center"/>
    </xf>
    <xf numFmtId="0" fontId="103" fillId="9" borderId="6" xfId="6" applyFont="1" applyFill="1" applyBorder="1" applyAlignment="1">
      <alignment horizontal="center" vertical="center" wrapText="1"/>
    </xf>
    <xf numFmtId="0" fontId="196" fillId="0" borderId="0" xfId="6" applyFont="1" applyAlignment="1" applyProtection="1">
      <alignment vertical="center" wrapText="1"/>
      <protection hidden="1"/>
    </xf>
    <xf numFmtId="0" fontId="103" fillId="9" borderId="0" xfId="6" applyFont="1" applyFill="1" applyAlignment="1">
      <alignment horizontal="left" vertical="center"/>
    </xf>
    <xf numFmtId="0" fontId="197" fillId="0" borderId="0" xfId="12" applyFont="1" applyProtection="1">
      <alignment vertical="center"/>
      <protection hidden="1"/>
    </xf>
    <xf numFmtId="0" fontId="103" fillId="9" borderId="0" xfId="6" applyFont="1" applyFill="1" applyAlignment="1">
      <alignment horizontal="left" vertical="top"/>
    </xf>
    <xf numFmtId="0" fontId="103" fillId="9" borderId="0" xfId="6" applyFont="1" applyFill="1" applyAlignment="1">
      <alignment vertical="top" wrapText="1"/>
    </xf>
    <xf numFmtId="0" fontId="103" fillId="0" borderId="0" xfId="6" applyFont="1" applyAlignment="1">
      <alignment vertical="center" wrapText="1"/>
    </xf>
    <xf numFmtId="0" fontId="97" fillId="0" borderId="0" xfId="12" applyFont="1" applyProtection="1">
      <alignment vertical="center"/>
      <protection hidden="1"/>
    </xf>
    <xf numFmtId="0" fontId="103" fillId="9" borderId="0" xfId="6" applyFont="1" applyFill="1" applyAlignment="1">
      <alignment horizontal="left" vertical="center" wrapText="1"/>
    </xf>
    <xf numFmtId="0" fontId="103" fillId="9" borderId="0" xfId="6" applyFont="1" applyFill="1" applyAlignment="1">
      <alignment vertical="top"/>
    </xf>
    <xf numFmtId="0" fontId="144" fillId="9" borderId="8" xfId="6" applyFont="1" applyFill="1" applyBorder="1" applyAlignment="1">
      <alignment horizontal="center" vertical="center" wrapText="1"/>
    </xf>
    <xf numFmtId="0" fontId="144" fillId="9" borderId="0" xfId="6" applyFont="1" applyFill="1" applyAlignment="1">
      <alignment horizontal="center" vertical="center" wrapText="1"/>
    </xf>
    <xf numFmtId="0" fontId="144" fillId="9" borderId="0" xfId="6" applyFont="1" applyFill="1" applyAlignment="1">
      <alignment horizontal="center" vertical="center"/>
    </xf>
    <xf numFmtId="0" fontId="198" fillId="0" borderId="0" xfId="12" applyFont="1" applyProtection="1">
      <alignment vertical="center"/>
      <protection hidden="1"/>
    </xf>
    <xf numFmtId="0" fontId="192" fillId="0" borderId="0" xfId="12" applyFont="1" applyProtection="1">
      <alignment vertical="center"/>
      <protection hidden="1"/>
    </xf>
    <xf numFmtId="0" fontId="139" fillId="0" borderId="0" xfId="12" applyFont="1" applyProtection="1">
      <alignment vertical="center"/>
      <protection hidden="1"/>
    </xf>
    <xf numFmtId="0" fontId="103" fillId="0" borderId="0" xfId="12" applyFont="1" applyProtection="1">
      <alignment vertical="center"/>
      <protection hidden="1"/>
    </xf>
    <xf numFmtId="0" fontId="56" fillId="9" borderId="0" xfId="12" applyFont="1" applyFill="1" applyProtection="1">
      <alignment vertical="center"/>
      <protection hidden="1"/>
    </xf>
    <xf numFmtId="0" fontId="56" fillId="9" borderId="0" xfId="12" applyFont="1" applyFill="1" applyAlignment="1" applyProtection="1">
      <alignment vertical="center" wrapText="1"/>
      <protection hidden="1"/>
    </xf>
    <xf numFmtId="196" fontId="194" fillId="0" borderId="0" xfId="12" applyNumberFormat="1" applyFont="1" applyProtection="1">
      <alignment vertical="center"/>
      <protection hidden="1"/>
    </xf>
    <xf numFmtId="197" fontId="56" fillId="0" borderId="0" xfId="12" applyNumberFormat="1" applyFont="1" applyAlignment="1" applyProtection="1">
      <alignment horizontal="center" vertical="center"/>
      <protection hidden="1"/>
    </xf>
    <xf numFmtId="196" fontId="194" fillId="0" borderId="0" xfId="6" applyNumberFormat="1" applyFont="1" applyAlignment="1" applyProtection="1">
      <alignment vertical="center" wrapText="1"/>
      <protection hidden="1"/>
    </xf>
    <xf numFmtId="197" fontId="56" fillId="0" borderId="0" xfId="6" applyNumberFormat="1" applyFont="1" applyAlignment="1" applyProtection="1">
      <alignment horizontal="center" vertical="center" wrapText="1"/>
      <protection hidden="1"/>
    </xf>
    <xf numFmtId="196" fontId="194" fillId="13" borderId="0" xfId="6" applyNumberFormat="1" applyFont="1" applyFill="1" applyAlignment="1" applyProtection="1">
      <alignment vertical="center" wrapText="1"/>
      <protection hidden="1"/>
    </xf>
    <xf numFmtId="197" fontId="56" fillId="13" borderId="0" xfId="6" applyNumberFormat="1" applyFont="1" applyFill="1" applyAlignment="1" applyProtection="1">
      <alignment horizontal="center" vertical="center" wrapText="1"/>
      <protection hidden="1"/>
    </xf>
    <xf numFmtId="0" fontId="96" fillId="11" borderId="0" xfId="2" applyFont="1" applyFill="1" applyAlignment="1" applyProtection="1">
      <alignment vertical="center" wrapText="1"/>
      <protection hidden="1"/>
    </xf>
    <xf numFmtId="0" fontId="98" fillId="0" borderId="0" xfId="2" applyFont="1"/>
    <xf numFmtId="0" fontId="98" fillId="0" borderId="0" xfId="2" applyFont="1" applyAlignment="1">
      <alignment vertical="center"/>
    </xf>
    <xf numFmtId="0" fontId="70" fillId="0" borderId="0" xfId="2" applyFont="1" applyAlignment="1">
      <alignment vertical="center"/>
    </xf>
    <xf numFmtId="0" fontId="96" fillId="0" borderId="0" xfId="2" applyFont="1"/>
    <xf numFmtId="0" fontId="70" fillId="9" borderId="0" xfId="6" applyFont="1" applyFill="1" applyProtection="1">
      <alignment vertical="center"/>
      <protection hidden="1"/>
    </xf>
    <xf numFmtId="0" fontId="70" fillId="9" borderId="0" xfId="6" applyFont="1" applyFill="1" applyAlignment="1" applyProtection="1">
      <alignment horizontal="left" vertical="center"/>
      <protection hidden="1"/>
    </xf>
    <xf numFmtId="0" fontId="70" fillId="9" borderId="0" xfId="6" applyFont="1" applyFill="1" applyAlignment="1" applyProtection="1">
      <alignment vertical="center" wrapText="1"/>
      <protection hidden="1"/>
    </xf>
    <xf numFmtId="0" fontId="77" fillId="18" borderId="34" xfId="0" applyFont="1" applyFill="1" applyBorder="1" applyAlignment="1" applyProtection="1">
      <alignment horizontal="right" vertical="center"/>
      <protection locked="0"/>
    </xf>
    <xf numFmtId="0" fontId="77" fillId="18" borderId="0" xfId="0" applyFont="1" applyFill="1">
      <alignment vertical="center"/>
    </xf>
    <xf numFmtId="0" fontId="161" fillId="0" borderId="0" xfId="2" applyFont="1" applyAlignment="1" applyProtection="1">
      <alignment vertical="center"/>
      <protection hidden="1"/>
    </xf>
    <xf numFmtId="0" fontId="96" fillId="0" borderId="0" xfId="2" applyFont="1" applyAlignment="1" applyProtection="1">
      <alignment vertical="center"/>
      <protection hidden="1"/>
    </xf>
    <xf numFmtId="0" fontId="103" fillId="9" borderId="0" xfId="6" applyFont="1" applyFill="1" applyAlignment="1">
      <alignment horizontal="center" vertical="center" wrapText="1"/>
    </xf>
    <xf numFmtId="0" fontId="199" fillId="0" borderId="0" xfId="2" applyFont="1" applyAlignment="1">
      <alignment vertical="center"/>
    </xf>
    <xf numFmtId="0" fontId="77" fillId="0" borderId="0" xfId="2" applyFont="1"/>
    <xf numFmtId="38" fontId="77" fillId="10" borderId="163" xfId="2469" applyFont="1" applyFill="1" applyBorder="1" applyAlignment="1" applyProtection="1">
      <alignment horizontal="center" vertical="center"/>
    </xf>
    <xf numFmtId="0" fontId="41" fillId="0" borderId="50" xfId="0" applyFont="1" applyBorder="1" applyAlignment="1">
      <alignment horizontal="center" vertical="center"/>
    </xf>
    <xf numFmtId="0" fontId="77" fillId="15" borderId="72" xfId="2" applyFont="1" applyFill="1" applyBorder="1" applyAlignment="1" applyProtection="1">
      <alignment horizontal="center" vertical="center"/>
      <protection locked="0"/>
    </xf>
    <xf numFmtId="0" fontId="41" fillId="0" borderId="61" xfId="0" applyFont="1" applyBorder="1" applyAlignment="1">
      <alignment horizontal="center" vertical="center"/>
    </xf>
    <xf numFmtId="0" fontId="77" fillId="15" borderId="164" xfId="2" applyFont="1" applyFill="1" applyBorder="1" applyAlignment="1" applyProtection="1">
      <alignment horizontal="center" vertical="center"/>
      <protection locked="0"/>
    </xf>
    <xf numFmtId="0" fontId="77" fillId="0" borderId="0" xfId="0" applyFont="1" applyFill="1" applyAlignment="1" applyProtection="1">
      <alignment vertical="center" shrinkToFit="1"/>
    </xf>
    <xf numFmtId="0" fontId="77" fillId="0" borderId="0" xfId="0" applyFont="1" applyFill="1" applyBorder="1" applyAlignment="1" applyProtection="1">
      <alignment horizontal="center" vertical="center"/>
    </xf>
    <xf numFmtId="0" fontId="77" fillId="0" borderId="0" xfId="0" applyFont="1" applyFill="1" applyBorder="1" applyAlignment="1" applyProtection="1">
      <alignment horizontal="left" vertical="center" indent="1" shrinkToFit="1"/>
    </xf>
    <xf numFmtId="0" fontId="77" fillId="0" borderId="0" xfId="0" applyFont="1" applyFill="1" applyProtection="1">
      <alignment vertical="center"/>
    </xf>
    <xf numFmtId="0" fontId="191" fillId="0" borderId="0" xfId="0" applyFont="1" applyFill="1" applyBorder="1" applyAlignment="1" applyProtection="1">
      <alignment horizontal="left" vertical="center" indent="1"/>
    </xf>
    <xf numFmtId="0" fontId="77" fillId="0" borderId="0" xfId="0" applyFont="1" applyFill="1" applyAlignment="1" applyProtection="1">
      <alignment horizontal="center" vertical="center"/>
    </xf>
    <xf numFmtId="0" fontId="77" fillId="0" borderId="0" xfId="0" applyFont="1" applyFill="1" applyBorder="1" applyProtection="1">
      <alignment vertical="center"/>
    </xf>
    <xf numFmtId="0" fontId="77" fillId="0" borderId="0" xfId="0" applyFont="1" applyFill="1" applyBorder="1" applyAlignment="1" applyProtection="1">
      <alignment horizontal="right" vertical="center"/>
    </xf>
    <xf numFmtId="0" fontId="77" fillId="0" borderId="0" xfId="0" applyFont="1" applyFill="1" applyBorder="1" applyAlignment="1" applyProtection="1">
      <alignment horizontal="center" vertical="center" shrinkToFit="1"/>
    </xf>
    <xf numFmtId="40" fontId="77" fillId="0" borderId="0" xfId="1" applyNumberFormat="1" applyFont="1" applyFill="1" applyBorder="1" applyAlignment="1" applyProtection="1">
      <alignment horizontal="right" vertical="center" shrinkToFit="1"/>
    </xf>
    <xf numFmtId="0" fontId="77" fillId="0" borderId="0" xfId="0" applyFont="1" applyFill="1" applyBorder="1" applyAlignment="1" applyProtection="1">
      <alignment horizontal="center" vertical="center" wrapText="1"/>
    </xf>
    <xf numFmtId="0" fontId="70" fillId="0" borderId="0" xfId="0" applyFont="1" applyFill="1" applyBorder="1" applyAlignment="1" applyProtection="1">
      <alignment horizontal="center" vertical="center"/>
    </xf>
    <xf numFmtId="0" fontId="77" fillId="0" borderId="0" xfId="0" applyFont="1" applyFill="1" applyBorder="1" applyAlignment="1" applyProtection="1">
      <alignment vertical="center"/>
    </xf>
    <xf numFmtId="0" fontId="70" fillId="0" borderId="0" xfId="0" applyFont="1" applyFill="1" applyBorder="1" applyAlignment="1" applyProtection="1">
      <alignment horizontal="center" vertical="center" wrapText="1"/>
    </xf>
    <xf numFmtId="0" fontId="41" fillId="0" borderId="96" xfId="0" applyFont="1" applyBorder="1" applyProtection="1">
      <alignment vertical="center"/>
    </xf>
    <xf numFmtId="0" fontId="41" fillId="0" borderId="0" xfId="0" applyFont="1" applyProtection="1">
      <alignment vertical="center"/>
    </xf>
    <xf numFmtId="0" fontId="77" fillId="0" borderId="0" xfId="0" applyFont="1" applyAlignment="1" applyProtection="1">
      <alignment vertical="center" shrinkToFit="1"/>
    </xf>
    <xf numFmtId="0" fontId="77" fillId="0" borderId="0" xfId="0" applyFont="1" applyAlignment="1" applyProtection="1">
      <alignment vertical="center" wrapText="1"/>
    </xf>
    <xf numFmtId="0" fontId="77" fillId="0" borderId="0" xfId="0" applyFont="1" applyProtection="1">
      <alignment vertical="center"/>
    </xf>
    <xf numFmtId="183" fontId="27" fillId="18" borderId="30" xfId="0" applyNumberFormat="1" applyFont="1" applyFill="1" applyBorder="1" applyAlignment="1">
      <alignment vertical="center" shrinkToFit="1"/>
    </xf>
    <xf numFmtId="183" fontId="27" fillId="18" borderId="122" xfId="0" applyNumberFormat="1" applyFont="1" applyFill="1" applyBorder="1" applyAlignment="1">
      <alignment vertical="center" shrinkToFit="1"/>
    </xf>
    <xf numFmtId="0" fontId="167" fillId="0" borderId="0" xfId="0" applyFont="1" applyProtection="1">
      <alignment vertical="center"/>
    </xf>
    <xf numFmtId="0" fontId="158" fillId="0" borderId="0" xfId="0" applyFont="1" applyProtection="1">
      <alignment vertical="center"/>
    </xf>
    <xf numFmtId="0" fontId="157" fillId="0" borderId="0" xfId="0" applyFont="1" applyProtection="1">
      <alignment vertical="center"/>
    </xf>
    <xf numFmtId="0" fontId="73" fillId="0" borderId="0" xfId="0" applyFont="1" applyProtection="1">
      <alignment vertical="center"/>
    </xf>
    <xf numFmtId="0" fontId="73" fillId="0" borderId="0" xfId="0" applyFont="1" applyAlignment="1" applyProtection="1">
      <alignment horizontal="center" vertical="center"/>
    </xf>
    <xf numFmtId="0" fontId="73" fillId="0" borderId="0" xfId="0" applyFont="1" applyAlignment="1" applyProtection="1">
      <alignment vertical="center" wrapText="1"/>
    </xf>
    <xf numFmtId="0" fontId="157" fillId="0" borderId="0" xfId="2" applyFont="1" applyAlignment="1" applyProtection="1">
      <alignment vertical="center"/>
    </xf>
    <xf numFmtId="0" fontId="73" fillId="5" borderId="35" xfId="0" applyFont="1" applyFill="1" applyBorder="1" applyAlignment="1" applyProtection="1">
      <alignment horizontal="center" vertical="center" wrapText="1"/>
    </xf>
    <xf numFmtId="0" fontId="73" fillId="5" borderId="36" xfId="0" applyFont="1" applyFill="1" applyBorder="1" applyAlignment="1" applyProtection="1">
      <alignment horizontal="center" vertical="center" wrapText="1"/>
    </xf>
    <xf numFmtId="0" fontId="78" fillId="0" borderId="6" xfId="0" applyFont="1" applyBorder="1" applyAlignment="1" applyProtection="1">
      <alignment vertical="center" wrapText="1"/>
    </xf>
    <xf numFmtId="0" fontId="73" fillId="0" borderId="6" xfId="0" applyFont="1" applyBorder="1" applyAlignment="1" applyProtection="1">
      <alignment vertical="center" wrapText="1"/>
    </xf>
    <xf numFmtId="0" fontId="75" fillId="0" borderId="0" xfId="0" applyFont="1" applyProtection="1">
      <alignment vertical="center"/>
    </xf>
    <xf numFmtId="0" fontId="78" fillId="0" borderId="6" xfId="0" applyFont="1" applyBorder="1" applyAlignment="1" applyProtection="1">
      <alignment horizontal="center" vertical="center"/>
    </xf>
    <xf numFmtId="0" fontId="75" fillId="0" borderId="7" xfId="0" applyFont="1" applyBorder="1" applyProtection="1">
      <alignment vertical="center"/>
    </xf>
    <xf numFmtId="0" fontId="75" fillId="0" borderId="138" xfId="0" applyFont="1" applyBorder="1" applyAlignment="1" applyProtection="1">
      <alignment horizontal="left" vertical="center" wrapText="1" readingOrder="1"/>
    </xf>
    <xf numFmtId="0" fontId="75" fillId="0" borderId="0" xfId="2" applyFont="1" applyProtection="1"/>
    <xf numFmtId="0" fontId="75" fillId="0" borderId="139" xfId="0" applyFont="1" applyBorder="1" applyAlignment="1" applyProtection="1">
      <alignment horizontal="left" vertical="center" wrapText="1" readingOrder="1"/>
    </xf>
    <xf numFmtId="0" fontId="73" fillId="0" borderId="6" xfId="0" applyFont="1" applyBorder="1" applyAlignment="1" applyProtection="1">
      <alignment horizontal="center" vertical="center" wrapText="1"/>
    </xf>
    <xf numFmtId="0" fontId="201" fillId="9" borderId="0" xfId="12" applyFont="1" applyFill="1" applyProtection="1">
      <alignment vertical="center"/>
      <protection hidden="1"/>
    </xf>
    <xf numFmtId="0" fontId="77" fillId="9" borderId="0" xfId="12" applyFont="1" applyFill="1" applyProtection="1">
      <alignment vertical="center"/>
      <protection hidden="1"/>
    </xf>
    <xf numFmtId="49" fontId="202" fillId="9" borderId="0" xfId="6" applyNumberFormat="1" applyFont="1" applyFill="1" applyAlignment="1" applyProtection="1">
      <alignment vertical="top"/>
      <protection hidden="1"/>
    </xf>
    <xf numFmtId="0" fontId="204" fillId="9" borderId="0" xfId="1258" applyFont="1" applyFill="1" applyProtection="1">
      <alignment vertical="center"/>
      <protection hidden="1"/>
    </xf>
    <xf numFmtId="0" fontId="205" fillId="0" borderId="0" xfId="12" applyFont="1" applyProtection="1">
      <alignment vertical="center"/>
      <protection hidden="1"/>
    </xf>
    <xf numFmtId="0" fontId="201" fillId="0" borderId="0" xfId="12" applyFont="1" applyProtection="1">
      <alignment vertical="center"/>
      <protection hidden="1"/>
    </xf>
    <xf numFmtId="0" fontId="77" fillId="9" borderId="0" xfId="12" applyFont="1" applyFill="1" applyAlignment="1" applyProtection="1">
      <alignment horizontal="center" vertical="center"/>
      <protection hidden="1"/>
    </xf>
    <xf numFmtId="20" fontId="77" fillId="9" borderId="0" xfId="6" applyNumberFormat="1" applyFont="1" applyFill="1" applyAlignment="1" applyProtection="1">
      <alignment vertical="top"/>
      <protection hidden="1"/>
    </xf>
    <xf numFmtId="49" fontId="207" fillId="9" borderId="0" xfId="6" applyNumberFormat="1" applyFont="1" applyFill="1" applyAlignment="1" applyProtection="1">
      <alignment vertical="top"/>
      <protection hidden="1"/>
    </xf>
    <xf numFmtId="49" fontId="77" fillId="9" borderId="0" xfId="6" applyNumberFormat="1" applyFont="1" applyFill="1" applyAlignment="1" applyProtection="1">
      <alignment horizontal="left" vertical="center"/>
      <protection hidden="1"/>
    </xf>
    <xf numFmtId="49" fontId="77" fillId="9" borderId="0" xfId="6" applyNumberFormat="1" applyFont="1" applyFill="1" applyProtection="1">
      <alignment vertical="center"/>
      <protection hidden="1"/>
    </xf>
    <xf numFmtId="49" fontId="77" fillId="9" borderId="0" xfId="6" applyNumberFormat="1" applyFont="1" applyFill="1" applyAlignment="1" applyProtection="1">
      <alignment vertical="center" wrapText="1"/>
      <protection hidden="1"/>
    </xf>
    <xf numFmtId="0" fontId="122" fillId="9" borderId="0" xfId="12" applyFont="1" applyFill="1" applyProtection="1">
      <alignment vertical="center"/>
      <protection hidden="1"/>
    </xf>
    <xf numFmtId="0" fontId="102" fillId="9" borderId="0" xfId="6" applyFont="1" applyFill="1" applyProtection="1">
      <alignment vertical="center"/>
      <protection hidden="1"/>
    </xf>
    <xf numFmtId="0" fontId="77" fillId="9" borderId="0" xfId="0" applyFont="1" applyFill="1">
      <alignment vertical="center"/>
    </xf>
    <xf numFmtId="0" fontId="70" fillId="9" borderId="0" xfId="6" applyFont="1" applyFill="1" applyAlignment="1" applyProtection="1">
      <alignment vertical="center" shrinkToFit="1"/>
      <protection hidden="1"/>
    </xf>
    <xf numFmtId="0" fontId="70" fillId="9" borderId="0" xfId="6" applyFont="1" applyFill="1" applyAlignment="1" applyProtection="1">
      <alignment horizontal="left" vertical="center" indent="1" shrinkToFit="1"/>
      <protection hidden="1"/>
    </xf>
    <xf numFmtId="0" fontId="64" fillId="0" borderId="35" xfId="0" applyFont="1" applyFill="1" applyBorder="1" applyAlignment="1">
      <alignment horizontal="left" vertical="center" indent="1" shrinkToFit="1"/>
    </xf>
    <xf numFmtId="0" fontId="64" fillId="0" borderId="35" xfId="0" applyFont="1" applyFill="1" applyBorder="1" applyAlignment="1">
      <alignment vertical="center" shrinkToFit="1"/>
    </xf>
    <xf numFmtId="0" fontId="70" fillId="0" borderId="35" xfId="6" applyFont="1" applyFill="1" applyBorder="1" applyAlignment="1" applyProtection="1">
      <alignment horizontal="left" vertical="center" indent="1" shrinkToFit="1"/>
      <protection hidden="1"/>
    </xf>
    <xf numFmtId="0" fontId="77" fillId="9" borderId="0" xfId="12" applyFont="1" applyFill="1" applyAlignment="1" applyProtection="1">
      <alignment horizontal="right" vertical="distributed" wrapText="1"/>
      <protection hidden="1"/>
    </xf>
    <xf numFmtId="0" fontId="200" fillId="9" borderId="0" xfId="12" applyFont="1" applyFill="1" applyProtection="1">
      <alignment vertical="center"/>
      <protection hidden="1"/>
    </xf>
    <xf numFmtId="0" fontId="77" fillId="0" borderId="0" xfId="12" applyFont="1" applyFill="1" applyAlignment="1" applyProtection="1">
      <alignment horizontal="right" vertical="distributed" wrapText="1"/>
      <protection hidden="1"/>
    </xf>
    <xf numFmtId="0" fontId="64" fillId="9" borderId="0" xfId="0" applyFont="1" applyFill="1">
      <alignment vertical="center"/>
    </xf>
    <xf numFmtId="0" fontId="77" fillId="0" borderId="0" xfId="12" applyFont="1" applyAlignment="1" applyProtection="1">
      <alignment horizontal="left" vertical="center"/>
      <protection hidden="1"/>
    </xf>
    <xf numFmtId="0" fontId="77" fillId="0" borderId="0" xfId="12" applyFont="1" applyAlignment="1" applyProtection="1">
      <alignment horizontal="center" vertical="center"/>
      <protection hidden="1"/>
    </xf>
    <xf numFmtId="38" fontId="77" fillId="0" borderId="0" xfId="9" applyFont="1" applyProtection="1">
      <alignment vertical="center"/>
      <protection hidden="1"/>
    </xf>
    <xf numFmtId="0" fontId="208" fillId="0" borderId="0" xfId="0" applyFont="1">
      <alignment vertical="center"/>
    </xf>
    <xf numFmtId="0" fontId="208" fillId="9" borderId="0" xfId="0" applyFont="1" applyFill="1">
      <alignment vertical="center"/>
    </xf>
    <xf numFmtId="0" fontId="205" fillId="9" borderId="0" xfId="2" applyFont="1" applyFill="1" applyAlignment="1" applyProtection="1">
      <alignment vertical="center" wrapText="1"/>
      <protection hidden="1"/>
    </xf>
    <xf numFmtId="191" fontId="77" fillId="9" borderId="0" xfId="12" applyNumberFormat="1" applyFont="1" applyFill="1" applyProtection="1">
      <alignment vertical="center"/>
      <protection hidden="1"/>
    </xf>
    <xf numFmtId="187" fontId="77" fillId="9" borderId="0" xfId="12" applyNumberFormat="1" applyFont="1" applyFill="1" applyAlignment="1">
      <alignment vertical="center" shrinkToFit="1"/>
    </xf>
    <xf numFmtId="49" fontId="77" fillId="0" borderId="0" xfId="6" applyNumberFormat="1" applyFont="1" applyFill="1" applyProtection="1">
      <alignment vertical="center"/>
      <protection hidden="1"/>
    </xf>
    <xf numFmtId="0" fontId="122" fillId="0" borderId="0" xfId="12" applyFont="1" applyFill="1" applyProtection="1">
      <alignment vertical="center"/>
      <protection hidden="1"/>
    </xf>
    <xf numFmtId="0" fontId="77" fillId="0" borderId="0" xfId="12" applyFont="1" applyFill="1" applyAlignment="1" applyProtection="1">
      <alignment horizontal="center" vertical="center"/>
      <protection hidden="1"/>
    </xf>
    <xf numFmtId="0" fontId="77" fillId="0" borderId="0" xfId="12" applyFont="1" applyFill="1" applyProtection="1">
      <alignment vertical="center"/>
      <protection hidden="1"/>
    </xf>
    <xf numFmtId="0" fontId="96" fillId="0" borderId="0" xfId="2" applyFont="1" applyFill="1" applyAlignment="1" applyProtection="1">
      <alignment vertical="center"/>
      <protection hidden="1"/>
    </xf>
    <xf numFmtId="0" fontId="96" fillId="0" borderId="0" xfId="2" applyFont="1" applyFill="1" applyAlignment="1" applyProtection="1">
      <alignment vertical="center" wrapText="1"/>
      <protection hidden="1"/>
    </xf>
    <xf numFmtId="0" fontId="153" fillId="0" borderId="0" xfId="2" applyFont="1" applyFill="1" applyAlignment="1" applyProtection="1">
      <alignment vertical="center"/>
      <protection hidden="1"/>
    </xf>
    <xf numFmtId="0" fontId="70" fillId="9" borderId="0" xfId="6" applyFont="1" applyFill="1" applyAlignment="1" applyProtection="1">
      <alignment horizontal="left" vertical="center"/>
      <protection hidden="1"/>
    </xf>
    <xf numFmtId="0" fontId="103" fillId="9" borderId="0" xfId="6" applyFont="1" applyFill="1" applyAlignment="1">
      <alignment vertical="center" wrapText="1"/>
    </xf>
    <xf numFmtId="0" fontId="75" fillId="0" borderId="81" xfId="0" applyFont="1" applyFill="1" applyBorder="1" applyAlignment="1">
      <alignment vertical="center" wrapText="1"/>
    </xf>
    <xf numFmtId="0" fontId="75" fillId="0" borderId="23" xfId="0" applyFont="1" applyBorder="1" applyAlignment="1">
      <alignment vertical="center" wrapText="1"/>
    </xf>
    <xf numFmtId="0" fontId="64" fillId="0" borderId="0" xfId="0" applyFont="1">
      <alignment vertical="center"/>
    </xf>
    <xf numFmtId="0" fontId="75" fillId="5" borderId="34" xfId="0" applyFont="1" applyFill="1" applyBorder="1" applyAlignment="1" applyProtection="1">
      <alignment horizontal="center" vertical="center"/>
    </xf>
    <xf numFmtId="0" fontId="75" fillId="5" borderId="35" xfId="0" applyFont="1" applyFill="1" applyBorder="1" applyAlignment="1" applyProtection="1">
      <alignment horizontal="center" vertical="center"/>
    </xf>
    <xf numFmtId="0" fontId="75" fillId="0" borderId="0" xfId="0" applyFont="1" applyFill="1" applyProtection="1">
      <alignment vertical="center"/>
    </xf>
    <xf numFmtId="0" fontId="75" fillId="0" borderId="6" xfId="0" applyFont="1" applyBorder="1" applyAlignment="1" applyProtection="1">
      <alignment horizontal="left" vertical="center" wrapText="1" readingOrder="1"/>
    </xf>
    <xf numFmtId="0" fontId="209" fillId="0" borderId="6" xfId="0" applyFont="1" applyBorder="1" applyAlignment="1" applyProtection="1">
      <alignment vertical="center" wrapText="1"/>
    </xf>
    <xf numFmtId="0" fontId="56" fillId="15" borderId="8" xfId="14" applyFont="1" applyFill="1" applyBorder="1" applyAlignment="1" applyProtection="1">
      <alignment horizontal="center" vertical="center"/>
      <protection locked="0"/>
    </xf>
    <xf numFmtId="0" fontId="70" fillId="9" borderId="0" xfId="6" applyFont="1" applyFill="1" applyAlignment="1">
      <alignment vertical="center"/>
    </xf>
    <xf numFmtId="0" fontId="70" fillId="0" borderId="0" xfId="6" applyFont="1" applyAlignment="1" applyProtection="1">
      <alignment vertical="center"/>
      <protection hidden="1"/>
    </xf>
    <xf numFmtId="0" fontId="98" fillId="0" borderId="0" xfId="6" applyFont="1" applyAlignment="1" applyProtection="1">
      <alignment vertical="center"/>
      <protection hidden="1"/>
    </xf>
    <xf numFmtId="0" fontId="102" fillId="0" borderId="0" xfId="6" applyFont="1" applyAlignment="1" applyProtection="1">
      <alignment vertical="center"/>
      <protection hidden="1"/>
    </xf>
    <xf numFmtId="0" fontId="70" fillId="0" borderId="0" xfId="6" applyFont="1" applyAlignment="1">
      <alignment vertical="center"/>
    </xf>
    <xf numFmtId="0" fontId="75" fillId="0" borderId="6" xfId="0" applyFont="1" applyBorder="1" applyAlignment="1" applyProtection="1">
      <alignment vertical="center" wrapText="1"/>
    </xf>
    <xf numFmtId="0" fontId="73" fillId="0" borderId="6" xfId="0" applyFont="1" applyBorder="1" applyAlignment="1" applyProtection="1">
      <alignment horizontal="center" vertical="center"/>
    </xf>
    <xf numFmtId="0" fontId="75" fillId="0" borderId="6" xfId="0" applyFont="1" applyBorder="1" applyAlignment="1" applyProtection="1">
      <alignment horizontal="center" vertical="center"/>
    </xf>
    <xf numFmtId="0" fontId="75" fillId="0" borderId="38" xfId="0" applyFont="1" applyBorder="1" applyProtection="1">
      <alignment vertical="center"/>
    </xf>
    <xf numFmtId="0" fontId="169" fillId="0" borderId="0" xfId="0" applyFont="1">
      <alignment vertical="center"/>
    </xf>
    <xf numFmtId="0" fontId="169" fillId="14" borderId="0" xfId="0" applyFont="1" applyFill="1">
      <alignment vertical="center"/>
    </xf>
    <xf numFmtId="0" fontId="169" fillId="0" borderId="0" xfId="0" applyFont="1" applyAlignment="1">
      <alignment horizontal="center" vertical="center"/>
    </xf>
    <xf numFmtId="0" fontId="210" fillId="0" borderId="0" xfId="2" applyFont="1" applyAlignment="1" applyProtection="1">
      <alignment vertical="center"/>
      <protection hidden="1"/>
    </xf>
    <xf numFmtId="0" fontId="169" fillId="0" borderId="0" xfId="12" applyFont="1" applyProtection="1">
      <alignment vertical="center"/>
      <protection hidden="1"/>
    </xf>
    <xf numFmtId="0" fontId="211" fillId="0" borderId="0" xfId="0" applyFont="1">
      <alignment vertical="center"/>
    </xf>
    <xf numFmtId="0" fontId="153" fillId="0" borderId="0" xfId="0" applyFont="1">
      <alignment vertical="center"/>
    </xf>
    <xf numFmtId="0" fontId="212" fillId="0" borderId="0" xfId="0" applyFont="1">
      <alignment vertical="center"/>
    </xf>
    <xf numFmtId="0" fontId="212" fillId="0" borderId="0" xfId="0" applyFont="1" applyFill="1">
      <alignment vertical="center"/>
    </xf>
    <xf numFmtId="0" fontId="134" fillId="0" borderId="0" xfId="0" applyFont="1">
      <alignment vertical="center"/>
    </xf>
    <xf numFmtId="0" fontId="134" fillId="0" borderId="0" xfId="2" applyFont="1"/>
    <xf numFmtId="0" fontId="39" fillId="0" borderId="6" xfId="0" applyFont="1" applyBorder="1" applyAlignment="1" applyProtection="1">
      <alignment horizontal="center" vertical="center" shrinkToFit="1"/>
      <protection locked="0"/>
    </xf>
    <xf numFmtId="0" fontId="134" fillId="0" borderId="0" xfId="2" applyFont="1" applyAlignment="1">
      <alignment vertical="top" wrapText="1"/>
    </xf>
    <xf numFmtId="56" fontId="75" fillId="0" borderId="7" xfId="0" applyNumberFormat="1" applyFont="1" applyBorder="1" applyAlignment="1" applyProtection="1">
      <alignment horizontal="left" vertical="center" indent="1"/>
      <protection locked="0"/>
    </xf>
    <xf numFmtId="0" fontId="27" fillId="0" borderId="175" xfId="0" applyFont="1" applyBorder="1">
      <alignment vertical="center"/>
    </xf>
    <xf numFmtId="56" fontId="216" fillId="15" borderId="178" xfId="0" applyNumberFormat="1" applyFont="1" applyFill="1" applyBorder="1" applyAlignment="1" applyProtection="1">
      <alignment horizontal="center"/>
      <protection locked="0"/>
    </xf>
    <xf numFmtId="0" fontId="75" fillId="0" borderId="176" xfId="0" applyFont="1" applyBorder="1" applyAlignment="1" applyProtection="1">
      <alignment horizontal="left" vertical="center" shrinkToFit="1"/>
    </xf>
    <xf numFmtId="0" fontId="75" fillId="0" borderId="177" xfId="0" applyFont="1" applyBorder="1" applyAlignment="1" applyProtection="1">
      <alignment horizontal="left" vertical="center" shrinkToFit="1"/>
    </xf>
    <xf numFmtId="0" fontId="27" fillId="0" borderId="40" xfId="0" applyFont="1" applyBorder="1" applyAlignment="1">
      <alignment horizontal="left" vertical="center" wrapText="1" indent="1"/>
    </xf>
    <xf numFmtId="0" fontId="27" fillId="0" borderId="37" xfId="0" applyFont="1" applyBorder="1" applyAlignment="1">
      <alignment horizontal="left" vertical="center" wrapText="1" indent="1"/>
    </xf>
    <xf numFmtId="0" fontId="27" fillId="0" borderId="41" xfId="0" applyFont="1" applyBorder="1" applyAlignment="1">
      <alignment horizontal="left" vertical="center" wrapText="1" indent="1"/>
    </xf>
    <xf numFmtId="0" fontId="75" fillId="2" borderId="3" xfId="0" applyFont="1" applyFill="1" applyBorder="1" applyAlignment="1">
      <alignment horizontal="center" vertical="center" wrapText="1" shrinkToFit="1"/>
    </xf>
    <xf numFmtId="0" fontId="75" fillId="2" borderId="21" xfId="0" applyFont="1" applyFill="1" applyBorder="1" applyAlignment="1">
      <alignment horizontal="center" vertical="center" wrapText="1" shrinkToFit="1"/>
    </xf>
    <xf numFmtId="0" fontId="75" fillId="2" borderId="90" xfId="0" applyFont="1" applyFill="1" applyBorder="1" applyAlignment="1">
      <alignment horizontal="center" vertical="center" wrapText="1" shrinkToFit="1"/>
    </xf>
    <xf numFmtId="0" fontId="75" fillId="2" borderId="39" xfId="0" applyFont="1" applyFill="1" applyBorder="1" applyAlignment="1">
      <alignment horizontal="center" vertical="center" wrapText="1" shrinkToFit="1"/>
    </xf>
    <xf numFmtId="0" fontId="75" fillId="3" borderId="0" xfId="0" applyFont="1" applyFill="1" applyBorder="1" applyAlignment="1">
      <alignment horizontal="center" vertical="center"/>
    </xf>
    <xf numFmtId="183" fontId="127" fillId="0" borderId="108" xfId="0" applyNumberFormat="1" applyFont="1" applyBorder="1" applyAlignment="1">
      <alignment horizontal="right" vertical="center" shrinkToFit="1"/>
    </xf>
    <xf numFmtId="183" fontId="127" fillId="0" borderId="109" xfId="0" applyNumberFormat="1" applyFont="1" applyBorder="1" applyAlignment="1">
      <alignment horizontal="right" vertical="center" shrinkToFit="1"/>
    </xf>
    <xf numFmtId="0" fontId="27" fillId="3" borderId="24" xfId="0" applyFont="1" applyFill="1" applyBorder="1" applyAlignment="1">
      <alignment horizontal="center" vertical="center"/>
    </xf>
    <xf numFmtId="0" fontId="27" fillId="2" borderId="5" xfId="0" applyFont="1" applyFill="1" applyBorder="1" applyAlignment="1">
      <alignment horizontal="center" vertical="center" shrinkToFit="1"/>
    </xf>
    <xf numFmtId="0" fontId="27" fillId="2" borderId="20" xfId="0" applyFont="1" applyFill="1" applyBorder="1" applyAlignment="1">
      <alignment horizontal="center" vertical="center" shrinkToFit="1"/>
    </xf>
    <xf numFmtId="0" fontId="27" fillId="2" borderId="4" xfId="0" applyFont="1" applyFill="1" applyBorder="1" applyAlignment="1">
      <alignment horizontal="center" vertical="center" shrinkToFit="1"/>
    </xf>
    <xf numFmtId="0" fontId="27" fillId="2" borderId="19" xfId="0" applyFont="1" applyFill="1" applyBorder="1" applyAlignment="1">
      <alignment horizontal="center" vertical="center" shrinkToFit="1"/>
    </xf>
    <xf numFmtId="183" fontId="27" fillId="18" borderId="28" xfId="0" applyNumberFormat="1" applyFont="1" applyFill="1" applyBorder="1" applyAlignment="1" applyProtection="1">
      <alignment horizontal="right" vertical="center" shrinkToFit="1"/>
    </xf>
    <xf numFmtId="183" fontId="27" fillId="18" borderId="29" xfId="0" applyNumberFormat="1" applyFont="1" applyFill="1" applyBorder="1" applyAlignment="1" applyProtection="1">
      <alignment horizontal="right" vertical="center" shrinkToFit="1"/>
    </xf>
    <xf numFmtId="183" fontId="27" fillId="18" borderId="79" xfId="0" applyNumberFormat="1" applyFont="1" applyFill="1" applyBorder="1" applyAlignment="1" applyProtection="1">
      <alignment horizontal="right" vertical="center" shrinkToFit="1"/>
    </xf>
    <xf numFmtId="183" fontId="27" fillId="18" borderId="80" xfId="0" applyNumberFormat="1" applyFont="1" applyFill="1" applyBorder="1" applyAlignment="1" applyProtection="1">
      <alignment horizontal="right" vertical="center" shrinkToFit="1"/>
    </xf>
    <xf numFmtId="183" fontId="27" fillId="0" borderId="28" xfId="0" applyNumberFormat="1" applyFont="1" applyBorder="1" applyAlignment="1" applyProtection="1">
      <alignment horizontal="right" vertical="center" shrinkToFit="1"/>
      <protection locked="0"/>
    </xf>
    <xf numFmtId="183" fontId="27" fillId="0" borderId="29" xfId="0" applyNumberFormat="1" applyFont="1" applyBorder="1" applyAlignment="1" applyProtection="1">
      <alignment horizontal="right" vertical="center" shrinkToFit="1"/>
      <protection locked="0"/>
    </xf>
    <xf numFmtId="183" fontId="27" fillId="0" borderId="25" xfId="0" applyNumberFormat="1" applyFont="1" applyBorder="1" applyAlignment="1" applyProtection="1">
      <alignment horizontal="right" vertical="center" shrinkToFit="1"/>
      <protection locked="0"/>
    </xf>
    <xf numFmtId="183" fontId="27" fillId="0" borderId="26" xfId="0" applyNumberFormat="1" applyFont="1" applyBorder="1" applyAlignment="1" applyProtection="1">
      <alignment horizontal="right" vertical="center" shrinkToFit="1"/>
      <protection locked="0"/>
    </xf>
    <xf numFmtId="0" fontId="30" fillId="4" borderId="1" xfId="0" applyFont="1" applyFill="1" applyBorder="1">
      <alignment vertical="center"/>
    </xf>
    <xf numFmtId="0" fontId="117" fillId="0" borderId="0" xfId="0" applyFont="1">
      <alignment vertical="center"/>
    </xf>
    <xf numFmtId="0" fontId="27" fillId="0" borderId="25" xfId="0" applyFont="1" applyBorder="1" applyAlignment="1" applyProtection="1">
      <alignment horizontal="left" vertical="center" indent="1" shrinkToFit="1"/>
      <protection locked="0"/>
    </xf>
    <xf numFmtId="0" fontId="27" fillId="0" borderId="26" xfId="0" applyFont="1" applyBorder="1" applyAlignment="1" applyProtection="1">
      <alignment horizontal="left" vertical="center" indent="1" shrinkToFit="1"/>
      <protection locked="0"/>
    </xf>
    <xf numFmtId="0" fontId="27" fillId="0" borderId="27" xfId="0" applyFont="1" applyBorder="1" applyAlignment="1" applyProtection="1">
      <alignment horizontal="left" vertical="center" indent="1" shrinkToFit="1"/>
      <protection locked="0"/>
    </xf>
    <xf numFmtId="0" fontId="27" fillId="3" borderId="0" xfId="0" applyFont="1" applyFill="1" applyAlignment="1">
      <alignment horizontal="center" vertical="center" wrapText="1"/>
    </xf>
    <xf numFmtId="0" fontId="27" fillId="3" borderId="0" xfId="0" applyFont="1" applyFill="1" applyAlignment="1">
      <alignment horizontal="center" vertical="center"/>
    </xf>
    <xf numFmtId="0" fontId="27" fillId="2" borderId="2" xfId="0" applyFont="1" applyFill="1" applyBorder="1" applyAlignment="1">
      <alignment horizontal="center" vertical="center"/>
    </xf>
    <xf numFmtId="0" fontId="27" fillId="2" borderId="22" xfId="0" applyFont="1" applyFill="1" applyBorder="1" applyAlignment="1">
      <alignment horizontal="center" vertical="center"/>
    </xf>
    <xf numFmtId="176" fontId="27" fillId="0" borderId="25" xfId="0" applyNumberFormat="1" applyFont="1" applyBorder="1" applyAlignment="1" applyProtection="1">
      <alignment horizontal="left" vertical="center" indent="1" shrinkToFit="1"/>
      <protection locked="0"/>
    </xf>
    <xf numFmtId="176" fontId="27" fillId="0" borderId="26" xfId="0" applyNumberFormat="1" applyFont="1" applyBorder="1" applyAlignment="1" applyProtection="1">
      <alignment horizontal="left" vertical="center" indent="1" shrinkToFit="1"/>
      <protection locked="0"/>
    </xf>
    <xf numFmtId="176" fontId="27" fillId="0" borderId="27" xfId="0" applyNumberFormat="1" applyFont="1" applyBorder="1" applyAlignment="1" applyProtection="1">
      <alignment horizontal="left" vertical="center" indent="1" shrinkToFit="1"/>
      <protection locked="0"/>
    </xf>
    <xf numFmtId="49" fontId="27" fillId="0" borderId="28" xfId="0" applyNumberFormat="1" applyFont="1" applyBorder="1" applyAlignment="1" applyProtection="1">
      <alignment horizontal="left" vertical="center" indent="1" shrinkToFit="1"/>
      <protection locked="0"/>
    </xf>
    <xf numFmtId="49" fontId="27" fillId="0" borderId="29" xfId="0" applyNumberFormat="1" applyFont="1" applyBorder="1" applyAlignment="1" applyProtection="1">
      <alignment horizontal="left" vertical="center" indent="1" shrinkToFit="1"/>
      <protection locked="0"/>
    </xf>
    <xf numFmtId="49" fontId="27" fillId="0" borderId="30" xfId="0" applyNumberFormat="1" applyFont="1" applyBorder="1" applyAlignment="1" applyProtection="1">
      <alignment horizontal="left" vertical="center" indent="1" shrinkToFit="1"/>
      <protection locked="0"/>
    </xf>
    <xf numFmtId="49" fontId="75" fillId="0" borderId="31" xfId="1256" applyNumberFormat="1" applyFont="1" applyBorder="1" applyAlignment="1" applyProtection="1">
      <alignment horizontal="left" vertical="center" indent="1" shrinkToFit="1"/>
      <protection locked="0"/>
    </xf>
    <xf numFmtId="49" fontId="75" fillId="0" borderId="32" xfId="0" applyNumberFormat="1" applyFont="1" applyBorder="1" applyAlignment="1" applyProtection="1">
      <alignment horizontal="left" vertical="center" indent="1" shrinkToFit="1"/>
      <protection locked="0"/>
    </xf>
    <xf numFmtId="49" fontId="75" fillId="0" borderId="33" xfId="0" applyNumberFormat="1" applyFont="1" applyBorder="1" applyAlignment="1" applyProtection="1">
      <alignment horizontal="left" vertical="center" indent="1" shrinkToFit="1"/>
      <protection locked="0"/>
    </xf>
    <xf numFmtId="49" fontId="27" fillId="0" borderId="130" xfId="0" applyNumberFormat="1" applyFont="1" applyBorder="1" applyAlignment="1" applyProtection="1">
      <alignment horizontal="left" vertical="center" indent="1" shrinkToFit="1"/>
      <protection locked="0"/>
    </xf>
    <xf numFmtId="49" fontId="27" fillId="0" borderId="31" xfId="0" applyNumberFormat="1" applyFont="1" applyBorder="1" applyAlignment="1" applyProtection="1">
      <alignment horizontal="left" vertical="center" indent="1" shrinkToFit="1"/>
      <protection locked="0"/>
    </xf>
    <xf numFmtId="49" fontId="27" fillId="0" borderId="32" xfId="0" applyNumberFormat="1" applyFont="1" applyBorder="1" applyAlignment="1" applyProtection="1">
      <alignment horizontal="left" vertical="center" indent="1" shrinkToFit="1"/>
      <protection locked="0"/>
    </xf>
    <xf numFmtId="49" fontId="27" fillId="0" borderId="131" xfId="0" applyNumberFormat="1" applyFont="1" applyBorder="1" applyAlignment="1" applyProtection="1">
      <alignment horizontal="left" vertical="center" indent="1" shrinkToFit="1"/>
      <protection locked="0"/>
    </xf>
    <xf numFmtId="0" fontId="27" fillId="0" borderId="28" xfId="0" applyFont="1" applyBorder="1" applyAlignment="1" applyProtection="1">
      <alignment horizontal="left" vertical="center" indent="1"/>
      <protection locked="0"/>
    </xf>
    <xf numFmtId="0" fontId="27" fillId="0" borderId="29" xfId="0" applyFont="1" applyBorder="1" applyAlignment="1" applyProtection="1">
      <alignment horizontal="left" vertical="center" indent="1"/>
      <protection locked="0"/>
    </xf>
    <xf numFmtId="0" fontId="27" fillId="0" borderId="30" xfId="0" applyFont="1" applyBorder="1" applyAlignment="1" applyProtection="1">
      <alignment horizontal="left" vertical="center" indent="1"/>
      <protection locked="0"/>
    </xf>
    <xf numFmtId="49" fontId="27" fillId="0" borderId="25" xfId="0" applyNumberFormat="1" applyFont="1" applyBorder="1" applyAlignment="1" applyProtection="1">
      <alignment horizontal="left" vertical="center" indent="1" shrinkToFit="1"/>
      <protection locked="0"/>
    </xf>
    <xf numFmtId="49" fontId="27" fillId="0" borderId="26" xfId="0" applyNumberFormat="1" applyFont="1" applyBorder="1" applyAlignment="1" applyProtection="1">
      <alignment horizontal="left" vertical="center" indent="1" shrinkToFit="1"/>
      <protection locked="0"/>
    </xf>
    <xf numFmtId="49" fontId="27" fillId="0" borderId="27" xfId="0" applyNumberFormat="1" applyFont="1" applyBorder="1" applyAlignment="1" applyProtection="1">
      <alignment horizontal="left" vertical="center" indent="1" shrinkToFit="1"/>
      <protection locked="0"/>
    </xf>
    <xf numFmtId="0" fontId="30" fillId="4" borderId="37" xfId="0" applyFont="1" applyFill="1" applyBorder="1" applyAlignment="1">
      <alignment horizontal="center" vertical="center"/>
    </xf>
    <xf numFmtId="0" fontId="27" fillId="0" borderId="14" xfId="0" applyFont="1" applyBorder="1" applyAlignment="1" applyProtection="1">
      <alignment horizontal="left" vertical="center" wrapText="1" indent="1"/>
      <protection locked="0"/>
    </xf>
    <xf numFmtId="0" fontId="27" fillId="0" borderId="10" xfId="0" applyFont="1" applyBorder="1" applyAlignment="1" applyProtection="1">
      <alignment horizontal="left" vertical="center" wrapText="1" indent="1"/>
      <protection locked="0"/>
    </xf>
    <xf numFmtId="0" fontId="27" fillId="0" borderId="15" xfId="0" applyFont="1" applyBorder="1" applyAlignment="1" applyProtection="1">
      <alignment horizontal="left" vertical="center" wrapText="1" indent="1"/>
      <protection locked="0"/>
    </xf>
    <xf numFmtId="0" fontId="26" fillId="0" borderId="35" xfId="0" applyFont="1" applyBorder="1" applyAlignment="1">
      <alignment horizontal="center" vertical="center" shrinkToFit="1"/>
    </xf>
    <xf numFmtId="0" fontId="0" fillId="0" borderId="0" xfId="0">
      <alignment vertical="center"/>
    </xf>
    <xf numFmtId="0" fontId="50" fillId="4" borderId="37" xfId="0" applyFont="1" applyFill="1" applyBorder="1">
      <alignment vertical="center"/>
    </xf>
    <xf numFmtId="0" fontId="27" fillId="0" borderId="28" xfId="0" applyFont="1" applyBorder="1" applyAlignment="1" applyProtection="1">
      <alignment horizontal="left" vertical="center" indent="1" shrinkToFit="1"/>
      <protection locked="0"/>
    </xf>
    <xf numFmtId="0" fontId="27" fillId="0" borderId="29" xfId="0" applyFont="1" applyBorder="1" applyAlignment="1" applyProtection="1">
      <alignment horizontal="left" vertical="center" indent="1" shrinkToFit="1"/>
      <protection locked="0"/>
    </xf>
    <xf numFmtId="0" fontId="27" fillId="0" borderId="30" xfId="0" applyFont="1" applyBorder="1" applyAlignment="1" applyProtection="1">
      <alignment horizontal="left" vertical="center" indent="1" shrinkToFit="1"/>
      <protection locked="0"/>
    </xf>
    <xf numFmtId="49" fontId="27" fillId="0" borderId="33" xfId="0" applyNumberFormat="1" applyFont="1" applyBorder="1" applyAlignment="1" applyProtection="1">
      <alignment horizontal="left" vertical="center" indent="1" shrinkToFit="1"/>
      <protection locked="0"/>
    </xf>
    <xf numFmtId="0" fontId="27" fillId="3" borderId="128"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27" fillId="2" borderId="3" xfId="0" applyFont="1" applyFill="1" applyBorder="1" applyAlignment="1">
      <alignment horizontal="center" vertical="center" shrinkToFit="1"/>
    </xf>
    <xf numFmtId="0" fontId="27" fillId="2" borderId="21" xfId="0" applyFont="1" applyFill="1" applyBorder="1" applyAlignment="1">
      <alignment horizontal="center" vertical="center" shrinkToFit="1"/>
    </xf>
    <xf numFmtId="0" fontId="27" fillId="0" borderId="16" xfId="0" applyFont="1" applyBorder="1" applyAlignment="1" applyProtection="1">
      <alignment horizontal="left" vertical="center" wrapText="1" indent="1"/>
      <protection locked="0"/>
    </xf>
    <xf numFmtId="0" fontId="27" fillId="0" borderId="17" xfId="0" applyFont="1" applyBorder="1" applyAlignment="1" applyProtection="1">
      <alignment horizontal="left" vertical="center" wrapText="1" indent="1"/>
      <protection locked="0"/>
    </xf>
    <xf numFmtId="0" fontId="27" fillId="0" borderId="18" xfId="0" applyFont="1" applyBorder="1" applyAlignment="1" applyProtection="1">
      <alignment horizontal="left" vertical="center" wrapText="1" indent="1"/>
      <protection locked="0"/>
    </xf>
    <xf numFmtId="178" fontId="27" fillId="0" borderId="34" xfId="0" applyNumberFormat="1" applyFont="1" applyBorder="1" applyAlignment="1" applyProtection="1">
      <alignment horizontal="left" vertical="center" indent="1" shrinkToFit="1"/>
      <protection locked="0"/>
    </xf>
    <xf numFmtId="178" fontId="27" fillId="0" borderId="35" xfId="0" applyNumberFormat="1" applyFont="1" applyBorder="1" applyAlignment="1" applyProtection="1">
      <alignment horizontal="left" vertical="center" indent="1" shrinkToFit="1"/>
      <protection locked="0"/>
    </xf>
    <xf numFmtId="0" fontId="27" fillId="0" borderId="12" xfId="0" applyFont="1" applyBorder="1">
      <alignment vertical="center"/>
    </xf>
    <xf numFmtId="0" fontId="27" fillId="0" borderId="13" xfId="0" applyFont="1" applyBorder="1">
      <alignment vertical="center"/>
    </xf>
    <xf numFmtId="56" fontId="27" fillId="0" borderId="17" xfId="0" applyNumberFormat="1" applyFont="1" applyBorder="1">
      <alignment vertical="center"/>
    </xf>
    <xf numFmtId="56" fontId="27" fillId="0" borderId="37" xfId="0" applyNumberFormat="1" applyFont="1" applyBorder="1">
      <alignment vertical="center"/>
    </xf>
    <xf numFmtId="56" fontId="27" fillId="0" borderId="41" xfId="0" applyNumberFormat="1" applyFont="1" applyBorder="1">
      <alignment vertical="center"/>
    </xf>
    <xf numFmtId="0" fontId="30" fillId="4" borderId="0" xfId="0" applyFont="1" applyFill="1">
      <alignment vertical="center"/>
    </xf>
    <xf numFmtId="56" fontId="27" fillId="0" borderId="8" xfId="0" applyNumberFormat="1" applyFont="1" applyBorder="1">
      <alignment vertical="center"/>
    </xf>
    <xf numFmtId="56" fontId="27" fillId="0" borderId="9" xfId="0" applyNumberFormat="1" applyFont="1" applyBorder="1">
      <alignment vertical="center"/>
    </xf>
    <xf numFmtId="0" fontId="51" fillId="0" borderId="35" xfId="0" applyFont="1" applyBorder="1" applyAlignment="1">
      <alignment horizontal="center" vertical="center" shrinkToFit="1"/>
    </xf>
    <xf numFmtId="0" fontId="30" fillId="4" borderId="1" xfId="0" applyFont="1" applyFill="1" applyBorder="1" applyAlignment="1">
      <alignment horizontal="left" vertical="center"/>
    </xf>
    <xf numFmtId="0" fontId="30" fillId="4" borderId="0" xfId="0" applyFont="1" applyFill="1" applyAlignment="1">
      <alignment horizontal="left" vertical="center"/>
    </xf>
    <xf numFmtId="0" fontId="49" fillId="4" borderId="37" xfId="0" applyFont="1" applyFill="1" applyBorder="1">
      <alignment vertical="center"/>
    </xf>
    <xf numFmtId="0" fontId="27" fillId="0" borderId="7" xfId="0" applyFont="1" applyBorder="1" applyAlignment="1" applyProtection="1">
      <alignment horizontal="left" vertical="center" indent="1" shrinkToFit="1"/>
      <protection locked="0"/>
    </xf>
    <xf numFmtId="0" fontId="27" fillId="0" borderId="8" xfId="0" applyFont="1" applyBorder="1" applyAlignment="1" applyProtection="1">
      <alignment horizontal="left" vertical="center" indent="1" shrinkToFit="1"/>
      <protection locked="0"/>
    </xf>
    <xf numFmtId="0" fontId="27" fillId="0" borderId="9" xfId="0" applyFont="1" applyBorder="1" applyAlignment="1" applyProtection="1">
      <alignment horizontal="left" vertical="center" indent="1" shrinkToFit="1"/>
      <protection locked="0"/>
    </xf>
    <xf numFmtId="179" fontId="27" fillId="0" borderId="7" xfId="0" applyNumberFormat="1" applyFont="1" applyBorder="1" applyAlignment="1" applyProtection="1">
      <alignment horizontal="left" vertical="center" indent="1" shrinkToFit="1"/>
      <protection locked="0"/>
    </xf>
    <xf numFmtId="179" fontId="27" fillId="0" borderId="8" xfId="0" applyNumberFormat="1" applyFont="1" applyBorder="1" applyAlignment="1" applyProtection="1">
      <alignment horizontal="left" vertical="center" indent="1" shrinkToFit="1"/>
      <protection locked="0"/>
    </xf>
    <xf numFmtId="179" fontId="27" fillId="0" borderId="9" xfId="0" applyNumberFormat="1" applyFont="1" applyBorder="1" applyAlignment="1" applyProtection="1">
      <alignment horizontal="left" vertical="center" indent="1" shrinkToFit="1"/>
      <protection locked="0"/>
    </xf>
    <xf numFmtId="176" fontId="27" fillId="0" borderId="28" xfId="0" applyNumberFormat="1" applyFont="1" applyBorder="1" applyAlignment="1" applyProtection="1">
      <alignment horizontal="left" vertical="center" indent="1" shrinkToFit="1"/>
      <protection locked="0"/>
    </xf>
    <xf numFmtId="176" fontId="27" fillId="0" borderId="29" xfId="0" applyNumberFormat="1" applyFont="1" applyBorder="1" applyAlignment="1" applyProtection="1">
      <alignment horizontal="left" vertical="center" indent="1" shrinkToFit="1"/>
      <protection locked="0"/>
    </xf>
    <xf numFmtId="176" fontId="27" fillId="0" borderId="30" xfId="0" applyNumberFormat="1" applyFont="1" applyBorder="1" applyAlignment="1" applyProtection="1">
      <alignment horizontal="left" vertical="center" indent="1" shrinkToFit="1"/>
      <protection locked="0"/>
    </xf>
    <xf numFmtId="0" fontId="27" fillId="0" borderId="7" xfId="0" applyFont="1" applyBorder="1" applyAlignment="1" applyProtection="1">
      <alignment horizontal="left" vertical="center" indent="1"/>
      <protection locked="0"/>
    </xf>
    <xf numFmtId="0" fontId="27" fillId="0" borderId="8" xfId="0" applyFont="1" applyBorder="1" applyAlignment="1" applyProtection="1">
      <alignment horizontal="left" vertical="center" indent="1"/>
      <protection locked="0"/>
    </xf>
    <xf numFmtId="0" fontId="27" fillId="0" borderId="9" xfId="0" applyFont="1" applyBorder="1" applyAlignment="1" applyProtection="1">
      <alignment horizontal="left" vertical="center" indent="1"/>
      <protection locked="0"/>
    </xf>
    <xf numFmtId="58" fontId="27" fillId="0" borderId="7" xfId="0" applyNumberFormat="1" applyFont="1" applyBorder="1" applyAlignment="1" applyProtection="1">
      <alignment horizontal="left" vertical="center" indent="1" shrinkToFit="1"/>
      <protection locked="0"/>
    </xf>
    <xf numFmtId="58" fontId="27" fillId="0" borderId="8" xfId="0" applyNumberFormat="1" applyFont="1" applyBorder="1" applyAlignment="1" applyProtection="1">
      <alignment horizontal="left" vertical="center" indent="1" shrinkToFit="1"/>
      <protection locked="0"/>
    </xf>
    <xf numFmtId="58" fontId="27" fillId="0" borderId="9" xfId="0" applyNumberFormat="1" applyFont="1" applyBorder="1" applyAlignment="1" applyProtection="1">
      <alignment horizontal="left" vertical="center" indent="1" shrinkToFit="1"/>
      <protection locked="0"/>
    </xf>
    <xf numFmtId="49" fontId="27" fillId="0" borderId="7" xfId="0" applyNumberFormat="1" applyFont="1" applyBorder="1" applyAlignment="1" applyProtection="1">
      <alignment horizontal="left" vertical="center" indent="1" shrinkToFit="1"/>
      <protection locked="0"/>
    </xf>
    <xf numFmtId="49" fontId="27" fillId="0" borderId="8" xfId="0" applyNumberFormat="1" applyFont="1" applyBorder="1" applyAlignment="1" applyProtection="1">
      <alignment horizontal="left" vertical="center" indent="1" shrinkToFit="1"/>
      <protection locked="0"/>
    </xf>
    <xf numFmtId="49" fontId="27" fillId="0" borderId="9" xfId="0" applyNumberFormat="1" applyFont="1" applyBorder="1" applyAlignment="1" applyProtection="1">
      <alignment horizontal="left" vertical="center" indent="1" shrinkToFit="1"/>
      <protection locked="0"/>
    </xf>
    <xf numFmtId="0" fontId="27" fillId="0" borderId="130" xfId="0" applyFont="1" applyBorder="1" applyAlignment="1" applyProtection="1">
      <alignment horizontal="left" vertical="center" indent="1" shrinkToFit="1"/>
      <protection locked="0"/>
    </xf>
    <xf numFmtId="0" fontId="27" fillId="0" borderId="31" xfId="0" applyFont="1" applyBorder="1" applyAlignment="1" applyProtection="1">
      <alignment horizontal="left" vertical="center" indent="1" shrinkToFit="1"/>
      <protection locked="0"/>
    </xf>
    <xf numFmtId="0" fontId="27" fillId="0" borderId="32" xfId="0" applyFont="1" applyBorder="1" applyAlignment="1" applyProtection="1">
      <alignment horizontal="left" vertical="center" indent="1" shrinkToFit="1"/>
      <protection locked="0"/>
    </xf>
    <xf numFmtId="0" fontId="27" fillId="0" borderId="131" xfId="0" applyFont="1" applyBorder="1" applyAlignment="1" applyProtection="1">
      <alignment horizontal="left" vertical="center" indent="1" shrinkToFit="1"/>
      <protection locked="0"/>
    </xf>
    <xf numFmtId="0" fontId="75" fillId="0" borderId="6" xfId="0" applyFont="1" applyBorder="1" applyAlignment="1" applyProtection="1">
      <alignment horizontal="left" vertical="center" wrapText="1" indent="1" shrinkToFit="1"/>
      <protection locked="0"/>
    </xf>
    <xf numFmtId="0" fontId="75" fillId="0" borderId="6" xfId="0" applyFont="1" applyBorder="1" applyAlignment="1" applyProtection="1">
      <alignment horizontal="left" vertical="center" indent="1" shrinkToFit="1"/>
      <protection locked="0"/>
    </xf>
    <xf numFmtId="0" fontId="52" fillId="0" borderId="0" xfId="0" applyFont="1" applyAlignment="1">
      <alignment horizontal="center" vertical="center" shrinkToFit="1"/>
    </xf>
    <xf numFmtId="0" fontId="30" fillId="4" borderId="37" xfId="0" applyFont="1" applyFill="1" applyBorder="1" applyAlignment="1">
      <alignment horizontal="left" vertical="center"/>
    </xf>
    <xf numFmtId="0" fontId="27" fillId="2" borderId="90" xfId="0" applyFont="1" applyFill="1" applyBorder="1" applyAlignment="1">
      <alignment horizontal="center" vertical="center" shrinkToFit="1"/>
    </xf>
    <xf numFmtId="0" fontId="27" fillId="2" borderId="39" xfId="0" applyFont="1" applyFill="1" applyBorder="1" applyAlignment="1">
      <alignment horizontal="center" vertical="center" shrinkToFit="1"/>
    </xf>
    <xf numFmtId="49" fontId="80" fillId="0" borderId="7" xfId="0" applyNumberFormat="1" applyFont="1" applyBorder="1" applyAlignment="1" applyProtection="1">
      <alignment horizontal="left" vertical="center" indent="1" shrinkToFit="1"/>
      <protection locked="0"/>
    </xf>
    <xf numFmtId="49" fontId="75" fillId="0" borderId="8" xfId="0" applyNumberFormat="1" applyFont="1" applyBorder="1" applyAlignment="1" applyProtection="1">
      <alignment horizontal="left" vertical="center" indent="1" shrinkToFit="1"/>
      <protection locked="0"/>
    </xf>
    <xf numFmtId="0" fontId="75" fillId="2" borderId="5" xfId="0" applyFont="1" applyFill="1" applyBorder="1" applyAlignment="1">
      <alignment horizontal="center" vertical="center" wrapText="1" shrinkToFit="1"/>
    </xf>
    <xf numFmtId="0" fontId="75" fillId="2" borderId="20" xfId="0" applyFont="1" applyFill="1" applyBorder="1" applyAlignment="1">
      <alignment horizontal="center" vertical="center" shrinkToFit="1"/>
    </xf>
    <xf numFmtId="0" fontId="75" fillId="2" borderId="5" xfId="0" applyFont="1" applyFill="1" applyBorder="1" applyAlignment="1">
      <alignment horizontal="center" vertical="center" shrinkToFit="1"/>
    </xf>
    <xf numFmtId="0" fontId="75" fillId="2" borderId="4" xfId="0" applyFont="1" applyFill="1" applyBorder="1" applyAlignment="1">
      <alignment horizontal="center" vertical="center" shrinkToFit="1"/>
    </xf>
    <xf numFmtId="0" fontId="75" fillId="2" borderId="19" xfId="0" applyFont="1" applyFill="1" applyBorder="1" applyAlignment="1">
      <alignment horizontal="center" vertical="center" shrinkToFit="1"/>
    </xf>
    <xf numFmtId="0" fontId="75" fillId="2" borderId="22" xfId="0" applyFont="1" applyFill="1" applyBorder="1" applyAlignment="1">
      <alignment horizontal="center" vertical="center" wrapText="1" shrinkToFit="1"/>
    </xf>
    <xf numFmtId="0" fontId="75" fillId="2" borderId="127" xfId="0" applyFont="1" applyFill="1" applyBorder="1" applyAlignment="1">
      <alignment horizontal="center" vertical="center" shrinkToFit="1"/>
    </xf>
    <xf numFmtId="0" fontId="75" fillId="2" borderId="107" xfId="0" applyFont="1" applyFill="1" applyBorder="1" applyAlignment="1">
      <alignment horizontal="center" vertical="center" shrinkToFit="1"/>
    </xf>
    <xf numFmtId="49" fontId="27" fillId="0" borderId="7" xfId="0" applyNumberFormat="1" applyFont="1" applyBorder="1" applyAlignment="1" applyProtection="1">
      <alignment horizontal="left" vertical="center" wrapText="1" indent="1" shrinkToFit="1"/>
      <protection locked="0"/>
    </xf>
    <xf numFmtId="49" fontId="27" fillId="0" borderId="8" xfId="0" applyNumberFormat="1" applyFont="1" applyBorder="1" applyAlignment="1" applyProtection="1">
      <alignment horizontal="left" vertical="center" wrapText="1" indent="1" shrinkToFit="1"/>
      <protection locked="0"/>
    </xf>
    <xf numFmtId="177" fontId="27" fillId="0" borderId="7" xfId="0" applyNumberFormat="1" applyFont="1" applyBorder="1" applyAlignment="1" applyProtection="1">
      <alignment horizontal="left" vertical="center" indent="1"/>
      <protection locked="0"/>
    </xf>
    <xf numFmtId="177" fontId="27" fillId="0" borderId="8" xfId="0" applyNumberFormat="1" applyFont="1" applyBorder="1" applyAlignment="1" applyProtection="1">
      <alignment horizontal="left" vertical="center" indent="1"/>
      <protection locked="0"/>
    </xf>
    <xf numFmtId="178" fontId="27" fillId="0" borderId="7" xfId="0" applyNumberFormat="1" applyFont="1" applyBorder="1" applyAlignment="1" applyProtection="1">
      <alignment horizontal="left" vertical="center" indent="1" shrinkToFit="1"/>
      <protection locked="0"/>
    </xf>
    <xf numFmtId="178" fontId="27" fillId="0" borderId="8" xfId="0" applyNumberFormat="1" applyFont="1" applyBorder="1" applyAlignment="1" applyProtection="1">
      <alignment horizontal="left" vertical="center" indent="1" shrinkToFit="1"/>
      <protection locked="0"/>
    </xf>
    <xf numFmtId="0" fontId="27" fillId="2" borderId="4" xfId="0" applyFont="1" applyFill="1" applyBorder="1" applyAlignment="1">
      <alignment horizontal="center" vertical="center" wrapText="1" shrinkToFit="1"/>
    </xf>
    <xf numFmtId="0" fontId="27" fillId="0" borderId="28" xfId="0" applyFont="1" applyFill="1" applyBorder="1" applyAlignment="1" applyProtection="1">
      <alignment horizontal="left" vertical="center" indent="1"/>
      <protection locked="0"/>
    </xf>
    <xf numFmtId="0" fontId="27" fillId="0" borderId="29" xfId="0" applyFont="1" applyFill="1" applyBorder="1" applyAlignment="1" applyProtection="1">
      <alignment horizontal="left" vertical="center" indent="1"/>
      <protection locked="0"/>
    </xf>
    <xf numFmtId="0" fontId="27" fillId="0" borderId="30" xfId="0" applyFont="1" applyFill="1" applyBorder="1" applyAlignment="1" applyProtection="1">
      <alignment horizontal="left" vertical="center" indent="1"/>
      <protection locked="0"/>
    </xf>
    <xf numFmtId="0" fontId="52" fillId="0" borderId="35" xfId="0" applyFont="1" applyBorder="1" applyAlignment="1">
      <alignment horizontal="center" vertical="center" shrinkToFit="1"/>
    </xf>
    <xf numFmtId="0" fontId="30" fillId="4" borderId="0" xfId="0" applyFont="1" applyFill="1" applyBorder="1" applyAlignment="1">
      <alignment horizontal="center" vertical="center"/>
    </xf>
    <xf numFmtId="0" fontId="75" fillId="2" borderId="173" xfId="0" applyFont="1" applyFill="1" applyBorder="1" applyAlignment="1">
      <alignment horizontal="center" vertical="center" shrinkToFit="1"/>
    </xf>
    <xf numFmtId="0" fontId="75" fillId="0" borderId="9" xfId="0" applyFont="1" applyBorder="1" applyAlignment="1" applyProtection="1">
      <alignment vertical="center" shrinkToFit="1"/>
    </xf>
    <xf numFmtId="0" fontId="75" fillId="0" borderId="6" xfId="0" applyFont="1" applyBorder="1" applyAlignment="1" applyProtection="1">
      <alignment vertical="center" shrinkToFit="1"/>
    </xf>
    <xf numFmtId="0" fontId="75" fillId="2" borderId="174" xfId="0" applyFont="1" applyFill="1" applyBorder="1" applyAlignment="1">
      <alignment horizontal="center" vertical="center" shrinkToFit="1"/>
    </xf>
    <xf numFmtId="0" fontId="27" fillId="2" borderId="127" xfId="0" applyFont="1" applyFill="1" applyBorder="1" applyAlignment="1">
      <alignment horizontal="center" vertical="center"/>
    </xf>
    <xf numFmtId="0" fontId="27" fillId="2" borderId="107" xfId="0" applyFont="1" applyFill="1" applyBorder="1" applyAlignment="1">
      <alignment horizontal="center" vertical="center"/>
    </xf>
    <xf numFmtId="49" fontId="27" fillId="0" borderId="40" xfId="0" applyNumberFormat="1" applyFont="1" applyBorder="1" applyAlignment="1" applyProtection="1">
      <alignment horizontal="left" vertical="center" indent="1" shrinkToFit="1"/>
      <protection locked="0"/>
    </xf>
    <xf numFmtId="49" fontId="27" fillId="0" borderId="37" xfId="0" applyNumberFormat="1" applyFont="1" applyBorder="1" applyAlignment="1" applyProtection="1">
      <alignment horizontal="left" vertical="center" indent="1" shrinkToFit="1"/>
      <protection locked="0"/>
    </xf>
    <xf numFmtId="49" fontId="27" fillId="0" borderId="132" xfId="0" applyNumberFormat="1" applyFont="1" applyBorder="1" applyAlignment="1" applyProtection="1">
      <alignment horizontal="left" vertical="center" indent="1" shrinkToFit="1"/>
      <protection locked="0"/>
    </xf>
    <xf numFmtId="0" fontId="28" fillId="4" borderId="0" xfId="0" applyFont="1" applyFill="1">
      <alignment vertical="center"/>
    </xf>
    <xf numFmtId="0" fontId="27" fillId="0" borderId="0" xfId="0" applyFont="1" applyAlignment="1" applyProtection="1">
      <alignment horizontal="left" vertical="center" indent="1"/>
      <protection locked="0"/>
    </xf>
    <xf numFmtId="0" fontId="73" fillId="0" borderId="42" xfId="0" applyFont="1" applyBorder="1" applyAlignment="1" applyProtection="1">
      <alignment horizontal="center" vertical="center"/>
    </xf>
    <xf numFmtId="0" fontId="73" fillId="0" borderId="44" xfId="0" applyFont="1" applyBorder="1" applyAlignment="1" applyProtection="1">
      <alignment horizontal="center" vertical="center"/>
    </xf>
    <xf numFmtId="0" fontId="73" fillId="0" borderId="43" xfId="0" applyFont="1" applyBorder="1" applyAlignment="1" applyProtection="1">
      <alignment horizontal="center" vertical="center"/>
    </xf>
    <xf numFmtId="0" fontId="75" fillId="0" borderId="6" xfId="0" applyFont="1" applyBorder="1" applyAlignment="1" applyProtection="1">
      <alignment horizontal="left" vertical="center"/>
    </xf>
    <xf numFmtId="0" fontId="75" fillId="0" borderId="6" xfId="0" applyFont="1" applyBorder="1" applyAlignment="1" applyProtection="1">
      <alignment vertical="center" wrapText="1"/>
    </xf>
    <xf numFmtId="0" fontId="75" fillId="0" borderId="125" xfId="0" applyFont="1" applyBorder="1" applyAlignment="1" applyProtection="1">
      <alignment vertical="center" wrapText="1" readingOrder="1"/>
    </xf>
    <xf numFmtId="0" fontId="75" fillId="0" borderId="126" xfId="0" applyFont="1" applyBorder="1" applyAlignment="1" applyProtection="1">
      <alignment vertical="center" wrapText="1" readingOrder="1"/>
    </xf>
    <xf numFmtId="0" fontId="75" fillId="0" borderId="6" xfId="0" applyFont="1" applyBorder="1" applyProtection="1">
      <alignment vertical="center"/>
    </xf>
    <xf numFmtId="0" fontId="75" fillId="0" borderId="42" xfId="0" applyFont="1" applyBorder="1" applyAlignment="1" applyProtection="1">
      <alignment horizontal="left" vertical="center" wrapText="1"/>
    </xf>
    <xf numFmtId="0" fontId="75" fillId="0" borderId="44" xfId="0" applyFont="1" applyBorder="1" applyAlignment="1" applyProtection="1">
      <alignment horizontal="left" vertical="center" wrapText="1"/>
    </xf>
    <xf numFmtId="0" fontId="75" fillId="0" borderId="43" xfId="0" applyFont="1" applyBorder="1" applyAlignment="1" applyProtection="1">
      <alignment horizontal="left" vertical="center" wrapText="1"/>
    </xf>
    <xf numFmtId="0" fontId="75" fillId="0" borderId="38" xfId="0" applyFont="1" applyBorder="1" applyAlignment="1" applyProtection="1">
      <alignment horizontal="left" vertical="center"/>
    </xf>
    <xf numFmtId="0" fontId="75" fillId="0" borderId="39" xfId="0" applyFont="1" applyBorder="1" applyAlignment="1" applyProtection="1">
      <alignment horizontal="left" vertical="center"/>
    </xf>
    <xf numFmtId="0" fontId="73" fillId="0" borderId="42" xfId="0" applyFont="1" applyBorder="1" applyAlignment="1" applyProtection="1">
      <alignment horizontal="center" vertical="center" wrapText="1"/>
    </xf>
    <xf numFmtId="0" fontId="73" fillId="0" borderId="44" xfId="0" applyFont="1" applyBorder="1" applyAlignment="1" applyProtection="1">
      <alignment horizontal="center" vertical="center" wrapText="1"/>
    </xf>
    <xf numFmtId="0" fontId="73" fillId="0" borderId="43" xfId="0" applyFont="1" applyBorder="1" applyAlignment="1" applyProtection="1">
      <alignment horizontal="center" vertical="center" wrapText="1"/>
    </xf>
    <xf numFmtId="0" fontId="75" fillId="0" borderId="38" xfId="0" applyFont="1" applyBorder="1" applyProtection="1">
      <alignment vertical="center"/>
    </xf>
    <xf numFmtId="0" fontId="73" fillId="0" borderId="6" xfId="0" applyFont="1" applyBorder="1" applyAlignment="1" applyProtection="1">
      <alignment horizontal="center" vertical="center"/>
    </xf>
    <xf numFmtId="0" fontId="75" fillId="0" borderId="42" xfId="0" applyFont="1" applyBorder="1" applyAlignment="1" applyProtection="1">
      <alignment horizontal="center" vertical="center"/>
    </xf>
    <xf numFmtId="0" fontId="75" fillId="0" borderId="44" xfId="0" applyFont="1" applyBorder="1" applyAlignment="1" applyProtection="1">
      <alignment horizontal="center" vertical="center"/>
    </xf>
    <xf numFmtId="0" fontId="75" fillId="0" borderId="43" xfId="0" applyFont="1" applyBorder="1" applyAlignment="1" applyProtection="1">
      <alignment horizontal="center" vertical="center"/>
    </xf>
    <xf numFmtId="0" fontId="75" fillId="0" borderId="6" xfId="0" applyFont="1" applyBorder="1" applyAlignment="1" applyProtection="1">
      <alignment horizontal="center" vertical="center"/>
    </xf>
    <xf numFmtId="0" fontId="75" fillId="0" borderId="6" xfId="0" applyFont="1" applyBorder="1" applyAlignment="1" applyProtection="1">
      <alignment horizontal="center" vertical="center" wrapText="1" readingOrder="1"/>
    </xf>
    <xf numFmtId="0" fontId="93" fillId="0" borderId="0" xfId="0" applyFont="1" applyAlignment="1">
      <alignment horizontal="left" vertical="center" wrapText="1"/>
    </xf>
    <xf numFmtId="0" fontId="93" fillId="0" borderId="0" xfId="0" applyFont="1" applyAlignment="1">
      <alignment horizontal="left" vertical="center"/>
    </xf>
    <xf numFmtId="0" fontId="41" fillId="0" borderId="6" xfId="0" applyFont="1" applyBorder="1" applyAlignment="1" applyProtection="1">
      <alignment horizontal="left" vertical="center" shrinkToFit="1"/>
      <protection locked="0"/>
    </xf>
    <xf numFmtId="0" fontId="39" fillId="0" borderId="0" xfId="0" applyFont="1" applyAlignment="1">
      <alignment vertical="top" wrapText="1"/>
    </xf>
    <xf numFmtId="180" fontId="39" fillId="0" borderId="0" xfId="0" applyNumberFormat="1" applyFont="1" applyAlignment="1">
      <alignment horizontal="right" vertical="center"/>
    </xf>
    <xf numFmtId="0" fontId="39" fillId="0" borderId="0" xfId="0" applyFont="1" applyAlignment="1">
      <alignment horizontal="center" vertical="center"/>
    </xf>
    <xf numFmtId="0" fontId="39" fillId="5" borderId="6" xfId="0" applyFont="1" applyFill="1" applyBorder="1" applyAlignment="1">
      <alignment horizontal="center" vertical="center"/>
    </xf>
    <xf numFmtId="182" fontId="39" fillId="0" borderId="0" xfId="0" applyNumberFormat="1" applyFont="1" applyFill="1" applyAlignment="1">
      <alignment horizontal="left" vertical="center" indent="1"/>
    </xf>
    <xf numFmtId="0" fontId="39" fillId="0" borderId="0" xfId="0" applyFont="1" applyFill="1" applyAlignment="1">
      <alignment horizontal="left" vertical="center" wrapText="1" indent="1" shrinkToFit="1"/>
    </xf>
    <xf numFmtId="0" fontId="39" fillId="0" borderId="0" xfId="0" applyFont="1" applyFill="1" applyAlignment="1">
      <alignment horizontal="left" vertical="center" indent="1" shrinkToFit="1"/>
    </xf>
    <xf numFmtId="179" fontId="39" fillId="0" borderId="0" xfId="0" applyNumberFormat="1" applyFont="1" applyFill="1" applyAlignment="1">
      <alignment horizontal="left" vertical="center" indent="1"/>
    </xf>
    <xf numFmtId="180" fontId="39" fillId="0" borderId="0" xfId="0" applyNumberFormat="1" applyFont="1" applyFill="1" applyAlignment="1">
      <alignment horizontal="left" vertical="center"/>
    </xf>
    <xf numFmtId="0" fontId="64" fillId="0" borderId="0" xfId="0" applyFont="1" applyAlignment="1">
      <alignment horizontal="center" vertical="center" wrapText="1"/>
    </xf>
    <xf numFmtId="0" fontId="64" fillId="0" borderId="0" xfId="0" applyFont="1" applyAlignment="1">
      <alignment horizontal="center" vertical="center"/>
    </xf>
    <xf numFmtId="0" fontId="39" fillId="0" borderId="0" xfId="0" applyFont="1" applyFill="1" applyAlignment="1">
      <alignment horizontal="left" vertical="center" wrapText="1" indent="3" shrinkToFit="1"/>
    </xf>
    <xf numFmtId="181" fontId="39" fillId="0" borderId="0" xfId="1" applyNumberFormat="1" applyFont="1" applyFill="1" applyAlignment="1" applyProtection="1">
      <alignment horizontal="right" vertical="center" indent="4"/>
    </xf>
    <xf numFmtId="180" fontId="39" fillId="0" borderId="0" xfId="0" applyNumberFormat="1" applyFont="1" applyAlignment="1">
      <alignment horizontal="left" vertical="center"/>
    </xf>
    <xf numFmtId="0" fontId="39" fillId="0" borderId="0" xfId="0" applyFont="1" applyFill="1" applyAlignment="1">
      <alignment horizontal="left" vertical="center" shrinkToFit="1"/>
    </xf>
    <xf numFmtId="0" fontId="64" fillId="0" borderId="0" xfId="0" applyFont="1" applyFill="1" applyAlignment="1">
      <alignment vertical="center" wrapText="1"/>
    </xf>
    <xf numFmtId="200" fontId="64" fillId="0" borderId="0" xfId="1" applyNumberFormat="1" applyFont="1" applyAlignment="1" applyProtection="1">
      <alignment horizontal="center" vertical="center"/>
    </xf>
    <xf numFmtId="200" fontId="64" fillId="0" borderId="0" xfId="1" applyNumberFormat="1" applyFont="1" applyBorder="1" applyAlignment="1" applyProtection="1">
      <alignment horizontal="center" vertical="center"/>
    </xf>
    <xf numFmtId="0" fontId="64" fillId="0" borderId="119" xfId="0" quotePrefix="1" applyFont="1" applyBorder="1" applyAlignment="1">
      <alignment horizontal="center" vertical="center"/>
    </xf>
    <xf numFmtId="0" fontId="64" fillId="0" borderId="119" xfId="0" applyFont="1" applyBorder="1" applyAlignment="1">
      <alignment horizontal="center" vertical="center"/>
    </xf>
    <xf numFmtId="0" fontId="64" fillId="0" borderId="91" xfId="0" applyFont="1" applyBorder="1" applyAlignment="1">
      <alignment horizontal="center" vertical="center" wrapText="1"/>
    </xf>
    <xf numFmtId="0" fontId="64" fillId="0" borderId="92" xfId="0" applyFont="1" applyBorder="1" applyAlignment="1">
      <alignment horizontal="center" vertical="center" wrapText="1"/>
    </xf>
    <xf numFmtId="0" fontId="64" fillId="0" borderId="93" xfId="0" applyFont="1" applyBorder="1" applyAlignment="1">
      <alignment horizontal="center" vertical="center" wrapText="1"/>
    </xf>
    <xf numFmtId="200" fontId="64" fillId="0" borderId="63" xfId="0" applyNumberFormat="1" applyFont="1" applyBorder="1" applyAlignment="1">
      <alignment horizontal="center" vertical="center"/>
    </xf>
    <xf numFmtId="200" fontId="64" fillId="0" borderId="88" xfId="0" applyNumberFormat="1" applyFont="1" applyBorder="1" applyAlignment="1">
      <alignment horizontal="center" vertical="center"/>
    </xf>
    <xf numFmtId="0" fontId="121" fillId="0" borderId="88" xfId="0" applyFont="1" applyBorder="1" applyAlignment="1">
      <alignment horizontal="center" vertical="center" wrapText="1"/>
    </xf>
    <xf numFmtId="0" fontId="39" fillId="0" borderId="35" xfId="0" applyFont="1" applyBorder="1" applyAlignment="1">
      <alignment horizontal="center" vertical="center"/>
    </xf>
    <xf numFmtId="0" fontId="39" fillId="0" borderId="37" xfId="0" applyFont="1" applyBorder="1" applyAlignment="1">
      <alignment horizontal="center" vertical="center"/>
    </xf>
    <xf numFmtId="0" fontId="39" fillId="0" borderId="34" xfId="0" applyFont="1" applyBorder="1" applyAlignment="1">
      <alignment horizontal="center" vertical="center"/>
    </xf>
    <xf numFmtId="0" fontId="39" fillId="0" borderId="36" xfId="0" applyFont="1" applyBorder="1" applyAlignment="1">
      <alignment horizontal="center" vertical="center"/>
    </xf>
    <xf numFmtId="0" fontId="39" fillId="0" borderId="40" xfId="0" applyFont="1" applyBorder="1" applyAlignment="1">
      <alignment horizontal="center" vertical="center"/>
    </xf>
    <xf numFmtId="0" fontId="39" fillId="0" borderId="41" xfId="0" applyFont="1" applyBorder="1" applyAlignment="1">
      <alignment horizontal="center" vertical="center"/>
    </xf>
    <xf numFmtId="0" fontId="39" fillId="0" borderId="0" xfId="0" applyFont="1" applyAlignment="1">
      <alignment vertical="center" wrapText="1"/>
    </xf>
    <xf numFmtId="0" fontId="39" fillId="0" borderId="6" xfId="0" applyFont="1" applyBorder="1" applyAlignment="1">
      <alignment horizontal="center" vertical="center" wrapText="1"/>
    </xf>
    <xf numFmtId="0" fontId="39" fillId="0" borderId="6" xfId="0" applyFont="1" applyBorder="1" applyAlignment="1">
      <alignment horizontal="center" vertical="center"/>
    </xf>
    <xf numFmtId="12" fontId="55" fillId="0" borderId="34" xfId="0" applyNumberFormat="1" applyFont="1" applyBorder="1" applyAlignment="1">
      <alignment horizontal="center" vertical="center"/>
    </xf>
    <xf numFmtId="12" fontId="55" fillId="0" borderId="35" xfId="0" applyNumberFormat="1" applyFont="1" applyBorder="1" applyAlignment="1">
      <alignment horizontal="center" vertical="center"/>
    </xf>
    <xf numFmtId="12" fontId="55" fillId="0" borderId="36" xfId="0" applyNumberFormat="1" applyFont="1" applyBorder="1" applyAlignment="1">
      <alignment horizontal="center" vertical="center"/>
    </xf>
    <xf numFmtId="12" fontId="55" fillId="0" borderId="38" xfId="0" applyNumberFormat="1" applyFont="1" applyBorder="1" applyAlignment="1">
      <alignment horizontal="center" vertical="center"/>
    </xf>
    <xf numFmtId="12" fontId="55" fillId="0" borderId="0" xfId="0" applyNumberFormat="1" applyFont="1" applyBorder="1" applyAlignment="1">
      <alignment horizontal="center" vertical="center"/>
    </xf>
    <xf numFmtId="12" fontId="55" fillId="0" borderId="39" xfId="0" applyNumberFormat="1" applyFont="1" applyBorder="1" applyAlignment="1">
      <alignment horizontal="center" vertical="center"/>
    </xf>
    <xf numFmtId="12" fontId="55" fillId="0" borderId="87" xfId="0" applyNumberFormat="1" applyFont="1" applyBorder="1" applyAlignment="1">
      <alignment horizontal="center" vertical="center"/>
    </xf>
    <xf numFmtId="12" fontId="55" fillId="0" borderId="55" xfId="0" applyNumberFormat="1" applyFont="1" applyBorder="1" applyAlignment="1">
      <alignment horizontal="center" vertical="center"/>
    </xf>
    <xf numFmtId="12" fontId="55" fillId="0" borderId="56" xfId="0" applyNumberFormat="1" applyFont="1" applyBorder="1" applyAlignment="1">
      <alignment horizontal="center" vertical="center"/>
    </xf>
    <xf numFmtId="0" fontId="39" fillId="0" borderId="42" xfId="0" applyFont="1" applyBorder="1" applyAlignment="1">
      <alignment horizontal="center" vertical="center"/>
    </xf>
    <xf numFmtId="0" fontId="39" fillId="0" borderId="43" xfId="0" applyFont="1" applyBorder="1" applyAlignment="1">
      <alignment horizontal="center" vertical="center"/>
    </xf>
    <xf numFmtId="0" fontId="70" fillId="9" borderId="0" xfId="6" applyFont="1" applyFill="1" applyAlignment="1" applyProtection="1">
      <alignment horizontal="left" vertical="center"/>
      <protection hidden="1"/>
    </xf>
    <xf numFmtId="0" fontId="70" fillId="0" borderId="37" xfId="6" applyFont="1" applyFill="1" applyBorder="1" applyAlignment="1" applyProtection="1">
      <alignment horizontal="left" vertical="center" indent="1" shrinkToFit="1"/>
      <protection hidden="1"/>
    </xf>
    <xf numFmtId="0" fontId="70" fillId="0" borderId="9" xfId="6" applyFont="1" applyFill="1" applyBorder="1" applyAlignment="1" applyProtection="1">
      <alignment horizontal="center" vertical="center" shrinkToFit="1"/>
      <protection hidden="1"/>
    </xf>
    <xf numFmtId="0" fontId="70" fillId="0" borderId="135" xfId="6" applyFont="1" applyFill="1" applyBorder="1" applyAlignment="1" applyProtection="1">
      <alignment horizontal="center" vertical="center" shrinkToFit="1"/>
      <protection hidden="1"/>
    </xf>
    <xf numFmtId="0" fontId="70" fillId="0" borderId="133" xfId="6" applyFont="1" applyFill="1" applyBorder="1" applyAlignment="1" applyProtection="1">
      <alignment horizontal="left" vertical="center" indent="1" shrinkToFit="1"/>
      <protection hidden="1"/>
    </xf>
    <xf numFmtId="0" fontId="70" fillId="0" borderId="8" xfId="6" applyFont="1" applyFill="1" applyBorder="1" applyAlignment="1" applyProtection="1">
      <alignment horizontal="left" vertical="center" indent="1" shrinkToFit="1"/>
      <protection hidden="1"/>
    </xf>
    <xf numFmtId="0" fontId="70" fillId="0" borderId="134" xfId="6" applyFont="1" applyFill="1" applyBorder="1" applyAlignment="1" applyProtection="1">
      <alignment horizontal="left" vertical="center" indent="1" shrinkToFit="1"/>
      <protection hidden="1"/>
    </xf>
    <xf numFmtId="0" fontId="70" fillId="0" borderId="133" xfId="6" applyFont="1" applyFill="1" applyBorder="1" applyAlignment="1" applyProtection="1">
      <alignment horizontal="center" vertical="center" shrinkToFit="1"/>
      <protection hidden="1"/>
    </xf>
    <xf numFmtId="0" fontId="70" fillId="0" borderId="134" xfId="6" applyFont="1" applyFill="1" applyBorder="1" applyAlignment="1" applyProtection="1">
      <alignment horizontal="center" vertical="center" shrinkToFit="1"/>
      <protection hidden="1"/>
    </xf>
    <xf numFmtId="0" fontId="77" fillId="9" borderId="0" xfId="35" applyFont="1" applyFill="1" applyAlignment="1" applyProtection="1">
      <alignment horizontal="distributed" vertical="center"/>
      <protection hidden="1"/>
    </xf>
    <xf numFmtId="0" fontId="77" fillId="9" borderId="0" xfId="35" applyFont="1" applyFill="1" applyAlignment="1" applyProtection="1">
      <alignment vertical="center"/>
      <protection hidden="1"/>
    </xf>
    <xf numFmtId="0" fontId="77" fillId="9" borderId="0" xfId="6" applyFont="1" applyFill="1" applyAlignment="1" applyProtection="1">
      <alignment horizontal="center" vertical="center" wrapText="1"/>
      <protection hidden="1"/>
    </xf>
    <xf numFmtId="49" fontId="77" fillId="9" borderId="0" xfId="6" applyNumberFormat="1" applyFont="1" applyFill="1" applyAlignment="1" applyProtection="1">
      <alignment vertical="top" wrapText="1"/>
      <protection hidden="1"/>
    </xf>
    <xf numFmtId="49" fontId="77" fillId="9" borderId="0" xfId="6" applyNumberFormat="1" applyFont="1" applyFill="1" applyAlignment="1" applyProtection="1">
      <alignment horizontal="left" vertical="center" wrapText="1"/>
      <protection hidden="1"/>
    </xf>
    <xf numFmtId="49" fontId="77" fillId="9" borderId="0" xfId="6" applyNumberFormat="1" applyFont="1" applyFill="1" applyAlignment="1" applyProtection="1">
      <alignment horizontal="left" vertical="top" wrapText="1"/>
      <protection hidden="1"/>
    </xf>
    <xf numFmtId="49" fontId="77" fillId="9" borderId="0" xfId="6" applyNumberFormat="1" applyFont="1" applyFill="1" applyAlignment="1" applyProtection="1">
      <alignment vertical="top"/>
      <protection hidden="1"/>
    </xf>
    <xf numFmtId="49" fontId="77" fillId="9" borderId="0" xfId="6" applyNumberFormat="1" applyFont="1" applyFill="1" applyAlignment="1" applyProtection="1">
      <alignment horizontal="left" vertical="center"/>
      <protection hidden="1"/>
    </xf>
    <xf numFmtId="180" fontId="77" fillId="9" borderId="0" xfId="12" applyNumberFormat="1" applyFont="1" applyFill="1" applyAlignment="1">
      <alignment horizontal="right" vertical="center" shrinkToFit="1"/>
    </xf>
    <xf numFmtId="49" fontId="77" fillId="9" borderId="0" xfId="6" applyNumberFormat="1" applyFont="1" applyFill="1" applyAlignment="1" applyProtection="1">
      <alignment horizontal="left" vertical="top"/>
      <protection hidden="1"/>
    </xf>
    <xf numFmtId="0" fontId="77" fillId="0" borderId="133" xfId="0" applyFont="1" applyFill="1" applyBorder="1" applyAlignment="1">
      <alignment horizontal="center" vertical="center" shrinkToFit="1"/>
    </xf>
    <xf numFmtId="0" fontId="77" fillId="0" borderId="134" xfId="0" applyFont="1" applyFill="1" applyBorder="1" applyAlignment="1">
      <alignment horizontal="center" vertical="center" shrinkToFit="1"/>
    </xf>
    <xf numFmtId="0" fontId="77" fillId="0" borderId="133" xfId="0" applyFont="1" applyFill="1" applyBorder="1" applyAlignment="1">
      <alignment horizontal="left" vertical="center" indent="1" shrinkToFit="1"/>
    </xf>
    <xf numFmtId="0" fontId="77" fillId="0" borderId="8" xfId="0" applyFont="1" applyFill="1" applyBorder="1" applyAlignment="1">
      <alignment horizontal="left" vertical="center" indent="1" shrinkToFit="1"/>
    </xf>
    <xf numFmtId="0" fontId="77" fillId="0" borderId="134" xfId="0" applyFont="1" applyFill="1" applyBorder="1" applyAlignment="1">
      <alignment horizontal="left" vertical="center" indent="1" shrinkToFit="1"/>
    </xf>
    <xf numFmtId="0" fontId="77" fillId="0" borderId="8" xfId="0" applyFont="1" applyFill="1" applyBorder="1" applyAlignment="1">
      <alignment horizontal="center" vertical="center" shrinkToFit="1"/>
    </xf>
    <xf numFmtId="0" fontId="206" fillId="9" borderId="0" xfId="1256" applyFont="1" applyFill="1" applyAlignment="1" applyProtection="1">
      <alignment horizontal="left" vertical="center"/>
      <protection locked="0" hidden="1"/>
    </xf>
    <xf numFmtId="0" fontId="203" fillId="9" borderId="0" xfId="1257" applyFont="1" applyFill="1" applyAlignment="1" applyProtection="1">
      <alignment horizontal="left" vertical="center"/>
      <protection locked="0" hidden="1"/>
    </xf>
    <xf numFmtId="49" fontId="77" fillId="9" borderId="0" xfId="6" applyNumberFormat="1" applyFont="1" applyFill="1" applyAlignment="1" applyProtection="1">
      <alignment horizontal="left" vertical="top" wrapText="1" shrinkToFit="1"/>
      <protection hidden="1"/>
    </xf>
    <xf numFmtId="49" fontId="77" fillId="9" borderId="0" xfId="6" applyNumberFormat="1" applyFont="1" applyFill="1" applyAlignment="1" applyProtection="1">
      <alignment horizontal="left" vertical="top" shrinkToFit="1"/>
      <protection hidden="1"/>
    </xf>
    <xf numFmtId="0" fontId="64" fillId="9" borderId="0" xfId="6" applyFont="1" applyFill="1" applyAlignment="1" applyProtection="1">
      <alignment horizontal="center" vertical="center" wrapText="1"/>
      <protection hidden="1"/>
    </xf>
    <xf numFmtId="0" fontId="128" fillId="9" borderId="0" xfId="1256" applyFill="1" applyAlignment="1" applyProtection="1">
      <alignment horizontal="left" vertical="center"/>
      <protection locked="0" hidden="1"/>
    </xf>
    <xf numFmtId="49" fontId="41" fillId="9" borderId="0" xfId="6" applyNumberFormat="1" applyFont="1" applyFill="1" applyAlignment="1" applyProtection="1">
      <alignment vertical="center" wrapText="1"/>
      <protection hidden="1"/>
    </xf>
    <xf numFmtId="49" fontId="203" fillId="9" borderId="0" xfId="1257" applyNumberFormat="1" applyFont="1" applyFill="1" applyAlignment="1" applyProtection="1">
      <alignment horizontal="left" vertical="top"/>
      <protection locked="0" hidden="1"/>
    </xf>
    <xf numFmtId="0" fontId="70" fillId="0" borderId="37" xfId="6" applyFont="1" applyFill="1" applyBorder="1" applyAlignment="1" applyProtection="1">
      <alignment horizontal="left" vertical="center" shrinkToFit="1"/>
      <protection hidden="1"/>
    </xf>
    <xf numFmtId="49" fontId="163" fillId="12" borderId="158" xfId="6" applyNumberFormat="1" applyFont="1" applyFill="1" applyBorder="1" applyAlignment="1" applyProtection="1">
      <alignment horizontal="center" vertical="top"/>
      <protection hidden="1"/>
    </xf>
    <xf numFmtId="49" fontId="163" fillId="12" borderId="157" xfId="6" applyNumberFormat="1" applyFont="1" applyFill="1" applyBorder="1" applyAlignment="1" applyProtection="1">
      <alignment horizontal="center" vertical="top"/>
      <protection hidden="1"/>
    </xf>
    <xf numFmtId="49" fontId="163" fillId="12" borderId="159" xfId="6" applyNumberFormat="1" applyFont="1" applyFill="1" applyBorder="1" applyAlignment="1" applyProtection="1">
      <alignment horizontal="center" vertical="top"/>
      <protection hidden="1"/>
    </xf>
    <xf numFmtId="49" fontId="41" fillId="9" borderId="161" xfId="6" applyNumberFormat="1" applyFont="1" applyFill="1" applyBorder="1" applyAlignment="1" applyProtection="1">
      <alignment horizontal="center" vertical="center"/>
      <protection hidden="1"/>
    </xf>
    <xf numFmtId="49" fontId="41" fillId="9" borderId="161" xfId="6" applyNumberFormat="1" applyFont="1" applyFill="1" applyBorder="1" applyAlignment="1" applyProtection="1">
      <alignment horizontal="center" vertical="center" shrinkToFit="1"/>
      <protection hidden="1"/>
    </xf>
    <xf numFmtId="49" fontId="103" fillId="9" borderId="161" xfId="6" applyNumberFormat="1" applyFont="1" applyFill="1" applyBorder="1" applyAlignment="1" applyProtection="1">
      <alignment horizontal="left" vertical="center" shrinkToFit="1"/>
      <protection hidden="1"/>
    </xf>
    <xf numFmtId="49" fontId="56" fillId="9" borderId="156" xfId="6" applyNumberFormat="1" applyFont="1" applyFill="1" applyBorder="1" applyAlignment="1" applyProtection="1">
      <alignment vertical="center" wrapText="1" shrinkToFit="1"/>
      <protection hidden="1"/>
    </xf>
    <xf numFmtId="49" fontId="56" fillId="9" borderId="157" xfId="6" applyNumberFormat="1" applyFont="1" applyFill="1" applyBorder="1" applyAlignment="1" applyProtection="1">
      <alignment vertical="center" wrapText="1" shrinkToFit="1"/>
      <protection hidden="1"/>
    </xf>
    <xf numFmtId="49" fontId="56" fillId="9" borderId="162" xfId="6" applyNumberFormat="1" applyFont="1" applyFill="1" applyBorder="1" applyAlignment="1" applyProtection="1">
      <alignment vertical="center" wrapText="1" shrinkToFit="1"/>
      <protection hidden="1"/>
    </xf>
    <xf numFmtId="49" fontId="41" fillId="12" borderId="156" xfId="6" applyNumberFormat="1" applyFont="1" applyFill="1" applyBorder="1" applyAlignment="1" applyProtection="1">
      <alignment horizontal="center" vertical="top"/>
      <protection hidden="1"/>
    </xf>
    <xf numFmtId="49" fontId="41" fillId="12" borderId="157" xfId="6" applyNumberFormat="1" applyFont="1" applyFill="1" applyBorder="1" applyAlignment="1" applyProtection="1">
      <alignment horizontal="center" vertical="top"/>
      <protection hidden="1"/>
    </xf>
    <xf numFmtId="49" fontId="163" fillId="12" borderId="160" xfId="6" applyNumberFormat="1" applyFont="1" applyFill="1" applyBorder="1" applyAlignment="1" applyProtection="1">
      <alignment horizontal="center" vertical="top"/>
      <protection hidden="1"/>
    </xf>
    <xf numFmtId="49" fontId="56" fillId="9" borderId="156" xfId="6" applyNumberFormat="1" applyFont="1" applyFill="1" applyBorder="1" applyAlignment="1" applyProtection="1">
      <alignment horizontal="left" vertical="center" wrapText="1" shrinkToFit="1"/>
      <protection hidden="1"/>
    </xf>
    <xf numFmtId="49" fontId="56" fillId="9" borderId="157" xfId="6" applyNumberFormat="1" applyFont="1" applyFill="1" applyBorder="1" applyAlignment="1" applyProtection="1">
      <alignment horizontal="left" vertical="center" wrapText="1" shrinkToFit="1"/>
      <protection hidden="1"/>
    </xf>
    <xf numFmtId="49" fontId="56" fillId="9" borderId="162" xfId="6" applyNumberFormat="1" applyFont="1" applyFill="1" applyBorder="1" applyAlignment="1" applyProtection="1">
      <alignment horizontal="left" vertical="center" wrapText="1" shrinkToFit="1"/>
      <protection hidden="1"/>
    </xf>
    <xf numFmtId="49" fontId="103" fillId="0" borderId="161" xfId="6" applyNumberFormat="1" applyFont="1" applyBorder="1" applyAlignment="1" applyProtection="1">
      <alignment horizontal="left" vertical="center" wrapText="1" shrinkToFit="1"/>
      <protection hidden="1"/>
    </xf>
    <xf numFmtId="0" fontId="55" fillId="15" borderId="6" xfId="0" applyFont="1" applyFill="1" applyBorder="1" applyAlignment="1" applyProtection="1">
      <alignment horizontal="center" vertical="center"/>
      <protection locked="0"/>
    </xf>
    <xf numFmtId="0" fontId="55" fillId="15" borderId="72" xfId="0" applyFont="1" applyFill="1" applyBorder="1" applyAlignment="1" applyProtection="1">
      <alignment horizontal="center" vertical="center"/>
      <protection locked="0"/>
    </xf>
    <xf numFmtId="0" fontId="55" fillId="15" borderId="71" xfId="0" applyFont="1" applyFill="1" applyBorder="1" applyAlignment="1" applyProtection="1">
      <alignment horizontal="center" vertical="center"/>
      <protection locked="0"/>
    </xf>
    <xf numFmtId="0" fontId="55" fillId="15" borderId="164" xfId="0" applyFont="1" applyFill="1" applyBorder="1" applyAlignment="1" applyProtection="1">
      <alignment horizontal="center" vertical="center"/>
      <protection locked="0"/>
    </xf>
    <xf numFmtId="0" fontId="77" fillId="10" borderId="75" xfId="0" applyFont="1" applyFill="1" applyBorder="1" applyAlignment="1" applyProtection="1">
      <alignment horizontal="center" vertical="center"/>
    </xf>
    <xf numFmtId="0" fontId="77" fillId="10" borderId="163" xfId="0" applyFont="1" applyFill="1" applyBorder="1" applyAlignment="1" applyProtection="1">
      <alignment horizontal="center" vertical="center"/>
    </xf>
    <xf numFmtId="0" fontId="77" fillId="0" borderId="68" xfId="0" applyFont="1" applyBorder="1" applyAlignment="1" applyProtection="1">
      <alignment horizontal="left" vertical="center"/>
    </xf>
    <xf numFmtId="0" fontId="77" fillId="0" borderId="101" xfId="0" applyFont="1" applyBorder="1" applyAlignment="1" applyProtection="1">
      <alignment horizontal="left" vertical="center"/>
    </xf>
    <xf numFmtId="0" fontId="77" fillId="0" borderId="102" xfId="0" applyFont="1" applyBorder="1" applyAlignment="1" applyProtection="1">
      <alignment horizontal="left" vertical="center"/>
    </xf>
    <xf numFmtId="0" fontId="77" fillId="0" borderId="66" xfId="0" applyFont="1" applyBorder="1" applyAlignment="1" applyProtection="1">
      <alignment horizontal="left" vertical="center"/>
    </xf>
    <xf numFmtId="0" fontId="77" fillId="0" borderId="0" xfId="0" applyFont="1" applyBorder="1" applyAlignment="1" applyProtection="1">
      <alignment horizontal="left" vertical="center"/>
    </xf>
    <xf numFmtId="0" fontId="77" fillId="0" borderId="39" xfId="0" applyFont="1" applyBorder="1" applyAlignment="1" applyProtection="1">
      <alignment horizontal="left" vertical="center"/>
    </xf>
    <xf numFmtId="0" fontId="77" fillId="0" borderId="64" xfId="0" applyFont="1" applyBorder="1" applyAlignment="1" applyProtection="1">
      <alignment horizontal="left" vertical="center"/>
    </xf>
    <xf numFmtId="0" fontId="77" fillId="0" borderId="96" xfId="0" applyFont="1" applyBorder="1" applyAlignment="1" applyProtection="1">
      <alignment horizontal="left" vertical="center"/>
    </xf>
    <xf numFmtId="0" fontId="77" fillId="0" borderId="105" xfId="0" applyFont="1" applyBorder="1" applyAlignment="1" applyProtection="1">
      <alignment horizontal="left" vertical="center"/>
    </xf>
    <xf numFmtId="0" fontId="77" fillId="3" borderId="48" xfId="0" applyFont="1" applyFill="1" applyBorder="1" applyAlignment="1">
      <alignment horizontal="center" vertical="center"/>
    </xf>
    <xf numFmtId="0" fontId="77" fillId="3" borderId="8" xfId="0" applyFont="1" applyFill="1" applyBorder="1" applyAlignment="1">
      <alignment horizontal="center" vertical="center"/>
    </xf>
    <xf numFmtId="0" fontId="77" fillId="3" borderId="9" xfId="0" applyFont="1" applyFill="1" applyBorder="1" applyAlignment="1">
      <alignment horizontal="center" vertical="center"/>
    </xf>
    <xf numFmtId="185" fontId="77" fillId="18" borderId="7" xfId="0" applyNumberFormat="1" applyFont="1" applyFill="1" applyBorder="1" applyProtection="1">
      <alignment vertical="center"/>
    </xf>
    <xf numFmtId="185" fontId="77" fillId="18" borderId="8" xfId="0" applyNumberFormat="1" applyFont="1" applyFill="1" applyBorder="1" applyProtection="1">
      <alignment vertical="center"/>
    </xf>
    <xf numFmtId="185" fontId="77" fillId="18" borderId="9" xfId="0" applyNumberFormat="1" applyFont="1" applyFill="1" applyBorder="1" applyProtection="1">
      <alignment vertical="center"/>
    </xf>
    <xf numFmtId="0" fontId="77" fillId="3" borderId="53" xfId="0" applyFont="1" applyFill="1" applyBorder="1" applyAlignment="1">
      <alignment horizontal="distributed" vertical="center" indent="6"/>
    </xf>
    <xf numFmtId="0" fontId="77" fillId="3" borderId="52" xfId="0" applyFont="1" applyFill="1" applyBorder="1" applyAlignment="1">
      <alignment horizontal="distributed" vertical="center" indent="6"/>
    </xf>
    <xf numFmtId="0" fontId="77" fillId="3" borderId="57" xfId="0" applyFont="1" applyFill="1" applyBorder="1" applyAlignment="1">
      <alignment horizontal="distributed" vertical="center" indent="6"/>
    </xf>
    <xf numFmtId="185" fontId="191" fillId="18" borderId="71" xfId="0" applyNumberFormat="1" applyFont="1" applyFill="1" applyBorder="1" applyAlignment="1" applyProtection="1">
      <alignment horizontal="right" vertical="center"/>
    </xf>
    <xf numFmtId="185" fontId="191" fillId="18" borderId="6" xfId="0" applyNumberFormat="1" applyFont="1" applyFill="1" applyBorder="1" applyAlignment="1" applyProtection="1">
      <alignment horizontal="right" vertical="center"/>
    </xf>
    <xf numFmtId="0" fontId="77" fillId="3" borderId="118" xfId="0" applyFont="1" applyFill="1" applyBorder="1" applyAlignment="1">
      <alignment horizontal="center" vertical="center" wrapText="1"/>
    </xf>
    <xf numFmtId="0" fontId="77" fillId="3" borderId="104" xfId="0" applyFont="1" applyFill="1" applyBorder="1" applyAlignment="1">
      <alignment horizontal="center" vertical="center" wrapText="1"/>
    </xf>
    <xf numFmtId="0" fontId="77" fillId="3" borderId="70" xfId="0" applyFont="1" applyFill="1" applyBorder="1" applyAlignment="1">
      <alignment horizontal="center" vertical="center" wrapText="1"/>
    </xf>
    <xf numFmtId="0" fontId="77" fillId="3" borderId="106" xfId="0" applyFont="1" applyFill="1" applyBorder="1" applyAlignment="1">
      <alignment horizontal="center" vertical="center" wrapText="1"/>
    </xf>
    <xf numFmtId="0" fontId="77" fillId="3" borderId="96" xfId="0" applyFont="1" applyFill="1" applyBorder="1" applyAlignment="1">
      <alignment horizontal="center" vertical="center" wrapText="1"/>
    </xf>
    <xf numFmtId="0" fontId="77" fillId="3" borderId="105" xfId="0" applyFont="1" applyFill="1" applyBorder="1" applyAlignment="1">
      <alignment horizontal="center" vertical="center" wrapText="1"/>
    </xf>
    <xf numFmtId="0" fontId="77" fillId="3" borderId="38" xfId="0" applyFont="1" applyFill="1" applyBorder="1" applyAlignment="1">
      <alignment horizontal="center" vertical="center" wrapText="1"/>
    </xf>
    <xf numFmtId="0" fontId="77" fillId="3" borderId="0" xfId="0" applyFont="1" applyFill="1" applyAlignment="1">
      <alignment horizontal="center" vertical="center" wrapText="1"/>
    </xf>
    <xf numFmtId="0" fontId="77" fillId="3" borderId="39" xfId="0" applyFont="1" applyFill="1" applyBorder="1" applyAlignment="1">
      <alignment horizontal="center" vertical="center" wrapText="1"/>
    </xf>
    <xf numFmtId="0" fontId="77" fillId="3" borderId="40" xfId="0" applyFont="1" applyFill="1" applyBorder="1" applyAlignment="1">
      <alignment horizontal="center" vertical="center" wrapText="1"/>
    </xf>
    <xf numFmtId="0" fontId="77" fillId="3" borderId="37" xfId="0" applyFont="1" applyFill="1" applyBorder="1" applyAlignment="1">
      <alignment horizontal="center" vertical="center" wrapText="1"/>
    </xf>
    <xf numFmtId="0" fontId="77" fillId="3" borderId="41" xfId="0" applyFont="1" applyFill="1" applyBorder="1" applyAlignment="1">
      <alignment horizontal="center" vertical="center" wrapText="1"/>
    </xf>
    <xf numFmtId="199" fontId="191" fillId="18" borderId="86" xfId="1" applyNumberFormat="1" applyFont="1" applyFill="1" applyBorder="1" applyAlignment="1" applyProtection="1">
      <alignment horizontal="right" vertical="center"/>
    </xf>
    <xf numFmtId="199" fontId="191" fillId="18" borderId="62" xfId="1" applyNumberFormat="1" applyFont="1" applyFill="1" applyBorder="1" applyAlignment="1" applyProtection="1">
      <alignment horizontal="right" vertical="center"/>
    </xf>
    <xf numFmtId="0" fontId="77" fillId="3" borderId="76" xfId="0" applyFont="1" applyFill="1" applyBorder="1" applyAlignment="1">
      <alignment horizontal="center" vertical="center"/>
    </xf>
    <xf numFmtId="0" fontId="77" fillId="3" borderId="77" xfId="0" applyFont="1" applyFill="1" applyBorder="1" applyAlignment="1">
      <alignment horizontal="center" vertical="center"/>
    </xf>
    <xf numFmtId="0" fontId="77" fillId="3" borderId="78" xfId="0" applyFont="1" applyFill="1" applyBorder="1" applyAlignment="1">
      <alignment horizontal="center" vertical="center"/>
    </xf>
    <xf numFmtId="185" fontId="191" fillId="18" borderId="82" xfId="0" applyNumberFormat="1" applyFont="1" applyFill="1" applyBorder="1" applyProtection="1">
      <alignment vertical="center"/>
    </xf>
    <xf numFmtId="185" fontId="191" fillId="18" borderId="77" xfId="0" applyNumberFormat="1" applyFont="1" applyFill="1" applyBorder="1" applyProtection="1">
      <alignment vertical="center"/>
    </xf>
    <xf numFmtId="185" fontId="191" fillId="18" borderId="84" xfId="0" applyNumberFormat="1" applyFont="1" applyFill="1" applyBorder="1" applyProtection="1">
      <alignment vertical="center"/>
    </xf>
    <xf numFmtId="0" fontId="77" fillId="3" borderId="120" xfId="0" applyFont="1" applyFill="1" applyBorder="1" applyAlignment="1">
      <alignment horizontal="center" vertical="center"/>
    </xf>
    <xf numFmtId="0" fontId="77" fillId="3" borderId="99" xfId="0" applyFont="1" applyFill="1" applyBorder="1" applyAlignment="1">
      <alignment horizontal="center" vertical="center"/>
    </xf>
    <xf numFmtId="0" fontId="77" fillId="3" borderId="121" xfId="0" applyFont="1" applyFill="1" applyBorder="1" applyAlignment="1">
      <alignment horizontal="center" vertical="center"/>
    </xf>
    <xf numFmtId="40" fontId="191" fillId="0" borderId="7" xfId="1" applyNumberFormat="1" applyFont="1" applyBorder="1" applyAlignment="1" applyProtection="1">
      <alignment horizontal="right" vertical="center" shrinkToFit="1"/>
    </xf>
    <xf numFmtId="40" fontId="191" fillId="0" borderId="8" xfId="1" applyNumberFormat="1" applyFont="1" applyBorder="1" applyAlignment="1" applyProtection="1">
      <alignment horizontal="right" vertical="center" shrinkToFit="1"/>
    </xf>
    <xf numFmtId="199" fontId="191" fillId="18" borderId="7" xfId="1" applyNumberFormat="1" applyFont="1" applyFill="1" applyBorder="1" applyAlignment="1" applyProtection="1">
      <alignment horizontal="right" vertical="center"/>
    </xf>
    <xf numFmtId="199" fontId="191" fillId="18" borderId="8" xfId="1" applyNumberFormat="1" applyFont="1" applyFill="1" applyBorder="1" applyAlignment="1" applyProtection="1">
      <alignment horizontal="right" vertical="center"/>
    </xf>
    <xf numFmtId="0" fontId="77" fillId="18" borderId="8" xfId="0" applyFont="1" applyFill="1" applyBorder="1" applyProtection="1">
      <alignment vertical="center"/>
    </xf>
    <xf numFmtId="0" fontId="77" fillId="18" borderId="49" xfId="0" applyFont="1" applyFill="1" applyBorder="1" applyProtection="1">
      <alignment vertical="center"/>
    </xf>
    <xf numFmtId="0" fontId="77" fillId="3" borderId="53" xfId="0" applyFont="1" applyFill="1" applyBorder="1" applyAlignment="1">
      <alignment horizontal="center" vertical="center"/>
    </xf>
    <xf numFmtId="0" fontId="77" fillId="3" borderId="52" xfId="0" applyFont="1" applyFill="1" applyBorder="1" applyAlignment="1">
      <alignment horizontal="center" vertical="center"/>
    </xf>
    <xf numFmtId="0" fontId="77" fillId="3" borderId="57" xfId="0" applyFont="1" applyFill="1" applyBorder="1" applyAlignment="1">
      <alignment horizontal="center" vertical="center"/>
    </xf>
    <xf numFmtId="0" fontId="77" fillId="3" borderId="53" xfId="0" applyFont="1" applyFill="1" applyBorder="1" applyAlignment="1">
      <alignment horizontal="distributed" vertical="center" indent="1"/>
    </xf>
    <xf numFmtId="0" fontId="77" fillId="3" borderId="52" xfId="0" applyFont="1" applyFill="1" applyBorder="1" applyAlignment="1">
      <alignment horizontal="distributed" vertical="center" indent="1"/>
    </xf>
    <xf numFmtId="0" fontId="77" fillId="3" borderId="57" xfId="0" applyFont="1" applyFill="1" applyBorder="1" applyAlignment="1">
      <alignment horizontal="distributed" vertical="center" indent="1"/>
    </xf>
    <xf numFmtId="185" fontId="77" fillId="18" borderId="53" xfId="0" applyNumberFormat="1" applyFont="1" applyFill="1" applyBorder="1" applyProtection="1">
      <alignment vertical="center"/>
    </xf>
    <xf numFmtId="185" fontId="77" fillId="18" borderId="52" xfId="0" applyNumberFormat="1" applyFont="1" applyFill="1" applyBorder="1" applyProtection="1">
      <alignment vertical="center"/>
    </xf>
    <xf numFmtId="185" fontId="77" fillId="18" borderId="57" xfId="0" applyNumberFormat="1" applyFont="1" applyFill="1" applyBorder="1" applyProtection="1">
      <alignment vertical="center"/>
    </xf>
    <xf numFmtId="185" fontId="191" fillId="18" borderId="53" xfId="0" applyNumberFormat="1" applyFont="1" applyFill="1" applyBorder="1" applyProtection="1">
      <alignment vertical="center"/>
    </xf>
    <xf numFmtId="185" fontId="191" fillId="18" borderId="52" xfId="0" applyNumberFormat="1" applyFont="1" applyFill="1" applyBorder="1" applyProtection="1">
      <alignment vertical="center"/>
    </xf>
    <xf numFmtId="185" fontId="191" fillId="18" borderId="57" xfId="0" applyNumberFormat="1" applyFont="1" applyFill="1" applyBorder="1" applyProtection="1">
      <alignment vertical="center"/>
    </xf>
    <xf numFmtId="185" fontId="191" fillId="18" borderId="53" xfId="0" applyNumberFormat="1" applyFont="1" applyFill="1" applyBorder="1" applyAlignment="1" applyProtection="1">
      <alignment horizontal="right" vertical="center"/>
    </xf>
    <xf numFmtId="185" fontId="191" fillId="18" borderId="52" xfId="0" applyNumberFormat="1" applyFont="1" applyFill="1" applyBorder="1" applyAlignment="1" applyProtection="1">
      <alignment horizontal="right" vertical="center"/>
    </xf>
    <xf numFmtId="185" fontId="191" fillId="18" borderId="57" xfId="0" applyNumberFormat="1" applyFont="1" applyFill="1" applyBorder="1" applyAlignment="1" applyProtection="1">
      <alignment horizontal="right" vertical="center"/>
    </xf>
    <xf numFmtId="183" fontId="77" fillId="0" borderId="34" xfId="0" applyNumberFormat="1" applyFont="1" applyBorder="1" applyProtection="1">
      <alignment vertical="center"/>
      <protection locked="0"/>
    </xf>
    <xf numFmtId="183" fontId="77" fillId="0" borderId="35" xfId="0" applyNumberFormat="1" applyFont="1" applyBorder="1" applyProtection="1">
      <alignment vertical="center"/>
      <protection locked="0"/>
    </xf>
    <xf numFmtId="185" fontId="77" fillId="18" borderId="75" xfId="0" applyNumberFormat="1" applyFont="1" applyFill="1" applyBorder="1" applyProtection="1">
      <alignment vertical="center"/>
    </xf>
    <xf numFmtId="185" fontId="191" fillId="18" borderId="78" xfId="0" applyNumberFormat="1" applyFont="1" applyFill="1" applyBorder="1" applyProtection="1">
      <alignment vertical="center"/>
    </xf>
    <xf numFmtId="185" fontId="77" fillId="18" borderId="71" xfId="0" applyNumberFormat="1" applyFont="1" applyFill="1" applyBorder="1" applyProtection="1">
      <alignment vertical="center"/>
    </xf>
    <xf numFmtId="185" fontId="77" fillId="18" borderId="59" xfId="0" applyNumberFormat="1" applyFont="1" applyFill="1" applyBorder="1" applyProtection="1">
      <alignment vertical="center"/>
    </xf>
    <xf numFmtId="185" fontId="77" fillId="18" borderId="46" xfId="0" applyNumberFormat="1" applyFont="1" applyFill="1" applyBorder="1" applyProtection="1">
      <alignment vertical="center"/>
    </xf>
    <xf numFmtId="185" fontId="77" fillId="18" borderId="60" xfId="0" applyNumberFormat="1" applyFont="1" applyFill="1" applyBorder="1" applyProtection="1">
      <alignment vertical="center"/>
    </xf>
    <xf numFmtId="0" fontId="77" fillId="3" borderId="7" xfId="0" applyFont="1" applyFill="1" applyBorder="1" applyAlignment="1">
      <alignment horizontal="distributed" vertical="center" indent="6"/>
    </xf>
    <xf numFmtId="0" fontId="77" fillId="3" borderId="8" xfId="0" applyFont="1" applyFill="1" applyBorder="1" applyAlignment="1">
      <alignment horizontal="distributed" vertical="center" indent="6"/>
    </xf>
    <xf numFmtId="0" fontId="77" fillId="3" borderId="9" xfId="0" applyFont="1" applyFill="1" applyBorder="1" applyAlignment="1">
      <alignment horizontal="distributed" vertical="center" indent="6"/>
    </xf>
    <xf numFmtId="185" fontId="191" fillId="18" borderId="106" xfId="0" applyNumberFormat="1" applyFont="1" applyFill="1" applyBorder="1" applyAlignment="1" applyProtection="1">
      <alignment horizontal="right" vertical="center"/>
    </xf>
    <xf numFmtId="185" fontId="191" fillId="18" borderId="96" xfId="0" applyNumberFormat="1" applyFont="1" applyFill="1" applyBorder="1" applyAlignment="1" applyProtection="1">
      <alignment horizontal="right" vertical="center"/>
    </xf>
    <xf numFmtId="185" fontId="191" fillId="18" borderId="124" xfId="0" applyNumberFormat="1" applyFont="1" applyFill="1" applyBorder="1" applyAlignment="1" applyProtection="1">
      <alignment horizontal="right" vertical="center"/>
    </xf>
    <xf numFmtId="185" fontId="191" fillId="18" borderId="7" xfId="0" applyNumberFormat="1" applyFont="1" applyFill="1" applyBorder="1" applyProtection="1">
      <alignment vertical="center"/>
    </xf>
    <xf numFmtId="185" fontId="191" fillId="18" borderId="8" xfId="0" applyNumberFormat="1" applyFont="1" applyFill="1" applyBorder="1" applyProtection="1">
      <alignment vertical="center"/>
    </xf>
    <xf numFmtId="185" fontId="191" fillId="18" borderId="9" xfId="0" applyNumberFormat="1" applyFont="1" applyFill="1" applyBorder="1" applyProtection="1">
      <alignment vertical="center"/>
    </xf>
    <xf numFmtId="0" fontId="77" fillId="3" borderId="6" xfId="0" applyFont="1" applyFill="1" applyBorder="1" applyAlignment="1">
      <alignment horizontal="distributed" vertical="center" indent="1"/>
    </xf>
    <xf numFmtId="40" fontId="77" fillId="0" borderId="53" xfId="1" applyNumberFormat="1" applyFont="1" applyFill="1" applyBorder="1" applyAlignment="1" applyProtection="1">
      <alignment horizontal="right" vertical="center" shrinkToFit="1"/>
      <protection locked="0"/>
    </xf>
    <xf numFmtId="40" fontId="77" fillId="0" borderId="52" xfId="1" applyNumberFormat="1" applyFont="1" applyFill="1" applyBorder="1" applyAlignment="1" applyProtection="1">
      <alignment horizontal="right" vertical="center" shrinkToFit="1"/>
      <protection locked="0"/>
    </xf>
    <xf numFmtId="0" fontId="77" fillId="0" borderId="8" xfId="0" applyFont="1" applyBorder="1">
      <alignment vertical="center"/>
    </xf>
    <xf numFmtId="0" fontId="77" fillId="0" borderId="49" xfId="0" applyFont="1" applyBorder="1">
      <alignment vertical="center"/>
    </xf>
    <xf numFmtId="0" fontId="77" fillId="15" borderId="7" xfId="0" applyFont="1" applyFill="1" applyBorder="1" applyAlignment="1" applyProtection="1">
      <alignment horizontal="center" vertical="center" shrinkToFit="1"/>
      <protection locked="0"/>
    </xf>
    <xf numFmtId="0" fontId="77" fillId="15" borderId="8" xfId="0" applyFont="1" applyFill="1" applyBorder="1" applyAlignment="1" applyProtection="1">
      <alignment horizontal="center" vertical="center" shrinkToFit="1"/>
      <protection locked="0"/>
    </xf>
    <xf numFmtId="0" fontId="77" fillId="15" borderId="49" xfId="0" applyFont="1" applyFill="1" applyBorder="1" applyAlignment="1" applyProtection="1">
      <alignment horizontal="center" vertical="center" shrinkToFit="1"/>
      <protection locked="0"/>
    </xf>
    <xf numFmtId="183" fontId="77" fillId="0" borderId="40" xfId="0" applyNumberFormat="1" applyFont="1" applyBorder="1" applyProtection="1">
      <alignment vertical="center"/>
      <protection locked="0"/>
    </xf>
    <xf numFmtId="183" fontId="77" fillId="0" borderId="37" xfId="0" applyNumberFormat="1" applyFont="1" applyBorder="1" applyProtection="1">
      <alignment vertical="center"/>
      <protection locked="0"/>
    </xf>
    <xf numFmtId="0" fontId="77" fillId="8" borderId="34" xfId="0" applyFont="1" applyFill="1" applyBorder="1" applyAlignment="1">
      <alignment horizontal="center" vertical="center"/>
    </xf>
    <xf numFmtId="0" fontId="77" fillId="8" borderId="35" xfId="0" applyFont="1" applyFill="1" applyBorder="1" applyAlignment="1">
      <alignment horizontal="center" vertical="center"/>
    </xf>
    <xf numFmtId="0" fontId="77" fillId="8" borderId="36" xfId="0" applyFont="1" applyFill="1" applyBorder="1" applyAlignment="1">
      <alignment horizontal="center" vertical="center"/>
    </xf>
    <xf numFmtId="0" fontId="121" fillId="3" borderId="50" xfId="0" applyFont="1" applyFill="1" applyBorder="1" applyAlignment="1">
      <alignment horizontal="center" vertical="center" wrapText="1"/>
    </xf>
    <xf numFmtId="0" fontId="121" fillId="3" borderId="6" xfId="0" applyFont="1" applyFill="1" applyBorder="1" applyAlignment="1">
      <alignment horizontal="center" vertical="center" wrapText="1"/>
    </xf>
    <xf numFmtId="187" fontId="191" fillId="0" borderId="7" xfId="0" applyNumberFormat="1" applyFont="1" applyBorder="1" applyAlignment="1">
      <alignment horizontal="right" vertical="center"/>
    </xf>
    <xf numFmtId="187" fontId="191" fillId="0" borderId="8" xfId="0" applyNumberFormat="1" applyFont="1" applyBorder="1" applyAlignment="1">
      <alignment horizontal="right" vertical="center"/>
    </xf>
    <xf numFmtId="185" fontId="77" fillId="18" borderId="95" xfId="0" applyNumberFormat="1" applyFont="1" applyFill="1" applyBorder="1" applyAlignment="1" applyProtection="1">
      <alignment horizontal="right" vertical="center"/>
    </xf>
    <xf numFmtId="185" fontId="77" fillId="18" borderId="99" xfId="0" applyNumberFormat="1" applyFont="1" applyFill="1" applyBorder="1" applyAlignment="1" applyProtection="1">
      <alignment horizontal="right" vertical="center"/>
    </xf>
    <xf numFmtId="185" fontId="77" fillId="18" borderId="121" xfId="0" applyNumberFormat="1" applyFont="1" applyFill="1" applyBorder="1" applyAlignment="1" applyProtection="1">
      <alignment horizontal="right" vertical="center"/>
    </xf>
    <xf numFmtId="0" fontId="70" fillId="3" borderId="53" xfId="0" applyFont="1" applyFill="1" applyBorder="1" applyAlignment="1">
      <alignment horizontal="center" vertical="center"/>
    </xf>
    <xf numFmtId="0" fontId="70" fillId="3" borderId="52" xfId="0" applyFont="1" applyFill="1" applyBorder="1" applyAlignment="1">
      <alignment horizontal="center" vertical="center"/>
    </xf>
    <xf numFmtId="0" fontId="70" fillId="3" borderId="57" xfId="0" applyFont="1" applyFill="1" applyBorder="1" applyAlignment="1">
      <alignment horizontal="center" vertical="center"/>
    </xf>
    <xf numFmtId="185" fontId="191" fillId="18" borderId="95" xfId="0" applyNumberFormat="1" applyFont="1" applyFill="1" applyBorder="1" applyAlignment="1" applyProtection="1">
      <alignment horizontal="right" vertical="center"/>
    </xf>
    <xf numFmtId="185" fontId="191" fillId="18" borderId="99" xfId="0" applyNumberFormat="1" applyFont="1" applyFill="1" applyBorder="1" applyAlignment="1" applyProtection="1">
      <alignment horizontal="right" vertical="center"/>
    </xf>
    <xf numFmtId="185" fontId="191" fillId="18" borderId="121" xfId="0" applyNumberFormat="1" applyFont="1" applyFill="1" applyBorder="1" applyAlignment="1" applyProtection="1">
      <alignment horizontal="right" vertical="center"/>
    </xf>
    <xf numFmtId="185" fontId="191" fillId="18" borderId="43" xfId="0" applyNumberFormat="1" applyFont="1" applyFill="1" applyBorder="1" applyAlignment="1" applyProtection="1">
      <alignment horizontal="right" vertical="center"/>
    </xf>
    <xf numFmtId="185" fontId="191" fillId="18" borderId="59" xfId="0" applyNumberFormat="1" applyFont="1" applyFill="1" applyBorder="1" applyProtection="1">
      <alignment vertical="center"/>
    </xf>
    <xf numFmtId="185" fontId="191" fillId="18" borderId="46" xfId="0" applyNumberFormat="1" applyFont="1" applyFill="1" applyBorder="1" applyProtection="1">
      <alignment vertical="center"/>
    </xf>
    <xf numFmtId="185" fontId="191" fillId="18" borderId="60" xfId="0" applyNumberFormat="1" applyFont="1" applyFill="1" applyBorder="1" applyProtection="1">
      <alignment vertical="center"/>
    </xf>
    <xf numFmtId="0" fontId="77" fillId="0" borderId="0" xfId="0" applyFont="1" applyAlignment="1">
      <alignment horizontal="left" vertical="center" wrapText="1"/>
    </xf>
    <xf numFmtId="0" fontId="77" fillId="0" borderId="0" xfId="0" applyFont="1" applyAlignment="1">
      <alignment horizontal="center" vertical="center"/>
    </xf>
    <xf numFmtId="0" fontId="77" fillId="3" borderId="59" xfId="0" applyFont="1" applyFill="1" applyBorder="1" applyAlignment="1">
      <alignment horizontal="distributed" vertical="center" indent="6"/>
    </xf>
    <xf numFmtId="0" fontId="77" fillId="3" borderId="46" xfId="0" applyFont="1" applyFill="1" applyBorder="1" applyAlignment="1">
      <alignment horizontal="distributed" vertical="center" indent="6"/>
    </xf>
    <xf numFmtId="0" fontId="77" fillId="3" borderId="60" xfId="0" applyFont="1" applyFill="1" applyBorder="1" applyAlignment="1">
      <alignment horizontal="distributed" vertical="center" indent="6"/>
    </xf>
    <xf numFmtId="185" fontId="77" fillId="18" borderId="6" xfId="0" applyNumberFormat="1" applyFont="1" applyFill="1" applyBorder="1" applyProtection="1">
      <alignment vertical="center"/>
    </xf>
    <xf numFmtId="0" fontId="77" fillId="3" borderId="75" xfId="0" applyFont="1" applyFill="1" applyBorder="1" applyAlignment="1">
      <alignment horizontal="distributed" vertical="center" indent="1"/>
    </xf>
    <xf numFmtId="0" fontId="77" fillId="3" borderId="7" xfId="0" applyFont="1" applyFill="1" applyBorder="1" applyAlignment="1">
      <alignment horizontal="distributed" vertical="center" indent="1"/>
    </xf>
    <xf numFmtId="0" fontId="77" fillId="3" borderId="8" xfId="0" applyFont="1" applyFill="1" applyBorder="1" applyAlignment="1">
      <alignment horizontal="distributed" vertical="center" indent="1"/>
    </xf>
    <xf numFmtId="0" fontId="77" fillId="3" borderId="9" xfId="0" applyFont="1" applyFill="1" applyBorder="1" applyAlignment="1">
      <alignment horizontal="distributed" vertical="center" indent="1"/>
    </xf>
    <xf numFmtId="185" fontId="77" fillId="18" borderId="40" xfId="0" applyNumberFormat="1" applyFont="1" applyFill="1" applyBorder="1" applyProtection="1">
      <alignment vertical="center"/>
    </xf>
    <xf numFmtId="185" fontId="77" fillId="18" borderId="37" xfId="0" applyNumberFormat="1" applyFont="1" applyFill="1" applyBorder="1" applyProtection="1">
      <alignment vertical="center"/>
    </xf>
    <xf numFmtId="185" fontId="77" fillId="18" borderId="41" xfId="0" applyNumberFormat="1" applyFont="1" applyFill="1" applyBorder="1" applyProtection="1">
      <alignment vertical="center"/>
    </xf>
    <xf numFmtId="38" fontId="77" fillId="10" borderId="45" xfId="2469" applyFont="1" applyFill="1" applyBorder="1" applyAlignment="1" applyProtection="1">
      <alignment horizontal="left" vertical="center"/>
    </xf>
    <xf numFmtId="38" fontId="77" fillId="10" borderId="46" xfId="2469" applyFont="1" applyFill="1" applyBorder="1" applyAlignment="1" applyProtection="1">
      <alignment horizontal="left" vertical="center"/>
    </xf>
    <xf numFmtId="38" fontId="77" fillId="10" borderId="60" xfId="2469" applyFont="1" applyFill="1" applyBorder="1" applyAlignment="1" applyProtection="1">
      <alignment horizontal="left" vertical="center"/>
    </xf>
    <xf numFmtId="0" fontId="77" fillId="0" borderId="64" xfId="0" applyFont="1" applyBorder="1" applyAlignment="1">
      <alignment horizontal="left" vertical="center" wrapText="1"/>
    </xf>
    <xf numFmtId="0" fontId="77" fillId="0" borderId="96" xfId="0" applyFont="1" applyBorder="1" applyAlignment="1">
      <alignment horizontal="left" vertical="center" wrapText="1"/>
    </xf>
    <xf numFmtId="0" fontId="77" fillId="0" borderId="105" xfId="0" applyFont="1" applyBorder="1" applyAlignment="1">
      <alignment horizontal="left" vertical="center" wrapText="1"/>
    </xf>
    <xf numFmtId="0" fontId="77" fillId="0" borderId="68" xfId="0" applyFont="1" applyBorder="1" applyAlignment="1">
      <alignment horizontal="left" vertical="center" wrapText="1"/>
    </xf>
    <xf numFmtId="0" fontId="77" fillId="0" borderId="101" xfId="0" applyFont="1" applyBorder="1" applyAlignment="1">
      <alignment horizontal="left" vertical="center" wrapText="1"/>
    </xf>
    <xf numFmtId="0" fontId="77" fillId="0" borderId="102" xfId="0" applyFont="1" applyBorder="1" applyAlignment="1">
      <alignment horizontal="left" vertical="center" wrapText="1"/>
    </xf>
    <xf numFmtId="0" fontId="55" fillId="0" borderId="65" xfId="0" applyFont="1" applyBorder="1" applyAlignment="1" applyProtection="1">
      <alignment horizontal="center" vertical="center"/>
      <protection locked="0"/>
    </xf>
    <xf numFmtId="0" fontId="55" fillId="0" borderId="69" xfId="0" applyFont="1" applyBorder="1" applyAlignment="1" applyProtection="1">
      <alignment horizontal="center" vertical="center"/>
      <protection locked="0"/>
    </xf>
    <xf numFmtId="0" fontId="77" fillId="10" borderId="51" xfId="0" applyFont="1" applyFill="1" applyBorder="1" applyAlignment="1">
      <alignment horizontal="center" vertical="center"/>
    </xf>
    <xf numFmtId="0" fontId="77" fillId="10" borderId="52" xfId="0" applyFont="1" applyFill="1" applyBorder="1" applyAlignment="1">
      <alignment horizontal="center" vertical="center"/>
    </xf>
    <xf numFmtId="0" fontId="77" fillId="10" borderId="57" xfId="0" applyFont="1" applyFill="1" applyBorder="1" applyAlignment="1">
      <alignment horizontal="center" vertical="center"/>
    </xf>
    <xf numFmtId="38" fontId="77" fillId="0" borderId="53" xfId="1" applyFont="1" applyFill="1" applyBorder="1" applyAlignment="1" applyProtection="1">
      <alignment horizontal="center" vertical="center" shrinkToFit="1"/>
      <protection locked="0"/>
    </xf>
    <xf numFmtId="38" fontId="77" fillId="0" borderId="52" xfId="1" applyFont="1" applyFill="1" applyBorder="1" applyAlignment="1" applyProtection="1">
      <alignment horizontal="center" vertical="center" shrinkToFit="1"/>
      <protection locked="0"/>
    </xf>
    <xf numFmtId="38" fontId="77" fillId="0" borderId="54" xfId="1" applyFont="1" applyFill="1" applyBorder="1" applyAlignment="1" applyProtection="1">
      <alignment horizontal="center" vertical="center" shrinkToFit="1"/>
      <protection locked="0"/>
    </xf>
    <xf numFmtId="198" fontId="191" fillId="18" borderId="7" xfId="1" applyNumberFormat="1" applyFont="1" applyFill="1" applyBorder="1" applyAlignment="1" applyProtection="1">
      <alignment horizontal="right" vertical="center"/>
    </xf>
    <xf numFmtId="198" fontId="191" fillId="18" borderId="8" xfId="1" applyNumberFormat="1" applyFont="1" applyFill="1" applyBorder="1" applyAlignment="1" applyProtection="1">
      <alignment horizontal="right" vertical="center"/>
    </xf>
    <xf numFmtId="0" fontId="77" fillId="3" borderId="123" xfId="0" applyFont="1" applyFill="1" applyBorder="1" applyAlignment="1">
      <alignment horizontal="center" vertical="center"/>
    </xf>
    <xf numFmtId="0" fontId="77" fillId="3" borderId="62" xfId="0" applyFont="1" applyFill="1" applyBorder="1" applyAlignment="1">
      <alignment horizontal="center" vertical="center"/>
    </xf>
    <xf numFmtId="0" fontId="77" fillId="3" borderId="89" xfId="0" applyFont="1" applyFill="1" applyBorder="1" applyAlignment="1">
      <alignment horizontal="center" vertical="center"/>
    </xf>
    <xf numFmtId="177" fontId="191" fillId="0" borderId="59" xfId="0" applyNumberFormat="1" applyFont="1" applyFill="1" applyBorder="1" applyAlignment="1">
      <alignment horizontal="left" vertical="center" indent="1"/>
    </xf>
    <xf numFmtId="177" fontId="191" fillId="0" borderId="46" xfId="0" applyNumberFormat="1" applyFont="1" applyFill="1" applyBorder="1" applyAlignment="1">
      <alignment horizontal="left" vertical="center" indent="1"/>
    </xf>
    <xf numFmtId="177" fontId="191" fillId="0" borderId="60" xfId="0" applyNumberFormat="1" applyFont="1" applyFill="1" applyBorder="1" applyAlignment="1">
      <alignment horizontal="left" vertical="center" indent="1"/>
    </xf>
    <xf numFmtId="0" fontId="77" fillId="3" borderId="59" xfId="0" applyFont="1" applyFill="1" applyBorder="1" applyAlignment="1">
      <alignment horizontal="center" vertical="center" shrinkToFit="1"/>
    </xf>
    <xf numFmtId="0" fontId="77" fillId="3" borderId="46" xfId="0" applyFont="1" applyFill="1" applyBorder="1" applyAlignment="1">
      <alignment horizontal="center" vertical="center" shrinkToFit="1"/>
    </xf>
    <xf numFmtId="0" fontId="77" fillId="3" borderId="60" xfId="0" applyFont="1" applyFill="1" applyBorder="1" applyAlignment="1">
      <alignment horizontal="center" vertical="center" shrinkToFit="1"/>
    </xf>
    <xf numFmtId="0" fontId="77" fillId="3" borderId="100" xfId="0" applyFont="1" applyFill="1" applyBorder="1" applyAlignment="1">
      <alignment horizontal="center" vertical="center"/>
    </xf>
    <xf numFmtId="0" fontId="77" fillId="3" borderId="101" xfId="0" applyFont="1" applyFill="1" applyBorder="1" applyAlignment="1">
      <alignment horizontal="center" vertical="center"/>
    </xf>
    <xf numFmtId="0" fontId="77" fillId="0" borderId="7" xfId="0" applyFont="1" applyBorder="1" applyAlignment="1" applyProtection="1">
      <alignment horizontal="center" vertical="center"/>
      <protection locked="0"/>
    </xf>
    <xf numFmtId="0" fontId="77" fillId="0" borderId="9" xfId="0" applyFont="1" applyBorder="1" applyAlignment="1" applyProtection="1">
      <alignment horizontal="center" vertical="center"/>
      <protection locked="0"/>
    </xf>
    <xf numFmtId="0" fontId="191" fillId="0" borderId="95" xfId="0" applyFont="1" applyFill="1" applyBorder="1" applyAlignment="1">
      <alignment horizontal="left" vertical="center" indent="1"/>
    </xf>
    <xf numFmtId="0" fontId="191" fillId="0" borderId="99" xfId="0" applyFont="1" applyFill="1" applyBorder="1" applyAlignment="1">
      <alignment horizontal="left" vertical="center" indent="1"/>
    </xf>
    <xf numFmtId="0" fontId="191" fillId="0" borderId="97" xfId="0" applyFont="1" applyFill="1" applyBorder="1" applyAlignment="1">
      <alignment horizontal="left" vertical="center" indent="1"/>
    </xf>
    <xf numFmtId="0" fontId="191" fillId="0" borderId="7" xfId="0" applyFont="1" applyFill="1" applyBorder="1" applyAlignment="1">
      <alignment horizontal="left" vertical="center" indent="1" shrinkToFit="1"/>
    </xf>
    <xf numFmtId="0" fontId="191" fillId="0" borderId="8" xfId="0" applyFont="1" applyFill="1" applyBorder="1" applyAlignment="1">
      <alignment horizontal="left" vertical="center" indent="1" shrinkToFit="1"/>
    </xf>
    <xf numFmtId="0" fontId="77" fillId="0" borderId="53" xfId="0" applyFont="1" applyBorder="1" applyAlignment="1" applyProtection="1">
      <alignment horizontal="center" vertical="center"/>
      <protection locked="0"/>
    </xf>
    <xf numFmtId="0" fontId="77" fillId="0" borderId="54" xfId="0" applyFont="1" applyBorder="1" applyAlignment="1" applyProtection="1">
      <alignment horizontal="center" vertical="center"/>
      <protection locked="0"/>
    </xf>
    <xf numFmtId="195" fontId="191" fillId="0" borderId="59" xfId="0" applyNumberFormat="1" applyFont="1" applyFill="1" applyBorder="1" applyAlignment="1">
      <alignment horizontal="left" vertical="center" indent="1"/>
    </xf>
    <xf numFmtId="195" fontId="191" fillId="0" borderId="46" xfId="0" applyNumberFormat="1" applyFont="1" applyFill="1" applyBorder="1" applyAlignment="1">
      <alignment horizontal="left" vertical="center" indent="1"/>
    </xf>
    <xf numFmtId="195" fontId="191" fillId="0" borderId="47" xfId="0" applyNumberFormat="1" applyFont="1" applyFill="1" applyBorder="1" applyAlignment="1">
      <alignment horizontal="left" vertical="center" indent="1"/>
    </xf>
    <xf numFmtId="0" fontId="77" fillId="0" borderId="59" xfId="0" applyFont="1" applyBorder="1" applyAlignment="1" applyProtection="1">
      <alignment horizontal="center" vertical="center" shrinkToFit="1"/>
      <protection locked="0"/>
    </xf>
    <xf numFmtId="0" fontId="77" fillId="0" borderId="60" xfId="0" applyFont="1" applyBorder="1" applyAlignment="1" applyProtection="1">
      <alignment horizontal="center" vertical="center" shrinkToFit="1"/>
      <protection locked="0"/>
    </xf>
    <xf numFmtId="0" fontId="77" fillId="0" borderId="46" xfId="0" applyFont="1" applyBorder="1" applyAlignment="1" applyProtection="1">
      <alignment horizontal="center" vertical="center" shrinkToFit="1"/>
      <protection locked="0"/>
    </xf>
    <xf numFmtId="0" fontId="77" fillId="0" borderId="7" xfId="0" applyFont="1" applyBorder="1" applyAlignment="1">
      <alignment horizontal="center" vertical="center"/>
    </xf>
    <xf numFmtId="0" fontId="77" fillId="0" borderId="8" xfId="0" applyFont="1" applyBorder="1" applyAlignment="1">
      <alignment horizontal="center" vertical="center"/>
    </xf>
    <xf numFmtId="0" fontId="77" fillId="3" borderId="58" xfId="0" applyFont="1" applyFill="1" applyBorder="1" applyAlignment="1">
      <alignment horizontal="center" vertical="center"/>
    </xf>
    <xf numFmtId="0" fontId="77" fillId="3" borderId="75" xfId="0" applyFont="1" applyFill="1" applyBorder="1" applyAlignment="1">
      <alignment horizontal="center" vertical="center"/>
    </xf>
    <xf numFmtId="0" fontId="77" fillId="0" borderId="34" xfId="0" applyFont="1" applyBorder="1" applyAlignment="1" applyProtection="1">
      <alignment horizontal="center" vertical="center"/>
    </xf>
    <xf numFmtId="0" fontId="77" fillId="0" borderId="35" xfId="0" applyFont="1" applyBorder="1" applyAlignment="1" applyProtection="1">
      <alignment horizontal="center" vertical="center"/>
    </xf>
    <xf numFmtId="0" fontId="77" fillId="0" borderId="36" xfId="0" applyFont="1" applyBorder="1" applyAlignment="1" applyProtection="1">
      <alignment horizontal="center" vertical="center"/>
    </xf>
    <xf numFmtId="0" fontId="77" fillId="0" borderId="38" xfId="0" applyFont="1" applyBorder="1" applyAlignment="1" applyProtection="1">
      <alignment horizontal="center" vertical="center"/>
    </xf>
    <xf numFmtId="0" fontId="77" fillId="0" borderId="0" xfId="0" applyFont="1" applyBorder="1" applyAlignment="1" applyProtection="1">
      <alignment horizontal="center" vertical="center"/>
    </xf>
    <xf numFmtId="0" fontId="77" fillId="0" borderId="39" xfId="0" applyFont="1" applyBorder="1" applyAlignment="1" applyProtection="1">
      <alignment horizontal="center" vertical="center"/>
    </xf>
    <xf numFmtId="0" fontId="77" fillId="0" borderId="40" xfId="0" applyFont="1" applyBorder="1" applyAlignment="1" applyProtection="1">
      <alignment horizontal="center" vertical="center"/>
    </xf>
    <xf numFmtId="0" fontId="77" fillId="0" borderId="37" xfId="0" applyFont="1" applyBorder="1" applyAlignment="1" applyProtection="1">
      <alignment horizontal="center" vertical="center"/>
    </xf>
    <xf numFmtId="0" fontId="77" fillId="0" borderId="41" xfId="0" applyFont="1" applyBorder="1" applyAlignment="1" applyProtection="1">
      <alignment horizontal="center" vertical="center"/>
    </xf>
    <xf numFmtId="0" fontId="77" fillId="3" borderId="34" xfId="0" applyFont="1" applyFill="1" applyBorder="1" applyAlignment="1">
      <alignment horizontal="center" vertical="center" wrapText="1"/>
    </xf>
    <xf numFmtId="0" fontId="77" fillId="3" borderId="35" xfId="0" applyFont="1" applyFill="1" applyBorder="1" applyAlignment="1">
      <alignment horizontal="center" vertical="center" wrapText="1"/>
    </xf>
    <xf numFmtId="0" fontId="77" fillId="3" borderId="36" xfId="0" applyFont="1" applyFill="1" applyBorder="1" applyAlignment="1">
      <alignment horizontal="center" vertical="center" wrapText="1"/>
    </xf>
    <xf numFmtId="0" fontId="77" fillId="3" borderId="0" xfId="0" applyFont="1" applyFill="1" applyBorder="1" applyAlignment="1">
      <alignment horizontal="center" vertical="center" wrapText="1"/>
    </xf>
    <xf numFmtId="0" fontId="77" fillId="3" borderId="59" xfId="0" applyFont="1" applyFill="1" applyBorder="1" applyAlignment="1">
      <alignment horizontal="center" vertical="center"/>
    </xf>
    <xf numFmtId="0" fontId="77" fillId="3" borderId="46" xfId="0" applyFont="1" applyFill="1" applyBorder="1" applyAlignment="1">
      <alignment horizontal="center" vertical="center"/>
    </xf>
    <xf numFmtId="0" fontId="77" fillId="3" borderId="60" xfId="0" applyFont="1" applyFill="1" applyBorder="1" applyAlignment="1">
      <alignment horizontal="center" vertical="center"/>
    </xf>
    <xf numFmtId="183" fontId="191" fillId="0" borderId="59" xfId="0" applyNumberFormat="1" applyFont="1" applyBorder="1" applyAlignment="1">
      <alignment horizontal="right" vertical="center"/>
    </xf>
    <xf numFmtId="183" fontId="191" fillId="0" borderId="46" xfId="0" applyNumberFormat="1" applyFont="1" applyBorder="1" applyAlignment="1">
      <alignment horizontal="right" vertical="center"/>
    </xf>
    <xf numFmtId="183" fontId="191" fillId="0" borderId="60" xfId="0" applyNumberFormat="1" applyFont="1" applyBorder="1" applyAlignment="1">
      <alignment horizontal="right" vertical="center"/>
    </xf>
    <xf numFmtId="0" fontId="191" fillId="0" borderId="59" xfId="0" applyFont="1" applyFill="1" applyBorder="1" applyAlignment="1">
      <alignment horizontal="left" vertical="center" indent="1" shrinkToFit="1"/>
    </xf>
    <xf numFmtId="0" fontId="191" fillId="0" borderId="46" xfId="0" applyFont="1" applyFill="1" applyBorder="1" applyAlignment="1">
      <alignment horizontal="left" vertical="center" indent="1" shrinkToFit="1"/>
    </xf>
    <xf numFmtId="0" fontId="191" fillId="0" borderId="60" xfId="0" applyFont="1" applyFill="1" applyBorder="1" applyAlignment="1">
      <alignment horizontal="left" vertical="center" indent="1" shrinkToFit="1"/>
    </xf>
    <xf numFmtId="0" fontId="77" fillId="3" borderId="53" xfId="0" applyFont="1" applyFill="1" applyBorder="1" applyAlignment="1">
      <alignment horizontal="center" vertical="center" shrinkToFit="1"/>
    </xf>
    <xf numFmtId="0" fontId="77" fillId="3" borderId="52" xfId="0" applyFont="1" applyFill="1" applyBorder="1" applyAlignment="1">
      <alignment horizontal="center" vertical="center" shrinkToFit="1"/>
    </xf>
    <xf numFmtId="0" fontId="77" fillId="3" borderId="57" xfId="0" applyFont="1" applyFill="1" applyBorder="1" applyAlignment="1">
      <alignment horizontal="center" vertical="center" shrinkToFit="1"/>
    </xf>
    <xf numFmtId="0" fontId="191" fillId="0" borderId="53" xfId="0" applyFont="1" applyFill="1" applyBorder="1" applyAlignment="1">
      <alignment horizontal="left" vertical="center" indent="1"/>
    </xf>
    <xf numFmtId="0" fontId="191" fillId="0" borderId="52" xfId="0" applyFont="1" applyFill="1" applyBorder="1" applyAlignment="1">
      <alignment horizontal="left" vertical="center" indent="1"/>
    </xf>
    <xf numFmtId="0" fontId="191" fillId="0" borderId="54" xfId="0" applyFont="1" applyFill="1" applyBorder="1" applyAlignment="1">
      <alignment horizontal="left" vertical="center" indent="1"/>
    </xf>
    <xf numFmtId="0" fontId="77" fillId="0" borderId="53" xfId="0" applyFont="1" applyFill="1" applyBorder="1" applyAlignment="1">
      <alignment horizontal="left" vertical="center" indent="1" shrinkToFit="1"/>
    </xf>
    <xf numFmtId="0" fontId="77" fillId="0" borderId="52" xfId="0" applyFont="1" applyFill="1" applyBorder="1" applyAlignment="1">
      <alignment horizontal="left" vertical="center" indent="1" shrinkToFit="1"/>
    </xf>
    <xf numFmtId="0" fontId="77" fillId="0" borderId="54" xfId="0" applyFont="1" applyFill="1" applyBorder="1" applyAlignment="1">
      <alignment horizontal="left" vertical="center" indent="1" shrinkToFit="1"/>
    </xf>
    <xf numFmtId="0" fontId="77" fillId="7" borderId="7" xfId="0" applyFont="1" applyFill="1" applyBorder="1" applyAlignment="1">
      <alignment horizontal="center" vertical="center"/>
    </xf>
    <xf numFmtId="0" fontId="77" fillId="7" borderId="8" xfId="0" applyFont="1" applyFill="1" applyBorder="1" applyAlignment="1">
      <alignment horizontal="center" vertical="center"/>
    </xf>
    <xf numFmtId="0" fontId="77" fillId="7" borderId="9" xfId="0" applyFont="1" applyFill="1" applyBorder="1" applyAlignment="1">
      <alignment horizontal="center" vertical="center"/>
    </xf>
    <xf numFmtId="0" fontId="77" fillId="3" borderId="7" xfId="0" applyFont="1" applyFill="1" applyBorder="1" applyAlignment="1">
      <alignment horizontal="center" vertical="center"/>
    </xf>
    <xf numFmtId="0" fontId="191" fillId="0" borderId="0" xfId="0" applyFont="1" applyBorder="1">
      <alignment vertical="center"/>
    </xf>
    <xf numFmtId="0" fontId="77" fillId="3" borderId="95" xfId="0" applyFont="1" applyFill="1" applyBorder="1" applyAlignment="1">
      <alignment horizontal="center" vertical="center"/>
    </xf>
    <xf numFmtId="0" fontId="77" fillId="0" borderId="52" xfId="0" applyFont="1" applyBorder="1" applyAlignment="1" applyProtection="1">
      <alignment horizontal="center" vertical="center"/>
      <protection locked="0"/>
    </xf>
    <xf numFmtId="0" fontId="77" fillId="3" borderId="34" xfId="0" applyFont="1" applyFill="1" applyBorder="1" applyAlignment="1">
      <alignment horizontal="center" vertical="center"/>
    </xf>
    <xf numFmtId="0" fontId="77" fillId="3" borderId="36" xfId="0" applyFont="1" applyFill="1" applyBorder="1" applyAlignment="1">
      <alignment horizontal="center" vertical="center"/>
    </xf>
    <xf numFmtId="0" fontId="77" fillId="3" borderId="38" xfId="0" applyFont="1" applyFill="1" applyBorder="1" applyAlignment="1">
      <alignment horizontal="center" vertical="center"/>
    </xf>
    <xf numFmtId="0" fontId="77" fillId="3" borderId="39" xfId="0" applyFont="1" applyFill="1" applyBorder="1" applyAlignment="1">
      <alignment horizontal="center" vertical="center"/>
    </xf>
    <xf numFmtId="0" fontId="77" fillId="3" borderId="40" xfId="0" applyFont="1" applyFill="1" applyBorder="1" applyAlignment="1">
      <alignment horizontal="center" vertical="center"/>
    </xf>
    <xf numFmtId="0" fontId="77" fillId="3" borderId="41" xfId="0" applyFont="1" applyFill="1" applyBorder="1" applyAlignment="1">
      <alignment horizontal="center" vertical="center"/>
    </xf>
    <xf numFmtId="0" fontId="77" fillId="3" borderId="102" xfId="0" applyFont="1" applyFill="1" applyBorder="1" applyAlignment="1">
      <alignment horizontal="center" vertical="center"/>
    </xf>
    <xf numFmtId="0" fontId="66" fillId="3" borderId="53" xfId="0" applyFont="1" applyFill="1" applyBorder="1" applyAlignment="1">
      <alignment horizontal="center" vertical="center" wrapText="1"/>
    </xf>
    <xf numFmtId="0" fontId="66" fillId="3" borderId="52" xfId="0" applyFont="1" applyFill="1" applyBorder="1" applyAlignment="1">
      <alignment horizontal="center" vertical="center" wrapText="1"/>
    </xf>
    <xf numFmtId="0" fontId="66" fillId="3" borderId="57" xfId="0" applyFont="1" applyFill="1" applyBorder="1" applyAlignment="1">
      <alignment horizontal="center" vertical="center" wrapText="1"/>
    </xf>
    <xf numFmtId="0" fontId="103" fillId="3" borderId="53" xfId="0" applyFont="1" applyFill="1" applyBorder="1" applyAlignment="1">
      <alignment horizontal="center" vertical="center"/>
    </xf>
    <xf numFmtId="0" fontId="103" fillId="3" borderId="52" xfId="0" applyFont="1" applyFill="1" applyBorder="1" applyAlignment="1">
      <alignment horizontal="center" vertical="center"/>
    </xf>
    <xf numFmtId="0" fontId="103" fillId="3" borderId="57" xfId="0" applyFont="1" applyFill="1" applyBorder="1" applyAlignment="1">
      <alignment horizontal="center" vertical="center"/>
    </xf>
    <xf numFmtId="0" fontId="77" fillId="0" borderId="57" xfId="0" applyFont="1" applyBorder="1" applyAlignment="1" applyProtection="1">
      <alignment horizontal="center" vertical="center"/>
      <protection locked="0"/>
    </xf>
    <xf numFmtId="0" fontId="77" fillId="15" borderId="9" xfId="0" applyFont="1" applyFill="1" applyBorder="1" applyAlignment="1" applyProtection="1">
      <alignment horizontal="center" vertical="center" shrinkToFit="1"/>
      <protection locked="0"/>
    </xf>
    <xf numFmtId="0" fontId="77" fillId="3" borderId="134" xfId="0" applyFont="1" applyFill="1" applyBorder="1" applyAlignment="1">
      <alignment horizontal="center" vertical="center"/>
    </xf>
    <xf numFmtId="0" fontId="77" fillId="3" borderId="7" xfId="0" applyFont="1" applyFill="1" applyBorder="1" applyAlignment="1">
      <alignment horizontal="center" vertical="center" wrapText="1"/>
    </xf>
    <xf numFmtId="0" fontId="77" fillId="3" borderId="8" xfId="0" applyFont="1" applyFill="1" applyBorder="1" applyAlignment="1">
      <alignment horizontal="center" vertical="center" wrapText="1"/>
    </xf>
    <xf numFmtId="0" fontId="77" fillId="3" borderId="9" xfId="0" applyFont="1" applyFill="1" applyBorder="1" applyAlignment="1">
      <alignment horizontal="center" vertical="center" wrapText="1"/>
    </xf>
    <xf numFmtId="186" fontId="77" fillId="0" borderId="7" xfId="0" applyNumberFormat="1" applyFont="1" applyBorder="1" applyAlignment="1">
      <alignment horizontal="right" vertical="center" shrinkToFit="1"/>
    </xf>
    <xf numFmtId="186" fontId="77" fillId="0" borderId="8" xfId="0" applyNumberFormat="1" applyFont="1" applyBorder="1" applyAlignment="1">
      <alignment horizontal="right" vertical="center" shrinkToFit="1"/>
    </xf>
    <xf numFmtId="0" fontId="77" fillId="0" borderId="7" xfId="0" applyFont="1" applyBorder="1" applyAlignment="1" applyProtection="1">
      <alignment horizontal="right" vertical="center"/>
      <protection locked="0"/>
    </xf>
    <xf numFmtId="0" fontId="77" fillId="0" borderId="8" xfId="0" applyFont="1" applyBorder="1" applyAlignment="1" applyProtection="1">
      <alignment horizontal="right" vertical="center"/>
      <protection locked="0"/>
    </xf>
    <xf numFmtId="0" fontId="191" fillId="0" borderId="7" xfId="0" applyFont="1" applyFill="1" applyBorder="1" applyAlignment="1">
      <alignment horizontal="center" vertical="center"/>
    </xf>
    <xf numFmtId="0" fontId="191" fillId="0" borderId="8" xfId="0" applyFont="1" applyFill="1" applyBorder="1" applyAlignment="1">
      <alignment horizontal="center" vertical="center"/>
    </xf>
    <xf numFmtId="0" fontId="191" fillId="0" borderId="9" xfId="0" applyFont="1" applyFill="1" applyBorder="1" applyAlignment="1">
      <alignment horizontal="center" vertical="center"/>
    </xf>
    <xf numFmtId="0" fontId="77" fillId="8" borderId="7" xfId="0" applyFont="1" applyFill="1" applyBorder="1" applyAlignment="1">
      <alignment horizontal="center" vertical="center"/>
    </xf>
    <xf numFmtId="0" fontId="77" fillId="8" borderId="8" xfId="0" applyFont="1" applyFill="1" applyBorder="1" applyAlignment="1">
      <alignment horizontal="center" vertical="center"/>
    </xf>
    <xf numFmtId="0" fontId="77" fillId="8" borderId="9" xfId="0" applyFont="1" applyFill="1" applyBorder="1" applyAlignment="1">
      <alignment horizontal="center" vertical="center"/>
    </xf>
    <xf numFmtId="0" fontId="77" fillId="10" borderId="7" xfId="0" applyFont="1" applyFill="1" applyBorder="1" applyAlignment="1">
      <alignment horizontal="center" vertical="center"/>
    </xf>
    <xf numFmtId="0" fontId="77" fillId="10" borderId="8" xfId="0" applyFont="1" applyFill="1" applyBorder="1" applyAlignment="1">
      <alignment horizontal="center" vertical="center"/>
    </xf>
    <xf numFmtId="0" fontId="77" fillId="10" borderId="9" xfId="0" applyFont="1" applyFill="1" applyBorder="1" applyAlignment="1">
      <alignment horizontal="center" vertical="center"/>
    </xf>
    <xf numFmtId="0" fontId="77" fillId="3" borderId="100" xfId="0" applyFont="1" applyFill="1" applyBorder="1" applyAlignment="1">
      <alignment horizontal="center" vertical="center" wrapText="1"/>
    </xf>
    <xf numFmtId="0" fontId="77" fillId="3" borderId="102" xfId="0" applyFont="1" applyFill="1" applyBorder="1" applyAlignment="1">
      <alignment horizontal="center" vertical="center" wrapText="1"/>
    </xf>
    <xf numFmtId="183" fontId="191" fillId="0" borderId="59" xfId="0" applyNumberFormat="1" applyFont="1" applyBorder="1">
      <alignment vertical="center"/>
    </xf>
    <xf numFmtId="183" fontId="191" fillId="0" borderId="46" xfId="0" applyNumberFormat="1" applyFont="1" applyBorder="1">
      <alignment vertical="center"/>
    </xf>
    <xf numFmtId="183" fontId="191" fillId="0" borderId="47" xfId="0" applyNumberFormat="1" applyFont="1" applyBorder="1">
      <alignment vertical="center"/>
    </xf>
    <xf numFmtId="0" fontId="77" fillId="18" borderId="0" xfId="0" applyFont="1" applyFill="1" applyBorder="1" applyAlignment="1">
      <alignment horizontal="left" vertical="center"/>
    </xf>
    <xf numFmtId="0" fontId="77" fillId="3" borderId="7" xfId="0" applyFont="1" applyFill="1" applyBorder="1" applyAlignment="1">
      <alignment horizontal="center" vertical="center" shrinkToFit="1"/>
    </xf>
    <xf numFmtId="0" fontId="77" fillId="3" borderId="8" xfId="0" applyFont="1" applyFill="1" applyBorder="1" applyAlignment="1">
      <alignment horizontal="center" vertical="center" shrinkToFit="1"/>
    </xf>
    <xf numFmtId="0" fontId="77" fillId="3" borderId="9" xfId="0" applyFont="1" applyFill="1" applyBorder="1" applyAlignment="1">
      <alignment horizontal="center" vertical="center" shrinkToFit="1"/>
    </xf>
    <xf numFmtId="0" fontId="77" fillId="0" borderId="8" xfId="0" applyFont="1" applyBorder="1" applyAlignment="1" applyProtection="1">
      <alignment horizontal="center" vertical="center"/>
      <protection locked="0"/>
    </xf>
    <xf numFmtId="0" fontId="77" fillId="0" borderId="106" xfId="0" applyFont="1" applyBorder="1" applyAlignment="1" applyProtection="1">
      <alignment horizontal="left" vertical="center" shrinkToFit="1"/>
      <protection locked="0"/>
    </xf>
    <xf numFmtId="0" fontId="77" fillId="0" borderId="96" xfId="0" applyFont="1" applyBorder="1" applyAlignment="1" applyProtection="1">
      <alignment horizontal="left" vertical="center" shrinkToFit="1"/>
      <protection locked="0"/>
    </xf>
    <xf numFmtId="0" fontId="77" fillId="0" borderId="124" xfId="0" applyFont="1" applyBorder="1" applyAlignment="1" applyProtection="1">
      <alignment horizontal="left" vertical="center" shrinkToFit="1"/>
      <protection locked="0"/>
    </xf>
    <xf numFmtId="38" fontId="77" fillId="0" borderId="52" xfId="2469" applyFont="1" applyFill="1" applyBorder="1" applyAlignment="1" applyProtection="1">
      <alignment horizontal="left" vertical="center" wrapText="1"/>
    </xf>
    <xf numFmtId="38" fontId="77" fillId="0" borderId="57" xfId="2469" applyFont="1" applyFill="1" applyBorder="1" applyAlignment="1" applyProtection="1">
      <alignment horizontal="left" vertical="center" wrapText="1"/>
    </xf>
    <xf numFmtId="38" fontId="77" fillId="0" borderId="8" xfId="2469" applyFont="1" applyFill="1" applyBorder="1" applyAlignment="1" applyProtection="1">
      <alignment horizontal="left" vertical="center" wrapText="1"/>
    </xf>
    <xf numFmtId="38" fontId="77" fillId="0" borderId="9" xfId="2469" applyFont="1" applyFill="1" applyBorder="1" applyAlignment="1" applyProtection="1">
      <alignment horizontal="left" vertical="center" wrapText="1"/>
    </xf>
    <xf numFmtId="0" fontId="77" fillId="0" borderId="49" xfId="0" applyFont="1" applyBorder="1" applyAlignment="1" applyProtection="1">
      <alignment horizontal="center" vertical="center"/>
      <protection locked="0"/>
    </xf>
    <xf numFmtId="0" fontId="77" fillId="3" borderId="35" xfId="0" applyFont="1" applyFill="1" applyBorder="1" applyAlignment="1">
      <alignment horizontal="center" vertical="center"/>
    </xf>
    <xf numFmtId="0" fontId="77" fillId="3" borderId="74" xfId="0" applyFont="1" applyFill="1" applyBorder="1" applyAlignment="1">
      <alignment horizontal="center" vertical="center"/>
    </xf>
    <xf numFmtId="0" fontId="77" fillId="3" borderId="59" xfId="0" applyFont="1" applyFill="1" applyBorder="1" applyAlignment="1">
      <alignment horizontal="center" vertical="center" readingOrder="1"/>
    </xf>
    <xf numFmtId="0" fontId="77" fillId="3" borderId="46" xfId="0" applyFont="1" applyFill="1" applyBorder="1" applyAlignment="1">
      <alignment horizontal="center" vertical="center" readingOrder="1"/>
    </xf>
    <xf numFmtId="0" fontId="77" fillId="3" borderId="60" xfId="0" applyFont="1" applyFill="1" applyBorder="1" applyAlignment="1">
      <alignment horizontal="center" vertical="center" readingOrder="1"/>
    </xf>
    <xf numFmtId="0" fontId="77" fillId="0" borderId="100" xfId="0" applyFont="1" applyBorder="1" applyAlignment="1">
      <alignment horizontal="right" vertical="center"/>
    </xf>
    <xf numFmtId="0" fontId="77" fillId="0" borderId="103" xfId="0" applyFont="1" applyBorder="1" applyAlignment="1">
      <alignment horizontal="right" vertical="center"/>
    </xf>
    <xf numFmtId="0" fontId="77" fillId="0" borderId="101" xfId="0" applyFont="1" applyBorder="1" applyAlignment="1">
      <alignment horizontal="right" vertical="center"/>
    </xf>
    <xf numFmtId="0" fontId="77" fillId="0" borderId="102" xfId="0" applyFont="1" applyBorder="1" applyAlignment="1">
      <alignment horizontal="right" vertical="center"/>
    </xf>
    <xf numFmtId="184" fontId="77" fillId="0" borderId="34" xfId="0" applyNumberFormat="1" applyFont="1" applyBorder="1" applyAlignment="1" applyProtection="1">
      <alignment horizontal="center" shrinkToFit="1"/>
      <protection locked="0"/>
    </xf>
    <xf numFmtId="184" fontId="77" fillId="0" borderId="35" xfId="0" applyNumberFormat="1" applyFont="1" applyBorder="1" applyAlignment="1" applyProtection="1">
      <alignment horizontal="center" shrinkToFit="1"/>
      <protection locked="0"/>
    </xf>
    <xf numFmtId="184" fontId="77" fillId="0" borderId="36" xfId="0" applyNumberFormat="1" applyFont="1" applyBorder="1" applyAlignment="1" applyProtection="1">
      <alignment horizontal="center" shrinkToFit="1"/>
      <protection locked="0"/>
    </xf>
    <xf numFmtId="184" fontId="77" fillId="0" borderId="38" xfId="0" applyNumberFormat="1" applyFont="1" applyBorder="1" applyAlignment="1" applyProtection="1">
      <alignment horizontal="center" shrinkToFit="1"/>
      <protection locked="0"/>
    </xf>
    <xf numFmtId="184" fontId="77" fillId="0" borderId="0" xfId="0" applyNumberFormat="1" applyFont="1" applyBorder="1" applyAlignment="1" applyProtection="1">
      <alignment horizontal="center" shrinkToFit="1"/>
      <protection locked="0"/>
    </xf>
    <xf numFmtId="184" fontId="77" fillId="0" borderId="39" xfId="0" applyNumberFormat="1" applyFont="1" applyBorder="1" applyAlignment="1" applyProtection="1">
      <alignment horizontal="center" shrinkToFit="1"/>
      <protection locked="0"/>
    </xf>
    <xf numFmtId="40" fontId="191" fillId="0" borderId="34" xfId="1" applyNumberFormat="1" applyFont="1" applyBorder="1" applyAlignment="1">
      <alignment horizontal="right" indent="1"/>
    </xf>
    <xf numFmtId="40" fontId="191" fillId="0" borderId="74" xfId="1" applyNumberFormat="1" applyFont="1" applyBorder="1" applyAlignment="1">
      <alignment horizontal="right" indent="1"/>
    </xf>
    <xf numFmtId="40" fontId="191" fillId="0" borderId="38" xfId="1" applyNumberFormat="1" applyFont="1" applyBorder="1" applyAlignment="1">
      <alignment horizontal="right" indent="1"/>
    </xf>
    <xf numFmtId="40" fontId="191" fillId="0" borderId="98" xfId="1" applyNumberFormat="1" applyFont="1" applyBorder="1" applyAlignment="1">
      <alignment horizontal="right" indent="1"/>
    </xf>
    <xf numFmtId="0" fontId="77" fillId="18" borderId="35" xfId="0" applyFont="1" applyFill="1" applyBorder="1" applyAlignment="1">
      <alignment horizontal="left" vertical="center"/>
    </xf>
    <xf numFmtId="0" fontId="77" fillId="3" borderId="106" xfId="0" applyFont="1" applyFill="1" applyBorder="1" applyAlignment="1">
      <alignment horizontal="distributed" vertical="center" indent="2"/>
    </xf>
    <xf numFmtId="0" fontId="77" fillId="3" borderId="96" xfId="0" applyFont="1" applyFill="1" applyBorder="1" applyAlignment="1">
      <alignment horizontal="distributed" vertical="center" indent="2"/>
    </xf>
    <xf numFmtId="0" fontId="77" fillId="3" borderId="105" xfId="0" applyFont="1" applyFill="1" applyBorder="1" applyAlignment="1">
      <alignment horizontal="distributed" vertical="center" indent="2"/>
    </xf>
    <xf numFmtId="0" fontId="77" fillId="3" borderId="40" xfId="0" applyFont="1" applyFill="1" applyBorder="1" applyAlignment="1">
      <alignment horizontal="distributed" vertical="center" indent="2"/>
    </xf>
    <xf numFmtId="0" fontId="77" fillId="3" borderId="37" xfId="0" applyFont="1" applyFill="1" applyBorder="1" applyAlignment="1">
      <alignment horizontal="distributed" vertical="center" indent="2"/>
    </xf>
    <xf numFmtId="0" fontId="77" fillId="3" borderId="41" xfId="0" applyFont="1" applyFill="1" applyBorder="1" applyAlignment="1">
      <alignment horizontal="distributed" vertical="center" indent="2"/>
    </xf>
    <xf numFmtId="0" fontId="70" fillId="3" borderId="51" xfId="0" applyFont="1" applyFill="1" applyBorder="1" applyAlignment="1">
      <alignment horizontal="center" vertical="center"/>
    </xf>
    <xf numFmtId="0" fontId="77" fillId="18" borderId="37" xfId="0" applyFont="1" applyFill="1" applyBorder="1" applyAlignment="1" applyProtection="1">
      <alignment horizontal="left" vertical="center"/>
      <protection locked="0"/>
    </xf>
    <xf numFmtId="0" fontId="77" fillId="18" borderId="83" xfId="0" applyFont="1" applyFill="1" applyBorder="1" applyAlignment="1" applyProtection="1">
      <alignment horizontal="left" vertical="center"/>
      <protection locked="0"/>
    </xf>
    <xf numFmtId="0" fontId="77" fillId="7" borderId="58" xfId="0" applyFont="1" applyFill="1" applyBorder="1" applyAlignment="1">
      <alignment horizontal="center" vertical="center"/>
    </xf>
    <xf numFmtId="0" fontId="77" fillId="7" borderId="50" xfId="0" applyFont="1" applyFill="1" applyBorder="1" applyAlignment="1">
      <alignment horizontal="center" vertical="center"/>
    </xf>
    <xf numFmtId="0" fontId="77" fillId="7" borderId="61" xfId="0" applyFont="1" applyFill="1" applyBorder="1" applyAlignment="1">
      <alignment horizontal="center" vertical="center"/>
    </xf>
    <xf numFmtId="0" fontId="77" fillId="3" borderId="25" xfId="0" applyFont="1" applyFill="1" applyBorder="1" applyAlignment="1">
      <alignment horizontal="center" vertical="center"/>
    </xf>
    <xf numFmtId="0" fontId="77" fillId="3" borderId="26" xfId="0" applyFont="1" applyFill="1" applyBorder="1" applyAlignment="1">
      <alignment horizontal="center" vertical="center"/>
    </xf>
    <xf numFmtId="0" fontId="77" fillId="3" borderId="6" xfId="0" applyFont="1" applyFill="1" applyBorder="1" applyAlignment="1">
      <alignment horizontal="center" vertical="center"/>
    </xf>
    <xf numFmtId="0" fontId="77" fillId="3" borderId="73" xfId="0" applyFont="1" applyFill="1" applyBorder="1" applyAlignment="1">
      <alignment horizontal="center" vertical="center"/>
    </xf>
    <xf numFmtId="0" fontId="77" fillId="3" borderId="68" xfId="0" applyFont="1" applyFill="1" applyBorder="1" applyAlignment="1">
      <alignment horizontal="center" vertical="center"/>
    </xf>
    <xf numFmtId="0" fontId="77" fillId="3" borderId="7" xfId="0" applyFont="1" applyFill="1" applyBorder="1" applyAlignment="1">
      <alignment horizontal="center" vertical="center" readingOrder="1"/>
    </xf>
    <xf numFmtId="0" fontId="77" fillId="3" borderId="8" xfId="0" applyFont="1" applyFill="1" applyBorder="1" applyAlignment="1">
      <alignment horizontal="center" vertical="center" readingOrder="1"/>
    </xf>
    <xf numFmtId="0" fontId="77" fillId="3" borderId="9" xfId="0" applyFont="1" applyFill="1" applyBorder="1" applyAlignment="1">
      <alignment horizontal="center" vertical="center" readingOrder="1"/>
    </xf>
    <xf numFmtId="183" fontId="77" fillId="0" borderId="7" xfId="0" applyNumberFormat="1" applyFont="1" applyBorder="1" applyProtection="1">
      <alignment vertical="center"/>
      <protection locked="0"/>
    </xf>
    <xf numFmtId="183" fontId="77" fillId="0" borderId="8" xfId="0" applyNumberFormat="1" applyFont="1" applyBorder="1" applyProtection="1">
      <alignment vertical="center"/>
      <protection locked="0"/>
    </xf>
    <xf numFmtId="0" fontId="77" fillId="3" borderId="27" xfId="0" applyFont="1" applyFill="1" applyBorder="1" applyAlignment="1">
      <alignment horizontal="center" vertical="center"/>
    </xf>
    <xf numFmtId="0" fontId="77" fillId="3" borderId="45" xfId="0" applyFont="1" applyFill="1" applyBorder="1" applyAlignment="1">
      <alignment horizontal="center" vertical="center"/>
    </xf>
    <xf numFmtId="0" fontId="77" fillId="0" borderId="40" xfId="0" applyFont="1" applyBorder="1" applyAlignment="1">
      <alignment horizontal="right" vertical="center"/>
    </xf>
    <xf numFmtId="0" fontId="77" fillId="0" borderId="37" xfId="0" applyFont="1" applyBorder="1" applyAlignment="1">
      <alignment horizontal="right" vertical="center"/>
    </xf>
    <xf numFmtId="0" fontId="77" fillId="0" borderId="41" xfId="0" applyFont="1" applyBorder="1" applyAlignment="1">
      <alignment horizontal="right" vertical="center"/>
    </xf>
    <xf numFmtId="0" fontId="96" fillId="0" borderId="0" xfId="0" applyFont="1" applyAlignment="1">
      <alignment horizontal="left" vertical="center" wrapText="1"/>
    </xf>
    <xf numFmtId="0" fontId="96" fillId="0" borderId="0" xfId="0" applyFont="1" applyAlignment="1">
      <alignment horizontal="left" vertical="center"/>
    </xf>
    <xf numFmtId="0" fontId="77" fillId="0" borderId="64" xfId="0" applyFont="1" applyFill="1" applyBorder="1" applyAlignment="1">
      <alignment horizontal="left" vertical="center" wrapText="1"/>
    </xf>
    <xf numFmtId="0" fontId="77" fillId="0" borderId="96" xfId="0" applyFont="1" applyFill="1" applyBorder="1" applyAlignment="1">
      <alignment horizontal="left" vertical="center" wrapText="1"/>
    </xf>
    <xf numFmtId="0" fontId="77" fillId="0" borderId="105" xfId="0" applyFont="1" applyFill="1" applyBorder="1" applyAlignment="1">
      <alignment horizontal="left" vertical="center" wrapText="1"/>
    </xf>
    <xf numFmtId="0" fontId="77" fillId="0" borderId="68" xfId="0" applyFont="1" applyFill="1" applyBorder="1" applyAlignment="1">
      <alignment horizontal="left" vertical="center" wrapText="1"/>
    </xf>
    <xf numFmtId="0" fontId="77" fillId="0" borderId="101" xfId="0" applyFont="1" applyFill="1" applyBorder="1" applyAlignment="1">
      <alignment horizontal="left" vertical="center" wrapText="1"/>
    </xf>
    <xf numFmtId="0" fontId="77" fillId="0" borderId="102" xfId="0" applyFont="1" applyFill="1" applyBorder="1" applyAlignment="1">
      <alignment horizontal="left" vertical="center" wrapText="1"/>
    </xf>
    <xf numFmtId="183" fontId="191" fillId="0" borderId="34" xfId="0" applyNumberFormat="1" applyFont="1" applyBorder="1" applyAlignment="1">
      <alignment horizontal="right" indent="1"/>
    </xf>
    <xf numFmtId="183" fontId="191" fillId="0" borderId="35" xfId="0" applyNumberFormat="1" applyFont="1" applyBorder="1" applyAlignment="1">
      <alignment horizontal="right" indent="1"/>
    </xf>
    <xf numFmtId="183" fontId="191" fillId="0" borderId="36" xfId="0" applyNumberFormat="1" applyFont="1" applyBorder="1" applyAlignment="1">
      <alignment horizontal="right" indent="1"/>
    </xf>
    <xf numFmtId="183" fontId="191" fillId="0" borderId="38" xfId="0" applyNumberFormat="1" applyFont="1" applyBorder="1" applyAlignment="1">
      <alignment horizontal="right" indent="1"/>
    </xf>
    <xf numFmtId="183" fontId="191" fillId="0" borderId="0" xfId="0" applyNumberFormat="1" applyFont="1" applyBorder="1" applyAlignment="1">
      <alignment horizontal="right" indent="1"/>
    </xf>
    <xf numFmtId="183" fontId="191" fillId="0" borderId="39" xfId="0" applyNumberFormat="1" applyFont="1" applyBorder="1" applyAlignment="1">
      <alignment horizontal="right" indent="1"/>
    </xf>
    <xf numFmtId="0" fontId="77" fillId="3" borderId="50" xfId="0" applyFont="1" applyFill="1" applyBorder="1" applyAlignment="1">
      <alignment horizontal="center" vertical="center"/>
    </xf>
    <xf numFmtId="0" fontId="77" fillId="7" borderId="34" xfId="0" applyFont="1" applyFill="1" applyBorder="1" applyAlignment="1">
      <alignment horizontal="center" vertical="center"/>
    </xf>
    <xf numFmtId="0" fontId="77" fillId="7" borderId="35" xfId="0" applyFont="1" applyFill="1" applyBorder="1" applyAlignment="1">
      <alignment horizontal="center" vertical="center"/>
    </xf>
    <xf numFmtId="0" fontId="77" fillId="7" borderId="36" xfId="0" applyFont="1" applyFill="1" applyBorder="1" applyAlignment="1">
      <alignment horizontal="center" vertical="center"/>
    </xf>
    <xf numFmtId="0" fontId="77" fillId="7" borderId="40" xfId="0" applyFont="1" applyFill="1" applyBorder="1" applyAlignment="1">
      <alignment horizontal="center" vertical="center"/>
    </xf>
    <xf numFmtId="0" fontId="77" fillId="7" borderId="37" xfId="0" applyFont="1" applyFill="1" applyBorder="1" applyAlignment="1">
      <alignment horizontal="center" vertical="center"/>
    </xf>
    <xf numFmtId="0" fontId="77" fillId="7" borderId="41" xfId="0" applyFont="1" applyFill="1" applyBorder="1" applyAlignment="1">
      <alignment horizontal="center" vertical="center"/>
    </xf>
    <xf numFmtId="0" fontId="96" fillId="0" borderId="0" xfId="0" applyFont="1" applyFill="1" applyAlignment="1">
      <alignment horizontal="left" vertical="center"/>
    </xf>
    <xf numFmtId="0" fontId="77" fillId="8" borderId="58" xfId="0" applyFont="1" applyFill="1" applyBorder="1" applyAlignment="1">
      <alignment horizontal="center" vertical="center"/>
    </xf>
    <xf numFmtId="0" fontId="77" fillId="8" borderId="50" xfId="0" applyFont="1" applyFill="1" applyBorder="1" applyAlignment="1">
      <alignment horizontal="center" vertical="center"/>
    </xf>
    <xf numFmtId="0" fontId="77" fillId="8" borderId="61" xfId="0" applyFont="1" applyFill="1" applyBorder="1" applyAlignment="1">
      <alignment horizontal="center" vertical="center"/>
    </xf>
    <xf numFmtId="0" fontId="77" fillId="18" borderId="62" xfId="0" applyFont="1" applyFill="1" applyBorder="1" applyProtection="1">
      <alignment vertical="center"/>
    </xf>
    <xf numFmtId="0" fontId="77" fillId="18" borderId="140" xfId="0" applyFont="1" applyFill="1" applyBorder="1" applyProtection="1">
      <alignment vertical="center"/>
    </xf>
    <xf numFmtId="0" fontId="70" fillId="7" borderId="7" xfId="0" applyFont="1" applyFill="1" applyBorder="1" applyAlignment="1">
      <alignment horizontal="center" vertical="center"/>
    </xf>
    <xf numFmtId="0" fontId="70" fillId="7" borderId="8" xfId="0" applyFont="1" applyFill="1" applyBorder="1" applyAlignment="1">
      <alignment horizontal="center" vertical="center"/>
    </xf>
    <xf numFmtId="0" fontId="70" fillId="7" borderId="9" xfId="0" applyFont="1" applyFill="1" applyBorder="1" applyAlignment="1">
      <alignment horizontal="center" vertical="center"/>
    </xf>
    <xf numFmtId="0" fontId="77" fillId="3" borderId="47" xfId="0" applyFont="1" applyFill="1" applyBorder="1" applyAlignment="1">
      <alignment horizontal="center" vertical="center"/>
    </xf>
    <xf numFmtId="0" fontId="77" fillId="3" borderId="67" xfId="0" applyFont="1" applyFill="1" applyBorder="1" applyAlignment="1">
      <alignment horizontal="center" vertical="center" wrapText="1"/>
    </xf>
    <xf numFmtId="0" fontId="77" fillId="3" borderId="94" xfId="0" applyFont="1" applyFill="1" applyBorder="1" applyAlignment="1">
      <alignment horizontal="center" vertical="center" wrapText="1"/>
    </xf>
    <xf numFmtId="0" fontId="77" fillId="0" borderId="74" xfId="0" applyFont="1" applyBorder="1">
      <alignment vertical="center"/>
    </xf>
    <xf numFmtId="0" fontId="77" fillId="0" borderId="83" xfId="0" applyFont="1" applyBorder="1">
      <alignment vertical="center"/>
    </xf>
    <xf numFmtId="0" fontId="39" fillId="8" borderId="7" xfId="0" applyFont="1" applyFill="1" applyBorder="1" applyAlignment="1">
      <alignment horizontal="center" vertical="center"/>
    </xf>
    <xf numFmtId="0" fontId="39" fillId="8" borderId="8" xfId="0" applyFont="1" applyFill="1" applyBorder="1" applyAlignment="1">
      <alignment horizontal="center" vertical="center"/>
    </xf>
    <xf numFmtId="0" fontId="39" fillId="8" borderId="9" xfId="0" applyFont="1" applyFill="1" applyBorder="1" applyAlignment="1">
      <alignment horizontal="center" vertical="center"/>
    </xf>
    <xf numFmtId="0" fontId="48" fillId="3" borderId="43" xfId="0" applyFont="1" applyFill="1" applyBorder="1" applyAlignment="1">
      <alignment horizontal="center" vertical="center"/>
    </xf>
    <xf numFmtId="0" fontId="48" fillId="3" borderId="88" xfId="0" applyFont="1" applyFill="1" applyBorder="1" applyAlignment="1">
      <alignment horizontal="center" vertical="center"/>
    </xf>
    <xf numFmtId="0" fontId="48" fillId="10" borderId="7" xfId="0" applyFont="1" applyFill="1" applyBorder="1" applyAlignment="1">
      <alignment horizontal="center" vertical="center"/>
    </xf>
    <xf numFmtId="0" fontId="48" fillId="10" borderId="9" xfId="0" applyFont="1" applyFill="1" applyBorder="1" applyAlignment="1">
      <alignment horizontal="center" vertical="center"/>
    </xf>
    <xf numFmtId="0" fontId="48" fillId="0" borderId="6" xfId="0" applyFont="1" applyBorder="1" applyAlignment="1">
      <alignment horizontal="center" vertical="center"/>
    </xf>
    <xf numFmtId="0" fontId="48" fillId="10" borderId="43" xfId="0" applyFont="1" applyFill="1" applyBorder="1" applyAlignment="1">
      <alignment horizontal="center" vertical="center"/>
    </xf>
    <xf numFmtId="0" fontId="48" fillId="0" borderId="85" xfId="0" applyFont="1" applyBorder="1" applyAlignment="1">
      <alignment horizontal="center" vertical="center"/>
    </xf>
    <xf numFmtId="0" fontId="105" fillId="10" borderId="7" xfId="6" applyFont="1" applyFill="1" applyBorder="1" applyAlignment="1">
      <alignment horizontal="center" vertical="center"/>
    </xf>
    <xf numFmtId="0" fontId="105" fillId="10" borderId="8" xfId="6" applyFont="1" applyFill="1" applyBorder="1" applyAlignment="1">
      <alignment horizontal="center" vertical="center"/>
    </xf>
    <xf numFmtId="0" fontId="105" fillId="10" borderId="9" xfId="6" applyFont="1" applyFill="1" applyBorder="1" applyAlignment="1">
      <alignment horizontal="center" vertical="center"/>
    </xf>
    <xf numFmtId="0" fontId="70" fillId="0" borderId="7" xfId="1255" applyNumberFormat="1" applyFont="1" applyFill="1" applyBorder="1" applyAlignment="1" applyProtection="1">
      <alignment horizontal="center" vertical="center" wrapText="1" shrinkToFit="1"/>
      <protection locked="0"/>
    </xf>
    <xf numFmtId="0" fontId="70" fillId="0" borderId="8" xfId="1255" applyNumberFormat="1" applyFont="1" applyFill="1" applyBorder="1" applyAlignment="1" applyProtection="1">
      <alignment horizontal="center" vertical="center" wrapText="1" shrinkToFit="1"/>
      <protection locked="0"/>
    </xf>
    <xf numFmtId="0" fontId="70" fillId="0" borderId="9" xfId="1255" applyNumberFormat="1" applyFont="1" applyFill="1" applyBorder="1" applyAlignment="1" applyProtection="1">
      <alignment horizontal="center" vertical="center" wrapText="1" shrinkToFit="1"/>
      <protection locked="0"/>
    </xf>
    <xf numFmtId="0" fontId="105" fillId="10" borderId="7" xfId="6" applyFont="1" applyFill="1" applyBorder="1" applyAlignment="1">
      <alignment horizontal="center" vertical="center" wrapText="1"/>
    </xf>
    <xf numFmtId="49" fontId="70" fillId="9" borderId="7" xfId="6" applyNumberFormat="1" applyFont="1" applyFill="1" applyBorder="1" applyAlignment="1" applyProtection="1">
      <alignment horizontal="center" vertical="center"/>
      <protection locked="0"/>
    </xf>
    <xf numFmtId="49" fontId="70" fillId="9" borderId="8" xfId="6" applyNumberFormat="1" applyFont="1" applyFill="1" applyBorder="1" applyAlignment="1" applyProtection="1">
      <alignment horizontal="center" vertical="center"/>
      <protection locked="0"/>
    </xf>
    <xf numFmtId="49" fontId="70" fillId="9" borderId="9" xfId="6" applyNumberFormat="1" applyFont="1" applyFill="1" applyBorder="1" applyAlignment="1" applyProtection="1">
      <alignment horizontal="center" vertical="center"/>
      <protection locked="0"/>
    </xf>
    <xf numFmtId="0" fontId="88" fillId="9" borderId="8" xfId="6" applyFont="1" applyFill="1" applyBorder="1" applyAlignment="1">
      <alignment horizontal="left" vertical="center"/>
    </xf>
    <xf numFmtId="0" fontId="88" fillId="9" borderId="9" xfId="6" applyFont="1" applyFill="1" applyBorder="1" applyAlignment="1">
      <alignment horizontal="left" vertical="center"/>
    </xf>
    <xf numFmtId="0" fontId="129" fillId="0" borderId="7" xfId="6" applyFont="1" applyBorder="1" applyAlignment="1">
      <alignment horizontal="left" vertical="center" shrinkToFit="1"/>
    </xf>
    <xf numFmtId="0" fontId="129" fillId="0" borderId="8" xfId="6" applyFont="1" applyBorder="1" applyAlignment="1">
      <alignment horizontal="left" vertical="center" shrinkToFit="1"/>
    </xf>
    <xf numFmtId="0" fontId="77" fillId="9" borderId="7" xfId="6" applyFont="1" applyFill="1" applyBorder="1" applyAlignment="1" applyProtection="1">
      <alignment horizontal="center" vertical="center" shrinkToFit="1"/>
      <protection locked="0"/>
    </xf>
    <xf numFmtId="0" fontId="77" fillId="9" borderId="8" xfId="6" applyFont="1" applyFill="1" applyBorder="1" applyAlignment="1" applyProtection="1">
      <alignment horizontal="center" vertical="center" shrinkToFit="1"/>
      <protection locked="0"/>
    </xf>
    <xf numFmtId="0" fontId="77" fillId="9" borderId="9" xfId="6" applyFont="1" applyFill="1" applyBorder="1" applyAlignment="1" applyProtection="1">
      <alignment horizontal="center" vertical="center" shrinkToFit="1"/>
      <protection locked="0"/>
    </xf>
    <xf numFmtId="3" fontId="129" fillId="0" borderId="7" xfId="1255" applyNumberFormat="1" applyFont="1" applyFill="1" applyBorder="1" applyAlignment="1" applyProtection="1">
      <alignment horizontal="center" vertical="center" wrapText="1" shrinkToFit="1"/>
    </xf>
    <xf numFmtId="3" fontId="129" fillId="0" borderId="8" xfId="1255" applyNumberFormat="1" applyFont="1" applyFill="1" applyBorder="1" applyAlignment="1" applyProtection="1">
      <alignment horizontal="center" vertical="center" wrapText="1" shrinkToFit="1"/>
    </xf>
    <xf numFmtId="3" fontId="129" fillId="0" borderId="9" xfId="1255" applyNumberFormat="1" applyFont="1" applyFill="1" applyBorder="1" applyAlignment="1" applyProtection="1">
      <alignment horizontal="center" vertical="center" wrapText="1" shrinkToFit="1"/>
    </xf>
    <xf numFmtId="0" fontId="66" fillId="9" borderId="0" xfId="6" applyFont="1" applyFill="1" applyAlignment="1">
      <alignment vertical="center" wrapText="1"/>
    </xf>
    <xf numFmtId="0" fontId="70" fillId="0" borderId="7" xfId="6" applyFont="1" applyBorder="1" applyAlignment="1" applyProtection="1">
      <alignment horizontal="center" vertical="center"/>
      <protection locked="0"/>
    </xf>
    <xf numFmtId="0" fontId="70" fillId="0" borderId="8" xfId="6" applyFont="1" applyBorder="1" applyAlignment="1" applyProtection="1">
      <alignment horizontal="center" vertical="center"/>
      <protection locked="0"/>
    </xf>
    <xf numFmtId="0" fontId="70" fillId="0" borderId="9" xfId="6" applyFont="1" applyBorder="1" applyAlignment="1" applyProtection="1">
      <alignment horizontal="center" vertical="center"/>
      <protection locked="0"/>
    </xf>
    <xf numFmtId="38" fontId="129" fillId="0" borderId="7" xfId="9" applyFont="1" applyFill="1" applyBorder="1" applyAlignment="1" applyProtection="1">
      <alignment horizontal="center" vertical="center" shrinkToFit="1"/>
    </xf>
    <xf numFmtId="38" fontId="129" fillId="0" borderId="8" xfId="9" applyFont="1" applyFill="1" applyBorder="1" applyAlignment="1" applyProtection="1">
      <alignment horizontal="center" vertical="center" shrinkToFit="1"/>
    </xf>
    <xf numFmtId="38" fontId="129" fillId="0" borderId="9" xfId="9" applyFont="1" applyFill="1" applyBorder="1" applyAlignment="1" applyProtection="1">
      <alignment horizontal="center" vertical="center" shrinkToFit="1"/>
    </xf>
    <xf numFmtId="0" fontId="66" fillId="9" borderId="0" xfId="6" applyFont="1" applyFill="1" applyAlignment="1">
      <alignment vertical="center" shrinkToFit="1"/>
    </xf>
    <xf numFmtId="0" fontId="105" fillId="10" borderId="7" xfId="6" applyFont="1" applyFill="1" applyBorder="1" applyAlignment="1">
      <alignment horizontal="center" vertical="center" wrapText="1" shrinkToFit="1"/>
    </xf>
    <xf numFmtId="0" fontId="105" fillId="10" borderId="8" xfId="6" applyFont="1" applyFill="1" applyBorder="1" applyAlignment="1">
      <alignment horizontal="center" vertical="center" wrapText="1" shrinkToFit="1"/>
    </xf>
    <xf numFmtId="0" fontId="105" fillId="10" borderId="9" xfId="6" applyFont="1" applyFill="1" applyBorder="1" applyAlignment="1">
      <alignment horizontal="center" vertical="center" wrapText="1" shrinkToFit="1"/>
    </xf>
    <xf numFmtId="38" fontId="70" fillId="15" borderId="7" xfId="1255" applyFont="1" applyFill="1" applyBorder="1" applyAlignment="1" applyProtection="1">
      <alignment horizontal="center" vertical="center" wrapText="1" shrinkToFit="1"/>
      <protection locked="0"/>
    </xf>
    <xf numFmtId="38" fontId="70" fillId="15" borderId="8" xfId="1255" applyFont="1" applyFill="1" applyBorder="1" applyAlignment="1" applyProtection="1">
      <alignment horizontal="center" vertical="center" wrapText="1" shrinkToFit="1"/>
      <protection locked="0"/>
    </xf>
    <xf numFmtId="38" fontId="70" fillId="15" borderId="9" xfId="1255" applyFont="1" applyFill="1" applyBorder="1" applyAlignment="1" applyProtection="1">
      <alignment horizontal="center" vertical="center" wrapText="1" shrinkToFit="1"/>
      <protection locked="0"/>
    </xf>
    <xf numFmtId="0" fontId="66" fillId="9" borderId="0" xfId="6" applyFont="1" applyFill="1" applyAlignment="1">
      <alignment wrapText="1"/>
    </xf>
    <xf numFmtId="0" fontId="66" fillId="9" borderId="37" xfId="6" applyFont="1" applyFill="1" applyBorder="1" applyAlignment="1">
      <alignment wrapText="1"/>
    </xf>
    <xf numFmtId="38" fontId="129" fillId="0" borderId="7" xfId="1255" applyFont="1" applyFill="1" applyBorder="1" applyAlignment="1" applyProtection="1">
      <alignment horizontal="center" vertical="center" wrapText="1" shrinkToFit="1"/>
    </xf>
    <xf numFmtId="38" fontId="129" fillId="0" borderId="8" xfId="1255" applyFont="1" applyFill="1" applyBorder="1" applyAlignment="1" applyProtection="1">
      <alignment horizontal="center" vertical="center" wrapText="1" shrinkToFit="1"/>
    </xf>
    <xf numFmtId="38" fontId="129" fillId="0" borderId="9" xfId="1255" applyFont="1" applyFill="1" applyBorder="1" applyAlignment="1" applyProtection="1">
      <alignment horizontal="center" vertical="center" wrapText="1" shrinkToFit="1"/>
    </xf>
    <xf numFmtId="38" fontId="70" fillId="0" borderId="7" xfId="9" applyFont="1" applyFill="1" applyBorder="1" applyAlignment="1" applyProtection="1">
      <alignment horizontal="center" vertical="center" shrinkToFit="1"/>
      <protection locked="0"/>
    </xf>
    <xf numFmtId="38" fontId="70" fillId="0" borderId="8" xfId="9" applyFont="1" applyFill="1" applyBorder="1" applyAlignment="1" applyProtection="1">
      <alignment horizontal="center" vertical="center" shrinkToFit="1"/>
      <protection locked="0"/>
    </xf>
    <xf numFmtId="38" fontId="70" fillId="0" borderId="9" xfId="9" applyFont="1" applyFill="1" applyBorder="1" applyAlignment="1" applyProtection="1">
      <alignment horizontal="center" vertical="center" shrinkToFit="1"/>
      <protection locked="0"/>
    </xf>
    <xf numFmtId="0" fontId="66" fillId="0" borderId="0" xfId="6" applyFont="1" applyAlignment="1">
      <alignment vertical="center" shrinkToFit="1"/>
    </xf>
    <xf numFmtId="0" fontId="66" fillId="0" borderId="0" xfId="6" applyFont="1" applyAlignment="1">
      <alignment vertical="center" wrapText="1"/>
    </xf>
    <xf numFmtId="0" fontId="66" fillId="9" borderId="0" xfId="6" applyFont="1" applyFill="1" applyAlignment="1">
      <alignment vertical="center" wrapText="1" shrinkToFit="1"/>
    </xf>
    <xf numFmtId="0" fontId="69" fillId="0" borderId="0" xfId="2" applyFont="1" applyAlignment="1">
      <alignment horizontal="left" vertical="center"/>
    </xf>
    <xf numFmtId="0" fontId="103" fillId="10" borderId="34" xfId="2" applyFont="1" applyFill="1" applyBorder="1" applyAlignment="1">
      <alignment horizontal="center" vertical="center" wrapText="1"/>
    </xf>
    <xf numFmtId="0" fontId="103" fillId="10" borderId="35" xfId="2" applyFont="1" applyFill="1" applyBorder="1" applyAlignment="1">
      <alignment horizontal="center" vertical="center" wrapText="1"/>
    </xf>
    <xf numFmtId="0" fontId="103" fillId="10" borderId="36" xfId="2" applyFont="1" applyFill="1" applyBorder="1" applyAlignment="1">
      <alignment horizontal="center" vertical="center" wrapText="1"/>
    </xf>
    <xf numFmtId="0" fontId="103" fillId="10" borderId="40" xfId="2" applyFont="1" applyFill="1" applyBorder="1" applyAlignment="1">
      <alignment horizontal="center" vertical="center" wrapText="1"/>
    </xf>
    <xf numFmtId="0" fontId="103" fillId="10" borderId="37" xfId="2" applyFont="1" applyFill="1" applyBorder="1" applyAlignment="1">
      <alignment horizontal="center" vertical="center" wrapText="1"/>
    </xf>
    <xf numFmtId="0" fontId="103" fillId="10" borderId="41" xfId="2" applyFont="1" applyFill="1" applyBorder="1" applyAlignment="1">
      <alignment horizontal="center" vertical="center" wrapText="1"/>
    </xf>
    <xf numFmtId="189" fontId="125" fillId="0" borderId="34" xfId="2" applyNumberFormat="1" applyFont="1" applyBorder="1" applyAlignment="1" applyProtection="1">
      <alignment vertical="center" shrinkToFit="1"/>
      <protection hidden="1"/>
    </xf>
    <xf numFmtId="189" fontId="125" fillId="0" borderId="35" xfId="2" applyNumberFormat="1" applyFont="1" applyBorder="1" applyAlignment="1" applyProtection="1">
      <alignment vertical="center" shrinkToFit="1"/>
      <protection hidden="1"/>
    </xf>
    <xf numFmtId="189" fontId="125" fillId="0" borderId="36" xfId="2" applyNumberFormat="1" applyFont="1" applyBorder="1" applyAlignment="1" applyProtection="1">
      <alignment vertical="center" shrinkToFit="1"/>
      <protection hidden="1"/>
    </xf>
    <xf numFmtId="189" fontId="125" fillId="0" borderId="40" xfId="2" applyNumberFormat="1" applyFont="1" applyBorder="1" applyAlignment="1" applyProtection="1">
      <alignment vertical="center" shrinkToFit="1"/>
      <protection hidden="1"/>
    </xf>
    <xf numFmtId="189" fontId="125" fillId="0" borderId="37" xfId="2" applyNumberFormat="1" applyFont="1" applyBorder="1" applyAlignment="1" applyProtection="1">
      <alignment vertical="center" shrinkToFit="1"/>
      <protection hidden="1"/>
    </xf>
    <xf numFmtId="189" fontId="125" fillId="0" borderId="41" xfId="2" applyNumberFormat="1" applyFont="1" applyBorder="1" applyAlignment="1" applyProtection="1">
      <alignment vertical="center" shrinkToFit="1"/>
      <protection hidden="1"/>
    </xf>
    <xf numFmtId="1" fontId="125" fillId="0" borderId="34" xfId="2" applyNumberFormat="1" applyFont="1" applyBorder="1" applyAlignment="1">
      <alignment vertical="center" shrinkToFit="1"/>
    </xf>
    <xf numFmtId="1" fontId="125" fillId="0" borderId="35" xfId="2" applyNumberFormat="1" applyFont="1" applyBorder="1" applyAlignment="1">
      <alignment vertical="center" shrinkToFit="1"/>
    </xf>
    <xf numFmtId="1" fontId="125" fillId="0" borderId="40" xfId="2" applyNumberFormat="1" applyFont="1" applyBorder="1" applyAlignment="1">
      <alignment vertical="center" shrinkToFit="1"/>
    </xf>
    <xf numFmtId="1" fontId="125" fillId="0" borderId="37" xfId="2" applyNumberFormat="1" applyFont="1" applyBorder="1" applyAlignment="1">
      <alignment vertical="center" shrinkToFit="1"/>
    </xf>
    <xf numFmtId="0" fontId="81" fillId="0" borderId="35" xfId="2" applyFont="1" applyBorder="1" applyAlignment="1">
      <alignment horizontal="center" vertical="center"/>
    </xf>
    <xf numFmtId="0" fontId="81" fillId="0" borderId="36" xfId="2" applyFont="1" applyBorder="1" applyAlignment="1">
      <alignment horizontal="center" vertical="center"/>
    </xf>
    <xf numFmtId="0" fontId="81" fillId="0" borderId="37" xfId="2" applyFont="1" applyBorder="1" applyAlignment="1">
      <alignment horizontal="center" vertical="center"/>
    </xf>
    <xf numFmtId="0" fontId="81" fillId="0" borderId="41" xfId="2" applyFont="1" applyBorder="1" applyAlignment="1">
      <alignment horizontal="center" vertical="center"/>
    </xf>
    <xf numFmtId="0" fontId="103" fillId="0" borderId="0" xfId="2" applyFont="1" applyAlignment="1">
      <alignment horizontal="center" vertical="center" wrapText="1"/>
    </xf>
    <xf numFmtId="0" fontId="66" fillId="10" borderId="34" xfId="2" applyFont="1" applyFill="1" applyBorder="1" applyAlignment="1">
      <alignment horizontal="center" vertical="center" wrapText="1"/>
    </xf>
    <xf numFmtId="0" fontId="66" fillId="10" borderId="35" xfId="2" applyFont="1" applyFill="1" applyBorder="1" applyAlignment="1">
      <alignment horizontal="center" vertical="center" wrapText="1"/>
    </xf>
    <xf numFmtId="0" fontId="66" fillId="10" borderId="36" xfId="2" applyFont="1" applyFill="1" applyBorder="1" applyAlignment="1">
      <alignment horizontal="center" vertical="center" wrapText="1"/>
    </xf>
    <xf numFmtId="0" fontId="66" fillId="10" borderId="38" xfId="2" applyFont="1" applyFill="1" applyBorder="1" applyAlignment="1">
      <alignment horizontal="center" vertical="center" wrapText="1"/>
    </xf>
    <xf numFmtId="0" fontId="66" fillId="10" borderId="0" xfId="2" applyFont="1" applyFill="1" applyAlignment="1">
      <alignment horizontal="center" vertical="center" wrapText="1"/>
    </xf>
    <xf numFmtId="0" fontId="66" fillId="10" borderId="39" xfId="2" applyFont="1" applyFill="1" applyBorder="1" applyAlignment="1">
      <alignment horizontal="center" vertical="center" wrapText="1"/>
    </xf>
    <xf numFmtId="0" fontId="66" fillId="10" borderId="40" xfId="2" applyFont="1" applyFill="1" applyBorder="1" applyAlignment="1">
      <alignment horizontal="center" vertical="center" wrapText="1"/>
    </xf>
    <xf numFmtId="0" fontId="66" fillId="10" borderId="37" xfId="2" applyFont="1" applyFill="1" applyBorder="1" applyAlignment="1">
      <alignment horizontal="center" vertical="center" wrapText="1"/>
    </xf>
    <xf numFmtId="0" fontId="66" fillId="10" borderId="41" xfId="2" applyFont="1" applyFill="1" applyBorder="1" applyAlignment="1">
      <alignment horizontal="center" vertical="center" wrapText="1"/>
    </xf>
    <xf numFmtId="0" fontId="66" fillId="10" borderId="6" xfId="2" applyFont="1" applyFill="1" applyBorder="1" applyAlignment="1">
      <alignment horizontal="center" vertical="center" wrapText="1"/>
    </xf>
    <xf numFmtId="49" fontId="56" fillId="10" borderId="7" xfId="2" applyNumberFormat="1" applyFont="1" applyFill="1" applyBorder="1" applyAlignment="1">
      <alignment horizontal="center" vertical="center" wrapText="1"/>
    </xf>
    <xf numFmtId="49" fontId="56" fillId="10" borderId="8" xfId="2" applyNumberFormat="1" applyFont="1" applyFill="1" applyBorder="1" applyAlignment="1">
      <alignment horizontal="center" vertical="center" wrapText="1"/>
    </xf>
    <xf numFmtId="49" fontId="56" fillId="10" borderId="9" xfId="2" applyNumberFormat="1" applyFont="1" applyFill="1" applyBorder="1" applyAlignment="1">
      <alignment horizontal="center" vertical="center" wrapText="1"/>
    </xf>
    <xf numFmtId="0" fontId="60" fillId="10" borderId="6" xfId="2" applyFont="1" applyFill="1" applyBorder="1" applyAlignment="1">
      <alignment horizontal="center" vertical="center" wrapText="1"/>
    </xf>
    <xf numFmtId="0" fontId="105" fillId="10" borderId="6" xfId="2" applyFont="1" applyFill="1" applyBorder="1" applyAlignment="1">
      <alignment horizontal="center" vertical="center" wrapText="1"/>
    </xf>
    <xf numFmtId="49" fontId="60" fillId="10" borderId="6" xfId="2" applyNumberFormat="1" applyFont="1" applyFill="1" applyBorder="1" applyAlignment="1">
      <alignment horizontal="center" vertical="center" wrapText="1"/>
    </xf>
    <xf numFmtId="191" fontId="70" fillId="0" borderId="0" xfId="2" applyNumberFormat="1" applyFont="1" applyAlignment="1">
      <alignment vertical="center" shrinkToFit="1"/>
    </xf>
    <xf numFmtId="0" fontId="103" fillId="10" borderId="7" xfId="2" applyFont="1" applyFill="1" applyBorder="1" applyAlignment="1">
      <alignment horizontal="center" vertical="center" wrapText="1"/>
    </xf>
    <xf numFmtId="0" fontId="103" fillId="10" borderId="8" xfId="2" applyFont="1" applyFill="1" applyBorder="1" applyAlignment="1">
      <alignment horizontal="center" vertical="center" wrapText="1"/>
    </xf>
    <xf numFmtId="0" fontId="103" fillId="10" borderId="9" xfId="2" applyFont="1" applyFill="1" applyBorder="1" applyAlignment="1">
      <alignment horizontal="center" vertical="center" wrapText="1"/>
    </xf>
    <xf numFmtId="184" fontId="125" fillId="0" borderId="7" xfId="2" applyNumberFormat="1" applyFont="1" applyBorder="1" applyAlignment="1" applyProtection="1">
      <alignment vertical="center" shrinkToFit="1"/>
      <protection hidden="1"/>
    </xf>
    <xf numFmtId="184" fontId="125" fillId="0" borderId="8" xfId="2" applyNumberFormat="1" applyFont="1" applyBorder="1" applyAlignment="1" applyProtection="1">
      <alignment vertical="center" shrinkToFit="1"/>
      <protection hidden="1"/>
    </xf>
    <xf numFmtId="184" fontId="125" fillId="0" borderId="9" xfId="2" applyNumberFormat="1" applyFont="1" applyBorder="1" applyAlignment="1" applyProtection="1">
      <alignment vertical="center" shrinkToFit="1"/>
      <protection hidden="1"/>
    </xf>
    <xf numFmtId="2" fontId="74" fillId="0" borderId="7" xfId="2" applyNumberFormat="1" applyFont="1" applyBorder="1" applyAlignment="1">
      <alignment horizontal="right" vertical="center" indent="1" shrinkToFit="1"/>
    </xf>
    <xf numFmtId="2" fontId="74" fillId="0" borderId="8" xfId="2" applyNumberFormat="1" applyFont="1" applyBorder="1" applyAlignment="1">
      <alignment horizontal="right" vertical="center" indent="1" shrinkToFit="1"/>
    </xf>
    <xf numFmtId="2" fontId="74" fillId="0" borderId="9" xfId="2" applyNumberFormat="1" applyFont="1" applyBorder="1" applyAlignment="1">
      <alignment horizontal="right" vertical="center" indent="1" shrinkToFit="1"/>
    </xf>
    <xf numFmtId="0" fontId="103" fillId="10" borderId="34" xfId="2" applyFont="1" applyFill="1" applyBorder="1" applyAlignment="1">
      <alignment horizontal="center" vertical="center"/>
    </xf>
    <xf numFmtId="0" fontId="103" fillId="10" borderId="36" xfId="2" applyFont="1" applyFill="1" applyBorder="1" applyAlignment="1">
      <alignment horizontal="center" vertical="center"/>
    </xf>
    <xf numFmtId="0" fontId="103" fillId="10" borderId="38" xfId="2" applyFont="1" applyFill="1" applyBorder="1" applyAlignment="1">
      <alignment horizontal="center" vertical="center"/>
    </xf>
    <xf numFmtId="0" fontId="103" fillId="10" borderId="39" xfId="2" applyFont="1" applyFill="1" applyBorder="1" applyAlignment="1">
      <alignment horizontal="center" vertical="center"/>
    </xf>
    <xf numFmtId="0" fontId="103" fillId="10" borderId="40" xfId="2" applyFont="1" applyFill="1" applyBorder="1" applyAlignment="1">
      <alignment horizontal="center" vertical="center"/>
    </xf>
    <xf numFmtId="0" fontId="103" fillId="10" borderId="41" xfId="2" applyFont="1" applyFill="1" applyBorder="1" applyAlignment="1">
      <alignment horizontal="center" vertical="center"/>
    </xf>
    <xf numFmtId="0" fontId="103" fillId="10" borderId="35" xfId="2" applyFont="1" applyFill="1" applyBorder="1" applyAlignment="1">
      <alignment horizontal="center" vertical="center"/>
    </xf>
    <xf numFmtId="0" fontId="103" fillId="10" borderId="0" xfId="2" applyFont="1" applyFill="1" applyAlignment="1">
      <alignment horizontal="center" vertical="center"/>
    </xf>
    <xf numFmtId="0" fontId="103" fillId="10" borderId="37" xfId="2" applyFont="1" applyFill="1" applyBorder="1" applyAlignment="1">
      <alignment horizontal="center" vertical="center"/>
    </xf>
    <xf numFmtId="0" fontId="103" fillId="10" borderId="38" xfId="2" applyFont="1" applyFill="1" applyBorder="1" applyAlignment="1">
      <alignment horizontal="center" vertical="center" wrapText="1"/>
    </xf>
    <xf numFmtId="0" fontId="103" fillId="10" borderId="0" xfId="2" applyFont="1" applyFill="1" applyAlignment="1">
      <alignment horizontal="center" vertical="center" wrapText="1"/>
    </xf>
    <xf numFmtId="0" fontId="103" fillId="10" borderId="39" xfId="2" applyFont="1" applyFill="1" applyBorder="1" applyAlignment="1">
      <alignment horizontal="center" vertical="center" wrapText="1"/>
    </xf>
    <xf numFmtId="183" fontId="70" fillId="0" borderId="7" xfId="2" applyNumberFormat="1" applyFont="1" applyBorder="1" applyAlignment="1" applyProtection="1">
      <alignment horizontal="center" vertical="center" shrinkToFit="1"/>
      <protection locked="0"/>
    </xf>
    <xf numFmtId="183" fontId="70" fillId="0" borderId="8" xfId="2" applyNumberFormat="1" applyFont="1" applyBorder="1" applyAlignment="1" applyProtection="1">
      <alignment horizontal="center" vertical="center" shrinkToFit="1"/>
      <protection locked="0"/>
    </xf>
    <xf numFmtId="183" fontId="70" fillId="0" borderId="9" xfId="2" applyNumberFormat="1" applyFont="1" applyBorder="1" applyAlignment="1" applyProtection="1">
      <alignment horizontal="center" vertical="center" shrinkToFit="1"/>
      <protection locked="0"/>
    </xf>
    <xf numFmtId="2" fontId="70" fillId="0" borderId="38" xfId="2" applyNumberFormat="1" applyFont="1" applyBorder="1" applyAlignment="1" applyProtection="1">
      <alignment horizontal="center" vertical="center" shrinkToFit="1"/>
      <protection locked="0"/>
    </xf>
    <xf numFmtId="2" fontId="70" fillId="0" borderId="0" xfId="2" applyNumberFormat="1" applyFont="1" applyAlignment="1" applyProtection="1">
      <alignment horizontal="center" vertical="center" shrinkToFit="1"/>
      <protection locked="0"/>
    </xf>
    <xf numFmtId="0" fontId="70" fillId="18" borderId="7" xfId="2" applyFont="1" applyFill="1" applyBorder="1" applyAlignment="1" applyProtection="1">
      <alignment horizontal="center" vertical="center" shrinkToFit="1"/>
      <protection locked="0"/>
    </xf>
    <xf numFmtId="0" fontId="70" fillId="18" borderId="8" xfId="2" applyFont="1" applyFill="1" applyBorder="1" applyAlignment="1" applyProtection="1">
      <alignment horizontal="center" vertical="center" shrinkToFit="1"/>
      <protection locked="0"/>
    </xf>
    <xf numFmtId="0" fontId="70" fillId="18" borderId="9" xfId="2" applyFont="1" applyFill="1" applyBorder="1" applyAlignment="1" applyProtection="1">
      <alignment horizontal="center" vertical="center" shrinkToFit="1"/>
      <protection locked="0"/>
    </xf>
    <xf numFmtId="191" fontId="70" fillId="12" borderId="7" xfId="2" applyNumberFormat="1" applyFont="1" applyFill="1" applyBorder="1" applyAlignment="1" applyProtection="1">
      <alignment horizontal="center" vertical="center" shrinkToFit="1"/>
      <protection locked="0"/>
    </xf>
    <xf numFmtId="191" fontId="70" fillId="12" borderId="8" xfId="2" applyNumberFormat="1" applyFont="1" applyFill="1" applyBorder="1" applyAlignment="1" applyProtection="1">
      <alignment horizontal="center" vertical="center" shrinkToFit="1"/>
      <protection locked="0"/>
    </xf>
    <xf numFmtId="191" fontId="70" fillId="12" borderId="9" xfId="2" applyNumberFormat="1" applyFont="1" applyFill="1" applyBorder="1" applyAlignment="1" applyProtection="1">
      <alignment horizontal="center" vertical="center" shrinkToFit="1"/>
      <protection locked="0"/>
    </xf>
    <xf numFmtId="2" fontId="70" fillId="0" borderId="6" xfId="2" applyNumberFormat="1" applyFont="1" applyBorder="1" applyAlignment="1" applyProtection="1">
      <alignment horizontal="center" vertical="center" shrinkToFit="1"/>
      <protection locked="0"/>
    </xf>
    <xf numFmtId="191" fontId="70" fillId="18" borderId="7" xfId="2" applyNumberFormat="1" applyFont="1" applyFill="1" applyBorder="1" applyAlignment="1" applyProtection="1">
      <alignment horizontal="center" vertical="center" shrinkToFit="1"/>
      <protection locked="0"/>
    </xf>
    <xf numFmtId="191" fontId="70" fillId="18" borderId="8" xfId="2" applyNumberFormat="1" applyFont="1" applyFill="1" applyBorder="1" applyAlignment="1" applyProtection="1">
      <alignment horizontal="center" vertical="center" shrinkToFit="1"/>
      <protection locked="0"/>
    </xf>
    <xf numFmtId="191" fontId="70" fillId="18" borderId="9" xfId="2" applyNumberFormat="1" applyFont="1" applyFill="1" applyBorder="1" applyAlignment="1" applyProtection="1">
      <alignment horizontal="center" vertical="center" shrinkToFit="1"/>
      <protection locked="0"/>
    </xf>
    <xf numFmtId="0" fontId="70" fillId="0" borderId="7" xfId="2" applyFont="1" applyBorder="1" applyAlignment="1">
      <alignment horizontal="center" vertical="center"/>
    </xf>
    <xf numFmtId="0" fontId="70" fillId="0" borderId="9" xfId="2" applyFont="1" applyBorder="1" applyAlignment="1">
      <alignment horizontal="center" vertical="center"/>
    </xf>
    <xf numFmtId="0" fontId="70" fillId="0" borderId="7" xfId="2" applyFont="1" applyBorder="1" applyAlignment="1" applyProtection="1">
      <alignment horizontal="center" vertical="center" shrinkToFit="1"/>
      <protection locked="0"/>
    </xf>
    <xf numFmtId="0" fontId="70" fillId="0" borderId="8" xfId="2" applyFont="1" applyBorder="1" applyAlignment="1" applyProtection="1">
      <alignment horizontal="center" vertical="center" shrinkToFit="1"/>
      <protection locked="0"/>
    </xf>
    <xf numFmtId="0" fontId="70" fillId="0" borderId="9" xfId="2" applyFont="1" applyBorder="1" applyAlignment="1" applyProtection="1">
      <alignment horizontal="center" vertical="center" shrinkToFit="1"/>
      <protection locked="0"/>
    </xf>
    <xf numFmtId="0" fontId="70" fillId="0" borderId="7" xfId="2" applyNumberFormat="1" applyFont="1" applyBorder="1" applyAlignment="1" applyProtection="1">
      <alignment horizontal="center" vertical="center" shrinkToFit="1"/>
      <protection locked="0"/>
    </xf>
    <xf numFmtId="49" fontId="70" fillId="0" borderId="8" xfId="2" applyNumberFormat="1" applyFont="1" applyBorder="1" applyAlignment="1" applyProtection="1">
      <alignment horizontal="center" vertical="center" shrinkToFit="1"/>
      <protection locked="0"/>
    </xf>
    <xf numFmtId="49" fontId="70" fillId="0" borderId="9" xfId="2" applyNumberFormat="1" applyFont="1" applyBorder="1" applyAlignment="1" applyProtection="1">
      <alignment horizontal="center" vertical="center" shrinkToFit="1"/>
      <protection locked="0"/>
    </xf>
    <xf numFmtId="2" fontId="70" fillId="0" borderId="7" xfId="2" applyNumberFormat="1" applyFont="1" applyBorder="1" applyAlignment="1" applyProtection="1">
      <alignment horizontal="center" vertical="center" shrinkToFit="1"/>
      <protection locked="0"/>
    </xf>
    <xf numFmtId="2" fontId="70" fillId="0" borderId="8" xfId="2" applyNumberFormat="1" applyFont="1" applyBorder="1" applyAlignment="1" applyProtection="1">
      <alignment horizontal="center" vertical="center" shrinkToFit="1"/>
      <protection locked="0"/>
    </xf>
    <xf numFmtId="2" fontId="70" fillId="0" borderId="9" xfId="2" applyNumberFormat="1" applyFont="1" applyBorder="1" applyAlignment="1" applyProtection="1">
      <alignment horizontal="center" vertical="center" shrinkToFit="1"/>
      <protection locked="0"/>
    </xf>
    <xf numFmtId="0" fontId="70" fillId="12" borderId="7" xfId="2" applyFont="1" applyFill="1" applyBorder="1" applyAlignment="1" applyProtection="1">
      <alignment horizontal="center" vertical="center" shrinkToFit="1"/>
      <protection locked="0"/>
    </xf>
    <xf numFmtId="0" fontId="70" fillId="12" borderId="8" xfId="2" applyFont="1" applyFill="1" applyBorder="1" applyAlignment="1" applyProtection="1">
      <alignment horizontal="center" vertical="center" shrinkToFit="1"/>
      <protection locked="0"/>
    </xf>
    <xf numFmtId="0" fontId="70" fillId="12" borderId="9" xfId="2" applyFont="1" applyFill="1" applyBorder="1" applyAlignment="1" applyProtection="1">
      <alignment horizontal="center" vertical="center" shrinkToFit="1"/>
      <protection locked="0"/>
    </xf>
    <xf numFmtId="0" fontId="70" fillId="0" borderId="6" xfId="2" applyFont="1" applyBorder="1" applyAlignment="1" applyProtection="1">
      <alignment horizontal="center" vertical="center" shrinkToFit="1"/>
      <protection locked="0"/>
    </xf>
    <xf numFmtId="0" fontId="103" fillId="10" borderId="34" xfId="2" applyFont="1" applyFill="1" applyBorder="1" applyAlignment="1" applyProtection="1">
      <alignment horizontal="center" vertical="center"/>
      <protection hidden="1"/>
    </xf>
    <xf numFmtId="0" fontId="103" fillId="10" borderId="35" xfId="2" applyFont="1" applyFill="1" applyBorder="1" applyAlignment="1" applyProtection="1">
      <alignment horizontal="center" vertical="center"/>
      <protection hidden="1"/>
    </xf>
    <xf numFmtId="0" fontId="103" fillId="10" borderId="40" xfId="2" applyFont="1" applyFill="1" applyBorder="1" applyAlignment="1" applyProtection="1">
      <alignment horizontal="center" vertical="center"/>
      <protection hidden="1"/>
    </xf>
    <xf numFmtId="0" fontId="103" fillId="10" borderId="37" xfId="2" applyFont="1" applyFill="1" applyBorder="1" applyAlignment="1" applyProtection="1">
      <alignment horizontal="center" vertical="center"/>
      <protection hidden="1"/>
    </xf>
    <xf numFmtId="0" fontId="129" fillId="0" borderId="34" xfId="2" applyFont="1" applyBorder="1" applyAlignment="1" applyProtection="1">
      <alignment horizontal="left" vertical="center" shrinkToFit="1"/>
      <protection hidden="1"/>
    </xf>
    <xf numFmtId="0" fontId="129" fillId="0" borderId="35" xfId="2" applyFont="1" applyBorder="1" applyAlignment="1" applyProtection="1">
      <alignment horizontal="left" vertical="center" shrinkToFit="1"/>
      <protection hidden="1"/>
    </xf>
    <xf numFmtId="0" fontId="129" fillId="0" borderId="36" xfId="2" applyFont="1" applyBorder="1" applyAlignment="1" applyProtection="1">
      <alignment horizontal="left" vertical="center" shrinkToFit="1"/>
      <protection hidden="1"/>
    </xf>
    <xf numFmtId="0" fontId="129" fillId="0" borderId="40" xfId="2" applyFont="1" applyBorder="1" applyAlignment="1" applyProtection="1">
      <alignment horizontal="left" vertical="center" shrinkToFit="1"/>
      <protection hidden="1"/>
    </xf>
    <xf numFmtId="0" fontId="129" fillId="0" borderId="37" xfId="2" applyFont="1" applyBorder="1" applyAlignment="1" applyProtection="1">
      <alignment horizontal="left" vertical="center" shrinkToFit="1"/>
      <protection hidden="1"/>
    </xf>
    <xf numFmtId="0" fontId="129" fillId="0" borderId="41" xfId="2" applyFont="1" applyBorder="1" applyAlignment="1" applyProtection="1">
      <alignment horizontal="left" vertical="center" shrinkToFit="1"/>
      <protection hidden="1"/>
    </xf>
    <xf numFmtId="49" fontId="103" fillId="10" borderId="85" xfId="2" applyNumberFormat="1" applyFont="1" applyFill="1" applyBorder="1" applyAlignment="1" applyProtection="1">
      <alignment horizontal="center" vertical="center"/>
      <protection hidden="1"/>
    </xf>
    <xf numFmtId="38" fontId="70" fillId="18" borderId="85" xfId="2469" applyFont="1" applyFill="1" applyBorder="1" applyAlignment="1" applyProtection="1">
      <alignment horizontal="center" vertical="center"/>
      <protection hidden="1"/>
    </xf>
    <xf numFmtId="38" fontId="129" fillId="0" borderId="87" xfId="2469" applyFont="1" applyBorder="1" applyAlignment="1" applyProtection="1">
      <alignment horizontal="right" vertical="center" indent="1"/>
      <protection hidden="1"/>
    </xf>
    <xf numFmtId="38" fontId="129" fillId="0" borderId="55" xfId="2469" applyFont="1" applyBorder="1" applyAlignment="1" applyProtection="1">
      <alignment horizontal="right" vertical="center" indent="1"/>
      <protection hidden="1"/>
    </xf>
    <xf numFmtId="38" fontId="129" fillId="0" borderId="56" xfId="2469" applyFont="1" applyBorder="1" applyAlignment="1" applyProtection="1">
      <alignment horizontal="right" vertical="center" indent="1"/>
      <protection hidden="1"/>
    </xf>
    <xf numFmtId="38" fontId="129" fillId="0" borderId="85" xfId="2469" applyFont="1" applyBorder="1" applyAlignment="1" applyProtection="1">
      <alignment horizontal="right" vertical="center" indent="1"/>
      <protection hidden="1"/>
    </xf>
    <xf numFmtId="38" fontId="129" fillId="0" borderId="165" xfId="2469" applyFont="1" applyBorder="1" applyAlignment="1" applyProtection="1">
      <alignment horizontal="right" vertical="center" indent="1"/>
      <protection hidden="1"/>
    </xf>
    <xf numFmtId="49" fontId="103" fillId="10" borderId="6" xfId="2" applyNumberFormat="1" applyFont="1" applyFill="1" applyBorder="1" applyAlignment="1" applyProtection="1">
      <alignment horizontal="center" vertical="center"/>
      <protection hidden="1"/>
    </xf>
    <xf numFmtId="38" fontId="129" fillId="0" borderId="6" xfId="2469" applyFont="1" applyBorder="1" applyAlignment="1" applyProtection="1">
      <alignment horizontal="right" vertical="center" indent="1"/>
      <protection hidden="1"/>
    </xf>
    <xf numFmtId="38" fontId="129" fillId="0" borderId="7" xfId="2469" applyFont="1" applyBorder="1" applyAlignment="1" applyProtection="1">
      <alignment horizontal="right" vertical="center" indent="1"/>
      <protection hidden="1"/>
    </xf>
    <xf numFmtId="38" fontId="129" fillId="0" borderId="8" xfId="2469" applyFont="1" applyBorder="1" applyAlignment="1" applyProtection="1">
      <alignment horizontal="right" vertical="center" indent="1"/>
      <protection hidden="1"/>
    </xf>
    <xf numFmtId="38" fontId="129" fillId="0" borderId="9" xfId="2469" applyFont="1" applyBorder="1" applyAlignment="1" applyProtection="1">
      <alignment horizontal="right" vertical="center" indent="1"/>
      <protection hidden="1"/>
    </xf>
    <xf numFmtId="38" fontId="129" fillId="0" borderId="141" xfId="2469" applyFont="1" applyBorder="1" applyAlignment="1" applyProtection="1">
      <alignment horizontal="right" vertical="center" indent="1"/>
      <protection hidden="1"/>
    </xf>
    <xf numFmtId="0" fontId="105" fillId="0" borderId="7" xfId="2" applyNumberFormat="1" applyFont="1" applyFill="1" applyBorder="1" applyAlignment="1" applyProtection="1">
      <alignment horizontal="center" vertical="center" wrapText="1"/>
      <protection hidden="1"/>
    </xf>
    <xf numFmtId="0" fontId="105" fillId="0" borderId="8" xfId="2" applyNumberFormat="1" applyFont="1" applyFill="1" applyBorder="1" applyAlignment="1" applyProtection="1">
      <alignment horizontal="center" vertical="center" wrapText="1"/>
      <protection hidden="1"/>
    </xf>
    <xf numFmtId="0" fontId="105" fillId="0" borderId="9" xfId="2" applyNumberFormat="1" applyFont="1" applyFill="1" applyBorder="1" applyAlignment="1" applyProtection="1">
      <alignment horizontal="center" vertical="center" wrapText="1"/>
      <protection hidden="1"/>
    </xf>
    <xf numFmtId="0" fontId="103" fillId="10" borderId="6" xfId="2" applyFont="1" applyFill="1" applyBorder="1" applyAlignment="1" applyProtection="1">
      <alignment horizontal="center" vertical="center" wrapText="1"/>
      <protection hidden="1"/>
    </xf>
    <xf numFmtId="0" fontId="103" fillId="10" borderId="7" xfId="2" applyFont="1" applyFill="1" applyBorder="1" applyAlignment="1" applyProtection="1">
      <alignment horizontal="center" vertical="center" wrapText="1"/>
      <protection hidden="1"/>
    </xf>
    <xf numFmtId="0" fontId="103" fillId="10" borderId="8" xfId="2" applyFont="1" applyFill="1" applyBorder="1" applyAlignment="1" applyProtection="1">
      <alignment horizontal="center" vertical="center" wrapText="1"/>
      <protection hidden="1"/>
    </xf>
    <xf numFmtId="0" fontId="103" fillId="10" borderId="9" xfId="2" applyFont="1" applyFill="1" applyBorder="1" applyAlignment="1" applyProtection="1">
      <alignment horizontal="center" vertical="center" wrapText="1"/>
      <protection hidden="1"/>
    </xf>
    <xf numFmtId="0" fontId="103" fillId="10" borderId="141" xfId="2" applyFont="1" applyFill="1" applyBorder="1" applyAlignment="1" applyProtection="1">
      <alignment horizontal="center" vertical="center" wrapText="1"/>
      <protection hidden="1"/>
    </xf>
    <xf numFmtId="38" fontId="70" fillId="18" borderId="6" xfId="2469" applyFont="1" applyFill="1" applyBorder="1" applyAlignment="1" applyProtection="1">
      <alignment horizontal="center" vertical="center"/>
      <protection hidden="1"/>
    </xf>
    <xf numFmtId="38" fontId="70" fillId="0" borderId="6" xfId="2469" applyFont="1" applyBorder="1" applyAlignment="1" applyProtection="1">
      <alignment horizontal="right" vertical="center" indent="1"/>
      <protection hidden="1"/>
    </xf>
    <xf numFmtId="49" fontId="103" fillId="10" borderId="43" xfId="2" applyNumberFormat="1" applyFont="1" applyFill="1" applyBorder="1" applyAlignment="1" applyProtection="1">
      <alignment horizontal="center" vertical="center"/>
      <protection hidden="1"/>
    </xf>
    <xf numFmtId="38" fontId="129" fillId="0" borderId="43" xfId="2469" applyFont="1" applyBorder="1" applyAlignment="1" applyProtection="1">
      <alignment horizontal="right" vertical="center" indent="1"/>
      <protection hidden="1"/>
    </xf>
    <xf numFmtId="38" fontId="129" fillId="0" borderId="86" xfId="2469" applyFont="1" applyBorder="1" applyAlignment="1" applyProtection="1">
      <alignment horizontal="right" vertical="center" indent="1"/>
      <protection hidden="1"/>
    </xf>
    <xf numFmtId="38" fontId="129" fillId="0" borderId="62" xfId="2469" applyFont="1" applyBorder="1" applyAlignment="1" applyProtection="1">
      <alignment horizontal="right" vertical="center" indent="1"/>
      <protection hidden="1"/>
    </xf>
    <xf numFmtId="38" fontId="129" fillId="0" borderId="89" xfId="2469" applyFont="1" applyBorder="1" applyAlignment="1" applyProtection="1">
      <alignment horizontal="right" vertical="center" indent="1"/>
      <protection hidden="1"/>
    </xf>
    <xf numFmtId="38" fontId="129" fillId="0" borderId="167" xfId="2469" applyFont="1" applyBorder="1" applyAlignment="1" applyProtection="1">
      <alignment horizontal="right" vertical="center" indent="1"/>
      <protection hidden="1"/>
    </xf>
    <xf numFmtId="38" fontId="129" fillId="0" borderId="166" xfId="2469" applyFont="1" applyBorder="1" applyAlignment="1" applyProtection="1">
      <alignment horizontal="right" vertical="center" indent="1"/>
      <protection hidden="1"/>
    </xf>
    <xf numFmtId="0" fontId="103" fillId="10" borderId="34" xfId="2" applyFont="1" applyFill="1" applyBorder="1" applyAlignment="1" applyProtection="1">
      <alignment horizontal="center" vertical="center" wrapText="1"/>
      <protection hidden="1"/>
    </xf>
    <xf numFmtId="0" fontId="103" fillId="10" borderId="35" xfId="2" applyFont="1" applyFill="1" applyBorder="1" applyAlignment="1" applyProtection="1">
      <alignment horizontal="center" vertical="center" wrapText="1"/>
      <protection hidden="1"/>
    </xf>
    <xf numFmtId="0" fontId="103" fillId="10" borderId="36" xfId="2" applyFont="1" applyFill="1" applyBorder="1" applyAlignment="1" applyProtection="1">
      <alignment horizontal="center" vertical="center" wrapText="1"/>
      <protection hidden="1"/>
    </xf>
    <xf numFmtId="0" fontId="103" fillId="10" borderId="40" xfId="2" applyFont="1" applyFill="1" applyBorder="1" applyAlignment="1" applyProtection="1">
      <alignment horizontal="center" vertical="center" wrapText="1"/>
      <protection hidden="1"/>
    </xf>
    <xf numFmtId="0" fontId="103" fillId="10" borderId="37" xfId="2" applyFont="1" applyFill="1" applyBorder="1" applyAlignment="1" applyProtection="1">
      <alignment horizontal="center" vertical="center" wrapText="1"/>
      <protection hidden="1"/>
    </xf>
    <xf numFmtId="0" fontId="103" fillId="10" borderId="41" xfId="2" applyFont="1" applyFill="1" applyBorder="1" applyAlignment="1" applyProtection="1">
      <alignment horizontal="center" vertical="center" wrapText="1"/>
      <protection hidden="1"/>
    </xf>
    <xf numFmtId="0" fontId="103" fillId="10" borderId="36" xfId="2" applyFont="1" applyFill="1" applyBorder="1" applyAlignment="1" applyProtection="1">
      <alignment horizontal="center" vertical="center"/>
      <protection hidden="1"/>
    </xf>
    <xf numFmtId="0" fontId="103" fillId="10" borderId="41" xfId="2" applyFont="1" applyFill="1" applyBorder="1" applyAlignment="1" applyProtection="1">
      <alignment horizontal="center" vertical="center"/>
      <protection hidden="1"/>
    </xf>
    <xf numFmtId="0" fontId="103" fillId="0" borderId="7" xfId="2" applyFont="1" applyBorder="1" applyAlignment="1" applyProtection="1">
      <alignment horizontal="center" vertical="center"/>
      <protection hidden="1"/>
    </xf>
    <xf numFmtId="0" fontId="103" fillId="0" borderId="8" xfId="2" applyFont="1" applyBorder="1" applyAlignment="1" applyProtection="1">
      <alignment horizontal="center" vertical="center"/>
      <protection hidden="1"/>
    </xf>
    <xf numFmtId="0" fontId="103" fillId="0" borderId="9" xfId="2" applyFont="1" applyBorder="1" applyAlignment="1" applyProtection="1">
      <alignment horizontal="center" vertical="center"/>
      <protection hidden="1"/>
    </xf>
    <xf numFmtId="0" fontId="144" fillId="0" borderId="7" xfId="2" applyFont="1" applyBorder="1" applyAlignment="1" applyProtection="1">
      <alignment horizontal="center" vertical="center" shrinkToFit="1"/>
      <protection hidden="1"/>
    </xf>
    <xf numFmtId="0" fontId="144" fillId="0" borderId="8" xfId="2" applyFont="1" applyBorder="1" applyAlignment="1" applyProtection="1">
      <alignment horizontal="center" vertical="center" shrinkToFit="1"/>
      <protection hidden="1"/>
    </xf>
    <xf numFmtId="0" fontId="144" fillId="0" borderId="9" xfId="2" applyFont="1" applyBorder="1" applyAlignment="1" applyProtection="1">
      <alignment horizontal="center" vertical="center" shrinkToFit="1"/>
      <protection hidden="1"/>
    </xf>
    <xf numFmtId="0" fontId="103" fillId="0" borderId="7" xfId="2" applyFont="1" applyBorder="1" applyAlignment="1" applyProtection="1">
      <alignment horizontal="center" vertical="center" shrinkToFit="1"/>
      <protection locked="0"/>
    </xf>
    <xf numFmtId="0" fontId="103" fillId="0" borderId="8" xfId="2" applyFont="1" applyBorder="1" applyAlignment="1" applyProtection="1">
      <alignment horizontal="center" vertical="center" shrinkToFit="1"/>
      <protection locked="0"/>
    </xf>
    <xf numFmtId="0" fontId="103" fillId="0" borderId="9" xfId="2" applyFont="1" applyBorder="1" applyAlignment="1" applyProtection="1">
      <alignment horizontal="center" vertical="center" shrinkToFit="1"/>
      <protection locked="0"/>
    </xf>
    <xf numFmtId="38" fontId="70" fillId="0" borderId="0" xfId="2469" applyFont="1" applyBorder="1" applyAlignment="1" applyProtection="1">
      <alignment horizontal="right" vertical="center" indent="1"/>
      <protection hidden="1"/>
    </xf>
    <xf numFmtId="0" fontId="103" fillId="10" borderId="0" xfId="2" applyFont="1" applyFill="1" applyAlignment="1" applyProtection="1">
      <alignment horizontal="center" vertical="center" wrapText="1"/>
      <protection hidden="1"/>
    </xf>
    <xf numFmtId="0" fontId="103" fillId="0" borderId="6" xfId="2" applyFont="1" applyBorder="1" applyAlignment="1" applyProtection="1">
      <alignment horizontal="center" vertical="center"/>
      <protection hidden="1"/>
    </xf>
    <xf numFmtId="0" fontId="103" fillId="12" borderId="7" xfId="2" applyFont="1" applyFill="1" applyBorder="1" applyAlignment="1" applyProtection="1">
      <alignment horizontal="center" vertical="center" shrinkToFit="1"/>
      <protection locked="0"/>
    </xf>
    <xf numFmtId="0" fontId="103" fillId="12" borderId="9" xfId="2" applyFont="1" applyFill="1" applyBorder="1" applyAlignment="1" applyProtection="1">
      <alignment horizontal="center" vertical="center" shrinkToFit="1"/>
      <protection locked="0"/>
    </xf>
    <xf numFmtId="0" fontId="103" fillId="10" borderId="7" xfId="2" applyFont="1" applyFill="1" applyBorder="1" applyAlignment="1" applyProtection="1">
      <alignment horizontal="center" vertical="center"/>
      <protection hidden="1"/>
    </xf>
    <xf numFmtId="0" fontId="103" fillId="10" borderId="9" xfId="2" applyFont="1" applyFill="1" applyBorder="1" applyAlignment="1" applyProtection="1">
      <alignment horizontal="center" vertical="center"/>
      <protection hidden="1"/>
    </xf>
    <xf numFmtId="38" fontId="129" fillId="12" borderId="6" xfId="2469" applyFont="1" applyFill="1" applyBorder="1" applyAlignment="1" applyProtection="1">
      <alignment horizontal="right" vertical="center" indent="1"/>
    </xf>
    <xf numFmtId="38" fontId="129" fillId="12" borderId="6" xfId="2469" applyFont="1" applyFill="1" applyBorder="1" applyAlignment="1" applyProtection="1">
      <alignment horizontal="right" vertical="center" indent="1"/>
      <protection hidden="1"/>
    </xf>
    <xf numFmtId="38" fontId="129" fillId="12" borderId="149" xfId="2469" applyFont="1" applyFill="1" applyBorder="1" applyAlignment="1" applyProtection="1">
      <alignment horizontal="right" vertical="center" indent="1"/>
      <protection hidden="1"/>
    </xf>
    <xf numFmtId="38" fontId="129" fillId="18" borderId="141" xfId="2469" applyFont="1" applyFill="1" applyBorder="1" applyAlignment="1" applyProtection="1">
      <alignment horizontal="right" vertical="center" indent="1"/>
      <protection hidden="1"/>
    </xf>
    <xf numFmtId="38" fontId="129" fillId="18" borderId="6" xfId="2469" applyFont="1" applyFill="1" applyBorder="1" applyAlignment="1" applyProtection="1">
      <alignment horizontal="right" vertical="center" indent="1"/>
      <protection hidden="1"/>
    </xf>
    <xf numFmtId="49" fontId="147" fillId="10" borderId="7" xfId="2" applyNumberFormat="1" applyFont="1" applyFill="1" applyBorder="1" applyAlignment="1" applyProtection="1">
      <alignment horizontal="center" vertical="center"/>
      <protection hidden="1"/>
    </xf>
    <xf numFmtId="49" fontId="147" fillId="10" borderId="8" xfId="2" applyNumberFormat="1" applyFont="1" applyFill="1" applyBorder="1" applyAlignment="1" applyProtection="1">
      <alignment horizontal="center" vertical="center"/>
      <protection hidden="1"/>
    </xf>
    <xf numFmtId="38" fontId="129" fillId="12" borderId="141" xfId="2469" applyFont="1" applyFill="1" applyBorder="1" applyAlignment="1" applyProtection="1">
      <alignment horizontal="right" vertical="center" indent="1"/>
      <protection hidden="1"/>
    </xf>
    <xf numFmtId="38" fontId="129" fillId="18" borderId="6" xfId="2469" applyFont="1" applyFill="1" applyBorder="1" applyAlignment="1" applyProtection="1">
      <alignment horizontal="right" vertical="center" indent="1"/>
      <protection locked="0" hidden="1"/>
    </xf>
    <xf numFmtId="0" fontId="129" fillId="0" borderId="35" xfId="2" applyFont="1" applyBorder="1" applyAlignment="1" applyProtection="1">
      <alignment vertical="center" shrinkToFit="1"/>
      <protection hidden="1"/>
    </xf>
    <xf numFmtId="0" fontId="129" fillId="0" borderId="36" xfId="2" applyFont="1" applyBorder="1" applyAlignment="1" applyProtection="1">
      <alignment vertical="center" shrinkToFit="1"/>
      <protection hidden="1"/>
    </xf>
    <xf numFmtId="0" fontId="129" fillId="0" borderId="37" xfId="2" applyFont="1" applyBorder="1" applyAlignment="1" applyProtection="1">
      <alignment vertical="center" shrinkToFit="1"/>
      <protection hidden="1"/>
    </xf>
    <xf numFmtId="0" fontId="129" fillId="0" borderId="41" xfId="2" applyFont="1" applyBorder="1" applyAlignment="1" applyProtection="1">
      <alignment vertical="center" shrinkToFit="1"/>
      <protection hidden="1"/>
    </xf>
    <xf numFmtId="49" fontId="147" fillId="10" borderId="34" xfId="2" applyNumberFormat="1" applyFont="1" applyFill="1" applyBorder="1" applyAlignment="1" applyProtection="1">
      <alignment horizontal="center" vertical="center"/>
      <protection hidden="1"/>
    </xf>
    <xf numFmtId="49" fontId="147" fillId="10" borderId="35" xfId="2" applyNumberFormat="1" applyFont="1" applyFill="1" applyBorder="1" applyAlignment="1" applyProtection="1">
      <alignment horizontal="center" vertical="center"/>
      <protection hidden="1"/>
    </xf>
    <xf numFmtId="49" fontId="147" fillId="10" borderId="40" xfId="2" applyNumberFormat="1" applyFont="1" applyFill="1" applyBorder="1" applyAlignment="1" applyProtection="1">
      <alignment horizontal="center" vertical="center"/>
      <protection hidden="1"/>
    </xf>
    <xf numFmtId="49" fontId="147" fillId="10" borderId="37" xfId="2" applyNumberFormat="1" applyFont="1" applyFill="1" applyBorder="1" applyAlignment="1" applyProtection="1">
      <alignment horizontal="center" vertical="center"/>
      <protection hidden="1"/>
    </xf>
    <xf numFmtId="0" fontId="103" fillId="10" borderId="143" xfId="2" applyFont="1" applyFill="1" applyBorder="1" applyAlignment="1" applyProtection="1">
      <alignment horizontal="center" vertical="center" wrapText="1"/>
      <protection hidden="1"/>
    </xf>
    <xf numFmtId="0" fontId="103" fillId="10" borderId="142" xfId="2" applyFont="1" applyFill="1" applyBorder="1" applyAlignment="1" applyProtection="1">
      <alignment horizontal="center" vertical="center" wrapText="1"/>
      <protection hidden="1"/>
    </xf>
    <xf numFmtId="0" fontId="147" fillId="10" borderId="34" xfId="2" applyFont="1" applyFill="1" applyBorder="1" applyAlignment="1" applyProtection="1">
      <alignment horizontal="center" vertical="center" wrapText="1"/>
      <protection hidden="1"/>
    </xf>
    <xf numFmtId="0" fontId="147" fillId="10" borderId="36" xfId="2" applyFont="1" applyFill="1" applyBorder="1" applyAlignment="1" applyProtection="1">
      <alignment horizontal="center" vertical="center" wrapText="1"/>
      <protection hidden="1"/>
    </xf>
    <xf numFmtId="0" fontId="147" fillId="10" borderId="40" xfId="2" applyFont="1" applyFill="1" applyBorder="1" applyAlignment="1" applyProtection="1">
      <alignment horizontal="center" vertical="center" wrapText="1"/>
      <protection hidden="1"/>
    </xf>
    <xf numFmtId="0" fontId="147" fillId="10" borderId="41" xfId="2" applyFont="1" applyFill="1" applyBorder="1" applyAlignment="1" applyProtection="1">
      <alignment horizontal="center" vertical="center" wrapText="1"/>
      <protection hidden="1"/>
    </xf>
    <xf numFmtId="0" fontId="103" fillId="10" borderId="144" xfId="2" applyFont="1" applyFill="1" applyBorder="1" applyAlignment="1" applyProtection="1">
      <alignment horizontal="center" vertical="center" wrapText="1"/>
      <protection hidden="1"/>
    </xf>
    <xf numFmtId="0" fontId="103" fillId="10" borderId="145" xfId="2" applyFont="1" applyFill="1" applyBorder="1" applyAlignment="1" applyProtection="1">
      <alignment horizontal="center" vertical="center" wrapText="1"/>
      <protection hidden="1"/>
    </xf>
    <xf numFmtId="0" fontId="103" fillId="10" borderId="38" xfId="2" applyFont="1" applyFill="1" applyBorder="1" applyAlignment="1" applyProtection="1">
      <alignment horizontal="center" vertical="center" wrapText="1"/>
      <protection hidden="1"/>
    </xf>
    <xf numFmtId="0" fontId="103" fillId="10" borderId="146" xfId="2" applyFont="1" applyFill="1" applyBorder="1" applyAlignment="1" applyProtection="1">
      <alignment horizontal="center" vertical="center" wrapText="1"/>
      <protection hidden="1"/>
    </xf>
    <xf numFmtId="0" fontId="103" fillId="10" borderId="147" xfId="2" applyFont="1" applyFill="1" applyBorder="1" applyAlignment="1" applyProtection="1">
      <alignment horizontal="center" vertical="center" wrapText="1"/>
      <protection hidden="1"/>
    </xf>
    <xf numFmtId="0" fontId="103" fillId="10" borderId="148" xfId="2" applyFont="1" applyFill="1" applyBorder="1" applyAlignment="1" applyProtection="1">
      <alignment horizontal="center" vertical="center" wrapText="1"/>
      <protection hidden="1"/>
    </xf>
    <xf numFmtId="0" fontId="103" fillId="10" borderId="39" xfId="2" applyFont="1" applyFill="1" applyBorder="1" applyAlignment="1" applyProtection="1">
      <alignment horizontal="center" vertical="center" wrapText="1"/>
      <protection hidden="1"/>
    </xf>
    <xf numFmtId="49" fontId="147" fillId="10" borderId="150" xfId="2" applyNumberFormat="1" applyFont="1" applyFill="1" applyBorder="1" applyAlignment="1" applyProtection="1">
      <alignment horizontal="center" vertical="center"/>
      <protection hidden="1"/>
    </xf>
    <xf numFmtId="49" fontId="147" fillId="10" borderId="151" xfId="2" applyNumberFormat="1" applyFont="1" applyFill="1" applyBorder="1" applyAlignment="1" applyProtection="1">
      <alignment horizontal="center" vertical="center"/>
      <protection hidden="1"/>
    </xf>
    <xf numFmtId="49" fontId="147" fillId="10" borderId="152" xfId="2" applyNumberFormat="1" applyFont="1" applyFill="1" applyBorder="1" applyAlignment="1" applyProtection="1">
      <alignment horizontal="center" vertical="center"/>
      <protection hidden="1"/>
    </xf>
    <xf numFmtId="38" fontId="129" fillId="12" borderId="153" xfId="2469" applyFont="1" applyFill="1" applyBorder="1" applyAlignment="1" applyProtection="1">
      <alignment horizontal="right" vertical="center" indent="1"/>
      <protection hidden="1"/>
    </xf>
    <xf numFmtId="38" fontId="129" fillId="12" borderId="88" xfId="2469" applyFont="1" applyFill="1" applyBorder="1" applyAlignment="1" applyProtection="1">
      <alignment horizontal="right" vertical="center" indent="1"/>
      <protection hidden="1"/>
    </xf>
    <xf numFmtId="49" fontId="147" fillId="10" borderId="169" xfId="2" applyNumberFormat="1" applyFont="1" applyFill="1" applyBorder="1" applyAlignment="1" applyProtection="1">
      <alignment horizontal="center" vertical="center"/>
    </xf>
    <xf numFmtId="49" fontId="147" fillId="10" borderId="170" xfId="2" applyNumberFormat="1" applyFont="1" applyFill="1" applyBorder="1" applyAlignment="1" applyProtection="1">
      <alignment horizontal="center" vertical="center"/>
    </xf>
    <xf numFmtId="38" fontId="129" fillId="12" borderId="168" xfId="2469" applyFont="1" applyFill="1" applyBorder="1" applyAlignment="1" applyProtection="1">
      <alignment horizontal="right" vertical="center" indent="1"/>
    </xf>
    <xf numFmtId="38" fontId="129" fillId="12" borderId="43" xfId="2469" applyFont="1" applyFill="1" applyBorder="1" applyAlignment="1" applyProtection="1">
      <alignment horizontal="right" vertical="center" indent="1"/>
    </xf>
    <xf numFmtId="38" fontId="129" fillId="12" borderId="85" xfId="2469" applyFont="1" applyFill="1" applyBorder="1" applyAlignment="1" applyProtection="1">
      <alignment horizontal="right" vertical="center" indent="1"/>
    </xf>
    <xf numFmtId="38" fontId="129" fillId="18" borderId="85" xfId="2469" applyFont="1" applyFill="1" applyBorder="1" applyAlignment="1" applyProtection="1">
      <alignment horizontal="right" vertical="center" indent="1"/>
      <protection locked="0"/>
    </xf>
    <xf numFmtId="38" fontId="129" fillId="12" borderId="171" xfId="2469" applyFont="1" applyFill="1" applyBorder="1" applyAlignment="1" applyProtection="1">
      <alignment horizontal="right" vertical="center" indent="1"/>
    </xf>
    <xf numFmtId="38" fontId="129" fillId="18" borderId="165" xfId="2469" applyFont="1" applyFill="1" applyBorder="1" applyAlignment="1" applyProtection="1">
      <alignment horizontal="right" vertical="center" indent="1"/>
    </xf>
    <xf numFmtId="38" fontId="129" fillId="18" borderId="85" xfId="2469" applyFont="1" applyFill="1" applyBorder="1" applyAlignment="1" applyProtection="1">
      <alignment horizontal="right" vertical="center" indent="1"/>
    </xf>
    <xf numFmtId="193" fontId="103" fillId="12" borderId="7" xfId="2" applyNumberFormat="1" applyFont="1" applyFill="1" applyBorder="1" applyAlignment="1" applyProtection="1">
      <alignment horizontal="center" vertical="center" shrinkToFit="1"/>
      <protection locked="0"/>
    </xf>
    <xf numFmtId="193" fontId="103" fillId="12" borderId="9" xfId="2" applyNumberFormat="1" applyFont="1" applyFill="1" applyBorder="1" applyAlignment="1" applyProtection="1">
      <alignment horizontal="center" vertical="center" shrinkToFit="1"/>
      <protection locked="0"/>
    </xf>
    <xf numFmtId="38" fontId="129" fillId="12" borderId="154" xfId="2469" applyFont="1" applyFill="1" applyBorder="1" applyAlignment="1" applyProtection="1">
      <alignment horizontal="right" vertical="center" indent="1"/>
      <protection hidden="1"/>
    </xf>
    <xf numFmtId="38" fontId="129" fillId="18" borderId="153" xfId="2469" applyFont="1" applyFill="1" applyBorder="1" applyAlignment="1" applyProtection="1">
      <alignment horizontal="right" vertical="center" indent="1"/>
      <protection hidden="1"/>
    </xf>
    <xf numFmtId="38" fontId="129" fillId="18" borderId="88" xfId="2469" applyFont="1" applyFill="1" applyBorder="1" applyAlignment="1" applyProtection="1">
      <alignment horizontal="right" vertical="center" indent="1"/>
      <protection hidden="1"/>
    </xf>
    <xf numFmtId="0" fontId="103" fillId="10" borderId="6" xfId="2" applyFont="1" applyFill="1" applyBorder="1" applyAlignment="1" applyProtection="1">
      <alignment horizontal="center" vertical="center"/>
      <protection hidden="1"/>
    </xf>
    <xf numFmtId="0" fontId="103" fillId="17" borderId="7" xfId="2468" applyFont="1" applyFill="1" applyBorder="1" applyAlignment="1" applyProtection="1">
      <alignment horizontal="center" vertical="center"/>
      <protection hidden="1"/>
    </xf>
    <xf numFmtId="0" fontId="103" fillId="17" borderId="8" xfId="2468" applyFont="1" applyFill="1" applyBorder="1" applyAlignment="1" applyProtection="1">
      <alignment horizontal="center" vertical="center"/>
      <protection hidden="1"/>
    </xf>
    <xf numFmtId="0" fontId="103" fillId="17" borderId="155" xfId="2468" applyFont="1" applyFill="1" applyBorder="1" applyAlignment="1" applyProtection="1">
      <alignment horizontal="center" vertical="center"/>
      <protection hidden="1"/>
    </xf>
    <xf numFmtId="0" fontId="103" fillId="10" borderId="172" xfId="2" applyFont="1" applyFill="1" applyBorder="1" applyAlignment="1" applyProtection="1">
      <alignment horizontal="center" vertical="center"/>
      <protection hidden="1"/>
    </xf>
    <xf numFmtId="0" fontId="103" fillId="10" borderId="8" xfId="2" applyFont="1" applyFill="1" applyBorder="1" applyAlignment="1" applyProtection="1">
      <alignment horizontal="center" vertical="center"/>
      <protection hidden="1"/>
    </xf>
    <xf numFmtId="0" fontId="103" fillId="10" borderId="6" xfId="6" applyFont="1" applyFill="1" applyBorder="1" applyAlignment="1" applyProtection="1">
      <alignment horizontal="center" vertical="center"/>
      <protection hidden="1"/>
    </xf>
    <xf numFmtId="0" fontId="70" fillId="9" borderId="8" xfId="6" applyFont="1" applyFill="1" applyBorder="1" applyAlignment="1" applyProtection="1">
      <alignment horizontal="center" vertical="center" shrinkToFit="1"/>
      <protection locked="0"/>
    </xf>
    <xf numFmtId="0" fontId="70" fillId="9" borderId="9" xfId="6" applyFont="1" applyFill="1" applyBorder="1" applyAlignment="1" applyProtection="1">
      <alignment horizontal="center" vertical="center" shrinkToFit="1"/>
      <protection locked="0"/>
    </xf>
    <xf numFmtId="0" fontId="70" fillId="0" borderId="38" xfId="6" applyFont="1" applyBorder="1" applyAlignment="1" applyProtection="1">
      <alignment horizontal="left" vertical="center"/>
      <protection hidden="1"/>
    </xf>
    <xf numFmtId="0" fontId="70" fillId="0" borderId="0" xfId="6" applyFont="1" applyAlignment="1" applyProtection="1">
      <alignment horizontal="left" vertical="center"/>
      <protection hidden="1"/>
    </xf>
    <xf numFmtId="0" fontId="70" fillId="10" borderId="7" xfId="9" applyNumberFormat="1" applyFont="1" applyFill="1" applyBorder="1" applyAlignment="1" applyProtection="1">
      <alignment horizontal="center" vertical="center" shrinkToFit="1"/>
      <protection hidden="1"/>
    </xf>
    <xf numFmtId="0" fontId="70" fillId="10" borderId="8" xfId="9" applyNumberFormat="1" applyFont="1" applyFill="1" applyBorder="1" applyAlignment="1" applyProtection="1">
      <alignment horizontal="center" vertical="center" shrinkToFit="1"/>
      <protection hidden="1"/>
    </xf>
    <xf numFmtId="0" fontId="70" fillId="10" borderId="9" xfId="9" applyNumberFormat="1" applyFont="1" applyFill="1" applyBorder="1" applyAlignment="1" applyProtection="1">
      <alignment horizontal="center" vertical="center" shrinkToFit="1"/>
      <protection hidden="1"/>
    </xf>
    <xf numFmtId="49" fontId="70" fillId="9" borderId="7" xfId="9" applyNumberFormat="1" applyFont="1" applyFill="1" applyBorder="1" applyAlignment="1" applyProtection="1">
      <alignment horizontal="left" vertical="center" indent="1" shrinkToFit="1"/>
      <protection locked="0" hidden="1"/>
    </xf>
    <xf numFmtId="49" fontId="70" fillId="9" borderId="8" xfId="9" applyNumberFormat="1" applyFont="1" applyFill="1" applyBorder="1" applyAlignment="1" applyProtection="1">
      <alignment horizontal="left" vertical="center" indent="1" shrinkToFit="1"/>
      <protection locked="0" hidden="1"/>
    </xf>
    <xf numFmtId="49" fontId="70" fillId="9" borderId="9" xfId="9" applyNumberFormat="1" applyFont="1" applyFill="1" applyBorder="1" applyAlignment="1" applyProtection="1">
      <alignment horizontal="left" vertical="center" indent="1" shrinkToFit="1"/>
      <protection locked="0" hidden="1"/>
    </xf>
    <xf numFmtId="49" fontId="70" fillId="9" borderId="6" xfId="9" applyNumberFormat="1" applyFont="1" applyFill="1" applyBorder="1" applyAlignment="1" applyProtection="1">
      <alignment horizontal="center" vertical="center" shrinkToFit="1"/>
      <protection locked="0"/>
    </xf>
    <xf numFmtId="0" fontId="70" fillId="9" borderId="38" xfId="6" applyFont="1" applyFill="1" applyBorder="1" applyAlignment="1" applyProtection="1">
      <alignment horizontal="left" vertical="center" wrapText="1"/>
      <protection hidden="1"/>
    </xf>
    <xf numFmtId="0" fontId="70" fillId="9" borderId="0" xfId="6" applyFont="1" applyFill="1" applyAlignment="1" applyProtection="1">
      <alignment horizontal="left" vertical="center" wrapText="1"/>
      <protection hidden="1"/>
    </xf>
    <xf numFmtId="192" fontId="70" fillId="9" borderId="8" xfId="6" applyNumberFormat="1" applyFont="1" applyFill="1" applyBorder="1" applyAlignment="1" applyProtection="1">
      <alignment horizontal="center" vertical="center" shrinkToFit="1"/>
      <protection locked="0"/>
    </xf>
    <xf numFmtId="192" fontId="70" fillId="9" borderId="9" xfId="6" applyNumberFormat="1" applyFont="1" applyFill="1" applyBorder="1" applyAlignment="1" applyProtection="1">
      <alignment horizontal="center" vertical="center" shrinkToFit="1"/>
      <protection locked="0"/>
    </xf>
    <xf numFmtId="0" fontId="70" fillId="0" borderId="0" xfId="6" applyFont="1" applyProtection="1">
      <alignment vertical="center"/>
      <protection hidden="1"/>
    </xf>
    <xf numFmtId="0" fontId="103" fillId="9" borderId="8" xfId="6" applyFont="1" applyFill="1" applyBorder="1" applyAlignment="1" applyProtection="1">
      <alignment horizontal="left" vertical="top"/>
      <protection hidden="1"/>
    </xf>
    <xf numFmtId="190" fontId="70" fillId="9" borderId="8" xfId="9" applyNumberFormat="1" applyFont="1" applyFill="1" applyBorder="1" applyAlignment="1" applyProtection="1">
      <alignment horizontal="center" vertical="center" shrinkToFit="1"/>
      <protection locked="0"/>
    </xf>
    <xf numFmtId="190" fontId="70" fillId="9" borderId="9" xfId="9" applyNumberFormat="1" applyFont="1" applyFill="1" applyBorder="1" applyAlignment="1" applyProtection="1">
      <alignment horizontal="center" vertical="center" shrinkToFit="1"/>
      <protection locked="0"/>
    </xf>
    <xf numFmtId="0" fontId="103" fillId="10" borderId="6" xfId="6" applyFont="1" applyFill="1" applyBorder="1" applyAlignment="1" applyProtection="1">
      <alignment horizontal="center" vertical="center" wrapText="1" shrinkToFit="1"/>
      <protection hidden="1"/>
    </xf>
    <xf numFmtId="0" fontId="103" fillId="10" borderId="6" xfId="6" applyFont="1" applyFill="1" applyBorder="1" applyAlignment="1" applyProtection="1">
      <alignment horizontal="center" vertical="center" shrinkToFit="1"/>
      <protection hidden="1"/>
    </xf>
    <xf numFmtId="38" fontId="129" fillId="0" borderId="8" xfId="9" applyFont="1" applyFill="1" applyBorder="1" applyAlignment="1" applyProtection="1">
      <alignment horizontal="center" vertical="center" shrinkToFit="1"/>
      <protection hidden="1"/>
    </xf>
    <xf numFmtId="38" fontId="129" fillId="0" borderId="9" xfId="9" applyFont="1" applyFill="1" applyBorder="1" applyAlignment="1" applyProtection="1">
      <alignment horizontal="center" vertical="center" shrinkToFit="1"/>
      <protection hidden="1"/>
    </xf>
    <xf numFmtId="0" fontId="103" fillId="10" borderId="7" xfId="6" applyFont="1" applyFill="1" applyBorder="1" applyAlignment="1" applyProtection="1">
      <alignment horizontal="center" vertical="center" wrapText="1"/>
      <protection hidden="1"/>
    </xf>
    <xf numFmtId="0" fontId="103" fillId="10" borderId="8" xfId="6" applyFont="1" applyFill="1" applyBorder="1" applyAlignment="1" applyProtection="1">
      <alignment horizontal="center" vertical="center"/>
      <protection hidden="1"/>
    </xf>
    <xf numFmtId="0" fontId="103" fillId="10" borderId="9" xfId="6" applyFont="1" applyFill="1" applyBorder="1" applyAlignment="1" applyProtection="1">
      <alignment horizontal="center" vertical="center"/>
      <protection hidden="1"/>
    </xf>
    <xf numFmtId="38" fontId="70" fillId="9" borderId="7" xfId="17" applyFont="1" applyFill="1" applyBorder="1" applyAlignment="1" applyProtection="1">
      <alignment horizontal="center" vertical="center" shrinkToFit="1"/>
      <protection locked="0"/>
    </xf>
    <xf numFmtId="38" fontId="70" fillId="9" borderId="8" xfId="17" applyFont="1" applyFill="1" applyBorder="1" applyAlignment="1" applyProtection="1">
      <alignment horizontal="center" vertical="center" shrinkToFit="1"/>
      <protection locked="0"/>
    </xf>
    <xf numFmtId="38" fontId="70" fillId="9" borderId="9" xfId="17" applyFont="1" applyFill="1" applyBorder="1" applyAlignment="1" applyProtection="1">
      <alignment horizontal="center" vertical="center" shrinkToFit="1"/>
      <protection locked="0"/>
    </xf>
    <xf numFmtId="0" fontId="70" fillId="9" borderId="0" xfId="6" applyFont="1" applyFill="1" applyProtection="1">
      <alignment vertical="center"/>
      <protection hidden="1"/>
    </xf>
    <xf numFmtId="38" fontId="129" fillId="9" borderId="7" xfId="18" applyFont="1" applyFill="1" applyBorder="1" applyAlignment="1" applyProtection="1">
      <alignment horizontal="center" vertical="center" shrinkToFit="1"/>
    </xf>
    <xf numFmtId="38" fontId="129" fillId="9" borderId="8" xfId="18" applyFont="1" applyFill="1" applyBorder="1" applyAlignment="1" applyProtection="1">
      <alignment horizontal="center" vertical="center" shrinkToFit="1"/>
    </xf>
    <xf numFmtId="38" fontId="129" fillId="9" borderId="9" xfId="18" applyFont="1" applyFill="1" applyBorder="1" applyAlignment="1" applyProtection="1">
      <alignment horizontal="center" vertical="center" shrinkToFit="1"/>
    </xf>
    <xf numFmtId="191" fontId="70" fillId="9" borderId="7" xfId="17" applyNumberFormat="1" applyFont="1" applyFill="1" applyBorder="1" applyAlignment="1" applyProtection="1">
      <alignment horizontal="center" vertical="center" shrinkToFit="1"/>
      <protection locked="0"/>
    </xf>
    <xf numFmtId="191" fontId="70" fillId="9" borderId="8" xfId="17" applyNumberFormat="1" applyFont="1" applyFill="1" applyBorder="1" applyAlignment="1" applyProtection="1">
      <alignment horizontal="center" vertical="center" shrinkToFit="1"/>
      <protection locked="0"/>
    </xf>
    <xf numFmtId="191" fontId="70" fillId="9" borderId="9" xfId="17" applyNumberFormat="1" applyFont="1" applyFill="1" applyBorder="1" applyAlignment="1" applyProtection="1">
      <alignment horizontal="center" vertical="center" shrinkToFit="1"/>
      <protection locked="0"/>
    </xf>
    <xf numFmtId="38" fontId="129" fillId="0" borderId="7" xfId="9" applyFont="1" applyFill="1" applyBorder="1" applyAlignment="1" applyProtection="1">
      <alignment horizontal="center" vertical="center" shrinkToFit="1"/>
      <protection hidden="1"/>
    </xf>
    <xf numFmtId="0" fontId="70" fillId="9" borderId="0" xfId="6" applyFont="1" applyFill="1" applyAlignment="1">
      <alignment horizontal="left" vertical="center" wrapText="1"/>
    </xf>
    <xf numFmtId="0" fontId="70" fillId="9" borderId="0" xfId="6" applyFont="1" applyFill="1" applyAlignment="1">
      <alignment horizontal="left" vertical="center"/>
    </xf>
    <xf numFmtId="38" fontId="129" fillId="0" borderId="7" xfId="17" applyFont="1" applyFill="1" applyBorder="1" applyAlignment="1" applyProtection="1">
      <alignment horizontal="center" vertical="center" shrinkToFit="1"/>
      <protection hidden="1"/>
    </xf>
    <xf numFmtId="38" fontId="129" fillId="0" borderId="8" xfId="17" applyFont="1" applyFill="1" applyBorder="1" applyAlignment="1" applyProtection="1">
      <alignment horizontal="center" vertical="center" shrinkToFit="1"/>
      <protection hidden="1"/>
    </xf>
    <xf numFmtId="38" fontId="129" fillId="0" borderId="9" xfId="17" applyFont="1" applyFill="1" applyBorder="1" applyAlignment="1" applyProtection="1">
      <alignment horizontal="center" vertical="center" shrinkToFit="1"/>
      <protection hidden="1"/>
    </xf>
    <xf numFmtId="0" fontId="103" fillId="10" borderId="7" xfId="6" applyFont="1" applyFill="1" applyBorder="1" applyAlignment="1" applyProtection="1">
      <alignment horizontal="center" vertical="center" shrinkToFit="1"/>
      <protection hidden="1"/>
    </xf>
    <xf numFmtId="0" fontId="103" fillId="10" borderId="8" xfId="6" applyFont="1" applyFill="1" applyBorder="1" applyAlignment="1" applyProtection="1">
      <alignment horizontal="center" vertical="center" shrinkToFit="1"/>
      <protection hidden="1"/>
    </xf>
    <xf numFmtId="0" fontId="103" fillId="10" borderId="9" xfId="6" applyFont="1" applyFill="1" applyBorder="1" applyAlignment="1" applyProtection="1">
      <alignment horizontal="center" vertical="center" shrinkToFit="1"/>
      <protection hidden="1"/>
    </xf>
    <xf numFmtId="192" fontId="129" fillId="0" borderId="7" xfId="6" applyNumberFormat="1" applyFont="1" applyBorder="1" applyAlignment="1" applyProtection="1">
      <alignment horizontal="center" vertical="center" shrinkToFit="1"/>
      <protection hidden="1"/>
    </xf>
    <xf numFmtId="192" fontId="129" fillId="0" borderId="9" xfId="6" applyNumberFormat="1" applyFont="1" applyBorder="1" applyAlignment="1" applyProtection="1">
      <alignment horizontal="center" vertical="center" shrinkToFit="1"/>
      <protection hidden="1"/>
    </xf>
    <xf numFmtId="0" fontId="103" fillId="0" borderId="0" xfId="6" applyFont="1" applyAlignment="1" applyProtection="1">
      <alignment horizontal="left" vertical="top" wrapText="1"/>
      <protection hidden="1"/>
    </xf>
    <xf numFmtId="0" fontId="103" fillId="10" borderId="8" xfId="6" applyFont="1" applyFill="1" applyBorder="1" applyAlignment="1" applyProtection="1">
      <alignment horizontal="center" vertical="center" wrapText="1"/>
      <protection hidden="1"/>
    </xf>
    <xf numFmtId="0" fontId="103" fillId="10" borderId="9" xfId="6" applyFont="1" applyFill="1" applyBorder="1" applyAlignment="1" applyProtection="1">
      <alignment horizontal="center" vertical="center" wrapText="1"/>
      <protection hidden="1"/>
    </xf>
    <xf numFmtId="193" fontId="129" fillId="0" borderId="6" xfId="9" applyNumberFormat="1" applyFont="1" applyFill="1" applyBorder="1" applyAlignment="1" applyProtection="1">
      <alignment horizontal="center" vertical="center" shrinkToFit="1"/>
      <protection hidden="1"/>
    </xf>
    <xf numFmtId="49" fontId="70" fillId="9" borderId="0" xfId="6" applyNumberFormat="1" applyFont="1" applyFill="1" applyAlignment="1" applyProtection="1">
      <alignment horizontal="left" vertical="center" wrapText="1"/>
      <protection hidden="1"/>
    </xf>
    <xf numFmtId="0" fontId="103" fillId="0" borderId="0" xfId="6" applyFont="1" applyAlignment="1" applyProtection="1">
      <alignment vertical="top" wrapText="1"/>
      <protection hidden="1"/>
    </xf>
    <xf numFmtId="0" fontId="103" fillId="10" borderId="6" xfId="6" applyFont="1" applyFill="1" applyBorder="1" applyAlignment="1" applyProtection="1">
      <alignment horizontal="center" vertical="center" wrapText="1"/>
      <protection hidden="1"/>
    </xf>
    <xf numFmtId="38" fontId="129" fillId="0" borderId="6" xfId="9" applyFont="1" applyFill="1" applyBorder="1" applyAlignment="1" applyProtection="1">
      <alignment horizontal="center" vertical="center" shrinkToFit="1"/>
      <protection hidden="1"/>
    </xf>
    <xf numFmtId="0" fontId="70" fillId="9" borderId="0" xfId="6" applyFont="1" applyFill="1" applyAlignment="1" applyProtection="1">
      <alignment vertical="center" wrapText="1"/>
      <protection hidden="1"/>
    </xf>
    <xf numFmtId="0" fontId="103" fillId="10" borderId="7" xfId="6" applyFont="1" applyFill="1" applyBorder="1" applyAlignment="1" applyProtection="1">
      <alignment horizontal="center" vertical="center"/>
      <protection hidden="1"/>
    </xf>
    <xf numFmtId="0" fontId="103" fillId="10" borderId="7" xfId="6" applyFont="1" applyFill="1" applyBorder="1" applyAlignment="1">
      <alignment horizontal="center" vertical="center"/>
    </xf>
    <xf numFmtId="0" fontId="103" fillId="10" borderId="8" xfId="6" applyFont="1" applyFill="1" applyBorder="1" applyAlignment="1">
      <alignment horizontal="center" vertical="center"/>
    </xf>
    <xf numFmtId="0" fontId="103" fillId="10" borderId="9" xfId="6" applyFont="1" applyFill="1" applyBorder="1" applyAlignment="1">
      <alignment horizontal="center" vertical="center"/>
    </xf>
    <xf numFmtId="0" fontId="129" fillId="0" borderId="7" xfId="6" applyFont="1" applyBorder="1" applyAlignment="1">
      <alignment vertical="center" wrapText="1" shrinkToFit="1"/>
    </xf>
    <xf numFmtId="0" fontId="129" fillId="0" borderId="8" xfId="6" applyFont="1" applyBorder="1" applyAlignment="1">
      <alignment vertical="center" wrapText="1" shrinkToFit="1"/>
    </xf>
    <xf numFmtId="0" fontId="129" fillId="0" borderId="9" xfId="6" applyFont="1" applyBorder="1" applyAlignment="1">
      <alignment vertical="center" wrapText="1" shrinkToFit="1"/>
    </xf>
    <xf numFmtId="0" fontId="103" fillId="10" borderId="7" xfId="6" applyFont="1" applyFill="1" applyBorder="1" applyAlignment="1">
      <alignment horizontal="center" vertical="center" wrapText="1"/>
    </xf>
    <xf numFmtId="38" fontId="70" fillId="0" borderId="6" xfId="9" applyFont="1" applyFill="1" applyBorder="1" applyAlignment="1" applyProtection="1">
      <alignment horizontal="center" vertical="center" shrinkToFit="1"/>
      <protection locked="0" hidden="1"/>
    </xf>
    <xf numFmtId="38" fontId="70" fillId="9" borderId="6" xfId="9" applyFont="1" applyFill="1" applyBorder="1" applyAlignment="1" applyProtection="1">
      <alignment horizontal="center" vertical="center" shrinkToFit="1"/>
      <protection locked="0"/>
    </xf>
    <xf numFmtId="0" fontId="70" fillId="9" borderId="0" xfId="6" applyFont="1" applyFill="1" applyAlignment="1">
      <alignment vertical="center" wrapText="1"/>
    </xf>
    <xf numFmtId="0" fontId="70" fillId="0" borderId="111" xfId="2" applyFont="1" applyBorder="1" applyAlignment="1" applyProtection="1">
      <alignment horizontal="left" vertical="top" wrapText="1"/>
      <protection locked="0"/>
    </xf>
    <xf numFmtId="0" fontId="70" fillId="0" borderId="112" xfId="2" applyFont="1" applyBorder="1" applyAlignment="1" applyProtection="1">
      <alignment horizontal="left" vertical="top" wrapText="1"/>
      <protection locked="0"/>
    </xf>
    <xf numFmtId="0" fontId="70" fillId="0" borderId="113" xfId="2" applyFont="1" applyBorder="1" applyAlignment="1" applyProtection="1">
      <alignment horizontal="left" vertical="top" wrapText="1"/>
      <protection locked="0"/>
    </xf>
    <xf numFmtId="0" fontId="70" fillId="0" borderId="114" xfId="2" applyFont="1" applyBorder="1" applyAlignment="1" applyProtection="1">
      <alignment horizontal="left" vertical="top" wrapText="1"/>
      <protection locked="0"/>
    </xf>
    <xf numFmtId="0" fontId="70" fillId="0" borderId="0" xfId="2" applyFont="1" applyAlignment="1" applyProtection="1">
      <alignment horizontal="left" vertical="top" wrapText="1"/>
      <protection locked="0"/>
    </xf>
    <xf numFmtId="0" fontId="70" fillId="0" borderId="115" xfId="2" applyFont="1" applyBorder="1" applyAlignment="1" applyProtection="1">
      <alignment horizontal="left" vertical="top" wrapText="1"/>
      <protection locked="0"/>
    </xf>
    <xf numFmtId="0" fontId="70" fillId="0" borderId="116" xfId="2" applyFont="1" applyBorder="1" applyAlignment="1" applyProtection="1">
      <alignment horizontal="left" vertical="top" wrapText="1"/>
      <protection locked="0"/>
    </xf>
    <xf numFmtId="0" fontId="70" fillId="0" borderId="37" xfId="2" applyFont="1" applyBorder="1" applyAlignment="1" applyProtection="1">
      <alignment horizontal="left" vertical="top" wrapText="1"/>
      <protection locked="0"/>
    </xf>
    <xf numFmtId="0" fontId="70" fillId="0" borderId="117" xfId="2" applyFont="1" applyBorder="1" applyAlignment="1" applyProtection="1">
      <alignment horizontal="left" vertical="top" wrapText="1"/>
      <protection locked="0"/>
    </xf>
    <xf numFmtId="0" fontId="180" fillId="0" borderId="6" xfId="2" applyFont="1" applyBorder="1" applyAlignment="1">
      <alignment vertical="center"/>
    </xf>
    <xf numFmtId="0" fontId="180" fillId="0" borderId="8" xfId="2" applyFont="1" applyBorder="1" applyAlignment="1" applyProtection="1">
      <alignment vertical="center"/>
      <protection locked="0"/>
    </xf>
    <xf numFmtId="0" fontId="180" fillId="0" borderId="0" xfId="2" applyFont="1" applyAlignment="1">
      <alignment vertical="center"/>
    </xf>
    <xf numFmtId="0" fontId="178" fillId="0" borderId="0" xfId="2" applyFont="1" applyAlignment="1">
      <alignment vertical="center" wrapText="1"/>
    </xf>
    <xf numFmtId="0" fontId="71" fillId="0" borderId="0" xfId="2" applyFont="1" applyAlignment="1">
      <alignment horizontal="left" vertical="center"/>
    </xf>
    <xf numFmtId="0" fontId="106" fillId="0" borderId="8" xfId="6" applyFont="1" applyBorder="1" applyAlignment="1">
      <alignment vertical="center" wrapText="1" shrinkToFit="1"/>
    </xf>
    <xf numFmtId="0" fontId="106" fillId="0" borderId="9" xfId="6" applyFont="1" applyBorder="1" applyAlignment="1">
      <alignment vertical="center" wrapText="1" shrinkToFit="1"/>
    </xf>
    <xf numFmtId="0" fontId="70" fillId="0" borderId="7" xfId="6" applyFont="1" applyBorder="1" applyAlignment="1" applyProtection="1">
      <alignment horizontal="right" vertical="center" indent="1"/>
      <protection locked="0"/>
    </xf>
    <xf numFmtId="0" fontId="70" fillId="0" borderId="8" xfId="6" applyFont="1" applyBorder="1" applyAlignment="1" applyProtection="1">
      <alignment horizontal="right" vertical="center" indent="1"/>
      <protection locked="0"/>
    </xf>
    <xf numFmtId="0" fontId="70" fillId="0" borderId="9" xfId="6" applyFont="1" applyBorder="1" applyAlignment="1" applyProtection="1">
      <alignment horizontal="right" vertical="center" indent="1"/>
      <protection locked="0"/>
    </xf>
    <xf numFmtId="0" fontId="70" fillId="0" borderId="7" xfId="1255" applyNumberFormat="1" applyFont="1" applyFill="1" applyBorder="1" applyAlignment="1" applyProtection="1">
      <alignment horizontal="left" vertical="center" indent="1" shrinkToFit="1"/>
      <protection locked="0"/>
    </xf>
    <xf numFmtId="0" fontId="70" fillId="0" borderId="8" xfId="1255" applyNumberFormat="1" applyFont="1" applyFill="1" applyBorder="1" applyAlignment="1" applyProtection="1">
      <alignment horizontal="left" vertical="center" indent="1" shrinkToFit="1"/>
      <protection locked="0"/>
    </xf>
    <xf numFmtId="0" fontId="70" fillId="0" borderId="9" xfId="1255" applyNumberFormat="1" applyFont="1" applyFill="1" applyBorder="1" applyAlignment="1" applyProtection="1">
      <alignment horizontal="left" vertical="center" indent="1" shrinkToFit="1"/>
      <protection locked="0"/>
    </xf>
    <xf numFmtId="38" fontId="70" fillId="0" borderId="6" xfId="1255" applyFont="1" applyFill="1" applyBorder="1" applyAlignment="1" applyProtection="1">
      <alignment horizontal="right" vertical="center" indent="1" shrinkToFit="1"/>
      <protection locked="0"/>
    </xf>
    <xf numFmtId="0" fontId="66" fillId="9" borderId="0" xfId="6" applyFont="1" applyFill="1" applyAlignment="1">
      <alignment horizontal="left" vertical="center" wrapText="1"/>
    </xf>
    <xf numFmtId="38" fontId="129" fillId="0" borderId="6" xfId="1255" applyFont="1" applyFill="1" applyBorder="1" applyAlignment="1" applyProtection="1">
      <alignment horizontal="right" vertical="center" indent="1" shrinkToFit="1"/>
    </xf>
    <xf numFmtId="0" fontId="105" fillId="9" borderId="0" xfId="6" applyFont="1" applyFill="1" applyAlignment="1">
      <alignment vertical="top" wrapText="1"/>
    </xf>
    <xf numFmtId="0" fontId="105" fillId="9" borderId="0" xfId="6" applyFont="1" applyFill="1">
      <alignment vertical="center"/>
    </xf>
    <xf numFmtId="38" fontId="70" fillId="0" borderId="7" xfId="1" applyFont="1" applyFill="1" applyBorder="1" applyAlignment="1" applyProtection="1">
      <alignment horizontal="right" vertical="center" indent="1" shrinkToFit="1"/>
      <protection locked="0"/>
    </xf>
    <xf numFmtId="38" fontId="70" fillId="0" borderId="8" xfId="1" applyFont="1" applyFill="1" applyBorder="1" applyAlignment="1" applyProtection="1">
      <alignment horizontal="right" vertical="center" indent="1" shrinkToFit="1"/>
      <protection locked="0"/>
    </xf>
    <xf numFmtId="38" fontId="70" fillId="0" borderId="9" xfId="1" applyFont="1" applyFill="1" applyBorder="1" applyAlignment="1" applyProtection="1">
      <alignment horizontal="right" vertical="center" indent="1" shrinkToFit="1"/>
      <protection locked="0"/>
    </xf>
    <xf numFmtId="38" fontId="129" fillId="0" borderId="6" xfId="9" applyFont="1" applyFill="1" applyBorder="1" applyAlignment="1" applyProtection="1">
      <alignment horizontal="right" vertical="center" indent="1" shrinkToFit="1"/>
    </xf>
    <xf numFmtId="38" fontId="70" fillId="0" borderId="6" xfId="1255" applyFont="1" applyFill="1" applyBorder="1" applyAlignment="1" applyProtection="1">
      <alignment horizontal="right" vertical="center" wrapText="1" indent="1" shrinkToFit="1"/>
      <protection locked="0"/>
    </xf>
    <xf numFmtId="0" fontId="66" fillId="9" borderId="0" xfId="6" applyFont="1" applyFill="1" applyAlignment="1">
      <alignment horizontal="left" vertical="center"/>
    </xf>
    <xf numFmtId="38" fontId="129" fillId="0" borderId="6" xfId="1255" applyFont="1" applyFill="1" applyBorder="1" applyAlignment="1" applyProtection="1">
      <alignment horizontal="right" vertical="center" wrapText="1" indent="1" shrinkToFit="1"/>
    </xf>
    <xf numFmtId="0" fontId="70" fillId="0" borderId="6" xfId="6" applyFont="1" applyBorder="1" applyAlignment="1" applyProtection="1">
      <alignment horizontal="right" vertical="center"/>
      <protection locked="0"/>
    </xf>
    <xf numFmtId="0" fontId="70" fillId="0" borderId="8" xfId="6" applyFont="1" applyBorder="1" applyAlignment="1" applyProtection="1">
      <alignment horizontal="right" vertical="center"/>
      <protection locked="0"/>
    </xf>
    <xf numFmtId="0" fontId="70" fillId="0" borderId="9" xfId="6" applyFont="1" applyBorder="1" applyAlignment="1" applyProtection="1">
      <alignment horizontal="right" vertical="center"/>
      <protection locked="0"/>
    </xf>
    <xf numFmtId="49" fontId="70" fillId="0" borderId="7" xfId="6" applyNumberFormat="1" applyFont="1" applyBorder="1" applyAlignment="1" applyProtection="1">
      <alignment horizontal="left" vertical="center" indent="1" shrinkToFit="1"/>
      <protection locked="0"/>
    </xf>
    <xf numFmtId="49" fontId="70" fillId="0" borderId="8" xfId="6" applyNumberFormat="1" applyFont="1" applyBorder="1" applyAlignment="1" applyProtection="1">
      <alignment horizontal="left" vertical="center" indent="1" shrinkToFit="1"/>
      <protection locked="0"/>
    </xf>
    <xf numFmtId="49" fontId="70" fillId="0" borderId="9" xfId="6" applyNumberFormat="1" applyFont="1" applyBorder="1" applyAlignment="1" applyProtection="1">
      <alignment horizontal="left" vertical="center" indent="1" shrinkToFit="1"/>
      <protection locked="0"/>
    </xf>
    <xf numFmtId="3" fontId="129" fillId="9" borderId="6" xfId="6" applyNumberFormat="1" applyFont="1" applyFill="1" applyBorder="1" applyAlignment="1">
      <alignment horizontal="right" vertical="center" wrapText="1" indent="1"/>
    </xf>
    <xf numFmtId="0" fontId="105" fillId="9" borderId="0" xfId="6" applyFont="1" applyFill="1" applyAlignment="1">
      <alignment horizontal="left" vertical="center"/>
    </xf>
    <xf numFmtId="38" fontId="70" fillId="0" borderId="6" xfId="1255" applyFont="1" applyFill="1" applyBorder="1" applyAlignment="1" applyProtection="1">
      <alignment horizontal="right" vertical="center" wrapText="1" indent="1" shrinkToFit="1"/>
    </xf>
    <xf numFmtId="3" fontId="144" fillId="9" borderId="6" xfId="6" applyNumberFormat="1" applyFont="1" applyFill="1" applyBorder="1" applyAlignment="1">
      <alignment horizontal="right" vertical="center" wrapText="1" indent="1"/>
    </xf>
    <xf numFmtId="0" fontId="103" fillId="10" borderId="7" xfId="6" applyFont="1" applyFill="1" applyBorder="1" applyAlignment="1">
      <alignment horizontal="center" vertical="center" wrapText="1" shrinkToFit="1"/>
    </xf>
    <xf numFmtId="0" fontId="103" fillId="10" borderId="8" xfId="6" applyFont="1" applyFill="1" applyBorder="1" applyAlignment="1">
      <alignment horizontal="center" vertical="center" wrapText="1" shrinkToFit="1"/>
    </xf>
    <xf numFmtId="0" fontId="103" fillId="10" borderId="9" xfId="6" applyFont="1" applyFill="1" applyBorder="1" applyAlignment="1">
      <alignment horizontal="center" vertical="center" wrapText="1" shrinkToFit="1"/>
    </xf>
    <xf numFmtId="38" fontId="144" fillId="0" borderId="6" xfId="9" applyFont="1" applyFill="1" applyBorder="1" applyAlignment="1" applyProtection="1">
      <alignment horizontal="right" vertical="center" indent="1" shrinkToFit="1"/>
    </xf>
    <xf numFmtId="0" fontId="182" fillId="9" borderId="0" xfId="6" applyFont="1" applyFill="1" applyAlignment="1">
      <alignment horizontal="left" vertical="top" wrapText="1"/>
    </xf>
    <xf numFmtId="0" fontId="182" fillId="9" borderId="0" xfId="6" applyFont="1" applyFill="1" applyAlignment="1">
      <alignment horizontal="left" vertical="top"/>
    </xf>
    <xf numFmtId="38" fontId="103" fillId="0" borderId="6" xfId="2470" applyFont="1" applyFill="1" applyBorder="1" applyAlignment="1" applyProtection="1">
      <alignment horizontal="right" vertical="center" indent="1" shrinkToFit="1"/>
    </xf>
    <xf numFmtId="38" fontId="144" fillId="0" borderId="6" xfId="1260" applyFont="1" applyFill="1" applyBorder="1" applyAlignment="1" applyProtection="1">
      <alignment horizontal="right" vertical="center" indent="1" shrinkToFit="1"/>
    </xf>
    <xf numFmtId="38" fontId="144" fillId="0" borderId="6" xfId="2470" applyFont="1" applyFill="1" applyBorder="1" applyAlignment="1" applyProtection="1">
      <alignment horizontal="right" vertical="center" wrapText="1" indent="1" shrinkToFit="1"/>
    </xf>
    <xf numFmtId="0" fontId="103" fillId="9" borderId="0" xfId="6" applyFont="1" applyFill="1" applyAlignment="1">
      <alignment vertical="center" wrapText="1"/>
    </xf>
    <xf numFmtId="38" fontId="103" fillId="0" borderId="6" xfId="1260" applyFont="1" applyFill="1" applyBorder="1" applyAlignment="1" applyProtection="1">
      <alignment horizontal="right" vertical="center" indent="1" shrinkToFit="1"/>
      <protection locked="0"/>
    </xf>
    <xf numFmtId="38" fontId="103" fillId="0" borderId="0" xfId="1260" applyFont="1" applyFill="1" applyBorder="1" applyAlignment="1" applyProtection="1">
      <alignment vertical="center" wrapText="1"/>
    </xf>
    <xf numFmtId="191" fontId="103" fillId="0" borderId="7" xfId="2470" quotePrefix="1" applyNumberFormat="1" applyFont="1" applyFill="1" applyBorder="1" applyAlignment="1" applyProtection="1">
      <alignment horizontal="right" vertical="center" indent="1" shrinkToFit="1"/>
      <protection locked="0"/>
    </xf>
    <xf numFmtId="191" fontId="103" fillId="0" borderId="8" xfId="2470" quotePrefix="1" applyNumberFormat="1" applyFont="1" applyFill="1" applyBorder="1" applyAlignment="1" applyProtection="1">
      <alignment horizontal="right" vertical="center" indent="1" shrinkToFit="1"/>
      <protection locked="0"/>
    </xf>
    <xf numFmtId="191" fontId="103" fillId="0" borderId="9" xfId="2470" quotePrefix="1" applyNumberFormat="1" applyFont="1" applyFill="1" applyBorder="1" applyAlignment="1" applyProtection="1">
      <alignment horizontal="right" vertical="center" indent="1" shrinkToFit="1"/>
      <protection locked="0"/>
    </xf>
    <xf numFmtId="38" fontId="103" fillId="0" borderId="7" xfId="2470" applyFont="1" applyFill="1" applyBorder="1" applyAlignment="1" applyProtection="1">
      <alignment horizontal="right" vertical="center" wrapText="1" indent="1" shrinkToFit="1"/>
      <protection locked="0"/>
    </xf>
    <xf numFmtId="38" fontId="103" fillId="0" borderId="8" xfId="2470" applyFont="1" applyFill="1" applyBorder="1" applyAlignment="1" applyProtection="1">
      <alignment horizontal="right" vertical="center" wrapText="1" indent="1" shrinkToFit="1"/>
      <protection locked="0"/>
    </xf>
    <xf numFmtId="38" fontId="103" fillId="0" borderId="9" xfId="2470" applyFont="1" applyFill="1" applyBorder="1" applyAlignment="1" applyProtection="1">
      <alignment horizontal="right" vertical="center" wrapText="1" indent="1" shrinkToFit="1"/>
      <protection locked="0"/>
    </xf>
    <xf numFmtId="0" fontId="144" fillId="0" borderId="8" xfId="6" applyFont="1" applyBorder="1" applyAlignment="1">
      <alignment vertical="center" shrinkToFit="1"/>
    </xf>
    <xf numFmtId="0" fontId="144" fillId="0" borderId="9" xfId="6" applyFont="1" applyBorder="1" applyAlignment="1">
      <alignment vertical="center" shrinkToFit="1"/>
    </xf>
    <xf numFmtId="0" fontId="66" fillId="10" borderId="7" xfId="6" applyFont="1" applyFill="1" applyBorder="1" applyAlignment="1">
      <alignment horizontal="center" vertical="center" wrapText="1"/>
    </xf>
    <xf numFmtId="0" fontId="66" fillId="10" borderId="8" xfId="6" applyFont="1" applyFill="1" applyBorder="1" applyAlignment="1">
      <alignment horizontal="center" vertical="center"/>
    </xf>
    <xf numFmtId="0" fontId="66" fillId="10" borderId="9" xfId="6" applyFont="1" applyFill="1" applyBorder="1" applyAlignment="1">
      <alignment horizontal="center" vertical="center"/>
    </xf>
    <xf numFmtId="0" fontId="103" fillId="0" borderId="7" xfId="6" applyFont="1" applyBorder="1" applyAlignment="1" applyProtection="1">
      <alignment horizontal="left" vertical="center" indent="1" shrinkToFit="1"/>
      <protection locked="0"/>
    </xf>
    <xf numFmtId="0" fontId="103" fillId="0" borderId="8" xfId="6" applyFont="1" applyBorder="1" applyAlignment="1" applyProtection="1">
      <alignment horizontal="left" vertical="center" indent="1" shrinkToFit="1"/>
      <protection locked="0"/>
    </xf>
    <xf numFmtId="0" fontId="103" fillId="0" borderId="9" xfId="6" applyFont="1" applyBorder="1" applyAlignment="1" applyProtection="1">
      <alignment horizontal="left" vertical="center" indent="1" shrinkToFit="1"/>
      <protection locked="0"/>
    </xf>
    <xf numFmtId="0" fontId="103" fillId="0" borderId="6" xfId="6" applyFont="1" applyBorder="1" applyAlignment="1" applyProtection="1">
      <alignment horizontal="right" vertical="center"/>
      <protection locked="0"/>
    </xf>
    <xf numFmtId="0" fontId="103" fillId="0" borderId="8" xfId="6" applyFont="1" applyBorder="1" applyAlignment="1" applyProtection="1">
      <alignment horizontal="right" vertical="center"/>
      <protection locked="0"/>
    </xf>
    <xf numFmtId="0" fontId="103" fillId="0" borderId="9" xfId="6" applyFont="1" applyBorder="1" applyAlignment="1" applyProtection="1">
      <alignment horizontal="right" vertical="center"/>
      <protection locked="0"/>
    </xf>
    <xf numFmtId="0" fontId="103" fillId="0" borderId="7" xfId="2470" applyNumberFormat="1" applyFont="1" applyFill="1" applyBorder="1" applyAlignment="1" applyProtection="1">
      <alignment vertical="center" shrinkToFit="1"/>
      <protection locked="0"/>
    </xf>
    <xf numFmtId="0" fontId="103" fillId="0" borderId="8" xfId="2470" applyNumberFormat="1" applyFont="1" applyFill="1" applyBorder="1" applyAlignment="1" applyProtection="1">
      <alignment vertical="center" shrinkToFit="1"/>
      <protection locked="0"/>
    </xf>
    <xf numFmtId="0" fontId="103" fillId="0" borderId="9" xfId="2470" applyNumberFormat="1" applyFont="1" applyFill="1" applyBorder="1" applyAlignment="1" applyProtection="1">
      <alignment vertical="center" shrinkToFit="1"/>
      <protection locked="0"/>
    </xf>
    <xf numFmtId="38" fontId="56" fillId="0" borderId="6" xfId="2470" applyFont="1" applyFill="1" applyBorder="1" applyAlignment="1" applyProtection="1">
      <alignment horizontal="right" vertical="center" indent="1" shrinkToFit="1"/>
    </xf>
    <xf numFmtId="0" fontId="103" fillId="10" borderId="86" xfId="12" applyFont="1" applyFill="1" applyBorder="1" applyAlignment="1">
      <alignment horizontal="center" vertical="center" shrinkToFit="1"/>
    </xf>
    <xf numFmtId="0" fontId="103" fillId="10" borderId="62" xfId="12" applyFont="1" applyFill="1" applyBorder="1" applyAlignment="1">
      <alignment horizontal="center" vertical="center" shrinkToFit="1"/>
    </xf>
    <xf numFmtId="0" fontId="103" fillId="10" borderId="89" xfId="12" applyFont="1" applyFill="1" applyBorder="1" applyAlignment="1">
      <alignment horizontal="center" vertical="center" shrinkToFit="1"/>
    </xf>
    <xf numFmtId="202" fontId="129" fillId="0" borderId="86" xfId="12" applyNumberFormat="1" applyFont="1" applyBorder="1" applyAlignment="1">
      <alignment vertical="center" shrinkToFit="1"/>
    </xf>
    <xf numFmtId="202" fontId="129" fillId="0" borderId="62" xfId="12" applyNumberFormat="1" applyFont="1" applyBorder="1" applyAlignment="1">
      <alignment vertical="center" shrinkToFit="1"/>
    </xf>
    <xf numFmtId="38" fontId="129" fillId="0" borderId="86" xfId="1246" applyFont="1" applyBorder="1" applyAlignment="1" applyProtection="1">
      <alignment vertical="center" shrinkToFit="1"/>
    </xf>
    <xf numFmtId="38" fontId="129" fillId="0" borderId="62" xfId="1246" applyFont="1" applyBorder="1" applyAlignment="1" applyProtection="1">
      <alignment vertical="center" shrinkToFit="1"/>
    </xf>
    <xf numFmtId="0" fontId="103" fillId="10" borderId="7" xfId="12" applyFont="1" applyFill="1" applyBorder="1" applyAlignment="1">
      <alignment horizontal="center" vertical="center" shrinkToFit="1"/>
    </xf>
    <xf numFmtId="0" fontId="103" fillId="10" borderId="8" xfId="12" applyFont="1" applyFill="1" applyBorder="1" applyAlignment="1">
      <alignment horizontal="center" vertical="center" shrinkToFit="1"/>
    </xf>
    <xf numFmtId="0" fontId="103" fillId="10" borderId="9" xfId="12" applyFont="1" applyFill="1" applyBorder="1" applyAlignment="1">
      <alignment horizontal="center" vertical="center" shrinkToFit="1"/>
    </xf>
    <xf numFmtId="202" fontId="70" fillId="0" borderId="7" xfId="12" applyNumberFormat="1" applyFont="1" applyBorder="1" applyAlignment="1" applyProtection="1">
      <alignment horizontal="right" vertical="center" shrinkToFit="1"/>
      <protection locked="0"/>
    </xf>
    <xf numFmtId="202" fontId="70" fillId="0" borderId="8" xfId="12" applyNumberFormat="1" applyFont="1" applyBorder="1" applyAlignment="1" applyProtection="1">
      <alignment horizontal="right" vertical="center" shrinkToFit="1"/>
      <protection locked="0"/>
    </xf>
    <xf numFmtId="38" fontId="129" fillId="0" borderId="7" xfId="1246" applyFont="1" applyBorder="1" applyAlignment="1" applyProtection="1">
      <alignment vertical="center" shrinkToFit="1"/>
    </xf>
    <xf numFmtId="38" fontId="129" fillId="0" borderId="8" xfId="1246" applyFont="1" applyBorder="1" applyAlignment="1" applyProtection="1">
      <alignment vertical="center" shrinkToFit="1"/>
    </xf>
    <xf numFmtId="0" fontId="103" fillId="10" borderId="87" xfId="12" applyFont="1" applyFill="1" applyBorder="1" applyAlignment="1">
      <alignment horizontal="center" vertical="center" shrinkToFit="1"/>
    </xf>
    <xf numFmtId="0" fontId="103" fillId="10" borderId="55" xfId="12" applyFont="1" applyFill="1" applyBorder="1" applyAlignment="1">
      <alignment horizontal="center" vertical="center" shrinkToFit="1"/>
    </xf>
    <xf numFmtId="0" fontId="103" fillId="10" borderId="56" xfId="12" applyFont="1" applyFill="1" applyBorder="1" applyAlignment="1">
      <alignment horizontal="center" vertical="center" shrinkToFit="1"/>
    </xf>
    <xf numFmtId="202" fontId="70" fillId="0" borderId="87" xfId="12" applyNumberFormat="1" applyFont="1" applyBorder="1" applyAlignment="1" applyProtection="1">
      <alignment horizontal="right" vertical="center" shrinkToFit="1"/>
      <protection locked="0"/>
    </xf>
    <xf numFmtId="202" fontId="70" fillId="0" borderId="55" xfId="12" applyNumberFormat="1" applyFont="1" applyBorder="1" applyAlignment="1" applyProtection="1">
      <alignment horizontal="right" vertical="center" shrinkToFit="1"/>
      <protection locked="0"/>
    </xf>
    <xf numFmtId="38" fontId="129" fillId="0" borderId="87" xfId="1246" applyFont="1" applyBorder="1" applyAlignment="1" applyProtection="1">
      <alignment vertical="center" shrinkToFit="1"/>
    </xf>
    <xf numFmtId="38" fontId="129" fillId="0" borderId="55" xfId="1246" applyFont="1" applyBorder="1" applyAlignment="1" applyProtection="1">
      <alignment vertical="center" shrinkToFit="1"/>
    </xf>
    <xf numFmtId="0" fontId="192" fillId="10" borderId="7" xfId="12" applyFont="1" applyFill="1" applyBorder="1" applyAlignment="1">
      <alignment horizontal="center" vertical="center"/>
    </xf>
    <xf numFmtId="0" fontId="192" fillId="10" borderId="8" xfId="12" applyFont="1" applyFill="1" applyBorder="1" applyAlignment="1">
      <alignment horizontal="center" vertical="center"/>
    </xf>
    <xf numFmtId="49" fontId="103" fillId="10" borderId="7" xfId="12" applyNumberFormat="1" applyFont="1" applyFill="1" applyBorder="1" applyAlignment="1">
      <alignment horizontal="center" vertical="center" shrinkToFit="1"/>
    </xf>
    <xf numFmtId="49" fontId="103" fillId="10" borderId="8" xfId="12" applyNumberFormat="1" applyFont="1" applyFill="1" applyBorder="1" applyAlignment="1">
      <alignment horizontal="center" vertical="center" shrinkToFit="1"/>
    </xf>
    <xf numFmtId="49" fontId="103" fillId="10" borderId="9" xfId="12" applyNumberFormat="1" applyFont="1" applyFill="1" applyBorder="1" applyAlignment="1">
      <alignment horizontal="center" vertical="center" shrinkToFit="1"/>
    </xf>
    <xf numFmtId="0" fontId="70" fillId="0" borderId="7" xfId="6" applyFont="1" applyBorder="1" applyAlignment="1" applyProtection="1">
      <alignment horizontal="left" vertical="center" indent="1" shrinkToFit="1"/>
      <protection locked="0"/>
    </xf>
    <xf numFmtId="0" fontId="70" fillId="0" borderId="8" xfId="6" applyFont="1" applyBorder="1" applyAlignment="1" applyProtection="1">
      <alignment horizontal="left" vertical="center" indent="1" shrinkToFit="1"/>
      <protection locked="0"/>
    </xf>
    <xf numFmtId="0" fontId="70" fillId="0" borderId="9" xfId="6" applyFont="1" applyBorder="1" applyAlignment="1" applyProtection="1">
      <alignment horizontal="left" vertical="center" indent="1" shrinkToFit="1"/>
      <protection locked="0"/>
    </xf>
    <xf numFmtId="2" fontId="129" fillId="0" borderId="7" xfId="6" applyNumberFormat="1" applyFont="1" applyBorder="1">
      <alignment vertical="center"/>
    </xf>
    <xf numFmtId="2" fontId="129" fillId="0" borderId="8" xfId="6" applyNumberFormat="1" applyFont="1" applyBorder="1">
      <alignment vertical="center"/>
    </xf>
    <xf numFmtId="0" fontId="70" fillId="0" borderId="7" xfId="6" applyFont="1" applyBorder="1" applyAlignment="1" applyProtection="1">
      <alignment horizontal="right" vertical="center"/>
      <protection locked="0"/>
    </xf>
    <xf numFmtId="0" fontId="70" fillId="0" borderId="8" xfId="12" applyFont="1" applyBorder="1">
      <alignment vertical="center"/>
    </xf>
    <xf numFmtId="0" fontId="70" fillId="0" borderId="8" xfId="12" applyFont="1" applyBorder="1" applyAlignment="1">
      <alignment vertical="center" wrapText="1"/>
    </xf>
    <xf numFmtId="0" fontId="70" fillId="0" borderId="8" xfId="12" applyFont="1" applyBorder="1" applyAlignment="1">
      <alignment horizontal="left" vertical="center" wrapText="1"/>
    </xf>
    <xf numFmtId="38" fontId="187" fillId="0" borderId="7" xfId="1255" applyFont="1" applyFill="1" applyBorder="1" applyAlignment="1" applyProtection="1">
      <alignment horizontal="right" vertical="center"/>
    </xf>
    <xf numFmtId="38" fontId="187" fillId="0" borderId="8" xfId="1255" applyFont="1" applyFill="1" applyBorder="1" applyAlignment="1" applyProtection="1">
      <alignment horizontal="right" vertical="center"/>
    </xf>
    <xf numFmtId="0" fontId="70" fillId="0" borderId="7" xfId="12" applyFont="1" applyBorder="1" applyAlignment="1" applyProtection="1">
      <alignment horizontal="center" vertical="center" shrinkToFit="1"/>
      <protection locked="0"/>
    </xf>
    <xf numFmtId="0" fontId="70" fillId="0" borderId="8" xfId="12" applyFont="1" applyBorder="1" applyAlignment="1" applyProtection="1">
      <alignment horizontal="center" vertical="center" shrinkToFit="1"/>
      <protection locked="0"/>
    </xf>
    <xf numFmtId="0" fontId="70" fillId="0" borderId="9" xfId="12" applyFont="1" applyBorder="1" applyAlignment="1" applyProtection="1">
      <alignment horizontal="center" vertical="center" shrinkToFit="1"/>
      <protection locked="0"/>
    </xf>
    <xf numFmtId="0" fontId="129" fillId="0" borderId="7" xfId="2466" applyNumberFormat="1" applyFont="1" applyBorder="1" applyAlignment="1" applyProtection="1">
      <alignment horizontal="right" vertical="center" shrinkToFit="1"/>
    </xf>
    <xf numFmtId="0" fontId="129" fillId="0" borderId="8" xfId="2466" applyNumberFormat="1" applyFont="1" applyBorder="1" applyAlignment="1" applyProtection="1">
      <alignment horizontal="right" vertical="center" shrinkToFit="1"/>
    </xf>
    <xf numFmtId="38" fontId="129" fillId="0" borderId="7" xfId="2466" applyFont="1" applyBorder="1" applyAlignment="1" applyProtection="1">
      <alignment horizontal="right" vertical="center" shrinkToFit="1"/>
    </xf>
    <xf numFmtId="38" fontId="129" fillId="0" borderId="8" xfId="2466" applyFont="1" applyBorder="1" applyAlignment="1" applyProtection="1">
      <alignment horizontal="right" vertical="center" shrinkToFit="1"/>
    </xf>
    <xf numFmtId="38" fontId="129" fillId="0" borderId="38" xfId="2466" applyFont="1" applyFill="1" applyBorder="1" applyAlignment="1" applyProtection="1">
      <alignment horizontal="center" vertical="center" shrinkToFit="1"/>
    </xf>
    <xf numFmtId="38" fontId="129" fillId="0" borderId="0" xfId="2466" applyFont="1" applyFill="1" applyBorder="1" applyAlignment="1" applyProtection="1">
      <alignment horizontal="center" vertical="center" shrinkToFit="1"/>
    </xf>
    <xf numFmtId="0" fontId="129" fillId="0" borderId="7" xfId="6" applyFont="1" applyBorder="1" applyAlignment="1">
      <alignment horizontal="right" vertical="center"/>
    </xf>
    <xf numFmtId="0" fontId="129" fillId="0" borderId="8" xfId="6" applyFont="1" applyBorder="1" applyAlignment="1">
      <alignment horizontal="right" vertical="center"/>
    </xf>
    <xf numFmtId="0" fontId="192" fillId="10" borderId="9" xfId="12" applyFont="1" applyFill="1" applyBorder="1" applyAlignment="1">
      <alignment horizontal="center" vertical="center"/>
    </xf>
    <xf numFmtId="49" fontId="70" fillId="0" borderId="38" xfId="12" applyNumberFormat="1" applyFont="1" applyBorder="1" applyAlignment="1">
      <alignment horizontal="center" vertical="center" shrinkToFit="1"/>
    </xf>
    <xf numFmtId="49" fontId="70" fillId="0" borderId="0" xfId="12" applyNumberFormat="1" applyFont="1" applyAlignment="1">
      <alignment horizontal="center" vertical="center" shrinkToFit="1"/>
    </xf>
    <xf numFmtId="0" fontId="70" fillId="0" borderId="7" xfId="6" applyFont="1" applyBorder="1" applyAlignment="1" applyProtection="1">
      <alignment horizontal="left" vertical="center"/>
      <protection locked="0"/>
    </xf>
    <xf numFmtId="0" fontId="70" fillId="0" borderId="8" xfId="6" applyFont="1" applyBorder="1" applyAlignment="1" applyProtection="1">
      <alignment horizontal="left" vertical="center"/>
      <protection locked="0"/>
    </xf>
    <xf numFmtId="0" fontId="70" fillId="0" borderId="9" xfId="6" applyFont="1" applyBorder="1" applyAlignment="1" applyProtection="1">
      <alignment horizontal="left" vertical="center"/>
      <protection locked="0"/>
    </xf>
    <xf numFmtId="49" fontId="70" fillId="0" borderId="7" xfId="6" applyNumberFormat="1" applyFont="1" applyBorder="1" applyAlignment="1" applyProtection="1">
      <alignment horizontal="left" vertical="center"/>
      <protection locked="0"/>
    </xf>
    <xf numFmtId="49" fontId="70" fillId="0" borderId="8" xfId="6" applyNumberFormat="1" applyFont="1" applyBorder="1" applyAlignment="1" applyProtection="1">
      <alignment horizontal="left" vertical="center"/>
      <protection locked="0"/>
    </xf>
    <xf numFmtId="49" fontId="70" fillId="0" borderId="9" xfId="6" applyNumberFormat="1" applyFont="1" applyBorder="1" applyAlignment="1" applyProtection="1">
      <alignment horizontal="left" vertical="center"/>
      <protection locked="0"/>
    </xf>
  </cellXfs>
  <cellStyles count="2471">
    <cellStyle name="パーセント 10" xfId="1244" xr:uid="{709D9CAE-D39A-4AA6-8D9C-FE598D570ACA}"/>
    <cellStyle name="パーセント 10 2" xfId="1253" xr:uid="{908A0D47-B968-4B1A-9464-C4F56383BD62}"/>
    <cellStyle name="パーセント 10 2 2" xfId="2458" xr:uid="{3622F0EA-5427-4489-BA1A-075EC82960F5}"/>
    <cellStyle name="パーセント 10 3" xfId="2449" xr:uid="{EA77F2C3-F7D1-4ED7-A95F-C4E3A8BA267D}"/>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2 2 2" xfId="2297" xr:uid="{1E73E476-BBD6-4845-AE7D-9FAC687667E8}"/>
    <cellStyle name="パーセント 3 2 2 2 2 3" xfId="1715" xr:uid="{6538017C-1742-4640-8D32-EFC748C2F9DA}"/>
    <cellStyle name="パーセント 3 2 2 2 3" xfId="801" xr:uid="{2861E522-4DF7-4F49-BB0E-D3A1B5F0F982}"/>
    <cellStyle name="パーセント 3 2 2 2 3 2" xfId="2006" xr:uid="{39510100-995F-46A5-99F2-BFAC7EF730D5}"/>
    <cellStyle name="パーセント 3 2 2 2 4" xfId="1424" xr:uid="{BFD39C87-126E-4FF2-965A-0C5B60BFD691}"/>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2 2 2" xfId="2349" xr:uid="{59FF72A1-030F-4293-BF23-B9E1A3EE6062}"/>
    <cellStyle name="パーセント 3 2 2 3 2 3" xfId="1767" xr:uid="{3EAC853C-55CD-4B2E-92E6-1BA8947A70AF}"/>
    <cellStyle name="パーセント 3 2 2 3 3" xfId="853" xr:uid="{8C50CE83-6C4E-4E6C-BAA7-2B769ED30C6E}"/>
    <cellStyle name="パーセント 3 2 2 3 3 2" xfId="2058" xr:uid="{DCFCB3DB-2623-4C7B-821C-D4FD8D07211B}"/>
    <cellStyle name="パーセント 3 2 2 3 4" xfId="1476" xr:uid="{D32862C6-8D21-44DC-908F-27F6AACD068F}"/>
    <cellStyle name="パーセント 3 2 2 4" xfId="410" xr:uid="{27B4A042-D29D-4AD9-ABCD-2782AD139386}"/>
    <cellStyle name="パーセント 3 2 2 4 2" xfId="995" xr:uid="{AA00F496-1660-48ED-B46C-1F608E609F04}"/>
    <cellStyle name="パーセント 3 2 2 4 2 2" xfId="2200" xr:uid="{F13DD276-84E3-4F7D-823C-9864066A313C}"/>
    <cellStyle name="パーセント 3 2 2 4 3" xfId="1618" xr:uid="{68BE70E8-1314-4E8F-9459-BC7A6299ADFA}"/>
    <cellStyle name="パーセント 3 2 2 5" xfId="704" xr:uid="{EEE9E199-F228-4B8B-88AE-9E27CAC558BA}"/>
    <cellStyle name="パーセント 3 2 2 5 2" xfId="1909" xr:uid="{703F9014-4C96-44E1-9997-CEAC18A676B0}"/>
    <cellStyle name="パーセント 3 2 2 6" xfId="1328" xr:uid="{9D47FB4C-5A59-49C6-A97D-6917BC2E4F20}"/>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2 2 2" xfId="2316" xr:uid="{37A24DD3-9E5D-47B5-8E9C-FD8143C38800}"/>
    <cellStyle name="パーセント 3 2 3 2 2 3" xfId="1734" xr:uid="{8D5FDD2E-8352-4FF2-8414-7DA069C46341}"/>
    <cellStyle name="パーセント 3 2 3 2 3" xfId="820" xr:uid="{4C1193E5-7561-45A6-A54B-82C36DD2EB94}"/>
    <cellStyle name="パーセント 3 2 3 2 3 2" xfId="2025" xr:uid="{B29AE7FF-977E-414B-B612-4E0CFBD1ABCD}"/>
    <cellStyle name="パーセント 3 2 3 2 4" xfId="1443" xr:uid="{3410C7B4-4DEC-44B2-8DE3-1896D97CA55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2 2 2" xfId="2350" xr:uid="{B67BED40-281F-4E0A-965B-62F5B83C8921}"/>
    <cellStyle name="パーセント 3 2 3 3 2 3" xfId="1768" xr:uid="{6E35C7C3-A345-44E7-B109-408C6EEC52A8}"/>
    <cellStyle name="パーセント 3 2 3 3 3" xfId="854" xr:uid="{AE91B7DB-E06D-42FC-B1EA-9B97955CA77E}"/>
    <cellStyle name="パーセント 3 2 3 3 3 2" xfId="2059" xr:uid="{C42039E1-593B-4CC8-AA5F-02B4B9882D7D}"/>
    <cellStyle name="パーセント 3 2 3 3 4" xfId="1477" xr:uid="{81934075-EA55-4950-B589-D5582062962B}"/>
    <cellStyle name="パーセント 3 2 3 4" xfId="429" xr:uid="{19F268AF-6715-4385-843B-D800476A5BAD}"/>
    <cellStyle name="パーセント 3 2 3 4 2" xfId="1014" xr:uid="{402BA2EA-47C9-41B3-AB96-468CAB304BD9}"/>
    <cellStyle name="パーセント 3 2 3 4 2 2" xfId="2219" xr:uid="{F57AA84F-E139-4ADC-8E11-763539078277}"/>
    <cellStyle name="パーセント 3 2 3 4 3" xfId="1637" xr:uid="{2064276E-9BF9-4ED9-B0A6-315762FA7119}"/>
    <cellStyle name="パーセント 3 2 3 5" xfId="723" xr:uid="{4AC35211-6718-4A17-85C5-7D9C9A48E3AF}"/>
    <cellStyle name="パーセント 3 2 3 5 2" xfId="1928" xr:uid="{9B091D2F-3A9D-499A-AD13-D71BA130FFDA}"/>
    <cellStyle name="パーセント 3 2 3 6" xfId="1347" xr:uid="{EACE237E-AEED-4EC7-B89C-90A8492E38D8}"/>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2 2 2" xfId="2265" xr:uid="{44A5582B-1850-471A-AE8F-DDA051D0DED2}"/>
    <cellStyle name="パーセント 3 2 4 2 3" xfId="1683" xr:uid="{D091A9E5-5BF9-4319-9AEC-389FBAE46238}"/>
    <cellStyle name="パーセント 3 2 4 3" xfId="769" xr:uid="{1F1054A0-B280-4B80-BFF0-5BCEDEB3FFF0}"/>
    <cellStyle name="パーセント 3 2 4 3 2" xfId="1974" xr:uid="{54ABCA52-350B-4165-9E40-4B1C89D01176}"/>
    <cellStyle name="パーセント 3 2 4 4" xfId="1392" xr:uid="{19710307-451C-4CE6-B81C-D4B5830BB549}"/>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2 2 2" xfId="2351" xr:uid="{3FD0CC1A-BF91-42DB-B199-9E94CB94B208}"/>
    <cellStyle name="パーセント 3 2 5 2 3" xfId="1769" xr:uid="{09AB9829-DBEE-4FBA-9235-0085A8546515}"/>
    <cellStyle name="パーセント 3 2 5 3" xfId="855" xr:uid="{169D8658-6650-4648-86AA-AD6F68F8F3C8}"/>
    <cellStyle name="パーセント 3 2 5 3 2" xfId="2060" xr:uid="{8A9F0327-4266-4B2A-AE2A-BFCDA168F6BC}"/>
    <cellStyle name="パーセント 3 2 5 4" xfId="1478" xr:uid="{E4211F29-A3CD-4A25-A0D0-31595FE5A46E}"/>
    <cellStyle name="パーセント 3 2 6" xfId="378" xr:uid="{1511CF35-8E1E-4FBE-A597-65B5DC9A3DF8}"/>
    <cellStyle name="パーセント 3 2 6 2" xfId="963" xr:uid="{0B573862-DF4E-4E94-9E3F-65C5E44F167D}"/>
    <cellStyle name="パーセント 3 2 6 2 2" xfId="2168" xr:uid="{84AD04C3-6EE4-40FD-9150-D1E12379E538}"/>
    <cellStyle name="パーセント 3 2 6 3" xfId="1586" xr:uid="{C00179B4-D0EC-477E-BDFD-422FDDA597F5}"/>
    <cellStyle name="パーセント 3 2 7" xfId="671" xr:uid="{7591BD9C-DD24-415B-9E29-DB5A61400600}"/>
    <cellStyle name="パーセント 3 2 7 2" xfId="1877" xr:uid="{B94B9E88-BF45-401F-8560-8234733F1BD7}"/>
    <cellStyle name="パーセント 3 2 8" xfId="1297" xr:uid="{156A7153-2F5D-4F0D-BEA6-BA1AFAC4078E}"/>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2 2 2" xfId="2284" xr:uid="{35534E12-2726-4D93-AC57-6927DF8149C5}"/>
    <cellStyle name="パーセント 3 3 2 2 3" xfId="1702" xr:uid="{FA197440-6003-42CC-A09C-36A00417248A}"/>
    <cellStyle name="パーセント 3 3 2 3" xfId="788" xr:uid="{DAF75F0E-2C8D-4020-A5D4-992243F09B4B}"/>
    <cellStyle name="パーセント 3 3 2 3 2" xfId="1993" xr:uid="{C1D3F102-44CA-43FB-AF71-AFEB8A5CBEC7}"/>
    <cellStyle name="パーセント 3 3 2 4" xfId="1411" xr:uid="{F6EDF6EA-8967-4DB9-9259-D53C90CC6E84}"/>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2 2 2" xfId="2352" xr:uid="{BAC343F4-D018-4EB0-B133-102AAFA642AA}"/>
    <cellStyle name="パーセント 3 3 3 2 3" xfId="1770" xr:uid="{7C542C45-8B17-4322-BB11-46A1740B7FF0}"/>
    <cellStyle name="パーセント 3 3 3 3" xfId="856" xr:uid="{8D2BD32E-459D-4A89-B820-E70EE9E284B0}"/>
    <cellStyle name="パーセント 3 3 3 3 2" xfId="2061" xr:uid="{2AB2D3F4-5A50-4480-9840-6F882A00803A}"/>
    <cellStyle name="パーセント 3 3 3 4" xfId="1479" xr:uid="{B0FEDF7E-9AF1-4BFF-8BF7-976D9340F09D}"/>
    <cellStyle name="パーセント 3 3 4" xfId="397" xr:uid="{3A87C0C6-F47F-430D-B89D-07A0F07A3097}"/>
    <cellStyle name="パーセント 3 3 4 2" xfId="982" xr:uid="{0E9EF237-0A8B-4AFF-B97F-0FCACAA84023}"/>
    <cellStyle name="パーセント 3 3 4 2 2" xfId="2187" xr:uid="{C41A8FF1-DC57-4335-9DF0-5A36C3AE322B}"/>
    <cellStyle name="パーセント 3 3 4 3" xfId="1605" xr:uid="{DE72EE0C-7BAC-4654-98AD-4F4D2E2011AE}"/>
    <cellStyle name="パーセント 3 3 5" xfId="691" xr:uid="{C3421DF2-7CB7-4B10-9823-BB270A56A486}"/>
    <cellStyle name="パーセント 3 3 5 2" xfId="1896" xr:uid="{05BD7B8F-07A7-4BE1-89A9-F3F46056F20F}"/>
    <cellStyle name="パーセント 3 3 6" xfId="1315" xr:uid="{E76370DE-31B5-4F65-843D-D190422D45F8}"/>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2 2 2" xfId="2252" xr:uid="{FBD02A1A-11DD-451F-8F88-85B0AED66B12}"/>
    <cellStyle name="パーセント 3 5 2 3" xfId="1670" xr:uid="{0CB04010-4A3B-4528-85BC-A34D23358DD4}"/>
    <cellStyle name="パーセント 3 5 3" xfId="756" xr:uid="{88D7829D-6479-478F-9F57-81F844B66863}"/>
    <cellStyle name="パーセント 3 5 3 2" xfId="1961" xr:uid="{6F83D8E1-6594-49DD-B8B2-162FEA13F255}"/>
    <cellStyle name="パーセント 3 5 4" xfId="1379" xr:uid="{CE07A97B-9F20-4F2B-9488-887341C7870D}"/>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2 2 2" xfId="2353" xr:uid="{B281DE7C-6007-4377-94A0-B57DCA524348}"/>
    <cellStyle name="パーセント 3 6 2 3" xfId="1771" xr:uid="{F1FA7A28-2CD0-4B9B-8272-FA88AFADE2B2}"/>
    <cellStyle name="パーセント 3 6 3" xfId="857" xr:uid="{8E5F51B9-4803-4AFF-B01C-557C2716111F}"/>
    <cellStyle name="パーセント 3 6 3 2" xfId="2062" xr:uid="{44378FF1-153C-4303-BD0F-F4AD5795F821}"/>
    <cellStyle name="パーセント 3 6 4" xfId="1480" xr:uid="{1F261E3A-ED32-4775-81DD-D9AD86130DC3}"/>
    <cellStyle name="パーセント 3 7" xfId="365" xr:uid="{3CE876C6-AF3B-46F9-9F8B-E4496EB49ABB}"/>
    <cellStyle name="パーセント 3 7 2" xfId="950" xr:uid="{0D12A1B9-EC42-4EE1-B186-E8B40465993B}"/>
    <cellStyle name="パーセント 3 7 2 2" xfId="2155" xr:uid="{7AE46D13-ED6C-4F79-83B8-CCFDC67E5A4F}"/>
    <cellStyle name="パーセント 3 7 3" xfId="1573" xr:uid="{62AE0BA9-F381-4830-BD6E-2998D845E8CC}"/>
    <cellStyle name="パーセント 3 8" xfId="658" xr:uid="{9A6D1176-36A3-4D82-B1C7-46F789EBE1F8}"/>
    <cellStyle name="パーセント 3 8 2" xfId="1864" xr:uid="{5D4F0A58-C6B3-403D-A8C7-25C6FC7AE854}"/>
    <cellStyle name="パーセント 3 9" xfId="1284" xr:uid="{E7D7E9DF-2E6D-4F4D-BCC9-EF94690269C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0 2 2" xfId="1263" xr:uid="{16DFC44E-8B1E-45DB-B0CA-7C1D9EDD7B48}"/>
    <cellStyle name="桁区切り 10 2 2 2" xfId="2465" xr:uid="{027E8994-CA96-405F-85BB-DB6BFD74F755}"/>
    <cellStyle name="桁区切り 10 2 3" xfId="2457" xr:uid="{D2EA08E9-99E6-44EE-9F21-356901E567FE}"/>
    <cellStyle name="桁区切り 10 3" xfId="2447" xr:uid="{EAF5ED08-5C36-4D2D-AE1A-AB962448F840}"/>
    <cellStyle name="桁区切り 11" xfId="1246" xr:uid="{4C061D94-DBDE-471B-AD71-6EA2FA52AA09}"/>
    <cellStyle name="桁区切り 11 2" xfId="1255" xr:uid="{CA259CF9-AC89-45BE-82DB-5C3A6089684F}"/>
    <cellStyle name="桁区切り 11 2 2" xfId="1259" xr:uid="{2C2E5845-8142-4CDE-AC95-0561DF9B004F}"/>
    <cellStyle name="桁区切り 11 2 2 2" xfId="2462" xr:uid="{40CDB29F-B59F-440B-803C-86E1861E5B73}"/>
    <cellStyle name="桁区切り 11 2 3" xfId="2460" xr:uid="{88E018F2-09E2-41A0-AFE2-9034A4C91F28}"/>
    <cellStyle name="桁区切り 11 2 4" xfId="2466" xr:uid="{2A93A6A1-3AC8-477C-A50D-8141C6766C95}"/>
    <cellStyle name="桁区切り 11 2 4 2" xfId="2470" xr:uid="{DF52502D-A2BF-4D68-A928-F09145A412A0}"/>
    <cellStyle name="桁区切り 11 3" xfId="2451" xr:uid="{9E69F94A-6813-4207-B053-EBCD352D57AB}"/>
    <cellStyle name="桁区切り 12" xfId="2469" xr:uid="{8A15996D-A1EE-47A0-873F-99E08ACD47DA}"/>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2 5" xfId="1264" xr:uid="{27CC31F8-B78C-44E7-80A7-2B54C4BD83DC}"/>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2 2 2" xfId="2300" xr:uid="{F2C051A5-9B5B-4F2F-84BE-138D06B48018}"/>
    <cellStyle name="桁区切り 3 2 2 2 2 3" xfId="1718" xr:uid="{44BDB155-0D67-4143-BA20-B99D99917B88}"/>
    <cellStyle name="桁区切り 3 2 2 2 3" xfId="804" xr:uid="{C56F5394-2D23-4D93-BB28-EBB9DE8BA268}"/>
    <cellStyle name="桁区切り 3 2 2 2 3 2" xfId="2009" xr:uid="{6ACB1908-BEB8-44F8-B3CF-612A00E22DF6}"/>
    <cellStyle name="桁区切り 3 2 2 2 4" xfId="1427" xr:uid="{B3D2D3ED-BE70-4E19-B74C-B688EC2C61FA}"/>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2 2 2" xfId="2354" xr:uid="{AAD275AD-B5DA-4182-9DEF-3F6FD457CE50}"/>
    <cellStyle name="桁区切り 3 2 2 3 2 3" xfId="1772" xr:uid="{8250D09C-613A-4482-A795-4A816A9CCAD7}"/>
    <cellStyle name="桁区切り 3 2 2 3 3" xfId="858" xr:uid="{185A0F5A-932D-4CAE-8127-B29D4DC6509C}"/>
    <cellStyle name="桁区切り 3 2 2 3 3 2" xfId="2063" xr:uid="{1674622B-AF0C-4A9A-9281-1A4EEB4A43A9}"/>
    <cellStyle name="桁区切り 3 2 2 3 4" xfId="1481" xr:uid="{D190EF51-EEE7-4DD7-A0EF-E2DA65E9CA41}"/>
    <cellStyle name="桁区切り 3 2 2 4" xfId="413" xr:uid="{6F1B6DF1-99E6-4EAA-B066-E4DEB6A269C6}"/>
    <cellStyle name="桁区切り 3 2 2 4 2" xfId="998" xr:uid="{997F5A75-D988-49BD-ABAC-A8B13F031A8D}"/>
    <cellStyle name="桁区切り 3 2 2 4 2 2" xfId="2203" xr:uid="{FBFA55F1-6E28-43D0-A75B-25FBC8DF78E0}"/>
    <cellStyle name="桁区切り 3 2 2 4 3" xfId="1621" xr:uid="{6D68E8C6-252B-49E3-BFAF-C9711FE85BFE}"/>
    <cellStyle name="桁区切り 3 2 2 5" xfId="707" xr:uid="{2EDF038D-9B51-47EB-86C8-69519B392880}"/>
    <cellStyle name="桁区切り 3 2 2 5 2" xfId="1912" xr:uid="{A5F2ECCF-0174-43A9-853A-5765444837B3}"/>
    <cellStyle name="桁区切り 3 2 2 6" xfId="1331" xr:uid="{952F5FAD-8DFF-4F92-B6D2-C0AF29610BC7}"/>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2 2 2" xfId="2317" xr:uid="{EF76C338-947A-4100-B515-0E3720E17BC5}"/>
    <cellStyle name="桁区切り 3 2 3 2 2 3" xfId="1735" xr:uid="{7BAD430E-A777-4D17-9DE4-E119B2759978}"/>
    <cellStyle name="桁区切り 3 2 3 2 3" xfId="821" xr:uid="{C1C26DE1-F4E2-454A-B905-76FAC0C40343}"/>
    <cellStyle name="桁区切り 3 2 3 2 3 2" xfId="2026" xr:uid="{F6866C5E-1880-495E-A714-AB26159593C2}"/>
    <cellStyle name="桁区切り 3 2 3 2 4" xfId="1444" xr:uid="{B342301A-CED0-4961-9346-1BEA37E33085}"/>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2 2 2" xfId="2355" xr:uid="{A3F3EC20-BE70-4806-AAD0-AD10A0598AA8}"/>
    <cellStyle name="桁区切り 3 2 3 3 2 3" xfId="1773" xr:uid="{7569ACF3-E708-4A95-A1C6-FDD64C99E87A}"/>
    <cellStyle name="桁区切り 3 2 3 3 3" xfId="859" xr:uid="{68522D2D-FC32-40B1-8317-A542BAFA06C4}"/>
    <cellStyle name="桁区切り 3 2 3 3 3 2" xfId="2064" xr:uid="{0D12FF4F-C186-4819-A85E-8843CE00161A}"/>
    <cellStyle name="桁区切り 3 2 3 3 4" xfId="1482" xr:uid="{FCECB9C4-41E5-4B95-BD02-0C4E72E2A3AB}"/>
    <cellStyle name="桁区切り 3 2 3 4" xfId="430" xr:uid="{A618EA27-4835-4B38-86C4-EC907F58893E}"/>
    <cellStyle name="桁区切り 3 2 3 4 2" xfId="1015" xr:uid="{877DB667-19B0-460C-AD3C-6C20167E4FD8}"/>
    <cellStyle name="桁区切り 3 2 3 4 2 2" xfId="2220" xr:uid="{BF77C010-FF60-4FF3-BB47-B0F4CBB13F33}"/>
    <cellStyle name="桁区切り 3 2 3 4 3" xfId="1638" xr:uid="{A22510A8-EB75-45C5-B9A3-2AC346FC548C}"/>
    <cellStyle name="桁区切り 3 2 3 5" xfId="724" xr:uid="{7A0F9B55-0945-42BA-BA0A-C659670BB926}"/>
    <cellStyle name="桁区切り 3 2 3 5 2" xfId="1929" xr:uid="{64C0CFA5-FF2D-4F6E-A774-EEDB46A5FA3C}"/>
    <cellStyle name="桁区切り 3 2 3 6" xfId="1348" xr:uid="{0A693A90-A9A9-465B-9746-0664E4E4C06E}"/>
    <cellStyle name="桁区切り 3 2 4" xfId="186" xr:uid="{6DC3FC42-604E-4DA4-A0AA-AE40CF904342}"/>
    <cellStyle name="桁区切り 3 2 4 2" xfId="478" xr:uid="{C5D7F56C-1B6A-4F89-8A8B-143F56881107}"/>
    <cellStyle name="桁区切り 3 2 4 2 2" xfId="1063" xr:uid="{8AF42FEC-2321-4747-A755-7354145B3A4B}"/>
    <cellStyle name="桁区切り 3 2 4 2 2 2" xfId="2268" xr:uid="{8879FD69-F279-485F-AB94-568BE651A05E}"/>
    <cellStyle name="桁区切り 3 2 4 2 3" xfId="1686" xr:uid="{3784A84F-21B6-4A68-A443-7C4204F785BB}"/>
    <cellStyle name="桁区切り 3 2 4 3" xfId="772" xr:uid="{6A7077A6-FA5B-4755-8DA6-3D50FB94BC5C}"/>
    <cellStyle name="桁区切り 3 2 4 3 2" xfId="1977" xr:uid="{D496E1F9-DF63-4156-82AD-4959694E2381}"/>
    <cellStyle name="桁区切り 3 2 4 4" xfId="1395" xr:uid="{43C20115-34C6-4B96-B387-E3F93AD8EB02}"/>
    <cellStyle name="桁区切り 3 2 5" xfId="275" xr:uid="{B3C3E4B5-F0F3-4D7E-BCD9-E8AC6E7EABF5}"/>
    <cellStyle name="桁区切り 3 2 5 2" xfId="566" xr:uid="{B917A3F7-7CC7-43EE-A0CD-C77BAB16CF59}"/>
    <cellStyle name="桁区切り 3 2 5 2 2" xfId="1151" xr:uid="{AE7D372B-650D-45E4-AFCF-02BE28B7A0F0}"/>
    <cellStyle name="桁区切り 3 2 5 2 2 2" xfId="2356" xr:uid="{716CE5AF-DC93-458B-87A8-06B531C94AB6}"/>
    <cellStyle name="桁区切り 3 2 5 2 3" xfId="1774" xr:uid="{25304E68-6F6D-4BCC-9FA1-1345A701A08F}"/>
    <cellStyle name="桁区切り 3 2 5 3" xfId="860" xr:uid="{62673C1E-88FF-425B-9E01-6E9A539F8D62}"/>
    <cellStyle name="桁区切り 3 2 5 3 2" xfId="2065" xr:uid="{BDC079D9-1FED-411B-9ACD-39B17D2AE6E3}"/>
    <cellStyle name="桁区切り 3 2 5 4" xfId="1483" xr:uid="{A98C9974-825B-488A-918D-5AC830A083B4}"/>
    <cellStyle name="桁区切り 3 2 6" xfId="381" xr:uid="{279CE640-E4CF-4509-B7AA-A0BEF3E97DEF}"/>
    <cellStyle name="桁区切り 3 2 6 2" xfId="966" xr:uid="{9B74D6BF-A583-42D4-97CC-52E9F07CFAA2}"/>
    <cellStyle name="桁区切り 3 2 6 2 2" xfId="2171" xr:uid="{EBBF2C97-D26A-42D4-BC0A-0D4823E24611}"/>
    <cellStyle name="桁区切り 3 2 6 3" xfId="1589" xr:uid="{71EC9DE2-82DA-46ED-936C-E6A7F13C34D9}"/>
    <cellStyle name="桁区切り 3 2 7" xfId="674" xr:uid="{148E2931-4591-4603-89A6-EB53352AD907}"/>
    <cellStyle name="桁区切り 3 2 7 2" xfId="1880" xr:uid="{64ECFFC8-5B85-42AA-92C9-61D964F720FA}"/>
    <cellStyle name="桁区切り 3 2 8" xfId="1249" xr:uid="{2A585BCA-E615-44FF-B8C3-080EAE65741B}"/>
    <cellStyle name="桁区切り 3 2 8 2" xfId="2454" xr:uid="{40FED66D-61F2-4D48-A648-B40E1245B7C8}"/>
    <cellStyle name="桁区切り 3 2 9" xfId="1300" xr:uid="{3B36F725-7976-498C-9CBE-BCC8FF0C0984}"/>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2 2 2" xfId="2287" xr:uid="{5285B818-44B3-43E4-A3FA-A629BFCD176C}"/>
    <cellStyle name="桁区切り 3 3 2 2 3" xfId="1705" xr:uid="{F07F6BD5-3F67-43FF-A8D4-FEE1340D3843}"/>
    <cellStyle name="桁区切り 3 3 2 3" xfId="791" xr:uid="{EA003A36-FC51-42DA-8925-B9D0E2291794}"/>
    <cellStyle name="桁区切り 3 3 2 3 2" xfId="1996" xr:uid="{15058BE1-381D-4C55-85F1-6A2064AA6CAC}"/>
    <cellStyle name="桁区切り 3 3 2 4" xfId="1414" xr:uid="{23D6BB8E-0C29-4DEF-8FD4-7E5248A038BB}"/>
    <cellStyle name="桁区切り 3 3 3" xfId="276" xr:uid="{FF09086B-3370-491C-8673-3A49ED4B9E1F}"/>
    <cellStyle name="桁区切り 3 3 3 2" xfId="567" xr:uid="{1DA21B89-AC9D-406F-AC7B-340B04701E91}"/>
    <cellStyle name="桁区切り 3 3 3 2 2" xfId="1152" xr:uid="{6400C040-16F7-44CA-9778-51946E510A65}"/>
    <cellStyle name="桁区切り 3 3 3 2 2 2" xfId="2357" xr:uid="{4491BB6F-60FE-4A5B-A862-EBEF0749DC22}"/>
    <cellStyle name="桁区切り 3 3 3 2 3" xfId="1775" xr:uid="{7204DBF9-34C1-4452-B8EE-D631B98B21C9}"/>
    <cellStyle name="桁区切り 3 3 3 3" xfId="861" xr:uid="{FED2D84E-EB03-4EDF-A06F-CDE1D34105E3}"/>
    <cellStyle name="桁区切り 3 3 3 3 2" xfId="2066" xr:uid="{DF33C715-1D98-4495-8FFF-8C998B0B3173}"/>
    <cellStyle name="桁区切り 3 3 3 4" xfId="1484" xr:uid="{748EF4C7-7EF8-4B63-8928-8C75CB89ED65}"/>
    <cellStyle name="桁区切り 3 3 4" xfId="400" xr:uid="{A499CD7F-FB2C-4D4B-BC4B-13D0361BA3ED}"/>
    <cellStyle name="桁区切り 3 3 4 2" xfId="985" xr:uid="{EA3BEA8A-179B-4596-BADA-832DCE56DD45}"/>
    <cellStyle name="桁区切り 3 3 4 2 2" xfId="2190" xr:uid="{1FBA374C-29C4-46A9-93B9-27853E98FED3}"/>
    <cellStyle name="桁区切り 3 3 4 3" xfId="1608" xr:uid="{4039EF29-28C1-407E-A476-56B1C0B96FD5}"/>
    <cellStyle name="桁区切り 3 3 5" xfId="694" xr:uid="{22A6C062-C8D0-47CF-9CAA-C826AB8F08D2}"/>
    <cellStyle name="桁区切り 3 3 5 2" xfId="1899" xr:uid="{197D9222-830C-4AAA-8379-ABC7E2EC31EC}"/>
    <cellStyle name="桁区切り 3 3 6" xfId="1318" xr:uid="{BC50DF3B-4598-4E2C-B8CD-6CB94202DAA8}"/>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2 2 2" xfId="2255" xr:uid="{1ECA3182-3774-4CC3-916A-8F988C0EC631}"/>
    <cellStyle name="桁区切り 3 5 2 3" xfId="1673" xr:uid="{5A8A0452-36E7-4E17-92CB-B390853B5B5D}"/>
    <cellStyle name="桁区切り 3 5 3" xfId="759" xr:uid="{2A1512D0-D081-4430-AABE-6CC31708E5E3}"/>
    <cellStyle name="桁区切り 3 5 3 2" xfId="1964" xr:uid="{F3D12B46-FA39-48CE-BFFD-3A61906E61E5}"/>
    <cellStyle name="桁区切り 3 5 4" xfId="1382" xr:uid="{73D6A9AB-C5CD-465A-B770-448CDDB8F9F9}"/>
    <cellStyle name="桁区切り 3 6" xfId="277" xr:uid="{00EE4FAF-A6E8-4548-BAE5-3FCE6E84E805}"/>
    <cellStyle name="桁区切り 3 6 2" xfId="568" xr:uid="{BB6C9D81-B2C6-4AB3-8052-3F7D92044B81}"/>
    <cellStyle name="桁区切り 3 6 2 2" xfId="1153" xr:uid="{B00F366C-4E30-4BD7-9A07-1E1D622D0AC3}"/>
    <cellStyle name="桁区切り 3 6 2 2 2" xfId="2358" xr:uid="{C92F16F1-9C36-46F7-8025-3AAE4CBDB3C7}"/>
    <cellStyle name="桁区切り 3 6 2 3" xfId="1776" xr:uid="{4358151D-21FB-49D3-9A70-810465777553}"/>
    <cellStyle name="桁区切り 3 6 3" xfId="862" xr:uid="{61E7A822-1115-4070-B180-2B6BACCC11D6}"/>
    <cellStyle name="桁区切り 3 6 3 2" xfId="2067" xr:uid="{EC7B2C84-4726-481F-88E8-8CC95026B48F}"/>
    <cellStyle name="桁区切り 3 6 4" xfId="1485" xr:uid="{3B3E4770-5CBA-4E8D-973A-3F5533D2236B}"/>
    <cellStyle name="桁区切り 3 7" xfId="368" xr:uid="{1690A2AA-8C54-4808-B419-A06EAA5478FD}"/>
    <cellStyle name="桁区切り 3 7 2" xfId="953" xr:uid="{1FD5226D-BC4B-419D-974B-048D0C7A229F}"/>
    <cellStyle name="桁区切り 3 7 2 2" xfId="2158" xr:uid="{7FE99590-F95C-4265-8663-2DFB3182B79B}"/>
    <cellStyle name="桁区切り 3 7 3" xfId="1576" xr:uid="{D7BA9002-9B93-4A94-9D01-C3FA0418B10B}"/>
    <cellStyle name="桁区切り 3 8" xfId="661" xr:uid="{38981D09-9FC3-4285-994F-C23E99CFCF44}"/>
    <cellStyle name="桁区切り 3 8 2" xfId="1867" xr:uid="{3F00D7EF-763F-4D43-A0A3-531E98016380}"/>
    <cellStyle name="桁区切り 3 9" xfId="55" xr:uid="{94E8578D-F5EE-4753-8F1F-B340D94D7293}"/>
    <cellStyle name="桁区切り 3 9 2" xfId="1287" xr:uid="{00E383CC-2476-40FE-BDCB-D2BC2D6365DB}"/>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2 2 2" xfId="2359" xr:uid="{F61ACE70-3754-4884-9B34-5F04412A4B3D}"/>
    <cellStyle name="桁区切り 4 10 2 3" xfId="1777" xr:uid="{32CBC357-BD6A-4DC6-A178-524CDE7B6A2C}"/>
    <cellStyle name="桁区切り 4 10 3" xfId="863" xr:uid="{A3B223AF-938B-4023-8DA3-6B25A9BCD4FD}"/>
    <cellStyle name="桁区切り 4 10 3 2" xfId="2068" xr:uid="{B4A9D039-943A-4E60-B51B-97EE10A23013}"/>
    <cellStyle name="桁区切り 4 10 4" xfId="1486" xr:uid="{87E2AC7A-0676-4FF4-87FC-404D143C24E7}"/>
    <cellStyle name="桁区切り 4 11" xfId="370" xr:uid="{96ED19BC-0AEB-4E1C-AB7E-ADF9ADE6B357}"/>
    <cellStyle name="桁区切り 4 11 2" xfId="955" xr:uid="{0CA566C8-1F14-44D6-883E-8BB71EA41AC0}"/>
    <cellStyle name="桁区切り 4 11 2 2" xfId="2160" xr:uid="{85558CBD-B04A-49D1-8576-7A8B8C6FA4C2}"/>
    <cellStyle name="桁区切り 4 11 3" xfId="1578" xr:uid="{2EEC07CA-E511-4A1E-935E-4B9D463D3166}"/>
    <cellStyle name="桁区切り 4 12" xfId="663" xr:uid="{C037C621-F6CC-44D3-9048-486334E11518}"/>
    <cellStyle name="桁区切り 4 12 2" xfId="1869" xr:uid="{90792B84-4FEF-49F9-974D-4C6CB2B5A837}"/>
    <cellStyle name="桁区切り 4 13" xfId="57" xr:uid="{99C61E55-41AC-4842-9CCC-C5EA1E8ECD35}"/>
    <cellStyle name="桁区切り 4 13 2" xfId="1289" xr:uid="{12670D54-C227-43B9-AAE0-0FF9144392DC}"/>
    <cellStyle name="桁区切り 4 14" xfId="1275" xr:uid="{F863C7CE-5E45-491B-BE96-79D91EB67A48}"/>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2 2 2" xfId="2302" xr:uid="{37EFCA60-0496-4BF2-960E-1AEEC82D5482}"/>
    <cellStyle name="桁区切り 4 2 2 2 2 2 3" xfId="1720" xr:uid="{7591EA86-D67B-4D86-9228-927382B664F0}"/>
    <cellStyle name="桁区切り 4 2 2 2 2 3" xfId="806" xr:uid="{E968F1ED-51C6-4F41-A1DE-CB2CEB1B4BE9}"/>
    <cellStyle name="桁区切り 4 2 2 2 2 3 2" xfId="2011" xr:uid="{368BA607-311A-44A0-BF1C-8B9A5B26A93D}"/>
    <cellStyle name="桁区切り 4 2 2 2 2 4" xfId="1429" xr:uid="{3C372A1F-310B-4371-A682-8F5FBA65F69A}"/>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2 2 2" xfId="2360" xr:uid="{32E462BE-9436-438D-ABA1-07C2F6FBD406}"/>
    <cellStyle name="桁区切り 4 2 2 2 3 2 3" xfId="1778" xr:uid="{E4BAAD43-1368-4B4E-BC6B-12C23F8279E0}"/>
    <cellStyle name="桁区切り 4 2 2 2 3 3" xfId="864" xr:uid="{A9197A8C-88B9-473D-B6F2-E8D75DA32AF8}"/>
    <cellStyle name="桁区切り 4 2 2 2 3 3 2" xfId="2069" xr:uid="{0AE3A0DB-DF92-4D9F-9D95-6219C81257E1}"/>
    <cellStyle name="桁区切り 4 2 2 2 3 4" xfId="1487" xr:uid="{9BD28ED5-9D64-4A4F-B242-AB21C2285456}"/>
    <cellStyle name="桁区切り 4 2 2 2 4" xfId="415" xr:uid="{C21FEF28-366D-4722-9D76-3A653AD03D12}"/>
    <cellStyle name="桁区切り 4 2 2 2 4 2" xfId="1000" xr:uid="{BD22F0AF-976C-4A6A-98C1-7751F9929F8A}"/>
    <cellStyle name="桁区切り 4 2 2 2 4 2 2" xfId="2205" xr:uid="{448706F6-D435-4141-B82C-82FCC3E098A6}"/>
    <cellStyle name="桁区切り 4 2 2 2 4 3" xfId="1623" xr:uid="{79BE30BE-D47A-4D02-BE8A-73E50F95DBEE}"/>
    <cellStyle name="桁区切り 4 2 2 2 5" xfId="709" xr:uid="{B2BD1F97-A6BF-4ACE-80C7-A552456A88AB}"/>
    <cellStyle name="桁区切り 4 2 2 2 5 2" xfId="1914" xr:uid="{5DC303CE-D5F5-4E43-8B67-AF8CE68DC455}"/>
    <cellStyle name="桁区切り 4 2 2 2 6" xfId="1333" xr:uid="{07FFA1E4-7AA3-465B-A987-06971FF22DEC}"/>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2 2 2" xfId="2319" xr:uid="{079F8966-FE8F-418B-8F61-D2B692074CB3}"/>
    <cellStyle name="桁区切り 4 2 2 3 2 2 3" xfId="1737" xr:uid="{E8F66E15-B9C9-47CB-82A0-37195C4909B1}"/>
    <cellStyle name="桁区切り 4 2 2 3 2 3" xfId="823" xr:uid="{5F04694D-736A-4E05-9041-61AF35B8297B}"/>
    <cellStyle name="桁区切り 4 2 2 3 2 3 2" xfId="2028" xr:uid="{DBB670A7-6CBD-4438-8D30-429E890A4C28}"/>
    <cellStyle name="桁区切り 4 2 2 3 2 4" xfId="1446" xr:uid="{321BE8ED-6459-4F91-B2E7-2D441DAD762E}"/>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2 2 2" xfId="2361" xr:uid="{B9B262D1-58FD-474F-A175-02A39D6FCAE5}"/>
    <cellStyle name="桁区切り 4 2 2 3 3 2 3" xfId="1779" xr:uid="{73B26E76-6D59-4DD8-A652-29E3E889F4B0}"/>
    <cellStyle name="桁区切り 4 2 2 3 3 3" xfId="865" xr:uid="{E3FAF34F-28C6-4F39-93FC-34EEB407DE23}"/>
    <cellStyle name="桁区切り 4 2 2 3 3 3 2" xfId="2070" xr:uid="{72936E3C-7475-407B-8928-FD302EDD1DB0}"/>
    <cellStyle name="桁区切り 4 2 2 3 3 4" xfId="1488" xr:uid="{D46A8F38-34AE-428E-83A5-CAA364C7728C}"/>
    <cellStyle name="桁区切り 4 2 2 3 4" xfId="432" xr:uid="{646EA36D-5C05-46C8-AAF4-2070B9435F34}"/>
    <cellStyle name="桁区切り 4 2 2 3 4 2" xfId="1017" xr:uid="{C7D0BC47-8C97-4FBD-A598-2AC37F4C1E7F}"/>
    <cellStyle name="桁区切り 4 2 2 3 4 2 2" xfId="2222" xr:uid="{5D01018C-338B-49B4-9A20-E37FD13B2D02}"/>
    <cellStyle name="桁区切り 4 2 2 3 4 3" xfId="1640" xr:uid="{E3C35C87-2426-44D5-B9D9-147447704F8A}"/>
    <cellStyle name="桁区切り 4 2 2 3 5" xfId="726" xr:uid="{A42D5D82-AD19-4C99-BA45-DDD9E510A3A5}"/>
    <cellStyle name="桁区切り 4 2 2 3 5 2" xfId="1931" xr:uid="{865C5670-C38C-435C-BD5C-9A1A4E1DA4BA}"/>
    <cellStyle name="桁区切り 4 2 2 3 6" xfId="1350" xr:uid="{0A020E61-62F0-4012-9EEA-7004BEF58988}"/>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2 2 2" xfId="2270" xr:uid="{29145920-7937-4BC5-81C3-C67C005ACB95}"/>
    <cellStyle name="桁区切り 4 2 2 4 2 3" xfId="1688" xr:uid="{DBFB783A-00A2-467F-8FB3-BEB839C20220}"/>
    <cellStyle name="桁区切り 4 2 2 4 3" xfId="774" xr:uid="{0BE729AA-5BC6-46C2-B006-1C8C6FB88B9E}"/>
    <cellStyle name="桁区切り 4 2 2 4 3 2" xfId="1979" xr:uid="{C8A9425C-6095-4AAB-9987-A07538443163}"/>
    <cellStyle name="桁区切り 4 2 2 4 4" xfId="1397" xr:uid="{3AC1914D-A6AF-46D3-BD2C-E80D8803BFF5}"/>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2 2 2" xfId="2362" xr:uid="{8634E7E7-39AC-406E-8D43-97E9DC2F2572}"/>
    <cellStyle name="桁区切り 4 2 2 5 2 3" xfId="1780" xr:uid="{1F15711B-BE9A-4105-8000-C10F77BE1BE5}"/>
    <cellStyle name="桁区切り 4 2 2 5 3" xfId="866" xr:uid="{1916753F-A506-4DD2-B1B4-0E69F881A177}"/>
    <cellStyle name="桁区切り 4 2 2 5 3 2" xfId="2071" xr:uid="{1BD2970C-09BA-4C59-93D5-5C7DA321207F}"/>
    <cellStyle name="桁区切り 4 2 2 5 4" xfId="1489" xr:uid="{8CEFBC10-46E3-44CA-B56D-8FF6C514D564}"/>
    <cellStyle name="桁区切り 4 2 2 6" xfId="383" xr:uid="{E4CBE9A6-6FAF-4E6A-9049-9861F5879BA8}"/>
    <cellStyle name="桁区切り 4 2 2 6 2" xfId="968" xr:uid="{E3D3EDFB-8601-46A1-B42F-3B0B3D1E8328}"/>
    <cellStyle name="桁区切り 4 2 2 6 2 2" xfId="2173" xr:uid="{37D7EF55-F9DE-42B2-9368-497FAA8C5D26}"/>
    <cellStyle name="桁区切り 4 2 2 6 3" xfId="1591" xr:uid="{A14FCB24-9FB8-4DDB-888D-7D178660E8F3}"/>
    <cellStyle name="桁区切り 4 2 2 7" xfId="676" xr:uid="{F2B29393-CC85-49EC-8015-27F8889A451C}"/>
    <cellStyle name="桁区切り 4 2 2 7 2" xfId="1882" xr:uid="{F8584F3C-E898-4680-8A95-BA9B84E5305B}"/>
    <cellStyle name="桁区切り 4 2 2 8" xfId="1302" xr:uid="{B4085D62-02CD-4BEC-A5F0-5D36BA8E8D63}"/>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2 2 2" xfId="2291" xr:uid="{A567FFFE-D2D4-4E8C-BE40-EC53C0BD0755}"/>
    <cellStyle name="桁区切り 4 2 3 2 2 3" xfId="1709" xr:uid="{027A7C45-706F-4A06-A559-F7C617BB5932}"/>
    <cellStyle name="桁区切り 4 2 3 2 3" xfId="795" xr:uid="{269EAF99-F71D-4A56-8734-C2B2B36D74B1}"/>
    <cellStyle name="桁区切り 4 2 3 2 3 2" xfId="2000" xr:uid="{EF4D882E-A65E-4F83-85CD-653DF34E7F7B}"/>
    <cellStyle name="桁区切り 4 2 3 2 4" xfId="1418" xr:uid="{4266AD75-43D2-49D2-A241-EFE440F9D3F9}"/>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2 2 2" xfId="2363" xr:uid="{6390D667-BFDD-4A86-8D68-7181D4D730DC}"/>
    <cellStyle name="桁区切り 4 2 3 3 2 3" xfId="1781" xr:uid="{BE7E6B99-D777-41A1-B985-186022AFC671}"/>
    <cellStyle name="桁区切り 4 2 3 3 3" xfId="867" xr:uid="{0960D9A7-D943-4365-9FA4-4E96235D7877}"/>
    <cellStyle name="桁区切り 4 2 3 3 3 2" xfId="2072" xr:uid="{D8A3EC10-317E-4028-A5F5-5C074A5847F4}"/>
    <cellStyle name="桁区切り 4 2 3 3 4" xfId="1490" xr:uid="{FD4B8830-D0D6-4B75-9CB6-F156F94C3E0C}"/>
    <cellStyle name="桁区切り 4 2 3 4" xfId="404" xr:uid="{F9B9D1CA-4429-4874-AC81-D344C6FE1C50}"/>
    <cellStyle name="桁区切り 4 2 3 4 2" xfId="989" xr:uid="{09586971-1BFE-4C1B-B702-2FDFABE261BB}"/>
    <cellStyle name="桁区切り 4 2 3 4 2 2" xfId="2194" xr:uid="{5457C485-433C-47EC-991E-2654077BC9A5}"/>
    <cellStyle name="桁区切り 4 2 3 4 3" xfId="1612" xr:uid="{C3788A85-A13A-410C-A1CF-E9E6B4749014}"/>
    <cellStyle name="桁区切り 4 2 3 5" xfId="698" xr:uid="{26D7F17C-797C-4290-91E4-EB5B7A7557E7}"/>
    <cellStyle name="桁区切り 4 2 3 5 2" xfId="1903" xr:uid="{07F5DA28-EE8B-4AB4-8456-02EF9D777E0E}"/>
    <cellStyle name="桁区切り 4 2 3 6" xfId="1322" xr:uid="{13325A35-7D21-4681-847C-0EC29604C1C6}"/>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2 2 2" xfId="2318" xr:uid="{99341809-A8DD-449D-8C2D-5656B360037B}"/>
    <cellStyle name="桁区切り 4 2 4 2 2 3" xfId="1736" xr:uid="{3A6C4331-1A4A-4745-B64B-31E020DE7FB5}"/>
    <cellStyle name="桁区切り 4 2 4 2 3" xfId="822" xr:uid="{8F268AE2-2A13-4B6A-9FF4-03FE43D53007}"/>
    <cellStyle name="桁区切り 4 2 4 2 3 2" xfId="2027" xr:uid="{9E1149BC-7080-4B97-B560-FA2A2FF06081}"/>
    <cellStyle name="桁区切り 4 2 4 2 4" xfId="1445" xr:uid="{BFA74283-08A8-4B78-AC1B-347B5BA82665}"/>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2 2 2" xfId="2364" xr:uid="{6F9E29FE-24FA-4FD3-AA8C-E892E79883E2}"/>
    <cellStyle name="桁区切り 4 2 4 3 2 3" xfId="1782" xr:uid="{0B765E39-1FD0-4EB4-A905-C3833663E00B}"/>
    <cellStyle name="桁区切り 4 2 4 3 3" xfId="868" xr:uid="{2F1D40EC-77EE-4814-9112-10B7B07E9C6B}"/>
    <cellStyle name="桁区切り 4 2 4 3 3 2" xfId="2073" xr:uid="{5495DDDB-EB74-40CE-A719-9A599440CD62}"/>
    <cellStyle name="桁区切り 4 2 4 3 4" xfId="1491" xr:uid="{A6F2E055-9605-4511-BDBA-B400EB4B9A8B}"/>
    <cellStyle name="桁区切り 4 2 4 4" xfId="431" xr:uid="{DD6A6CEF-4DBB-4A18-A8CB-481E4C124DC6}"/>
    <cellStyle name="桁区切り 4 2 4 4 2" xfId="1016" xr:uid="{33953168-7F18-4D21-A107-05A7550F2B0C}"/>
    <cellStyle name="桁区切り 4 2 4 4 2 2" xfId="2221" xr:uid="{D0816571-69FC-44A5-B2A9-F820C3905B24}"/>
    <cellStyle name="桁区切り 4 2 4 4 3" xfId="1639" xr:uid="{93EB91AD-879B-402B-820A-33E7A2FF8CFE}"/>
    <cellStyle name="桁区切り 4 2 4 5" xfId="725" xr:uid="{6D1A1978-0FF8-4674-99C0-E692D72D71BC}"/>
    <cellStyle name="桁区切り 4 2 4 5 2" xfId="1930" xr:uid="{B263A201-B799-4F31-BD23-6E8FA9806708}"/>
    <cellStyle name="桁区切り 4 2 4 6" xfId="1349" xr:uid="{90E674AB-D83E-43F7-8B47-840AA466B638}"/>
    <cellStyle name="桁区切り 4 2 5" xfId="177" xr:uid="{E0056C38-DB0C-4C84-89CC-96F4AFF8AA66}"/>
    <cellStyle name="桁区切り 4 2 5 2" xfId="469" xr:uid="{61287395-E0D6-4A40-8E1E-5366A26F29BA}"/>
    <cellStyle name="桁区切り 4 2 5 2 2" xfId="1054" xr:uid="{FFD8E574-D8E9-422C-A42B-B2C4FE5815D1}"/>
    <cellStyle name="桁区切り 4 2 5 2 2 2" xfId="2259" xr:uid="{44F4A03E-3ECC-4B46-8BE8-DAC60B0D9EE6}"/>
    <cellStyle name="桁区切り 4 2 5 2 3" xfId="1677" xr:uid="{1A8F3E89-8B75-4754-A309-4B2AB0AE6574}"/>
    <cellStyle name="桁区切り 4 2 5 3" xfId="763" xr:uid="{8A79AB25-4A0D-45D7-8690-FB03D73EDF25}"/>
    <cellStyle name="桁区切り 4 2 5 3 2" xfId="1968" xr:uid="{D9A9182A-302E-4D8B-B398-750C677565F8}"/>
    <cellStyle name="桁区切り 4 2 5 4" xfId="1386" xr:uid="{7C5F6057-D826-4AF7-BFEA-C5095BA28CDD}"/>
    <cellStyle name="桁区切り 4 2 6" xfId="284" xr:uid="{EF0E4FBF-B119-42FE-8FFD-E171381EB0E4}"/>
    <cellStyle name="桁区切り 4 2 6 2" xfId="575" xr:uid="{65AB8991-FD3C-490E-B7EC-B7268FD72638}"/>
    <cellStyle name="桁区切り 4 2 6 2 2" xfId="1160" xr:uid="{D3197DA6-32AE-4A09-AF04-AF8366ED677F}"/>
    <cellStyle name="桁区切り 4 2 6 2 2 2" xfId="2365" xr:uid="{599F8DF2-EBCB-4BD5-86FB-CFF83338465B}"/>
    <cellStyle name="桁区切り 4 2 6 2 3" xfId="1783" xr:uid="{A7EFC790-A956-401F-B213-D0F31F85582B}"/>
    <cellStyle name="桁区切り 4 2 6 3" xfId="869" xr:uid="{8799C831-C19E-4060-A496-88306E403D24}"/>
    <cellStyle name="桁区切り 4 2 6 3 2" xfId="2074" xr:uid="{50B6F01E-F75C-42C2-9D96-36016AB477E7}"/>
    <cellStyle name="桁区切り 4 2 6 4" xfId="1492" xr:uid="{64D65F92-9831-45A1-B2F3-6A62DAEF906D}"/>
    <cellStyle name="桁区切り 4 2 7" xfId="372" xr:uid="{7A1FF18B-79B4-48A5-9A1E-4414A13677A0}"/>
    <cellStyle name="桁区切り 4 2 7 2" xfId="957" xr:uid="{16BD99D4-2665-40DD-A329-D7544BD74DF4}"/>
    <cellStyle name="桁区切り 4 2 7 2 2" xfId="2162" xr:uid="{B73AE826-0489-4C55-BAA6-2A4A4A1E1B27}"/>
    <cellStyle name="桁区切り 4 2 7 3" xfId="1580" xr:uid="{B5DAD77D-A68B-4218-842C-081483959684}"/>
    <cellStyle name="桁区切り 4 2 8" xfId="665" xr:uid="{70AFA1A5-E1A8-4531-82B3-255EA9140749}"/>
    <cellStyle name="桁区切り 4 2 8 2" xfId="1871" xr:uid="{0B7A8A46-9515-499E-8460-BE1F781878E8}"/>
    <cellStyle name="桁区切り 4 2 9" xfId="1291" xr:uid="{43B67153-0915-419E-B0E2-677BAA6EA28D}"/>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2 2 2" xfId="2303" xr:uid="{870E3A43-C02B-4C3B-86CB-06D72441FFDD}"/>
    <cellStyle name="桁区切り 4 3 2 2 2 2 3" xfId="1721" xr:uid="{93D3F69F-A003-4674-AC21-B2ECAF5B1121}"/>
    <cellStyle name="桁区切り 4 3 2 2 2 3" xfId="807" xr:uid="{CC9CC380-30E8-4397-ADB7-28014CE52C7F}"/>
    <cellStyle name="桁区切り 4 3 2 2 2 3 2" xfId="2012" xr:uid="{63BB5644-D126-4354-B298-7B1130E118E7}"/>
    <cellStyle name="桁区切り 4 3 2 2 2 4" xfId="1430" xr:uid="{E148E7B5-A160-4BC2-97E9-C2A29403666A}"/>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2 2 2" xfId="2366" xr:uid="{42E77D9C-F1DC-49C0-BE3C-6DDCAD6336BD}"/>
    <cellStyle name="桁区切り 4 3 2 2 3 2 3" xfId="1784" xr:uid="{A2E3F0C2-70B7-4909-9062-7C9F6EF8F6FE}"/>
    <cellStyle name="桁区切り 4 3 2 2 3 3" xfId="870" xr:uid="{028A5F04-DA4F-42C2-A150-58E90DAA5EB9}"/>
    <cellStyle name="桁区切り 4 3 2 2 3 3 2" xfId="2075" xr:uid="{CFC73A64-9DB5-4773-8061-7A0DFC691D9C}"/>
    <cellStyle name="桁区切り 4 3 2 2 3 4" xfId="1493" xr:uid="{6A1B5968-7F07-4738-A6D3-7BAF9FDB8D04}"/>
    <cellStyle name="桁区切り 4 3 2 2 4" xfId="416" xr:uid="{D30960CC-846B-43F9-B416-E65D57B5A709}"/>
    <cellStyle name="桁区切り 4 3 2 2 4 2" xfId="1001" xr:uid="{0F45B8D3-A298-4E8E-AC2A-26A0EA54F3D1}"/>
    <cellStyle name="桁区切り 4 3 2 2 4 2 2" xfId="2206" xr:uid="{A8E8FDD2-6BC3-41DC-B4BE-577525DF9901}"/>
    <cellStyle name="桁区切り 4 3 2 2 4 3" xfId="1624" xr:uid="{182E3E37-AE6E-4E2D-AC1C-77E416FEB3E4}"/>
    <cellStyle name="桁区切り 4 3 2 2 5" xfId="710" xr:uid="{EBDD1670-491A-42A4-923E-1A35439C0569}"/>
    <cellStyle name="桁区切り 4 3 2 2 5 2" xfId="1915" xr:uid="{1E2E8477-B1E8-4AE3-ABD4-7E0AB7E41D68}"/>
    <cellStyle name="桁区切り 4 3 2 2 6" xfId="1334" xr:uid="{A012AA1A-A4AD-49B6-8D91-C212CC4932DC}"/>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2 2 2" xfId="2321" xr:uid="{E7812C1D-F944-4A1E-BDD4-F7EDE253D472}"/>
    <cellStyle name="桁区切り 4 3 2 3 2 2 3" xfId="1739" xr:uid="{C274809F-8EE9-49C2-8616-FC4A1F82AAEE}"/>
    <cellStyle name="桁区切り 4 3 2 3 2 3" xfId="825" xr:uid="{164476CE-336B-4ED0-A8FF-90A0F8DAA3B7}"/>
    <cellStyle name="桁区切り 4 3 2 3 2 3 2" xfId="2030" xr:uid="{619DF725-5917-4C83-9BAF-63CA1C7D21F5}"/>
    <cellStyle name="桁区切り 4 3 2 3 2 4" xfId="1448" xr:uid="{0FD5D117-AB6E-490F-A965-5E1556707269}"/>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2 2 2" xfId="2367" xr:uid="{66C1F117-5924-4BDA-A9A5-0806C9D90BF6}"/>
    <cellStyle name="桁区切り 4 3 2 3 3 2 3" xfId="1785" xr:uid="{8528DE03-F3CC-4443-99B9-7CAA9F655F6F}"/>
    <cellStyle name="桁区切り 4 3 2 3 3 3" xfId="871" xr:uid="{52F5D292-3DBB-46CF-9038-95F1A0AB3255}"/>
    <cellStyle name="桁区切り 4 3 2 3 3 3 2" xfId="2076" xr:uid="{96BC9A1C-836C-4D2D-A5D5-32B9C66A4A44}"/>
    <cellStyle name="桁区切り 4 3 2 3 3 4" xfId="1494" xr:uid="{42A76693-C124-4D79-A418-77FCDB0787C9}"/>
    <cellStyle name="桁区切り 4 3 2 3 4" xfId="434" xr:uid="{BFE3726D-A0C1-4E8C-B4DF-A74EED6D8E74}"/>
    <cellStyle name="桁区切り 4 3 2 3 4 2" xfId="1019" xr:uid="{76A50FFC-D413-4BEE-BDF8-68C5F6E8D300}"/>
    <cellStyle name="桁区切り 4 3 2 3 4 2 2" xfId="2224" xr:uid="{7C0EEEDC-7F0D-4727-9F7B-64E7860E873D}"/>
    <cellStyle name="桁区切り 4 3 2 3 4 3" xfId="1642" xr:uid="{7666E1ED-7527-4821-AA16-BB89D9F366B2}"/>
    <cellStyle name="桁区切り 4 3 2 3 5" xfId="728" xr:uid="{2FE9DCC8-60BB-4B47-A7F3-7846E0551CB3}"/>
    <cellStyle name="桁区切り 4 3 2 3 5 2" xfId="1933" xr:uid="{DC226D41-072D-49FA-8A59-5F9281D36784}"/>
    <cellStyle name="桁区切り 4 3 2 3 6" xfId="1352" xr:uid="{0D3F3066-8F04-4681-AB0C-61D58C07F835}"/>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2 2 2" xfId="2271" xr:uid="{D1AE040F-8F3A-451D-B7E3-187C63DF1B27}"/>
    <cellStyle name="桁区切り 4 3 2 4 2 3" xfId="1689" xr:uid="{E49FFC1D-5CB9-4832-9DB7-586C9841958B}"/>
    <cellStyle name="桁区切り 4 3 2 4 3" xfId="775" xr:uid="{BA47B638-C8E0-4446-ADA5-E0A7CFF62329}"/>
    <cellStyle name="桁区切り 4 3 2 4 3 2" xfId="1980" xr:uid="{33BB7E2B-D0D3-4F33-B421-385BBDF6322F}"/>
    <cellStyle name="桁区切り 4 3 2 4 4" xfId="1398" xr:uid="{736EBDBE-8517-4AF0-8ACE-1BEB60DA2D33}"/>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2 2 2" xfId="2368" xr:uid="{4397E6B3-6114-4F3E-96B4-5859AB85CCB8}"/>
    <cellStyle name="桁区切り 4 3 2 5 2 3" xfId="1786" xr:uid="{C133B726-77BC-4B06-A1EA-1D489488C05E}"/>
    <cellStyle name="桁区切り 4 3 2 5 3" xfId="872" xr:uid="{30D0ADB1-7F77-4D91-A14E-9F5CF3B5C3E2}"/>
    <cellStyle name="桁区切り 4 3 2 5 3 2" xfId="2077" xr:uid="{0417DC9C-0931-4938-9A72-E25D117386E4}"/>
    <cellStyle name="桁区切り 4 3 2 5 4" xfId="1495" xr:uid="{E0BED139-732F-4D48-A1E1-43D71BC4928A}"/>
    <cellStyle name="桁区切り 4 3 2 6" xfId="384" xr:uid="{CD3CCA9A-14A8-4E64-AED5-70CFD4E5A0D1}"/>
    <cellStyle name="桁区切り 4 3 2 6 2" xfId="969" xr:uid="{7D305D74-0049-45FC-982E-0D5E2B8056A0}"/>
    <cellStyle name="桁区切り 4 3 2 6 2 2" xfId="2174" xr:uid="{3EA379F7-D77E-4535-991B-5EA07F84AF3A}"/>
    <cellStyle name="桁区切り 4 3 2 6 3" xfId="1592" xr:uid="{38ECD8EC-32D8-4256-BC8E-2D83D87E5199}"/>
    <cellStyle name="桁区切り 4 3 2 7" xfId="677" xr:uid="{68F2FAB8-1329-48A8-A8BF-1969C8418BDC}"/>
    <cellStyle name="桁区切り 4 3 2 7 2" xfId="1883" xr:uid="{34FC6829-2A70-423A-8925-53B45C3869D3}"/>
    <cellStyle name="桁区切り 4 3 2 8" xfId="1303" xr:uid="{69FB0F1A-59CB-4014-B05E-9566E74F8DAA}"/>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2 2 2" xfId="2293" xr:uid="{2245BC00-36A4-4AE7-9C8B-33FC7DF2BF18}"/>
    <cellStyle name="桁区切り 4 3 3 2 2 3" xfId="1711" xr:uid="{7A06EA1D-A88E-49FF-B374-0088DC78E6BC}"/>
    <cellStyle name="桁区切り 4 3 3 2 3" xfId="797" xr:uid="{AE530714-4EC4-4E01-8C41-7E16F8FECAA4}"/>
    <cellStyle name="桁区切り 4 3 3 2 3 2" xfId="2002" xr:uid="{45C3BB61-091A-408E-BDAF-C576D935E787}"/>
    <cellStyle name="桁区切り 4 3 3 2 4" xfId="1420" xr:uid="{C8799AB5-A5C5-4DEA-90E3-CEBFD28D5E41}"/>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2 2 2" xfId="2369" xr:uid="{ABC549D9-0E82-4B57-9B93-A15E6AD6FB38}"/>
    <cellStyle name="桁区切り 4 3 3 3 2 3" xfId="1787" xr:uid="{90EBB7C3-9C0B-496C-A79D-D4A9034288B1}"/>
    <cellStyle name="桁区切り 4 3 3 3 3" xfId="873" xr:uid="{CDEA417C-7DB1-4AD2-B9F2-01618CEE04E7}"/>
    <cellStyle name="桁区切り 4 3 3 3 3 2" xfId="2078" xr:uid="{E6A20C75-8FF8-4495-9CF7-8B91BF99F207}"/>
    <cellStyle name="桁区切り 4 3 3 3 4" xfId="1496" xr:uid="{A90063D3-2C14-49A4-BCB7-036A7A7D17D9}"/>
    <cellStyle name="桁区切り 4 3 3 4" xfId="406" xr:uid="{1AA98BFB-8065-401A-8E51-C9DF7CA98258}"/>
    <cellStyle name="桁区切り 4 3 3 4 2" xfId="991" xr:uid="{44DD79D9-C396-49BA-8591-643F60705F24}"/>
    <cellStyle name="桁区切り 4 3 3 4 2 2" xfId="2196" xr:uid="{CD72D0AB-4555-4A59-A33C-241B413E0364}"/>
    <cellStyle name="桁区切り 4 3 3 4 3" xfId="1614" xr:uid="{B9C4BD1F-55AF-4591-AC4B-BBB66DF5229F}"/>
    <cellStyle name="桁区切り 4 3 3 5" xfId="700" xr:uid="{CD4B909D-75B0-4B89-8770-914EE3E447A5}"/>
    <cellStyle name="桁区切り 4 3 3 5 2" xfId="1905" xr:uid="{0B688F09-5DBE-42CE-8A45-42A3277D0EFE}"/>
    <cellStyle name="桁区切り 4 3 3 6" xfId="1324" xr:uid="{77A77C22-7D36-4F46-9D4A-8BEA68A1C253}"/>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2 2 2" xfId="2320" xr:uid="{9195826E-3CC0-40C3-B18B-5E1BE141DD50}"/>
    <cellStyle name="桁区切り 4 3 4 2 2 3" xfId="1738" xr:uid="{FE6D233A-E8B5-46ED-9C39-C766CE90583D}"/>
    <cellStyle name="桁区切り 4 3 4 2 3" xfId="824" xr:uid="{1CF9D7CB-C1E2-484D-9DFC-8D2B517572AB}"/>
    <cellStyle name="桁区切り 4 3 4 2 3 2" xfId="2029" xr:uid="{D5A4E211-11D4-42B8-8153-A724AEDC23CC}"/>
    <cellStyle name="桁区切り 4 3 4 2 4" xfId="1447" xr:uid="{865ED93A-DE92-4BAF-9BC5-153EF9525C13}"/>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2 2 2" xfId="2370" xr:uid="{B8AF5DEA-E23D-4EA3-A093-3DB1A9C5F95E}"/>
    <cellStyle name="桁区切り 4 3 4 3 2 3" xfId="1788" xr:uid="{26BCDC1C-42E9-4970-A7D2-F665BB22C977}"/>
    <cellStyle name="桁区切り 4 3 4 3 3" xfId="874" xr:uid="{FE9CF4C9-B16C-4B84-A457-29240E05AE6B}"/>
    <cellStyle name="桁区切り 4 3 4 3 3 2" xfId="2079" xr:uid="{745203AE-5C15-4AA3-8A10-2E4873317B6F}"/>
    <cellStyle name="桁区切り 4 3 4 3 4" xfId="1497" xr:uid="{EF0BC261-78A8-49C7-BC7C-42676B6FAFEF}"/>
    <cellStyle name="桁区切り 4 3 4 4" xfId="433" xr:uid="{9D0B3B12-2F83-46D0-B3E9-2C5CC2F7A779}"/>
    <cellStyle name="桁区切り 4 3 4 4 2" xfId="1018" xr:uid="{08564C23-CF51-460B-B242-1A6DAFBD7608}"/>
    <cellStyle name="桁区切り 4 3 4 4 2 2" xfId="2223" xr:uid="{9A7560FF-2223-43BF-A08B-2589CBB39194}"/>
    <cellStyle name="桁区切り 4 3 4 4 3" xfId="1641" xr:uid="{AEA18108-6941-4690-B074-C12F14CEC78A}"/>
    <cellStyle name="桁区切り 4 3 4 5" xfId="727" xr:uid="{FE2663FF-5DD3-4D1C-A4BE-CD266490139C}"/>
    <cellStyle name="桁区切り 4 3 4 5 2" xfId="1932" xr:uid="{6BC68E78-524C-421F-ADF7-B61DE3C1942C}"/>
    <cellStyle name="桁区切り 4 3 4 6" xfId="1351" xr:uid="{A854D7F3-EB31-477D-98D7-2B52799D0760}"/>
    <cellStyle name="桁区切り 4 3 5" xfId="179" xr:uid="{E15EEBCA-10B1-4CB1-86C2-7F14D281B188}"/>
    <cellStyle name="桁区切り 4 3 5 2" xfId="471" xr:uid="{549E42E1-4BCC-4314-B4DB-C83E4ED499CB}"/>
    <cellStyle name="桁区切り 4 3 5 2 2" xfId="1056" xr:uid="{88D745DE-01D0-443C-A220-4ED3D7A2938A}"/>
    <cellStyle name="桁区切り 4 3 5 2 2 2" xfId="2261" xr:uid="{8A78E09C-301D-4B55-8BE0-A3814F590636}"/>
    <cellStyle name="桁区切り 4 3 5 2 3" xfId="1679" xr:uid="{11EF50BC-31D5-496A-91F2-AB3E40DA2D83}"/>
    <cellStyle name="桁区切り 4 3 5 3" xfId="765" xr:uid="{702955A7-B36C-40D3-B2B7-D4F63ACAE314}"/>
    <cellStyle name="桁区切り 4 3 5 3 2" xfId="1970" xr:uid="{58FDEFF2-52E8-4080-8195-CFCF49F635F0}"/>
    <cellStyle name="桁区切り 4 3 5 4" xfId="1388" xr:uid="{D65183AB-225E-4759-93ED-4FC2D480F74E}"/>
    <cellStyle name="桁区切り 4 3 6" xfId="290" xr:uid="{A378AB3F-F4F1-4648-A4BF-972101C78082}"/>
    <cellStyle name="桁区切り 4 3 6 2" xfId="581" xr:uid="{3BC64EE2-7EB1-4808-8A09-24EC0174CD1E}"/>
    <cellStyle name="桁区切り 4 3 6 2 2" xfId="1166" xr:uid="{9C8533D0-544A-4867-82B2-20A5ABED6D1B}"/>
    <cellStyle name="桁区切り 4 3 6 2 2 2" xfId="2371" xr:uid="{F28819D2-4EE7-4C67-81EF-9A2123259252}"/>
    <cellStyle name="桁区切り 4 3 6 2 3" xfId="1789" xr:uid="{DF69530C-3E83-4A91-A206-29A9D7611AD5}"/>
    <cellStyle name="桁区切り 4 3 6 3" xfId="875" xr:uid="{A83BAF12-7CDF-4EFB-95C2-55DEEFEFB4BF}"/>
    <cellStyle name="桁区切り 4 3 6 3 2" xfId="2080" xr:uid="{9A5C21B8-4D6F-4054-9A11-00FAA6BEEF86}"/>
    <cellStyle name="桁区切り 4 3 6 4" xfId="1498" xr:uid="{190FEE4F-55DB-4A8A-A10B-5A9DA8C63AAF}"/>
    <cellStyle name="桁区切り 4 3 7" xfId="374" xr:uid="{BEA67135-113C-404A-BBF0-C0E7121713D6}"/>
    <cellStyle name="桁区切り 4 3 7 2" xfId="959" xr:uid="{C8F1C07B-AA3A-477A-B305-821D9F4B72A3}"/>
    <cellStyle name="桁区切り 4 3 7 2 2" xfId="2164" xr:uid="{1D191BD5-4770-4A64-86C0-D78D72551ED7}"/>
    <cellStyle name="桁区切り 4 3 7 3" xfId="1582" xr:uid="{3E6FD759-C88B-4DFA-92D0-8023154BC038}"/>
    <cellStyle name="桁区切り 4 3 8" xfId="667" xr:uid="{22D674DE-F461-4C28-AB39-E547893000AA}"/>
    <cellStyle name="桁区切り 4 3 8 2" xfId="1873" xr:uid="{41E203C5-7000-4115-AFE6-311407762EFC}"/>
    <cellStyle name="桁区切り 4 3 9" xfId="1293" xr:uid="{F1E688ED-47F5-49D2-A22F-5CC750F158EB}"/>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2 2 2" xfId="2304" xr:uid="{6322AF52-7063-41C0-96B0-07CA39C85EB3}"/>
    <cellStyle name="桁区切り 4 4 2 2 2 2 3" xfId="1722" xr:uid="{64F721A4-5DF1-4836-B61A-74869D8746D4}"/>
    <cellStyle name="桁区切り 4 4 2 2 2 3" xfId="808" xr:uid="{F9827B59-2055-4539-A120-B70269436283}"/>
    <cellStyle name="桁区切り 4 4 2 2 2 3 2" xfId="2013" xr:uid="{651E4271-FAFC-4E93-A103-DD4F1BF452D8}"/>
    <cellStyle name="桁区切り 4 4 2 2 2 4" xfId="1431" xr:uid="{2F920D1C-5BF5-4E10-B42F-4372D5E2B60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2 2 2" xfId="2372" xr:uid="{DFDFBA2F-5013-4A36-B39E-24984DB9AFF5}"/>
    <cellStyle name="桁区切り 4 4 2 2 3 2 3" xfId="1790" xr:uid="{9EA27ED4-8115-4962-9030-CF0CCBEBEAC0}"/>
    <cellStyle name="桁区切り 4 4 2 2 3 3" xfId="876" xr:uid="{1D560189-2CF6-4D7E-B88E-45F785B31BE4}"/>
    <cellStyle name="桁区切り 4 4 2 2 3 3 2" xfId="2081" xr:uid="{7221F0D0-F929-4A22-8AC7-39967DF2EF1C}"/>
    <cellStyle name="桁区切り 4 4 2 2 3 4" xfId="1499" xr:uid="{AD761AC1-ED5B-4EBB-A055-2B08967894DD}"/>
    <cellStyle name="桁区切り 4 4 2 2 4" xfId="417" xr:uid="{D4044A66-8C7E-475C-AB1C-71566A125649}"/>
    <cellStyle name="桁区切り 4 4 2 2 4 2" xfId="1002" xr:uid="{C48AADC0-1488-4AE9-A8AC-DC80EFB6ED50}"/>
    <cellStyle name="桁区切り 4 4 2 2 4 2 2" xfId="2207" xr:uid="{A0F3B174-D0FF-4452-85A7-39C1514E8CC7}"/>
    <cellStyle name="桁区切り 4 4 2 2 4 3" xfId="1625" xr:uid="{7F319193-3CF6-44CC-8890-0AAD47A9F566}"/>
    <cellStyle name="桁区切り 4 4 2 2 5" xfId="711" xr:uid="{ABE7BBCB-5A26-44C1-9A4B-05325B870A9F}"/>
    <cellStyle name="桁区切り 4 4 2 2 5 2" xfId="1916" xr:uid="{8EB1CB39-939E-4B68-9F70-6CD3A1BC5176}"/>
    <cellStyle name="桁区切り 4 4 2 2 6" xfId="1335" xr:uid="{D502A431-84CC-4CF0-AE69-EAD150DF9341}"/>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2 2 2" xfId="2323" xr:uid="{5EEA80A2-D086-4341-BDF5-3114517E618F}"/>
    <cellStyle name="桁区切り 4 4 2 3 2 2 3" xfId="1741" xr:uid="{A398E7E4-6D16-4491-A04A-86C3D8EA4437}"/>
    <cellStyle name="桁区切り 4 4 2 3 2 3" xfId="827" xr:uid="{0C0DE4AF-7B0F-4FBF-BFC5-2FAD93F36A9A}"/>
    <cellStyle name="桁区切り 4 4 2 3 2 3 2" xfId="2032" xr:uid="{E3726428-6E75-458B-9451-C442B0C65A97}"/>
    <cellStyle name="桁区切り 4 4 2 3 2 4" xfId="1450" xr:uid="{974B9BF8-C65C-4657-85A3-9764E7F39BAC}"/>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2 2 2" xfId="2373" xr:uid="{44DB5D39-30FB-4D1E-BEA6-663B04D4B6D7}"/>
    <cellStyle name="桁区切り 4 4 2 3 3 2 3" xfId="1791" xr:uid="{FEBAD1EE-5C73-4BAB-ABE3-6173D0C8B30D}"/>
    <cellStyle name="桁区切り 4 4 2 3 3 3" xfId="877" xr:uid="{C0F0E54E-DA0E-4122-A49B-A5BA4C77DEEB}"/>
    <cellStyle name="桁区切り 4 4 2 3 3 3 2" xfId="2082" xr:uid="{1735A0C0-539C-4307-B85F-B45170571A89}"/>
    <cellStyle name="桁区切り 4 4 2 3 3 4" xfId="1500" xr:uid="{A718AB61-07AA-4480-A050-BB7EC6C8F4FF}"/>
    <cellStyle name="桁区切り 4 4 2 3 4" xfId="436" xr:uid="{635CFCCB-3A2C-460A-BA0A-6EE2330521A6}"/>
    <cellStyle name="桁区切り 4 4 2 3 4 2" xfId="1021" xr:uid="{C32679F8-94A0-40E9-AB21-6DDC10DEF47C}"/>
    <cellStyle name="桁区切り 4 4 2 3 4 2 2" xfId="2226" xr:uid="{1010B93C-4D55-4ECC-80AE-95A41AEB7CE9}"/>
    <cellStyle name="桁区切り 4 4 2 3 4 3" xfId="1644" xr:uid="{BBD6932E-7730-47F4-99AA-7E61527A4ADB}"/>
    <cellStyle name="桁区切り 4 4 2 3 5" xfId="730" xr:uid="{AA971892-8364-4114-AF4D-5621EF1AA9E6}"/>
    <cellStyle name="桁区切り 4 4 2 3 5 2" xfId="1935" xr:uid="{216BD41A-AB43-40D4-B455-94E4BC0AB825}"/>
    <cellStyle name="桁区切り 4 4 2 3 6" xfId="1354" xr:uid="{EE995CB9-D3A9-4919-8F56-1995CD62A760}"/>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2 2 2" xfId="2272" xr:uid="{D541D018-0481-42E1-85C2-318F77D64C5D}"/>
    <cellStyle name="桁区切り 4 4 2 4 2 3" xfId="1690" xr:uid="{60430BCA-4C59-482B-B18C-8293BBE5C8C3}"/>
    <cellStyle name="桁区切り 4 4 2 4 3" xfId="776" xr:uid="{5D7F8645-5237-40EC-BD23-9885EE478A78}"/>
    <cellStyle name="桁区切り 4 4 2 4 3 2" xfId="1981" xr:uid="{6BA72E3D-7094-410F-8543-0D1E69EB74A5}"/>
    <cellStyle name="桁区切り 4 4 2 4 4" xfId="1399" xr:uid="{9567B9C8-9A54-4F71-91B7-858996879132}"/>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2 2 2" xfId="2374" xr:uid="{090CAFF7-3D6B-4AD9-8915-3993522472B0}"/>
    <cellStyle name="桁区切り 4 4 2 5 2 3" xfId="1792" xr:uid="{BD94018E-11DF-4F47-816A-1CCE16C54AFB}"/>
    <cellStyle name="桁区切り 4 4 2 5 3" xfId="878" xr:uid="{4F393CE8-25FA-4FBD-ACE3-D2A8520D663F}"/>
    <cellStyle name="桁区切り 4 4 2 5 3 2" xfId="2083" xr:uid="{D3C66B09-A12D-4DE2-AD60-372219230D9C}"/>
    <cellStyle name="桁区切り 4 4 2 5 4" xfId="1501" xr:uid="{E260BCAD-E1AC-478F-8C81-FFECE0B60461}"/>
    <cellStyle name="桁区切り 4 4 2 6" xfId="385" xr:uid="{A9C3C00B-9726-4833-9D6C-3C6EBCE67555}"/>
    <cellStyle name="桁区切り 4 4 2 6 2" xfId="970" xr:uid="{FFD9B275-647D-4350-9B17-365E684774FB}"/>
    <cellStyle name="桁区切り 4 4 2 6 2 2" xfId="2175" xr:uid="{6A84302F-2DF9-4CE4-89F4-FB6EF0C16AEC}"/>
    <cellStyle name="桁区切り 4 4 2 6 3" xfId="1593" xr:uid="{BA698DC2-D7FC-4601-900F-D8D9B3E27074}"/>
    <cellStyle name="桁区切り 4 4 2 7" xfId="678" xr:uid="{59B92DC0-0C71-4A31-BE48-56E859538076}"/>
    <cellStyle name="桁区切り 4 4 2 7 2" xfId="1884" xr:uid="{A7F2F0E8-2B08-485F-8FA1-80DB46EDC568}"/>
    <cellStyle name="桁区切り 4 4 2 8" xfId="1304" xr:uid="{9295EAED-C185-43BC-9083-952054D50EE8}"/>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2 2 2" xfId="2296" xr:uid="{DF543CD8-F605-44B5-B893-4699DF673135}"/>
    <cellStyle name="桁区切り 4 4 3 2 2 3" xfId="1714" xr:uid="{1063CCA3-5D8A-4A03-AB0A-FB22ED296B92}"/>
    <cellStyle name="桁区切り 4 4 3 2 3" xfId="800" xr:uid="{879B921F-660E-4811-85AF-238F5F1CA54D}"/>
    <cellStyle name="桁区切り 4 4 3 2 3 2" xfId="2005" xr:uid="{3D882ED5-7C3A-4BD2-BD3F-BD7F35BCB819}"/>
    <cellStyle name="桁区切り 4 4 3 2 4" xfId="1423" xr:uid="{947DBF22-F24E-4C55-B5C7-965C67305E36}"/>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2 2 2" xfId="2375" xr:uid="{95F6CEF8-3EBB-4D4E-BAAD-B75C1C39EB8C}"/>
    <cellStyle name="桁区切り 4 4 3 3 2 3" xfId="1793" xr:uid="{92F1D6BD-8A89-4612-AA9E-CFA71E09FFF9}"/>
    <cellStyle name="桁区切り 4 4 3 3 3" xfId="879" xr:uid="{ECF6D58A-85A3-475C-85C3-67D581DC187C}"/>
    <cellStyle name="桁区切り 4 4 3 3 3 2" xfId="2084" xr:uid="{1E0FD289-AB12-428B-A124-A00D529C5790}"/>
    <cellStyle name="桁区切り 4 4 3 3 4" xfId="1502" xr:uid="{2766DBEA-0B84-4CF2-86BD-D277B317425E}"/>
    <cellStyle name="桁区切り 4 4 3 4" xfId="409" xr:uid="{715B5522-3755-4F49-9642-427B59FD0675}"/>
    <cellStyle name="桁区切り 4 4 3 4 2" xfId="994" xr:uid="{BD6EACAE-0D63-4855-B23D-B02274309673}"/>
    <cellStyle name="桁区切り 4 4 3 4 2 2" xfId="2199" xr:uid="{1FF77001-6940-40F9-80F7-1E19F1D41A03}"/>
    <cellStyle name="桁区切り 4 4 3 4 3" xfId="1617" xr:uid="{C556304B-1AC0-4605-9BEE-56FC7400890B}"/>
    <cellStyle name="桁区切り 4 4 3 5" xfId="703" xr:uid="{DE18A779-1BC6-466F-984F-D16413624320}"/>
    <cellStyle name="桁区切り 4 4 3 5 2" xfId="1908" xr:uid="{7D4A47A3-35DE-4B79-B522-B054BE53AFB3}"/>
    <cellStyle name="桁区切り 4 4 3 6" xfId="1327" xr:uid="{A04E6AAA-6871-4B09-927B-48CFF797CBE1}"/>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2 2 2" xfId="2322" xr:uid="{7DE45FAE-EBE8-47CE-BF12-74C1FDE5F47A}"/>
    <cellStyle name="桁区切り 4 4 4 2 2 3" xfId="1740" xr:uid="{92EAAB04-9709-4D11-839D-EBA84BA3222E}"/>
    <cellStyle name="桁区切り 4 4 4 2 3" xfId="826" xr:uid="{D01CB11F-70A7-42AA-9952-CF56067A96C6}"/>
    <cellStyle name="桁区切り 4 4 4 2 3 2" xfId="2031" xr:uid="{0F5F8505-8767-45F4-A632-0BD1812D9F3B}"/>
    <cellStyle name="桁区切り 4 4 4 2 4" xfId="1449" xr:uid="{2327120A-EE02-4A0E-BE31-F820474B46AC}"/>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2 2 2" xfId="2376" xr:uid="{1C1F2E2B-800C-4197-9728-9E6043128724}"/>
    <cellStyle name="桁区切り 4 4 4 3 2 3" xfId="1794" xr:uid="{A1CFCF23-2660-498C-8365-0E79EE7FDBDB}"/>
    <cellStyle name="桁区切り 4 4 4 3 3" xfId="880" xr:uid="{5A591EC2-C061-4F8C-9FFE-D9E095B9BB67}"/>
    <cellStyle name="桁区切り 4 4 4 3 3 2" xfId="2085" xr:uid="{AE294856-400D-4B8B-9221-B2359B335C30}"/>
    <cellStyle name="桁区切り 4 4 4 3 4" xfId="1503" xr:uid="{48C36B83-B22F-4BC7-9817-1F31494A28F3}"/>
    <cellStyle name="桁区切り 4 4 4 4" xfId="435" xr:uid="{F1647908-097A-430C-9F3D-EF181B65D7DD}"/>
    <cellStyle name="桁区切り 4 4 4 4 2" xfId="1020" xr:uid="{0F953FBD-949B-4931-920A-B2EC4827A3CB}"/>
    <cellStyle name="桁区切り 4 4 4 4 2 2" xfId="2225" xr:uid="{B250F934-66B5-4ECA-A13E-42A9C45C93FC}"/>
    <cellStyle name="桁区切り 4 4 4 4 3" xfId="1643" xr:uid="{E0C1E86B-A99E-4668-AB39-80C177353394}"/>
    <cellStyle name="桁区切り 4 4 4 5" xfId="729" xr:uid="{1D3D8E04-5782-4C00-9FD7-057E132C2F27}"/>
    <cellStyle name="桁区切り 4 4 4 5 2" xfId="1934" xr:uid="{8595931A-FF36-4A06-AD88-B427643661FF}"/>
    <cellStyle name="桁区切り 4 4 4 6" xfId="1353" xr:uid="{06A6389B-458F-419C-A178-1505C254B5C3}"/>
    <cellStyle name="桁区切り 4 4 5" xfId="182" xr:uid="{A753CB29-F835-44F1-AB14-DB41959B9941}"/>
    <cellStyle name="桁区切り 4 4 5 2" xfId="474" xr:uid="{51C0CC07-2350-4DDC-AFB8-9682952E68C8}"/>
    <cellStyle name="桁区切り 4 4 5 2 2" xfId="1059" xr:uid="{EA3BAD70-42C5-4250-9781-79C47A5B0E1F}"/>
    <cellStyle name="桁区切り 4 4 5 2 2 2" xfId="2264" xr:uid="{B2243C52-7BBD-48E7-B29C-8E68EBF4B3CE}"/>
    <cellStyle name="桁区切り 4 4 5 2 3" xfId="1682" xr:uid="{95DAC700-F485-497A-96FF-E796E48CC074}"/>
    <cellStyle name="桁区切り 4 4 5 3" xfId="768" xr:uid="{4C45887E-A39B-4332-BBD6-3B51E1A91FF5}"/>
    <cellStyle name="桁区切り 4 4 5 3 2" xfId="1973" xr:uid="{32A46305-7E7D-43FF-B390-F98F5BB9623B}"/>
    <cellStyle name="桁区切り 4 4 5 4" xfId="1391" xr:uid="{AA4E9462-C2FC-4BF4-AB8A-A1D57485F8E1}"/>
    <cellStyle name="桁区切り 4 4 6" xfId="296" xr:uid="{5F403108-5BEC-4619-8F4D-3A41FA211B85}"/>
    <cellStyle name="桁区切り 4 4 6 2" xfId="587" xr:uid="{365ABA8B-2662-4E04-8433-7C106261A915}"/>
    <cellStyle name="桁区切り 4 4 6 2 2" xfId="1172" xr:uid="{8631122E-40FC-4B01-8516-AF086FE7FD41}"/>
    <cellStyle name="桁区切り 4 4 6 2 2 2" xfId="2377" xr:uid="{5F737F1A-023A-4694-8942-00214ABD9CAC}"/>
    <cellStyle name="桁区切り 4 4 6 2 3" xfId="1795" xr:uid="{6887CC1B-642F-4052-8CAB-4FD06639E228}"/>
    <cellStyle name="桁区切り 4 4 6 3" xfId="881" xr:uid="{9F4FCEBE-AF6E-4E70-A5DE-479AE031CBE7}"/>
    <cellStyle name="桁区切り 4 4 6 3 2" xfId="2086" xr:uid="{0411108D-09A2-4E86-8926-8C896DBE88DC}"/>
    <cellStyle name="桁区切り 4 4 6 4" xfId="1504" xr:uid="{B589A3E5-B7D2-475F-8DDC-A5948583553F}"/>
    <cellStyle name="桁区切り 4 4 7" xfId="377" xr:uid="{4E1CBCE5-B027-4973-9EC6-82783B1FF88F}"/>
    <cellStyle name="桁区切り 4 4 7 2" xfId="962" xr:uid="{E8DDD938-8C8A-4738-AB78-14F57B0AC95C}"/>
    <cellStyle name="桁区切り 4 4 7 2 2" xfId="2167" xr:uid="{24F98507-69FE-4699-A5AE-49253199EF05}"/>
    <cellStyle name="桁区切り 4 4 7 3" xfId="1585" xr:uid="{742D7682-6256-4034-B26C-F6B6E219EE49}"/>
    <cellStyle name="桁区切り 4 4 8" xfId="670" xr:uid="{124DD89D-0A66-466B-8C6F-A00C50CA426D}"/>
    <cellStyle name="桁区切り 4 4 8 2" xfId="1876" xr:uid="{B7411818-2BC1-46AD-8889-9E4AA7DE2900}"/>
    <cellStyle name="桁区切り 4 4 9" xfId="1296" xr:uid="{144847EE-7EBE-4109-9DAE-29492B3EBD4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2 2 2" xfId="2301" xr:uid="{85D199CB-BB40-4E76-8CE2-B6C15B0681E8}"/>
    <cellStyle name="桁区切り 4 5 2 2 2 3" xfId="1719" xr:uid="{32870198-57EE-42DF-8A24-9B348382A246}"/>
    <cellStyle name="桁区切り 4 5 2 2 3" xfId="805" xr:uid="{6AF7768D-5F88-4213-9412-DFEEC321B459}"/>
    <cellStyle name="桁区切り 4 5 2 2 3 2" xfId="2010" xr:uid="{0FD7D107-7FC5-41BD-AC6B-C61CC043C1CA}"/>
    <cellStyle name="桁区切り 4 5 2 2 4" xfId="1428" xr:uid="{23E7D795-5261-4213-814B-0B62B5A81FDE}"/>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2 2 2" xfId="2378" xr:uid="{47035055-59CA-4FEB-A655-E1072CDA6288}"/>
    <cellStyle name="桁区切り 4 5 2 3 2 3" xfId="1796" xr:uid="{15E3E4B4-24EF-4621-B9A5-87A39A0F188E}"/>
    <cellStyle name="桁区切り 4 5 2 3 3" xfId="882" xr:uid="{20C12629-4989-4A6A-9414-F9D53CBE7B8E}"/>
    <cellStyle name="桁区切り 4 5 2 3 3 2" xfId="2087" xr:uid="{9426CBA4-B1BB-43F1-B4EB-81D6510C69C4}"/>
    <cellStyle name="桁区切り 4 5 2 3 4" xfId="1505" xr:uid="{7038D80D-CC9C-4CE1-BCB8-FB51B72FDE81}"/>
    <cellStyle name="桁区切り 4 5 2 4" xfId="414" xr:uid="{E79D8F2B-5C9A-46E0-8FD5-F61BF2049011}"/>
    <cellStyle name="桁区切り 4 5 2 4 2" xfId="999" xr:uid="{1B9F6980-2122-484B-AD97-6C8B70879649}"/>
    <cellStyle name="桁区切り 4 5 2 4 2 2" xfId="2204" xr:uid="{0C766FCB-7B3E-42E3-B106-60EEC0D5EFFB}"/>
    <cellStyle name="桁区切り 4 5 2 4 3" xfId="1622" xr:uid="{7DFE3D47-5E47-4BED-AAD4-FF270FDD1C33}"/>
    <cellStyle name="桁区切り 4 5 2 5" xfId="708" xr:uid="{16EF44C0-F58B-4AAF-B6BB-467ED85CFB24}"/>
    <cellStyle name="桁区切り 4 5 2 5 2" xfId="1913" xr:uid="{A0404195-C102-4D03-A2EC-2DFADCA6E62D}"/>
    <cellStyle name="桁区切り 4 5 2 6" xfId="1332" xr:uid="{21125BE6-6D4F-4462-866A-AC08BC66DDE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2 2 2" xfId="2324" xr:uid="{F47318B3-3192-479D-974C-5773D7FE21F7}"/>
    <cellStyle name="桁区切り 4 5 3 2 2 3" xfId="1742" xr:uid="{1B8BD847-3148-4591-9777-413056ED6F3A}"/>
    <cellStyle name="桁区切り 4 5 3 2 3" xfId="828" xr:uid="{69E96E11-6AC2-46E6-ACAB-D70F9BAE190E}"/>
    <cellStyle name="桁区切り 4 5 3 2 3 2" xfId="2033" xr:uid="{53174971-E705-40C9-8876-9E8B0AE9EB7E}"/>
    <cellStyle name="桁区切り 4 5 3 2 4" xfId="1451" xr:uid="{4A74D551-8B0F-43CD-AA01-D5A60A2A3E4F}"/>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2 2 2" xfId="2379" xr:uid="{128344C8-0DDB-437E-BF32-3383245B93BA}"/>
    <cellStyle name="桁区切り 4 5 3 3 2 3" xfId="1797" xr:uid="{20D4C092-EE52-4188-AF40-FC8545655BE9}"/>
    <cellStyle name="桁区切り 4 5 3 3 3" xfId="883" xr:uid="{EC85FD04-1FDA-4938-8812-03710D25A5CC}"/>
    <cellStyle name="桁区切り 4 5 3 3 3 2" xfId="2088" xr:uid="{D30FCCA5-95FD-42F4-85C6-B37452F6EB9B}"/>
    <cellStyle name="桁区切り 4 5 3 3 4" xfId="1506" xr:uid="{4D9DC00B-7CA0-40C0-A3EE-8ED029B5FF77}"/>
    <cellStyle name="桁区切り 4 5 3 4" xfId="437" xr:uid="{2F9301AB-628C-4058-AA5E-6608152B1C91}"/>
    <cellStyle name="桁区切り 4 5 3 4 2" xfId="1022" xr:uid="{854122F6-2129-4FA5-929C-2CED236266F8}"/>
    <cellStyle name="桁区切り 4 5 3 4 2 2" xfId="2227" xr:uid="{8A0FAEB8-48DC-445D-8237-DAB005245C05}"/>
    <cellStyle name="桁区切り 4 5 3 4 3" xfId="1645" xr:uid="{B9E3E9D5-A384-41C6-AC70-3F9433D7AD3E}"/>
    <cellStyle name="桁区切り 4 5 3 5" xfId="731" xr:uid="{02BF787D-2A35-44E1-A600-1A83013BC065}"/>
    <cellStyle name="桁区切り 4 5 3 5 2" xfId="1936" xr:uid="{147ED874-12A9-4E09-9570-DA4B31684C06}"/>
    <cellStyle name="桁区切り 4 5 3 6" xfId="1355" xr:uid="{7BED1537-12D8-4748-9B7F-A311B1A424C4}"/>
    <cellStyle name="桁区切り 4 5 4" xfId="187" xr:uid="{D4C075C5-F4C1-4546-8EDE-C3CAAE4FD87D}"/>
    <cellStyle name="桁区切り 4 5 4 2" xfId="479" xr:uid="{66987FE5-C97A-4885-9D2E-995810B32AFE}"/>
    <cellStyle name="桁区切り 4 5 4 2 2" xfId="1064" xr:uid="{81A6F421-87C3-4CED-8175-971B27F1AAF1}"/>
    <cellStyle name="桁区切り 4 5 4 2 2 2" xfId="2269" xr:uid="{A4E8E2DA-C84E-4865-8E4E-A2E546D32434}"/>
    <cellStyle name="桁区切り 4 5 4 2 3" xfId="1687" xr:uid="{F9C536EF-50D2-4C9D-B9C4-C147FE4CB291}"/>
    <cellStyle name="桁区切り 4 5 4 3" xfId="773" xr:uid="{136D506A-09A6-4910-B3D5-6311498B1E59}"/>
    <cellStyle name="桁区切り 4 5 4 3 2" xfId="1978" xr:uid="{DAC439C8-FD04-40A3-9D4D-B6D89A9F4727}"/>
    <cellStyle name="桁区切り 4 5 4 4" xfId="1396" xr:uid="{CF5D0671-1461-4F81-AD3E-4D358DF6A3EB}"/>
    <cellStyle name="桁区切り 4 5 5" xfId="299" xr:uid="{B6B88667-F1AA-4760-A480-30A566D34EC8}"/>
    <cellStyle name="桁区切り 4 5 5 2" xfId="590" xr:uid="{8E965637-AF71-4BB9-B8D4-A25EB54293E4}"/>
    <cellStyle name="桁区切り 4 5 5 2 2" xfId="1175" xr:uid="{C06F8209-96BB-47D2-A220-CB8AE50E9C93}"/>
    <cellStyle name="桁区切り 4 5 5 2 2 2" xfId="2380" xr:uid="{ED84A1A5-40AA-4CA5-B2EE-C30FF3FD76DC}"/>
    <cellStyle name="桁区切り 4 5 5 2 3" xfId="1798" xr:uid="{2C487DFB-8C04-438A-829A-B5250EED243E}"/>
    <cellStyle name="桁区切り 4 5 5 3" xfId="884" xr:uid="{5C0B0FFF-F286-4339-A794-C15BD19541F8}"/>
    <cellStyle name="桁区切り 4 5 5 3 2" xfId="2089" xr:uid="{76160B49-3F03-45DC-8C41-0E0CF5402AE0}"/>
    <cellStyle name="桁区切り 4 5 5 4" xfId="1507" xr:uid="{13E50AF9-FFEF-4FF3-8DB1-5C86211557B8}"/>
    <cellStyle name="桁区切り 4 5 6" xfId="382" xr:uid="{9FA55244-C1CD-47BC-B261-F65714EE4B05}"/>
    <cellStyle name="桁区切り 4 5 6 2" xfId="967" xr:uid="{744D259A-6333-45F3-BE8C-8DD1501E20D4}"/>
    <cellStyle name="桁区切り 4 5 6 2 2" xfId="2172" xr:uid="{DE7D8538-C0AC-49B7-A97E-75C28FA2255C}"/>
    <cellStyle name="桁区切り 4 5 6 3" xfId="1590" xr:uid="{D773228E-7489-4744-9D83-8F4A513AA5C2}"/>
    <cellStyle name="桁区切り 4 5 7" xfId="675" xr:uid="{6891FB5D-89CB-4597-8176-3DDA4D5C52C9}"/>
    <cellStyle name="桁区切り 4 5 7 2" xfId="1881" xr:uid="{601AD628-8F37-4C0E-B3DA-4FA60CD5B551}"/>
    <cellStyle name="桁区切り 4 5 8" xfId="1301" xr:uid="{820DF046-C570-42CD-A504-3D546A98B05A}"/>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2 2 2" xfId="2289" xr:uid="{6574EFFE-D20D-4352-AE56-A8D6FE3E4020}"/>
    <cellStyle name="桁区切り 4 7 2 2 3" xfId="1707" xr:uid="{83B5DAD6-3A42-4F76-8248-3E718F044BD3}"/>
    <cellStyle name="桁区切り 4 7 2 3" xfId="793" xr:uid="{E8FDE887-0B69-42C2-AD78-D1A877563959}"/>
    <cellStyle name="桁区切り 4 7 2 3 2" xfId="1998" xr:uid="{3BEACEDF-8DBF-451D-9916-27B0197BE8C3}"/>
    <cellStyle name="桁区切り 4 7 2 4" xfId="1416" xr:uid="{5A0336D1-371F-4AFE-867C-4BE8ECDDB03E}"/>
    <cellStyle name="桁区切り 4 7 3" xfId="300" xr:uid="{4F9DD1C1-FFF3-4B50-AB3C-35BAE8775966}"/>
    <cellStyle name="桁区切り 4 7 3 2" xfId="591" xr:uid="{36F1487D-D918-4B93-A137-352EF91B72D7}"/>
    <cellStyle name="桁区切り 4 7 3 2 2" xfId="1176" xr:uid="{8E244D99-368B-4495-92AB-355BA67125CE}"/>
    <cellStyle name="桁区切り 4 7 3 2 2 2" xfId="2381" xr:uid="{ECFE8EBB-8B0E-454A-87C8-08A5454A53D0}"/>
    <cellStyle name="桁区切り 4 7 3 2 3" xfId="1799" xr:uid="{B5CC616E-31A4-46A0-8AF2-A55A61358044}"/>
    <cellStyle name="桁区切り 4 7 3 3" xfId="885" xr:uid="{63AFA1BA-0514-4864-808D-125E1A37D2D2}"/>
    <cellStyle name="桁区切り 4 7 3 3 2" xfId="2090" xr:uid="{BBCF6FE8-C139-46B1-B00E-0B434188B518}"/>
    <cellStyle name="桁区切り 4 7 3 4" xfId="1508" xr:uid="{6840DE9F-BFCE-4F32-86F9-8E71CBB6F6B0}"/>
    <cellStyle name="桁区切り 4 7 4" xfId="402" xr:uid="{1451F31B-F6B0-4917-AE6C-A7F491E5B10E}"/>
    <cellStyle name="桁区切り 4 7 4 2" xfId="987" xr:uid="{C9773598-E6B3-4714-8ABD-471CDE8C5054}"/>
    <cellStyle name="桁区切り 4 7 4 2 2" xfId="2192" xr:uid="{B8907172-43CB-46FA-AACC-606FFE7962AB}"/>
    <cellStyle name="桁区切り 4 7 4 3" xfId="1610" xr:uid="{B90513E4-648A-4BA6-BA9C-FA4D1C71FD94}"/>
    <cellStyle name="桁区切り 4 7 5" xfId="696" xr:uid="{9CA643A9-DD66-45A7-81C2-A3CA769BDB0E}"/>
    <cellStyle name="桁区切り 4 7 5 2" xfId="1901" xr:uid="{401E7DB3-53D6-48A4-B956-3F9B10AC434B}"/>
    <cellStyle name="桁区切り 4 7 6" xfId="1320" xr:uid="{19EFD794-CC3B-4B73-9D6D-687790DC50F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2 2 2" xfId="2257" xr:uid="{90D1D7AD-FEA8-410A-9853-0E4811F21787}"/>
    <cellStyle name="桁区切り 4 9 2 3" xfId="1675" xr:uid="{C6199D40-27E4-4F97-A6FF-1B50B41FFF8C}"/>
    <cellStyle name="桁区切り 4 9 3" xfId="761" xr:uid="{7C88B289-DB22-41DE-922B-BCCA87E053B5}"/>
    <cellStyle name="桁区切り 4 9 3 2" xfId="1966" xr:uid="{F0641473-3AB1-42A6-BBF3-4F44560ECB67}"/>
    <cellStyle name="桁区切り 4 9 4" xfId="1384" xr:uid="{FAB292D7-C0A5-4507-928C-87B0F38EC6C3}"/>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6 3" xfId="1276" xr:uid="{208D10C8-D5D8-4A66-B8F9-A03205BC2199}"/>
    <cellStyle name="桁区切り 7" xfId="31" xr:uid="{7856A7CC-72AB-40F2-8B83-8D16A8382419}"/>
    <cellStyle name="桁区切り 8" xfId="657" xr:uid="{1FB35C53-298D-487E-B52F-328D64C6371E}"/>
    <cellStyle name="桁区切り 9" xfId="29" xr:uid="{BACA4F9C-1780-4D1C-B021-82D0FC77C918}"/>
    <cellStyle name="桁区切り 9 2" xfId="1260" xr:uid="{6EFE58B1-3001-41E5-BC21-093E39F3E6C7}"/>
    <cellStyle name="桁区切り 9 3" xfId="1279" xr:uid="{86C5B729-25E3-42DC-AC43-0731E17E58AC}"/>
    <cellStyle name="通貨 2" xfId="11" xr:uid="{E693A4ED-AFCE-439E-895B-E16663596A27}"/>
    <cellStyle name="通貨 2 2" xfId="16" xr:uid="{6405E334-5185-4781-A145-9FD0A19BAAA4}"/>
    <cellStyle name="通貨 2 2 2" xfId="37" xr:uid="{678F07CF-9D1B-47F0-A43B-8B1EA54C48BB}"/>
    <cellStyle name="通貨 2 2 2 2" xfId="1283" xr:uid="{7F5CAF6E-B3DB-4C4B-B656-724A85419617}"/>
    <cellStyle name="通貨 2 2 3" xfId="1269" xr:uid="{6003449F-499E-4CF1-8647-55BA07BC8F9E}"/>
    <cellStyle name="通貨 2 3" xfId="19" xr:uid="{0C3EF493-DF4E-4DF7-BC74-5C5A09BC1FE5}"/>
    <cellStyle name="通貨 2 3 2" xfId="1270" xr:uid="{1B9DD4F9-DB6A-44C5-B892-E235113823CE}"/>
    <cellStyle name="通貨 2 4" xfId="33" xr:uid="{D8537389-7188-49DE-BB1A-1F927F247B09}"/>
    <cellStyle name="通貨 2 4 2" xfId="1281" xr:uid="{1AFFDF7C-264E-4203-9126-7CDAE0ABF58F}"/>
    <cellStyle name="通貨 2 5" xfId="1266" xr:uid="{B52E8418-5A55-4F68-91A7-A44B8F9A3DDB}"/>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2 2 2" xfId="2325" xr:uid="{D6336D2A-5868-4A23-8561-8B43B94D0139}"/>
    <cellStyle name="標準 11 3 2 2 3" xfId="1743" xr:uid="{B1F497D5-ADB5-4FFE-A679-BF7BC35A3756}"/>
    <cellStyle name="標準 11 3 2 3" xfId="829" xr:uid="{88D4892A-4254-4657-BC33-CB3DC375E757}"/>
    <cellStyle name="標準 11 3 2 3 2" xfId="2034" xr:uid="{E514181A-BA20-4981-9A5A-4CFD8621B473}"/>
    <cellStyle name="標準 11 3 2 4" xfId="1248" xr:uid="{EB67F120-1595-40FB-94E2-4DB5846E3A66}"/>
    <cellStyle name="標準 11 3 2 4 2" xfId="2453" xr:uid="{10A6DB8A-2A1C-48D7-BCCC-43C8ED92B72C}"/>
    <cellStyle name="標準 11 3 2 5" xfId="1452" xr:uid="{A0236C88-75F9-4550-931E-4ECB961624E2}"/>
    <cellStyle name="標準 11 3 3" xfId="301" xr:uid="{87510B32-7485-4F33-8E1A-C728411EDC55}"/>
    <cellStyle name="標準 11 3 3 2" xfId="592" xr:uid="{C8B5EDE1-F2E5-432A-925E-0610075636C0}"/>
    <cellStyle name="標準 11 3 3 2 2" xfId="1177" xr:uid="{0A2390D7-1A1B-4567-BB34-59345965AD01}"/>
    <cellStyle name="標準 11 3 3 2 2 2" xfId="2382" xr:uid="{F831D8E4-4880-46A6-9DE5-82DEAE82CEE1}"/>
    <cellStyle name="標準 11 3 3 2 3" xfId="1800" xr:uid="{4DF33A68-08FF-4ACB-A70B-AB795AB197CC}"/>
    <cellStyle name="標準 11 3 3 3" xfId="886" xr:uid="{4B577AE5-4BDF-4C07-88FA-7C8CA11F01B0}"/>
    <cellStyle name="標準 11 3 3 3 2" xfId="2091" xr:uid="{27046A63-3035-4856-AB2F-DF404D69E460}"/>
    <cellStyle name="標準 11 3 3 4" xfId="1509" xr:uid="{A1513D19-F7EE-45BC-9377-4A9CDB8104AC}"/>
    <cellStyle name="標準 11 3 4" xfId="438" xr:uid="{59BAE829-4EF5-4524-B9E6-C9ADC4ECC03E}"/>
    <cellStyle name="標準 11 3 4 2" xfId="1023" xr:uid="{07C6CDCB-4415-41D0-946E-BC0EED3923AD}"/>
    <cellStyle name="標準 11 3 4 2 2" xfId="2228" xr:uid="{4E34350E-14FA-4CAC-8D19-765ED453E154}"/>
    <cellStyle name="標準 11 3 4 3" xfId="1646" xr:uid="{E816F2F2-8300-4B33-B13F-61A41F4AA0AA}"/>
    <cellStyle name="標準 11 3 5" xfId="732" xr:uid="{56E84B45-C9EB-447E-912D-788023128171}"/>
    <cellStyle name="標準 11 3 5 2" xfId="1937" xr:uid="{9CBF0EDF-9F04-4687-9A74-5BA248BAA76D}"/>
    <cellStyle name="標準 11 3 6" xfId="36" xr:uid="{C66919D1-5381-42F3-A3A8-98BEB0D3BD11}"/>
    <cellStyle name="標準 11 3 6 2" xfId="1282" xr:uid="{3AB0B955-2B6D-43AD-A5DB-1436A3AF831C}"/>
    <cellStyle name="標準 11 3 7" xfId="1268" xr:uid="{7070A595-F4CA-44D5-BA91-F900F0016F8B}"/>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2 2 2" xfId="2327" xr:uid="{F7CD7FC6-6A37-4BE2-82E7-C7C504104CC3}"/>
    <cellStyle name="標準 12 2 2 2 3" xfId="1745" xr:uid="{36B2BE6E-F33E-4F8D-99C2-5FB1E41F1BEF}"/>
    <cellStyle name="標準 12 2 2 3" xfId="831" xr:uid="{D8506EA5-4F46-4651-B59D-5ADD4D8F5CC8}"/>
    <cellStyle name="標準 12 2 2 3 2" xfId="2036" xr:uid="{46C50286-AC70-41AD-A7B3-1482AD275801}"/>
    <cellStyle name="標準 12 2 2 4" xfId="1454" xr:uid="{E7A65B33-B1AE-4E4B-8F37-BF6F91EE7D52}"/>
    <cellStyle name="標準 12 2 3" xfId="302" xr:uid="{10BE0D78-5D11-453F-A73D-0D260E5A62B5}"/>
    <cellStyle name="標準 12 2 3 2" xfId="593" xr:uid="{2AEEDE45-32B1-42E5-A55E-8E693B265A82}"/>
    <cellStyle name="標準 12 2 3 2 2" xfId="1178" xr:uid="{1A8DC970-BA64-4DDD-8C2B-FF56EC9A6E31}"/>
    <cellStyle name="標準 12 2 3 2 2 2" xfId="2383" xr:uid="{05AB0D57-F2E7-492B-B92A-3A956D9A4913}"/>
    <cellStyle name="標準 12 2 3 2 3" xfId="1801" xr:uid="{8A958641-3174-4BB4-8456-ED985FE6D49C}"/>
    <cellStyle name="標準 12 2 3 3" xfId="887" xr:uid="{6AE40959-43F7-41FC-B797-F4D2608CFBF9}"/>
    <cellStyle name="標準 12 2 3 3 2" xfId="2092" xr:uid="{964E66F9-1A76-4655-85D5-018F3C4383FA}"/>
    <cellStyle name="標準 12 2 3 4" xfId="1510" xr:uid="{D28432DE-6981-46B1-A58D-C81E11518E5D}"/>
    <cellStyle name="標準 12 2 4" xfId="440" xr:uid="{338413A5-3379-45F8-8826-269E61904A14}"/>
    <cellStyle name="標準 12 2 4 2" xfId="1025" xr:uid="{FBD8DCFA-1177-493C-BDE2-A6BBF4895DD8}"/>
    <cellStyle name="標準 12 2 4 2 2" xfId="2230" xr:uid="{E3BCBB85-F7D2-417B-BC90-3EEFD1CB9A64}"/>
    <cellStyle name="標準 12 2 4 3" xfId="1648" xr:uid="{F7EF9E9B-8BA8-4E0A-A731-3CD9A0057A22}"/>
    <cellStyle name="標準 12 2 5" xfId="734" xr:uid="{F304CA8A-2334-4EE7-B258-70E44FE2353D}"/>
    <cellStyle name="標準 12 2 5 2" xfId="1939" xr:uid="{1FD48E34-7495-49B9-B197-C341757C143C}"/>
    <cellStyle name="標準 12 2 6" xfId="1357" xr:uid="{241A961C-ED0E-45B1-90E2-531591790DB2}"/>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2 2 2" xfId="2326" xr:uid="{C4D80A5E-DC55-4C66-B3FB-0CC64D121D28}"/>
    <cellStyle name="標準 12 3 2 2 3" xfId="1744" xr:uid="{AECE26E8-3B9E-442B-9DA3-9F458421D786}"/>
    <cellStyle name="標準 12 3 2 3" xfId="830" xr:uid="{97F15208-860C-4AD3-BAA5-5BE4EAC70269}"/>
    <cellStyle name="標準 12 3 2 3 2" xfId="2035" xr:uid="{6D84688E-214B-4C0B-BC66-C9E13D564D23}"/>
    <cellStyle name="標準 12 3 2 4" xfId="1453" xr:uid="{B60B787A-779D-4831-8E21-01E1C7F0962A}"/>
    <cellStyle name="標準 12 3 3" xfId="303" xr:uid="{C6FA1D1D-DAEC-44F1-B26B-074BD885AA9B}"/>
    <cellStyle name="標準 12 3 3 2" xfId="594" xr:uid="{E8D49CE6-2F81-402C-9B3D-7CE17CE8FC4C}"/>
    <cellStyle name="標準 12 3 3 2 2" xfId="1179" xr:uid="{52172558-3EB4-44B7-85A3-3D6D2077BD80}"/>
    <cellStyle name="標準 12 3 3 2 2 2" xfId="2384" xr:uid="{B818FC43-F438-43E8-B41E-43AEA17DFD0C}"/>
    <cellStyle name="標準 12 3 3 2 3" xfId="1802" xr:uid="{BFD6080E-629B-4023-90AB-5E8B2D2A64AC}"/>
    <cellStyle name="標準 12 3 3 3" xfId="888" xr:uid="{8D4505CD-1383-415D-B81D-C85A2EE4B830}"/>
    <cellStyle name="標準 12 3 3 3 2" xfId="2093" xr:uid="{F7502B9F-5292-434D-B84C-96610F3F367E}"/>
    <cellStyle name="標準 12 3 3 4" xfId="1511" xr:uid="{F0BC6359-DF47-4DE7-8A77-308FAABC5687}"/>
    <cellStyle name="標準 12 3 4" xfId="439" xr:uid="{602E6C59-E3C9-4EB9-8C42-49AEB615994A}"/>
    <cellStyle name="標準 12 3 4 2" xfId="1024" xr:uid="{31EDCF5B-1E80-4820-B65F-F67B376A9C68}"/>
    <cellStyle name="標準 12 3 4 2 2" xfId="2229" xr:uid="{3CCFBBF7-6796-4BDB-B992-29015D4B813E}"/>
    <cellStyle name="標準 12 3 4 3" xfId="1647" xr:uid="{8F073CB2-AC52-4B74-89FE-B831E53AE144}"/>
    <cellStyle name="標準 12 3 5" xfId="733" xr:uid="{1E444C0F-EE98-421F-985C-BEE56E852517}"/>
    <cellStyle name="標準 12 3 5 2" xfId="1938" xr:uid="{A1297EE6-E995-407F-9673-66F70C7C0F9D}"/>
    <cellStyle name="標準 12 3 6" xfId="1356" xr:uid="{DCAA9B76-6A2B-4993-95E4-28ADFF5790FF}"/>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2 2 2" xfId="2314" xr:uid="{BE756750-4732-4ECF-8814-5B065717D16E}"/>
    <cellStyle name="標準 14 2 2 2 2 3" xfId="1732" xr:uid="{070AA9DD-15E9-43A5-9440-B7D9834FF080}"/>
    <cellStyle name="標準 14 2 2 2 3" xfId="818" xr:uid="{AE3093E4-38BF-4BD3-9A3C-351F74A23651}"/>
    <cellStyle name="標準 14 2 2 2 3 2" xfId="2023" xr:uid="{4103550B-FF62-40AF-9DE7-6668BC73888E}"/>
    <cellStyle name="標準 14 2 2 2 4" xfId="1441" xr:uid="{0E2E698D-8A0C-4B90-B673-B91ABE40F986}"/>
    <cellStyle name="標準 14 2 2 3" xfId="304" xr:uid="{0157D06A-7148-4DAC-8474-0A7F5B7C5C6E}"/>
    <cellStyle name="標準 14 2 2 3 2" xfId="595" xr:uid="{2CE4D36E-387F-4300-87D9-2A2F548E6C18}"/>
    <cellStyle name="標準 14 2 2 3 2 2" xfId="1180" xr:uid="{9648E129-43FC-4091-8C64-022C307A2828}"/>
    <cellStyle name="標準 14 2 2 3 2 2 2" xfId="2385" xr:uid="{303AC641-D880-4832-80FE-9A7D9D283FF3}"/>
    <cellStyle name="標準 14 2 2 3 2 3" xfId="1803" xr:uid="{57C5EACF-B145-4B7D-B256-738E72450B7D}"/>
    <cellStyle name="標準 14 2 2 3 3" xfId="889" xr:uid="{BB1147BE-EE95-4F00-8AC4-E878D1EA404D}"/>
    <cellStyle name="標準 14 2 2 3 3 2" xfId="2094" xr:uid="{8C6398D9-E4EE-4CA1-8B8F-C0AF0F25276E}"/>
    <cellStyle name="標準 14 2 2 3 4" xfId="1512" xr:uid="{5E3372F4-4326-4282-B0EF-76F1DB4E005C}"/>
    <cellStyle name="標準 14 2 2 4" xfId="427" xr:uid="{FF5C16CA-D0BA-4C98-9432-B84824351A3C}"/>
    <cellStyle name="標準 14 2 2 4 2" xfId="1012" xr:uid="{CF46F651-D704-4093-BD82-B11D33353BD3}"/>
    <cellStyle name="標準 14 2 2 4 2 2" xfId="2217" xr:uid="{52DBD833-D559-4D06-B447-11FDB96DA534}"/>
    <cellStyle name="標準 14 2 2 4 3" xfId="1635" xr:uid="{5A8FB07A-6E1F-449D-8720-57029CEAAE5D}"/>
    <cellStyle name="標準 14 2 2 5" xfId="721" xr:uid="{A41CC590-6CFD-4178-AD46-3F26464D6E89}"/>
    <cellStyle name="標準 14 2 2 5 2" xfId="1926" xr:uid="{00ED6405-0537-4167-98FB-982111470C54}"/>
    <cellStyle name="標準 14 2 2 6" xfId="1345" xr:uid="{DB64F808-81EB-4E71-A227-BFE6E8D79EDA}"/>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2 2 2" xfId="2329" xr:uid="{772639D9-F761-4409-8F68-3D54AA096C50}"/>
    <cellStyle name="標準 14 2 3 2 2 3" xfId="1747" xr:uid="{2C30A332-A47A-48B7-B259-7713B1DE0091}"/>
    <cellStyle name="標準 14 2 3 2 3" xfId="833" xr:uid="{1359DFDB-6207-4FEF-9FD9-16EDBCC3000B}"/>
    <cellStyle name="標準 14 2 3 2 3 2" xfId="2038" xr:uid="{0B0152A9-C2E5-4FDD-8248-975CB45EAD3A}"/>
    <cellStyle name="標準 14 2 3 2 4" xfId="1456" xr:uid="{6114D8D1-F1C5-46D9-918B-B3FAC2D4563A}"/>
    <cellStyle name="標準 14 2 3 3" xfId="305" xr:uid="{64811CCC-4D2E-453F-BE18-4FC03AB5269A}"/>
    <cellStyle name="標準 14 2 3 3 2" xfId="596" xr:uid="{F9D07452-B18B-4DDB-A286-F7D90DD4996C}"/>
    <cellStyle name="標準 14 2 3 3 2 2" xfId="1181" xr:uid="{AB4675B7-6246-4C5C-B158-2160B4B35BA9}"/>
    <cellStyle name="標準 14 2 3 3 2 2 2" xfId="2386" xr:uid="{19462F1E-99AF-4C28-A9B2-67A4A65A8A99}"/>
    <cellStyle name="標準 14 2 3 3 2 3" xfId="1804" xr:uid="{CC52C287-9D07-492B-88A1-254FE06756FC}"/>
    <cellStyle name="標準 14 2 3 3 3" xfId="890" xr:uid="{246C823D-141F-47A4-A978-2EABBDDBD148}"/>
    <cellStyle name="標準 14 2 3 3 3 2" xfId="2095" xr:uid="{2007A2EA-2DDB-4753-8450-E7F330A5F73C}"/>
    <cellStyle name="標準 14 2 3 3 4" xfId="1513" xr:uid="{245CEAD5-3F53-4491-945A-DA9AE87E1D15}"/>
    <cellStyle name="標準 14 2 3 4" xfId="442" xr:uid="{EAE57851-2A86-49FA-82DB-ED67B2195042}"/>
    <cellStyle name="標準 14 2 3 4 2" xfId="1027" xr:uid="{2F39C98B-8F84-454F-82B8-91C99082FBAD}"/>
    <cellStyle name="標準 14 2 3 4 2 2" xfId="2232" xr:uid="{C0499574-3F96-4790-9B74-7DB09850EDE8}"/>
    <cellStyle name="標準 14 2 3 4 3" xfId="1650" xr:uid="{96D35F2D-6539-449E-B4AA-61535389A9BC}"/>
    <cellStyle name="標準 14 2 3 5" xfId="736" xr:uid="{A8C665E5-2207-4727-8B96-CEE54FDADAA0}"/>
    <cellStyle name="標準 14 2 3 5 2" xfId="1941" xr:uid="{0FA0E738-CD8F-493B-A8C8-0E7557BA1E24}"/>
    <cellStyle name="標準 14 2 3 6" xfId="1359" xr:uid="{689E2B56-E2B6-4BFD-8865-E5E5FD046F89}"/>
    <cellStyle name="標準 14 2 4" xfId="200" xr:uid="{60BC8B5D-8335-4CDF-9507-BDCDD47AD942}"/>
    <cellStyle name="標準 14 2 4 2" xfId="492" xr:uid="{64D35F55-F90D-461F-B2A2-E0E19A7FF8BF}"/>
    <cellStyle name="標準 14 2 4 2 2" xfId="1077" xr:uid="{58D54E40-B606-4712-9013-D41B33DE8D55}"/>
    <cellStyle name="標準 14 2 4 2 2 2" xfId="2282" xr:uid="{7FA8AE97-4B1E-4700-8D29-B7B027D52FA4}"/>
    <cellStyle name="標準 14 2 4 2 3" xfId="1700" xr:uid="{89DC53F1-1553-4938-8C48-3A5DEA2F3DD0}"/>
    <cellStyle name="標準 14 2 4 3" xfId="786" xr:uid="{0DDFF4E1-B4E9-4D60-8BE1-40B0F28DF248}"/>
    <cellStyle name="標準 14 2 4 3 2" xfId="1991" xr:uid="{293C6955-AF25-4C76-BAFD-04E4F0293ABA}"/>
    <cellStyle name="標準 14 2 4 4" xfId="1409" xr:uid="{493533FC-BD5E-444D-8707-9FDC655FA5B1}"/>
    <cellStyle name="標準 14 2 5" xfId="306" xr:uid="{C346AC65-3ECC-406A-82A6-A2E24B6153BF}"/>
    <cellStyle name="標準 14 2 5 2" xfId="597" xr:uid="{5E1B7B07-FE91-4C72-8936-F0C89131E78C}"/>
    <cellStyle name="標準 14 2 5 2 2" xfId="1182" xr:uid="{D1D4B4ED-ED79-413A-B708-0BAD235DF74E}"/>
    <cellStyle name="標準 14 2 5 2 2 2" xfId="2387" xr:uid="{3D1DC7DC-697B-4ED8-A27B-D86A8E61C16F}"/>
    <cellStyle name="標準 14 2 5 2 3" xfId="1805" xr:uid="{F46D7AC9-E026-4194-B48F-12573AF97C8C}"/>
    <cellStyle name="標準 14 2 5 3" xfId="891" xr:uid="{AB04E318-7DB3-48F6-B639-ED5A8239A481}"/>
    <cellStyle name="標準 14 2 5 3 2" xfId="2096" xr:uid="{2BFFFD04-24BF-43B7-BA2F-F94CB4DDE923}"/>
    <cellStyle name="標準 14 2 5 4" xfId="1514" xr:uid="{8EE4D2A0-D877-4136-BC62-42386E95388D}"/>
    <cellStyle name="標準 14 2 6" xfId="395" xr:uid="{17F10C3E-BA6D-497E-A9D8-A87119A98D3A}"/>
    <cellStyle name="標準 14 2 6 2" xfId="980" xr:uid="{5BA5AE5F-5088-40E5-9BF4-69D7E278F99B}"/>
    <cellStyle name="標準 14 2 6 2 2" xfId="2185" xr:uid="{8D7C6539-9ABC-408B-AE61-A024C1ACC742}"/>
    <cellStyle name="標準 14 2 6 3" xfId="1603" xr:uid="{5EBC1D73-A4F5-4C4A-A614-DD7D92A4AB57}"/>
    <cellStyle name="標準 14 2 7" xfId="688" xr:uid="{99D6C96F-7CD7-4934-B66F-FF0A08CC9E35}"/>
    <cellStyle name="標準 14 2 7 2" xfId="1894" xr:uid="{E73DD723-EF57-425E-8307-28FBD9DAE038}"/>
    <cellStyle name="標準 14 2 8" xfId="1241" xr:uid="{8EE3E95E-29D1-43B8-B665-81FE913ACC29}"/>
    <cellStyle name="標準 14 2 8 2" xfId="2446" xr:uid="{9CDAC10E-2454-4488-A519-6AA8C04D50C3}"/>
    <cellStyle name="標準 14 2 9" xfId="1314" xr:uid="{E0DFA630-7842-4174-A31E-ECF3B79E2E08}"/>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2 2 2" xfId="2312" xr:uid="{3D254296-E5FE-4C60-BCDA-479C53599B55}"/>
    <cellStyle name="標準 14 3 2 2 3" xfId="1730" xr:uid="{433C81BB-8BA3-4BCA-8E3E-6158B7F58963}"/>
    <cellStyle name="標準 14 3 2 3" xfId="816" xr:uid="{5AA3E95C-DADB-4C0E-B4FC-5B659D528C73}"/>
    <cellStyle name="標準 14 3 2 3 2" xfId="2021" xr:uid="{7EC7A20E-A672-4460-99FD-A65D0A794ECD}"/>
    <cellStyle name="標準 14 3 2 4" xfId="1439" xr:uid="{71B2EF9C-DB9C-498C-AB28-672A291A0A87}"/>
    <cellStyle name="標準 14 3 3" xfId="307" xr:uid="{B215A9CE-BDA9-4B0C-B189-9E3C0C9F3EDE}"/>
    <cellStyle name="標準 14 3 3 2" xfId="598" xr:uid="{CF18B315-2A55-41A2-BFE0-37A19B4A5BE0}"/>
    <cellStyle name="標準 14 3 3 2 2" xfId="1183" xr:uid="{C428F15E-566B-4079-8CCC-E3975376688E}"/>
    <cellStyle name="標準 14 3 3 2 2 2" xfId="2388" xr:uid="{03E230D0-3353-47F7-A554-ECA246DDF6C7}"/>
    <cellStyle name="標準 14 3 3 2 3" xfId="1806" xr:uid="{2BEA180C-D954-4469-A45F-4EDED6792F78}"/>
    <cellStyle name="標準 14 3 3 3" xfId="892" xr:uid="{61F454C4-6584-40BB-8F76-0CC808C62684}"/>
    <cellStyle name="標準 14 3 3 3 2" xfId="2097" xr:uid="{D7256529-6191-446E-B105-61583ECAB0A6}"/>
    <cellStyle name="標準 14 3 3 4" xfId="1515" xr:uid="{7EFA7DB5-B027-497A-B9EB-118BB69CBE16}"/>
    <cellStyle name="標準 14 3 4" xfId="425" xr:uid="{D5C97CBC-D354-4F8E-87CC-AD54A5ABC3A7}"/>
    <cellStyle name="標準 14 3 4 2" xfId="1010" xr:uid="{33F2C6A1-9964-4688-B425-3432950D1254}"/>
    <cellStyle name="標準 14 3 4 2 2" xfId="2215" xr:uid="{77EC7949-77A0-436B-9496-D7504559680B}"/>
    <cellStyle name="標準 14 3 4 3" xfId="1633" xr:uid="{094AF8A6-6BA8-48CD-A71F-5258DF8ECAF5}"/>
    <cellStyle name="標準 14 3 5" xfId="719" xr:uid="{D17E6A5B-73C8-45D3-B8A6-8142E938596C}"/>
    <cellStyle name="標準 14 3 5 2" xfId="1924" xr:uid="{0C115CD6-93F0-4267-B884-D30960752D62}"/>
    <cellStyle name="標準 14 3 6" xfId="1343" xr:uid="{F7065A1F-AC98-4837-A226-84B7A7E20CC6}"/>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2 2 2" xfId="2328" xr:uid="{55E5D8FE-C622-4961-86A9-A37D88122541}"/>
    <cellStyle name="標準 14 4 2 2 3" xfId="1746" xr:uid="{C2454A6B-9E41-4F7D-A4D0-00FBEA072F75}"/>
    <cellStyle name="標準 14 4 2 3" xfId="832" xr:uid="{13DFEAE5-4A4B-4B3E-AB21-370F71584BF2}"/>
    <cellStyle name="標準 14 4 2 3 2" xfId="2037" xr:uid="{1570966E-3AF6-49D2-B148-B88241A22135}"/>
    <cellStyle name="標準 14 4 2 4" xfId="1455" xr:uid="{0B720ECD-6461-4716-B09B-BF3A7033C79E}"/>
    <cellStyle name="標準 14 4 3" xfId="308" xr:uid="{22740DAE-A123-4B0C-A161-3137E0FC042F}"/>
    <cellStyle name="標準 14 4 3 2" xfId="599" xr:uid="{1CC4CD47-7304-40F2-B193-CE64C315634F}"/>
    <cellStyle name="標準 14 4 3 2 2" xfId="1184" xr:uid="{BEDA4E48-2CBF-4D47-9F72-EFEEE83C6EFF}"/>
    <cellStyle name="標準 14 4 3 2 2 2" xfId="2389" xr:uid="{961939A6-7139-4A12-88CB-257EE0C1C563}"/>
    <cellStyle name="標準 14 4 3 2 3" xfId="1807" xr:uid="{532B8828-39E8-40AB-97F9-596D26307E54}"/>
    <cellStyle name="標準 14 4 3 3" xfId="893" xr:uid="{7020BCD7-D461-409D-95B6-38A8BC3BB1C4}"/>
    <cellStyle name="標準 14 4 3 3 2" xfId="2098" xr:uid="{4B1F9913-A825-4F39-9A5D-DC41FBEA54DC}"/>
    <cellStyle name="標準 14 4 3 4" xfId="1516" xr:uid="{1E18A27F-BF6A-425F-92E2-707C47B9B409}"/>
    <cellStyle name="標準 14 4 4" xfId="441" xr:uid="{7B6CB593-3423-44D7-BF0D-E8636926E4F3}"/>
    <cellStyle name="標準 14 4 4 2" xfId="1026" xr:uid="{F8E2AEC7-092F-43E0-9575-F61B2D4C5E9B}"/>
    <cellStyle name="標準 14 4 4 2 2" xfId="2231" xr:uid="{16E2294A-09DE-4922-8A45-1D9B5DDAFACA}"/>
    <cellStyle name="標準 14 4 4 3" xfId="1649" xr:uid="{4C96C0D8-1B0B-4D9B-BA4A-67573DB19E05}"/>
    <cellStyle name="標準 14 4 5" xfId="735" xr:uid="{653DF7DA-865C-4244-B4BD-72A28FAE8EC5}"/>
    <cellStyle name="標準 14 4 5 2" xfId="1940" xr:uid="{AB9A256A-3E4D-4F46-9D40-93A7134FE593}"/>
    <cellStyle name="標準 14 4 6" xfId="1358" xr:uid="{6800FF52-3E3F-47F4-9471-1686D3D3C2D9}"/>
    <cellStyle name="標準 14 5" xfId="198" xr:uid="{95D6FC49-576D-4526-B750-A2745BEEECBD}"/>
    <cellStyle name="標準 14 5 2" xfId="490" xr:uid="{F3176E58-6CC9-449E-BC80-BF309D2FB42C}"/>
    <cellStyle name="標準 14 5 2 2" xfId="1075" xr:uid="{213D0501-86C7-4A9A-99B5-C6C360241AEF}"/>
    <cellStyle name="標準 14 5 2 2 2" xfId="2280" xr:uid="{C2BB0355-8ED6-4C57-B966-0EE3C94E3872}"/>
    <cellStyle name="標準 14 5 2 3" xfId="1698" xr:uid="{77D9FB8E-EFAF-4C79-AF59-FB8ED5FFA9C0}"/>
    <cellStyle name="標準 14 5 3" xfId="784" xr:uid="{21F8E5B6-33EA-40B9-A058-7505DC771906}"/>
    <cellStyle name="標準 14 5 3 2" xfId="1989" xr:uid="{450CB535-012D-4053-8E5F-C49AA0A25F9D}"/>
    <cellStyle name="標準 14 5 4" xfId="1407" xr:uid="{11D2925A-0565-4AAA-8014-DE56754144C6}"/>
    <cellStyle name="標準 14 6" xfId="309" xr:uid="{142BAEA4-714A-476A-A91F-983AD9972B63}"/>
    <cellStyle name="標準 14 6 2" xfId="600" xr:uid="{EA2717D3-8850-418A-92B2-CCAD20F06F8F}"/>
    <cellStyle name="標準 14 6 2 2" xfId="1185" xr:uid="{CB135FF9-9471-46DB-B71B-06E2426CDD2A}"/>
    <cellStyle name="標準 14 6 2 2 2" xfId="2390" xr:uid="{09C07685-9954-46FD-A23B-FD383E2B1436}"/>
    <cellStyle name="標準 14 6 2 3" xfId="1808" xr:uid="{54625CB3-4651-42BF-8435-9309E1E08ED8}"/>
    <cellStyle name="標準 14 6 3" xfId="894" xr:uid="{E946DB12-FCE8-43A6-AC5E-EA442BDAD419}"/>
    <cellStyle name="標準 14 6 3 2" xfId="2099" xr:uid="{6FAE6317-4C0E-414D-85E3-26D1B8F9B862}"/>
    <cellStyle name="標準 14 6 4" xfId="1517" xr:uid="{ADC47014-1195-4214-B452-CC7B2A7D6154}"/>
    <cellStyle name="標準 14 7" xfId="393" xr:uid="{A45901C9-E03A-4981-A672-CD0914DD9BE7}"/>
    <cellStyle name="標準 14 7 2" xfId="978" xr:uid="{E2CA32BE-92CF-4215-AF72-EA9B924F7DAC}"/>
    <cellStyle name="標準 14 7 2 2" xfId="2183" xr:uid="{85ACEE1A-8F11-47E9-9D5D-6A561A346875}"/>
    <cellStyle name="標準 14 7 3" xfId="1601" xr:uid="{55315EEC-2E1A-48DE-A6B6-42585050042C}"/>
    <cellStyle name="標準 14 8" xfId="686" xr:uid="{36DF8F9A-7E59-445E-9EAB-75D1856DB974}"/>
    <cellStyle name="標準 14 8 2" xfId="1892" xr:uid="{34EA68C3-966F-444A-8438-5F37F075B45D}"/>
    <cellStyle name="標準 14 9" xfId="1312" xr:uid="{D7877F3A-3BF4-4177-80BB-373ECC774FF3}"/>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8 2" xfId="1278" xr:uid="{8F18F802-5E84-42E1-858C-2490864AF615}"/>
    <cellStyle name="標準 19" xfId="1243" xr:uid="{4C8ADB39-A7C6-43A3-9723-332DF5EF250C}"/>
    <cellStyle name="標準 19 2" xfId="1251" xr:uid="{6F880B42-1EBE-40B8-A7FD-1613D874783C}"/>
    <cellStyle name="標準 19 2 2" xfId="1261" xr:uid="{D11C1414-FCF7-4407-B741-B5BD953DCAC7}"/>
    <cellStyle name="標準 19 2 2 2" xfId="2463" xr:uid="{9C6551D9-FE8D-420B-B626-A7B7C08E7D45}"/>
    <cellStyle name="標準 19 2 3" xfId="2456" xr:uid="{5815A44D-D85F-4DB3-82E1-4A8135F2B9BF}"/>
    <cellStyle name="標準 19 3" xfId="2448" xr:uid="{DF6D464A-185A-46A6-94FF-036CB9073164}"/>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4 2 2" xfId="2459" xr:uid="{B42A62BE-65D8-4DF2-8826-80EB4A76EA1F}"/>
    <cellStyle name="標準 2 5" xfId="52" xr:uid="{CA861B2A-2929-4C68-86F9-F7AEFEEAE8F8}"/>
    <cellStyle name="標準 2 5 2" xfId="147" xr:uid="{F522B665-BB28-4377-97B1-75B145F133BC}"/>
    <cellStyle name="標準 2 6" xfId="146" xr:uid="{D609AFD3-0D0A-465E-BB58-1D752D4E6603}"/>
    <cellStyle name="標準 2 7" xfId="1265" xr:uid="{EBC72C8A-7110-45DD-A89A-627A82646391}"/>
    <cellStyle name="標準 2_★H25補正 ＺＥＢ 様式及び作成要領 記入例(2)　（書類関係②）システム提案概要" xfId="47" xr:uid="{42814235-377B-4FE3-B702-728BD16926D7}"/>
    <cellStyle name="標準 20" xfId="1245" xr:uid="{6BBF152C-74B5-4A3E-B0C8-E0DF404395F6}"/>
    <cellStyle name="標準 20 2" xfId="2450" xr:uid="{5061BF2A-9CD8-417E-8E2B-58D9937EDB07}"/>
    <cellStyle name="標準 21" xfId="1258" xr:uid="{3F983842-C94A-467A-BAE0-1AE55D9E9837}"/>
    <cellStyle name="標準 21 2" xfId="2461" xr:uid="{9B669C5B-D1B1-4595-9ECA-430828F88501}"/>
    <cellStyle name="標準 22" xfId="2467" xr:uid="{5A2ABAAE-5250-4637-97C1-36F317461079}"/>
    <cellStyle name="標準 23" xfId="2468" xr:uid="{90D4D331-0FE9-47AE-8D7C-3574AB3BA657}"/>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2 2" xfId="1274" xr:uid="{32DC9557-E28E-411B-94EE-5902A3A058A3}"/>
    <cellStyle name="標準 4 2 2 3" xfId="1247" xr:uid="{00C54C86-1F8B-4662-A0A3-D18E546E80DF}"/>
    <cellStyle name="標準 4 2 2 3 2" xfId="2452" xr:uid="{D6037725-2F33-4E74-8913-A4889A4F492B}"/>
    <cellStyle name="標準 4 2 2 4" xfId="1250" xr:uid="{3C384E9E-2568-4296-899C-EA4CB07B3520}"/>
    <cellStyle name="標準 4 2 2 4 2" xfId="1262" xr:uid="{187CDA7A-1A30-44AD-A971-E9855E1C79E7}"/>
    <cellStyle name="標準 4 2 2 4 2 2" xfId="2464" xr:uid="{DA49E6AB-5C2F-4A45-881E-833723B5935A}"/>
    <cellStyle name="標準 4 2 2 4 3" xfId="2455" xr:uid="{064888AC-841A-4D87-9C05-639D73043E83}"/>
    <cellStyle name="標準 4 2 2 5" xfId="1273" xr:uid="{E2D6F49C-A8CA-4414-AC62-3AB8CE4EE5FC}"/>
    <cellStyle name="標準 4 2 3" xfId="48" xr:uid="{7791C6EB-30AC-4C99-B927-C883493C6528}"/>
    <cellStyle name="標準 4 2 4" xfId="1271" xr:uid="{EBC2FE18-A80C-40F1-81C7-DA1E2402422D}"/>
    <cellStyle name="標準 4 3" xfId="50" xr:uid="{9582FE28-6AF6-41FF-A3A3-B1A860EB500F}"/>
    <cellStyle name="標準 4 4" xfId="128" xr:uid="{355D3392-6C2F-45C1-8EE1-488C5C8E4A24}"/>
    <cellStyle name="標準 4 5" xfId="44" xr:uid="{286AC08D-136C-486E-95EF-7EC84103FF19}"/>
    <cellStyle name="標準 4 6" xfId="1267" xr:uid="{52071502-D190-4CAC-956D-4CD0D0A5F813}"/>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0 2 2" xfId="2156" xr:uid="{1C128F21-CB1D-4526-9BBF-22E5D2ADF835}"/>
    <cellStyle name="標準 5 10 3" xfId="1574" xr:uid="{920782BF-1906-4C9A-A98D-FE6BD8365033}"/>
    <cellStyle name="標準 5 11" xfId="659" xr:uid="{7AB8D868-7C68-429E-BBDC-D4D493DB8C47}"/>
    <cellStyle name="標準 5 11 2" xfId="1865" xr:uid="{8988D896-9071-4125-A4CB-540C347230E5}"/>
    <cellStyle name="標準 5 12" xfId="53" xr:uid="{7C351AAD-F3C6-4276-99CA-4F24EEDB3836}"/>
    <cellStyle name="標準 5 12 2" xfId="1285" xr:uid="{A730416D-28F9-4AA7-9EF3-9717EBC08E60}"/>
    <cellStyle name="標準 5 13" xfId="1272" xr:uid="{0995B075-C3D9-4A05-BD24-8A0FEAC47173}"/>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2 2 2" xfId="2311" xr:uid="{6D7838A8-D97D-49BA-B7BF-28D91879D8CB}"/>
    <cellStyle name="標準 5 2 2 2 2 3" xfId="1729" xr:uid="{CB98704D-8F57-44A6-B058-06CCF0774843}"/>
    <cellStyle name="標準 5 2 2 2 3" xfId="815" xr:uid="{94191FA3-F1B1-41E1-A386-B9EEFF3D772A}"/>
    <cellStyle name="標準 5 2 2 2 3 2" xfId="2020" xr:uid="{FCF2FA71-A207-4237-8E1E-F305E301C493}"/>
    <cellStyle name="標準 5 2 2 2 4" xfId="1438" xr:uid="{EBDDAB8C-6CF5-4BB3-A6B0-EBE0EA348E08}"/>
    <cellStyle name="標準 5 2 2 3" xfId="310" xr:uid="{2D3EF72D-C402-4549-9B82-09D1265B5BAC}"/>
    <cellStyle name="標準 5 2 2 3 2" xfId="601" xr:uid="{1B5812A0-069F-4CBA-B653-8E299BCFEFD6}"/>
    <cellStyle name="標準 5 2 2 3 2 2" xfId="1186" xr:uid="{87D5BF92-935A-45F6-8DCB-FC4D87CE440B}"/>
    <cellStyle name="標準 5 2 2 3 2 2 2" xfId="2391" xr:uid="{B74F08D6-226F-4770-9989-4E53C43380EB}"/>
    <cellStyle name="標準 5 2 2 3 2 3" xfId="1809" xr:uid="{2EEA341E-923E-4891-A44F-07340118B176}"/>
    <cellStyle name="標準 5 2 2 3 3" xfId="895" xr:uid="{D3AD83BB-6BAA-4987-BE2A-FCF9F1584F76}"/>
    <cellStyle name="標準 5 2 2 3 3 2" xfId="2100" xr:uid="{BBA80078-4D13-425F-A62F-25E4C26C6E5B}"/>
    <cellStyle name="標準 5 2 2 3 4" xfId="1518" xr:uid="{2AA66A62-342D-4E96-863B-C6DDDC55FB26}"/>
    <cellStyle name="標準 5 2 2 4" xfId="424" xr:uid="{97E825D0-7EA1-4883-8A79-9365317B4C58}"/>
    <cellStyle name="標準 5 2 2 4 2" xfId="1009" xr:uid="{2BDA1AF4-7A03-4D22-9F72-5BE7B2B5AF10}"/>
    <cellStyle name="標準 5 2 2 4 2 2" xfId="2214" xr:uid="{BB96798D-1454-486D-8046-7EF91BEECA3C}"/>
    <cellStyle name="標準 5 2 2 4 3" xfId="1632" xr:uid="{F59C219D-4F71-4D4E-8E25-73F5678C9D0D}"/>
    <cellStyle name="標準 5 2 2 5" xfId="718" xr:uid="{291DB8D5-6EC5-4A67-BEBE-3DD81519AF8C}"/>
    <cellStyle name="標準 5 2 2 5 2" xfId="1923" xr:uid="{DF3A8329-6E14-454E-AADF-DDAB4FC06835}"/>
    <cellStyle name="標準 5 2 2 6" xfId="1342" xr:uid="{E854D7FA-13D6-42CF-BA82-1251EAECAA63}"/>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2 2 2" xfId="2330" xr:uid="{0A348643-B1FD-4BB8-9230-62E35320793E}"/>
    <cellStyle name="標準 5 2 3 2 2 3" xfId="1748" xr:uid="{5CDEDBF8-CA7F-44DB-A18D-DC2AD5BED4DF}"/>
    <cellStyle name="標準 5 2 3 2 3" xfId="834" xr:uid="{9C4FBA71-A819-404D-8002-FF60D49AEC47}"/>
    <cellStyle name="標準 5 2 3 2 3 2" xfId="2039" xr:uid="{0CD054A6-E471-4AC4-9DA5-6CF0A9BB15E8}"/>
    <cellStyle name="標準 5 2 3 2 4" xfId="1457" xr:uid="{3457602E-3CFF-4ACB-9A9F-7FC9C3E76A9C}"/>
    <cellStyle name="標準 5 2 3 3" xfId="311" xr:uid="{06D721BD-D894-463D-8DDA-7617314BF99C}"/>
    <cellStyle name="標準 5 2 3 3 2" xfId="602" xr:uid="{0492D801-3133-496D-B030-90444620637A}"/>
    <cellStyle name="標準 5 2 3 3 2 2" xfId="1187" xr:uid="{25C0D73E-4227-41EB-BCC3-FDDFF2B304EF}"/>
    <cellStyle name="標準 5 2 3 3 2 2 2" xfId="2392" xr:uid="{2BBBE50D-561B-467E-8EC9-04CA0BADAB70}"/>
    <cellStyle name="標準 5 2 3 3 2 3" xfId="1810" xr:uid="{D7B532EC-474F-463E-BBD8-5A7659D7595E}"/>
    <cellStyle name="標準 5 2 3 3 3" xfId="896" xr:uid="{73B52FE5-5413-467D-B24A-47CBD8657648}"/>
    <cellStyle name="標準 5 2 3 3 3 2" xfId="2101" xr:uid="{FE23EBA3-FE82-4981-BA88-0B30AD771C1C}"/>
    <cellStyle name="標準 5 2 3 3 4" xfId="1519" xr:uid="{BCBC3F36-9116-490F-8B6A-720B63626CFE}"/>
    <cellStyle name="標準 5 2 3 4" xfId="443" xr:uid="{63CEB8DF-270B-4519-94C0-BB9244A735A2}"/>
    <cellStyle name="標準 5 2 3 4 2" xfId="1028" xr:uid="{91F12BB0-3BEE-4183-978C-138C3C845D0F}"/>
    <cellStyle name="標準 5 2 3 4 2 2" xfId="2233" xr:uid="{5619A1F2-BFE3-468A-A655-7F3B2647A358}"/>
    <cellStyle name="標準 5 2 3 4 3" xfId="1651" xr:uid="{DE59FABF-600E-43BA-9FEC-07C54F81F58F}"/>
    <cellStyle name="標準 5 2 3 5" xfId="737" xr:uid="{0D4D554D-81CD-438A-ACB0-BC0B02A8568C}"/>
    <cellStyle name="標準 5 2 3 5 2" xfId="1942" xr:uid="{7D28B447-95E6-4BA5-AB68-5600264990E3}"/>
    <cellStyle name="標準 5 2 3 6" xfId="1360" xr:uid="{B7CDCFA6-9C0A-487E-8E74-D82AC4EE1728}"/>
    <cellStyle name="標準 5 2 4" xfId="197" xr:uid="{1F88BE10-D2BC-4FC6-9793-9F8E78BF07D3}"/>
    <cellStyle name="標準 5 2 4 2" xfId="489" xr:uid="{0E1A0E66-7874-49C5-9C95-569A324AF6D8}"/>
    <cellStyle name="標準 5 2 4 2 2" xfId="1074" xr:uid="{B6F8F3D9-7783-41D6-8C93-E1D06F7F2F56}"/>
    <cellStyle name="標準 5 2 4 2 2 2" xfId="2279" xr:uid="{95F449EF-BF1C-4C53-ADE2-11C31C16C2D2}"/>
    <cellStyle name="標準 5 2 4 2 3" xfId="1697" xr:uid="{83B666E6-BA2B-4F77-A3B6-A13E0CA1E0BB}"/>
    <cellStyle name="標準 5 2 4 3" xfId="783" xr:uid="{D07AA3B2-DA9A-4FFC-BB63-D2E3D2319054}"/>
    <cellStyle name="標準 5 2 4 3 2" xfId="1988" xr:uid="{022BFC60-E464-4827-9611-D819774B29D3}"/>
    <cellStyle name="標準 5 2 4 4" xfId="1406" xr:uid="{79A55A57-D749-4C2D-A80C-DA8B57DE1B85}"/>
    <cellStyle name="標準 5 2 5" xfId="312" xr:uid="{39EC181F-6FFA-4A7F-A9CA-DFDDE441FF66}"/>
    <cellStyle name="標準 5 2 5 2" xfId="603" xr:uid="{831590EB-231D-4F23-8E18-9E0E02A9B541}"/>
    <cellStyle name="標準 5 2 5 2 2" xfId="1188" xr:uid="{C8639C1C-9431-478B-91D8-E9E5BDE7DB2A}"/>
    <cellStyle name="標準 5 2 5 2 2 2" xfId="2393" xr:uid="{489CD245-942E-41B0-9D56-040CC03E90BB}"/>
    <cellStyle name="標準 5 2 5 2 3" xfId="1811" xr:uid="{F00927D8-2B98-4D62-AEBD-8C8687DCC859}"/>
    <cellStyle name="標準 5 2 5 3" xfId="897" xr:uid="{8285F2C6-40FA-4CEA-81E2-405D7ECEC234}"/>
    <cellStyle name="標準 5 2 5 3 2" xfId="2102" xr:uid="{C03D0406-04A9-4339-8878-55655EC9FD20}"/>
    <cellStyle name="標準 5 2 5 4" xfId="1520" xr:uid="{F5C22A40-F22F-4507-AA6F-F48B1496A237}"/>
    <cellStyle name="標準 5 2 6" xfId="392" xr:uid="{DDB61C9A-1CDB-4EDB-9371-88294828C4FD}"/>
    <cellStyle name="標準 5 2 6 2" xfId="977" xr:uid="{F23F8C23-CACF-483F-AECB-B5689C6DD1AF}"/>
    <cellStyle name="標準 5 2 6 2 2" xfId="2182" xr:uid="{79283CCB-BEE7-4B0E-B7E3-EAF323B9C518}"/>
    <cellStyle name="標準 5 2 6 3" xfId="1600" xr:uid="{D799EFBE-8E79-40D9-8F7E-79153FEA1EF3}"/>
    <cellStyle name="標準 5 2 7" xfId="685" xr:uid="{6C921434-D40E-445D-BF3C-03BD381D7BFB}"/>
    <cellStyle name="標準 5 2 7 2" xfId="1891" xr:uid="{8FF65F54-FBF2-423F-BC83-45E550B37D35}"/>
    <cellStyle name="標準 5 2 8" xfId="1311" xr:uid="{D9E63DAE-25ED-46AA-A643-CB638C03D44C}"/>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2 2 2" xfId="2298" xr:uid="{F0169881-BC64-4E1A-B49D-3D98A315FD85}"/>
    <cellStyle name="標準 5 3 2 2 2 3" xfId="1716" xr:uid="{C27954C3-A999-41FF-AD65-5009DCC1179D}"/>
    <cellStyle name="標準 5 3 2 2 3" xfId="802" xr:uid="{D142EEF4-8A13-4F6F-99F5-6D1961551C02}"/>
    <cellStyle name="標準 5 3 2 2 3 2" xfId="2007" xr:uid="{4863E5CB-D0CC-4DF2-84B6-CBD63635FF6E}"/>
    <cellStyle name="標準 5 3 2 2 4" xfId="1425" xr:uid="{E19237BC-02FE-414F-B723-713BD1BB095E}"/>
    <cellStyle name="標準 5 3 2 3" xfId="313" xr:uid="{E3005BB8-F150-4AD1-8085-2246D857ACB9}"/>
    <cellStyle name="標準 5 3 2 3 2" xfId="604" xr:uid="{6312C669-24F8-4FC9-8B15-A61C19D289FE}"/>
    <cellStyle name="標準 5 3 2 3 2 2" xfId="1189" xr:uid="{0B91E504-B154-4417-B35C-2F64DF8F4B39}"/>
    <cellStyle name="標準 5 3 2 3 2 2 2" xfId="2394" xr:uid="{D0C1AC42-B4B4-4AEC-B049-E684B337D26C}"/>
    <cellStyle name="標準 5 3 2 3 2 3" xfId="1812" xr:uid="{ABB8948F-297A-4830-ABAA-8B41FDFE7396}"/>
    <cellStyle name="標準 5 3 2 3 3" xfId="898" xr:uid="{956ABA0B-88CC-48C6-A290-0A44D68CD506}"/>
    <cellStyle name="標準 5 3 2 3 3 2" xfId="2103" xr:uid="{86829DC1-7E0A-4B34-BD46-1782C625539A}"/>
    <cellStyle name="標準 5 3 2 3 4" xfId="1521" xr:uid="{770F42BF-234E-4EAC-AA26-C0447C6023E0}"/>
    <cellStyle name="標準 5 3 2 4" xfId="411" xr:uid="{E5A25CEA-DD29-4A74-BE9A-A35E4CD4F833}"/>
    <cellStyle name="標準 5 3 2 4 2" xfId="996" xr:uid="{7584FDEF-22BF-47A3-A956-75DA6FF5790F}"/>
    <cellStyle name="標準 5 3 2 4 2 2" xfId="2201" xr:uid="{52B80B0A-A5CD-45DE-BE74-3B1F0714B7D6}"/>
    <cellStyle name="標準 5 3 2 4 3" xfId="1619" xr:uid="{1EC03E38-6587-46A4-AB7F-8453F6495605}"/>
    <cellStyle name="標準 5 3 2 5" xfId="705" xr:uid="{C72D0F01-580E-45AD-BB76-52ED5534912F}"/>
    <cellStyle name="標準 5 3 2 5 2" xfId="1910" xr:uid="{A68AF55D-35BC-4C28-907C-6E88A0EFE8AC}"/>
    <cellStyle name="標準 5 3 2 6" xfId="1329" xr:uid="{47D8B7F1-812F-4C4B-9A75-F5C37C3569B4}"/>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2 2 2" xfId="2331" xr:uid="{40D8314C-BA1E-47B7-AEFA-7D8BB6C3554B}"/>
    <cellStyle name="標準 5 3 3 2 2 3" xfId="1749" xr:uid="{93612272-8E9B-4C64-94E5-EAABCF457370}"/>
    <cellStyle name="標準 5 3 3 2 3" xfId="835" xr:uid="{F8BC0F62-1FA4-45DF-A2A2-F10C1FFD42CE}"/>
    <cellStyle name="標準 5 3 3 2 3 2" xfId="2040" xr:uid="{CBE8DA2A-04FB-4395-B1EE-2B38AAD6C8C5}"/>
    <cellStyle name="標準 5 3 3 2 4" xfId="1458" xr:uid="{EF98E910-7619-447E-B69E-11119F6B0C25}"/>
    <cellStyle name="標準 5 3 3 3" xfId="314" xr:uid="{26095779-CCC8-4156-9DF7-97154FCBDDD2}"/>
    <cellStyle name="標準 5 3 3 3 2" xfId="605" xr:uid="{32EFA029-28B1-4A02-BAA0-0456A07D985D}"/>
    <cellStyle name="標準 5 3 3 3 2 2" xfId="1190" xr:uid="{A8DE1C41-75D5-4DD9-B542-FA77E46CA246}"/>
    <cellStyle name="標準 5 3 3 3 2 2 2" xfId="2395" xr:uid="{BC1831FB-D0A5-4A78-B426-52BEE2561F4D}"/>
    <cellStyle name="標準 5 3 3 3 2 3" xfId="1813" xr:uid="{82188DE6-AB54-4E23-A16A-134DC20561AB}"/>
    <cellStyle name="標準 5 3 3 3 3" xfId="899" xr:uid="{7CB776FB-3CA2-4EA2-A8E3-9725D12D5310}"/>
    <cellStyle name="標準 5 3 3 3 3 2" xfId="2104" xr:uid="{87A1528F-515B-49E6-A17D-8C35687417F5}"/>
    <cellStyle name="標準 5 3 3 3 4" xfId="1522" xr:uid="{DC51D9BA-22CE-49E2-A7CE-E818F0FB3E25}"/>
    <cellStyle name="標準 5 3 3 4" xfId="444" xr:uid="{2F906139-15C0-4E22-AB13-115C42CDA31B}"/>
    <cellStyle name="標準 5 3 3 4 2" xfId="1029" xr:uid="{E063D291-B37E-4C7E-9F76-13E997142C30}"/>
    <cellStyle name="標準 5 3 3 4 2 2" xfId="2234" xr:uid="{89A2E81B-67ED-4DBA-BDCE-9358EA7C6387}"/>
    <cellStyle name="標準 5 3 3 4 3" xfId="1652" xr:uid="{F6899246-3304-4D4E-BB79-51035000DC92}"/>
    <cellStyle name="標準 5 3 3 5" xfId="738" xr:uid="{5F8CA8B1-472A-4CF9-9BE6-B956519502BA}"/>
    <cellStyle name="標準 5 3 3 5 2" xfId="1943" xr:uid="{7CC480FB-52DC-4B6F-96DA-18ED2312C662}"/>
    <cellStyle name="標準 5 3 3 6" xfId="1361" xr:uid="{738992DE-43E2-444B-B9F4-B74C60A65175}"/>
    <cellStyle name="標準 5 3 4" xfId="184" xr:uid="{A0263A3D-60B3-4DFA-BAB0-70B500956209}"/>
    <cellStyle name="標準 5 3 4 2" xfId="476" xr:uid="{433C15BF-B474-4E03-B187-5FE5D9DC444F}"/>
    <cellStyle name="標準 5 3 4 2 2" xfId="1061" xr:uid="{C5CC9365-0962-46BC-A1DC-821C3B95AB7A}"/>
    <cellStyle name="標準 5 3 4 2 2 2" xfId="2266" xr:uid="{FBD8D90E-DEEF-4117-A323-3D88DC36277C}"/>
    <cellStyle name="標準 5 3 4 2 3" xfId="1684" xr:uid="{7A0466EF-03B1-4CA6-B564-3B2437987599}"/>
    <cellStyle name="標準 5 3 4 3" xfId="770" xr:uid="{FC723BB7-D640-4651-B7C5-A94A2039D84D}"/>
    <cellStyle name="標準 5 3 4 3 2" xfId="1975" xr:uid="{9AB94DB6-1710-4BA3-AD56-B13B94687DA3}"/>
    <cellStyle name="標準 5 3 4 4" xfId="1393" xr:uid="{98744F79-FDC3-49C7-9608-F8C13757DF07}"/>
    <cellStyle name="標準 5 3 5" xfId="315" xr:uid="{1DDB1C60-F828-4573-A9A4-3C7A19E575D5}"/>
    <cellStyle name="標準 5 3 5 2" xfId="606" xr:uid="{357E7201-FCB3-42F7-B04F-EFC12B985ED8}"/>
    <cellStyle name="標準 5 3 5 2 2" xfId="1191" xr:uid="{D8BADCFA-CDB0-4A71-9BAE-B87AF7FE3995}"/>
    <cellStyle name="標準 5 3 5 2 2 2" xfId="2396" xr:uid="{77C1F096-0949-48CD-B7BF-2202452AEAB5}"/>
    <cellStyle name="標準 5 3 5 2 3" xfId="1814" xr:uid="{DD4E08AC-6086-4F79-9520-AE1AC983A009}"/>
    <cellStyle name="標準 5 3 5 3" xfId="900" xr:uid="{0D6C6828-FBB4-4B38-A59C-AF1223391BEC}"/>
    <cellStyle name="標準 5 3 5 3 2" xfId="2105" xr:uid="{B58E1710-59E0-40E3-A1B7-DBB39DDB434C}"/>
    <cellStyle name="標準 5 3 5 4" xfId="1523" xr:uid="{1990C6BD-F825-4360-B686-4A24C4BA63DF}"/>
    <cellStyle name="標準 5 3 6" xfId="379" xr:uid="{46BEECF5-26F3-4048-893E-EF2D415EC205}"/>
    <cellStyle name="標準 5 3 6 2" xfId="964" xr:uid="{33326759-22C0-49A4-B5BA-38A8F94CA6D5}"/>
    <cellStyle name="標準 5 3 6 2 2" xfId="2169" xr:uid="{4DEE6556-32F2-4030-8089-DE7457246751}"/>
    <cellStyle name="標準 5 3 6 3" xfId="1587" xr:uid="{0A9B20D1-B3CE-4220-8C18-7F96EC19B801}"/>
    <cellStyle name="標準 5 3 7" xfId="672" xr:uid="{DB33B652-41E7-4F65-810D-0A395ABE0BA4}"/>
    <cellStyle name="標準 5 3 7 2" xfId="1878" xr:uid="{41375556-7316-4DF9-969E-156D2B66C7FE}"/>
    <cellStyle name="標準 5 3 8" xfId="1298" xr:uid="{C780B152-3D56-4334-815A-086CF2AA8F16}"/>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2 2 2" xfId="2313" xr:uid="{FD647253-CE3B-4BC5-A80A-2C30CBA038C4}"/>
    <cellStyle name="標準 5 4 2 2 2 3" xfId="1731" xr:uid="{A8962112-FBFA-4314-9EBC-62889E9E665C}"/>
    <cellStyle name="標準 5 4 2 2 3" xfId="817" xr:uid="{4F325C24-9ABC-4870-9611-2306C8249DD7}"/>
    <cellStyle name="標準 5 4 2 2 3 2" xfId="2022" xr:uid="{EC9F467C-25E4-409A-A165-0FA30C534735}"/>
    <cellStyle name="標準 5 4 2 2 4" xfId="1440" xr:uid="{A49A6E11-C970-4CDD-93D1-8E41E5A08890}"/>
    <cellStyle name="標準 5 4 2 3" xfId="316" xr:uid="{21D04DA1-2747-4C25-825E-814930642248}"/>
    <cellStyle name="標準 5 4 2 3 2" xfId="607" xr:uid="{CE951F1C-4919-4A9F-BE42-1127F686CF3D}"/>
    <cellStyle name="標準 5 4 2 3 2 2" xfId="1192" xr:uid="{F151445F-E944-418A-91A6-9AD0E135CDC3}"/>
    <cellStyle name="標準 5 4 2 3 2 2 2" xfId="2397" xr:uid="{6B8B012E-DDDE-4E6D-9B0A-29BBB0EF1627}"/>
    <cellStyle name="標準 5 4 2 3 2 3" xfId="1815" xr:uid="{5F49396F-0A22-4BCB-A3B0-1B3CB8128BC4}"/>
    <cellStyle name="標準 5 4 2 3 3" xfId="901" xr:uid="{5FB30266-82F4-4074-919E-B183EE8DDA84}"/>
    <cellStyle name="標準 5 4 2 3 3 2" xfId="2106" xr:uid="{BE7F7525-979D-4DD8-B1B0-33373AFE6117}"/>
    <cellStyle name="標準 5 4 2 3 4" xfId="1524" xr:uid="{0BF80624-5017-4B83-A9EF-0AFD42016006}"/>
    <cellStyle name="標準 5 4 2 4" xfId="426" xr:uid="{2CA4623E-A1FD-4F58-BAE6-B338301D244D}"/>
    <cellStyle name="標準 5 4 2 4 2" xfId="1011" xr:uid="{196C42EB-C4D6-4CC4-BC8A-4864A47D07BB}"/>
    <cellStyle name="標準 5 4 2 4 2 2" xfId="2216" xr:uid="{FE9A6AB2-2260-4F5E-9198-7310D0579633}"/>
    <cellStyle name="標準 5 4 2 4 3" xfId="1634" xr:uid="{C34B8A5A-B3E1-4FF5-A256-0A176CB10A26}"/>
    <cellStyle name="標準 5 4 2 5" xfId="720" xr:uid="{132C61E4-F95A-417D-ABE8-AAB44728BDE2}"/>
    <cellStyle name="標準 5 4 2 5 2" xfId="1925" xr:uid="{581252DB-BD4F-4D4E-A9C5-91083215285C}"/>
    <cellStyle name="標準 5 4 2 6" xfId="1344" xr:uid="{D2304F38-BE33-4A7E-812D-12546597866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2 2 2" xfId="2332" xr:uid="{C2A6A2B3-93F9-48F9-B2B5-B7B0B2190657}"/>
    <cellStyle name="標準 5 4 3 2 2 3" xfId="1750" xr:uid="{41FDE754-B254-4742-BB6C-BFE8D4CDCCE0}"/>
    <cellStyle name="標準 5 4 3 2 3" xfId="836" xr:uid="{1E750A14-BE36-47AC-BE1B-9324285E1686}"/>
    <cellStyle name="標準 5 4 3 2 3 2" xfId="2041" xr:uid="{D1FB31FA-365F-4A2E-9794-913AE0275C14}"/>
    <cellStyle name="標準 5 4 3 2 4" xfId="1459" xr:uid="{10E5C117-48FF-47C0-B58A-687748B08FFB}"/>
    <cellStyle name="標準 5 4 3 3" xfId="317" xr:uid="{79D06406-8B2A-47F6-A85F-EC86EECCFD99}"/>
    <cellStyle name="標準 5 4 3 3 2" xfId="608" xr:uid="{E2E4D80D-8D27-45BC-8B3C-FD2D74E816AA}"/>
    <cellStyle name="標準 5 4 3 3 2 2" xfId="1193" xr:uid="{C49C9FFF-A47D-4EA1-8312-5263521815D0}"/>
    <cellStyle name="標準 5 4 3 3 2 2 2" xfId="2398" xr:uid="{3D288B8C-33A5-4DC9-9A29-362594B22983}"/>
    <cellStyle name="標準 5 4 3 3 2 3" xfId="1816" xr:uid="{D7AB69D9-6DB8-4295-8F67-248A10B5AAA5}"/>
    <cellStyle name="標準 5 4 3 3 3" xfId="902" xr:uid="{EF6F977B-D0FF-471F-B95E-FB341182CE40}"/>
    <cellStyle name="標準 5 4 3 3 3 2" xfId="2107" xr:uid="{D6C1774D-8B1B-47EC-A98E-5BA9415B4870}"/>
    <cellStyle name="標準 5 4 3 3 4" xfId="1525" xr:uid="{DFE869B2-D5EF-4623-A2A8-75C111AEEA48}"/>
    <cellStyle name="標準 5 4 3 4" xfId="445" xr:uid="{E814432A-85B4-42E2-8884-94CDF4FA2C90}"/>
    <cellStyle name="標準 5 4 3 4 2" xfId="1030" xr:uid="{D5B1DE49-1078-45EF-9914-4766CDEF54C1}"/>
    <cellStyle name="標準 5 4 3 4 2 2" xfId="2235" xr:uid="{C3B9CE44-D8F2-4CBC-8B07-A092B54423EA}"/>
    <cellStyle name="標準 5 4 3 4 3" xfId="1653" xr:uid="{8A37B96E-3E71-4C50-95AB-D49F360EE329}"/>
    <cellStyle name="標準 5 4 3 5" xfId="739" xr:uid="{E3E38818-D7EE-4F43-8900-5D041ED3B30D}"/>
    <cellStyle name="標準 5 4 3 5 2" xfId="1944" xr:uid="{1D969343-A5D0-444D-A95E-F193821D4652}"/>
    <cellStyle name="標準 5 4 3 6" xfId="1362" xr:uid="{137EE8B4-0167-4746-B55B-79224F1BFCEF}"/>
    <cellStyle name="標準 5 4 4" xfId="199" xr:uid="{3DBD7878-395F-441D-8118-DBE326F1AFA6}"/>
    <cellStyle name="標準 5 4 4 2" xfId="491" xr:uid="{70B5FF41-ECFC-4B71-80D1-02434E522105}"/>
    <cellStyle name="標準 5 4 4 2 2" xfId="1076" xr:uid="{AAEC89AF-49D1-4488-BF6A-2B39991BAC8F}"/>
    <cellStyle name="標準 5 4 4 2 2 2" xfId="2281" xr:uid="{CD303960-012E-415B-BE37-EF0C0962C30E}"/>
    <cellStyle name="標準 5 4 4 2 3" xfId="1699" xr:uid="{743CF608-C98D-4D49-BB22-2E7ECDC06920}"/>
    <cellStyle name="標準 5 4 4 3" xfId="785" xr:uid="{35CE0841-1005-42A4-98B9-850FD7052EE7}"/>
    <cellStyle name="標準 5 4 4 3 2" xfId="1990" xr:uid="{00769667-C937-40C6-9BD8-97FC06B67FD2}"/>
    <cellStyle name="標準 5 4 4 4" xfId="1408" xr:uid="{E3F55F16-6F62-4E4E-A9FC-19291D51CBC1}"/>
    <cellStyle name="標準 5 4 5" xfId="318" xr:uid="{7BA07C34-30E7-4079-964E-8E3D767A86E5}"/>
    <cellStyle name="標準 5 4 5 2" xfId="609" xr:uid="{7893F7B8-890C-4C97-9D0A-EE739601E090}"/>
    <cellStyle name="標準 5 4 5 2 2" xfId="1194" xr:uid="{39B4FF18-C8C1-40AE-A5C1-B4E51F1EF693}"/>
    <cellStyle name="標準 5 4 5 2 2 2" xfId="2399" xr:uid="{A871205F-8EA2-4B7C-BB6C-0066D3905249}"/>
    <cellStyle name="標準 5 4 5 2 3" xfId="1817" xr:uid="{2C93E300-375D-493A-BCB3-4697E125A8BD}"/>
    <cellStyle name="標準 5 4 5 3" xfId="903" xr:uid="{A70D2013-07D4-438A-9FA3-8150C9679181}"/>
    <cellStyle name="標準 5 4 5 3 2" xfId="2108" xr:uid="{1FDAD7A0-F894-4DDF-865D-6376ACF056C2}"/>
    <cellStyle name="標準 5 4 5 4" xfId="1526" xr:uid="{DBB8CC32-5E6F-463F-A2D9-B5C47F50A250}"/>
    <cellStyle name="標準 5 4 6" xfId="394" xr:uid="{8D165A7B-995C-41D3-A93B-EA31777894A9}"/>
    <cellStyle name="標準 5 4 6 2" xfId="979" xr:uid="{D25A33B7-CC58-45B2-8FAC-3C56284D12CF}"/>
    <cellStyle name="標準 5 4 6 2 2" xfId="2184" xr:uid="{AC6EA0FE-0E3C-486A-994F-68AFA0AFD699}"/>
    <cellStyle name="標準 5 4 6 3" xfId="1602" xr:uid="{978CE8AE-A5FA-4CAD-BC75-4D8A66A55624}"/>
    <cellStyle name="標準 5 4 7" xfId="687" xr:uid="{4D3097A2-C148-4DB0-BA3B-126FFB85FA53}"/>
    <cellStyle name="標準 5 4 7 2" xfId="1893" xr:uid="{316A24D5-A004-4800-B7E6-F982D7551E4B}"/>
    <cellStyle name="標準 5 4 8" xfId="1313" xr:uid="{B6FBE6F4-2183-4B25-AA9B-24CD52FFEDF7}"/>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2 2 2" xfId="2334" xr:uid="{5C3AAF7A-3B34-4693-85EB-5A2BC80ED766}"/>
    <cellStyle name="標準 5 5 2 2 2 2 3" xfId="1752" xr:uid="{9FBADC83-C23F-4189-8A4D-B7C56D041A27}"/>
    <cellStyle name="標準 5 5 2 2 2 3" xfId="838" xr:uid="{B2AE7164-2F07-421B-AB10-F0B6FFD49A6C}"/>
    <cellStyle name="標準 5 5 2 2 2 3 2" xfId="2043" xr:uid="{4E2C2082-99C1-4FEE-9B37-1D9F7D67C033}"/>
    <cellStyle name="標準 5 5 2 2 2 4" xfId="1461" xr:uid="{24A39588-FB55-4018-8363-D2F1109F3E6A}"/>
    <cellStyle name="標準 5 5 2 2 3" xfId="319" xr:uid="{28550420-76A2-4401-9741-062E73083FB5}"/>
    <cellStyle name="標準 5 5 2 2 3 2" xfId="610" xr:uid="{59456458-4D67-44E0-BD9D-77790CEDCEBB}"/>
    <cellStyle name="標準 5 5 2 2 3 2 2" xfId="1195" xr:uid="{53CFD728-952A-43BD-89B6-4C71B28D44BF}"/>
    <cellStyle name="標準 5 5 2 2 3 2 2 2" xfId="2400" xr:uid="{FB0FBAFA-BFD1-48C9-86C0-3034879B95A3}"/>
    <cellStyle name="標準 5 5 2 2 3 2 3" xfId="1818" xr:uid="{006AA655-5D94-4397-95F7-D417D6AB79C9}"/>
    <cellStyle name="標準 5 5 2 2 3 3" xfId="904" xr:uid="{9D991289-0D99-4387-A38D-9F58FFA24F93}"/>
    <cellStyle name="標準 5 5 2 2 3 3 2" xfId="2109" xr:uid="{30CE1607-234B-49CD-B4B7-E158CD0F05DE}"/>
    <cellStyle name="標準 5 5 2 2 3 4" xfId="1527" xr:uid="{7F5C8C80-E2E8-4162-8CD8-E12CAAF95E52}"/>
    <cellStyle name="標準 5 5 2 2 4" xfId="447" xr:uid="{0EF3896C-836E-4B57-A9DC-FE59C465BB31}"/>
    <cellStyle name="標準 5 5 2 2 4 2" xfId="1032" xr:uid="{6F264342-1504-4229-A72C-38CF5F2C42D1}"/>
    <cellStyle name="標準 5 5 2 2 4 2 2" xfId="2237" xr:uid="{34E5977F-6099-4A08-9CD1-509293617F1B}"/>
    <cellStyle name="標準 5 5 2 2 4 3" xfId="1655" xr:uid="{9BBF7596-9BFD-42E3-A0BF-7A4E6D63962A}"/>
    <cellStyle name="標準 5 5 2 2 5" xfId="741" xr:uid="{B9157DD1-73D0-4386-B489-13D3D065ACC5}"/>
    <cellStyle name="標準 5 5 2 2 5 2" xfId="1946" xr:uid="{DF5F8D75-E6B8-4A88-ABD9-B69A1A0BE4B4}"/>
    <cellStyle name="標準 5 5 2 2 6" xfId="1364" xr:uid="{9387B1E5-22A2-4E36-927B-E8CD013B3EC3}"/>
    <cellStyle name="標準 5 5 2 3" xfId="234" xr:uid="{016F111C-363B-4F3C-9245-1880714B88B4}"/>
    <cellStyle name="標準 5 5 2 3 2" xfId="525" xr:uid="{F6CD09AD-8E4C-4842-B062-9E5FF852235A}"/>
    <cellStyle name="標準 5 5 2 3 2 2" xfId="1110" xr:uid="{B291C747-02F6-4052-A975-5B26D65515F8}"/>
    <cellStyle name="標準 5 5 2 3 2 2 2" xfId="2315" xr:uid="{3F183D26-B679-4C60-9BC1-AE3FA6B762A8}"/>
    <cellStyle name="標準 5 5 2 3 2 3" xfId="1733" xr:uid="{9CA76658-40B7-4096-A6DF-A9C80612C90F}"/>
    <cellStyle name="標準 5 5 2 3 3" xfId="819" xr:uid="{F24410E4-4F4D-4EBA-8CED-FC6E2F609788}"/>
    <cellStyle name="標準 5 5 2 3 3 2" xfId="2024" xr:uid="{B401F368-90FF-4FFD-98A3-A56093190950}"/>
    <cellStyle name="標準 5 5 2 3 4" xfId="1442" xr:uid="{CAFD0293-B94D-4BFE-B2A1-16B75050829C}"/>
    <cellStyle name="標準 5 5 2 4" xfId="320" xr:uid="{20BB6388-5797-4E92-9316-E24933F36B1D}"/>
    <cellStyle name="標準 5 5 2 4 2" xfId="611" xr:uid="{48708410-74DE-4EDA-AAF8-E79B2DD0C4F3}"/>
    <cellStyle name="標準 5 5 2 4 2 2" xfId="1196" xr:uid="{CEF0727B-1F2D-4CA4-A166-E468509F14FE}"/>
    <cellStyle name="標準 5 5 2 4 2 2 2" xfId="2401" xr:uid="{2ADF6C75-87EC-478E-A267-CA0C8A1840BA}"/>
    <cellStyle name="標準 5 5 2 4 2 3" xfId="1819" xr:uid="{2003CA4A-7F37-42E0-A7FF-6D24C8FD1B85}"/>
    <cellStyle name="標準 5 5 2 4 3" xfId="905" xr:uid="{6642F7DE-A36F-4431-9CB7-7E09374C11F6}"/>
    <cellStyle name="標準 5 5 2 4 3 2" xfId="2110" xr:uid="{FCDF0CC8-72FA-484B-B5EB-B8F51567AD64}"/>
    <cellStyle name="標準 5 5 2 4 4" xfId="1528" xr:uid="{0F8D000F-B734-4895-A172-AC0185200E5E}"/>
    <cellStyle name="標準 5 5 2 5" xfId="428" xr:uid="{18208E21-24F3-42BD-A4EB-C744894D01F5}"/>
    <cellStyle name="標準 5 5 2 5 2" xfId="1013" xr:uid="{9621F33A-998B-4A04-9439-2228F9F5F23A}"/>
    <cellStyle name="標準 5 5 2 5 2 2" xfId="2218" xr:uid="{14FAC984-E8B3-4E11-AC55-2ACE16153BB7}"/>
    <cellStyle name="標準 5 5 2 5 3" xfId="1636" xr:uid="{BCD665A6-4E60-4188-ACD9-CFD4BBA5D1FC}"/>
    <cellStyle name="標準 5 5 2 6" xfId="722" xr:uid="{6E628CBB-654C-445E-86D9-45AA294DAA0E}"/>
    <cellStyle name="標準 5 5 2 6 2" xfId="1927" xr:uid="{EC338EFC-5A34-4552-B3EA-A9E55E2CA716}"/>
    <cellStyle name="標準 5 5 2 7" xfId="1346" xr:uid="{D4936187-8093-46EB-BB22-433EF28EAE66}"/>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2 2 2" xfId="2335" xr:uid="{E0B6A7AF-64C0-4489-863F-022900DFA80F}"/>
    <cellStyle name="標準 5 5 3 2 2 3" xfId="1753" xr:uid="{4731B20B-3EC6-4995-A6EA-BF6BEF1FC277}"/>
    <cellStyle name="標準 5 5 3 2 3" xfId="839" xr:uid="{F9C6D0B0-F073-43FF-9E9B-9E91C2D9FD8C}"/>
    <cellStyle name="標準 5 5 3 2 3 2" xfId="2044" xr:uid="{21B5FCD5-E85C-4C4A-BC81-28E18C2BCF45}"/>
    <cellStyle name="標準 5 5 3 2 4" xfId="1462" xr:uid="{B459928C-F501-468D-A813-54C79908CAAF}"/>
    <cellStyle name="標準 5 5 3 3" xfId="321" xr:uid="{91DF56FF-0BB0-427D-80ED-8EAD3D1E54C7}"/>
    <cellStyle name="標準 5 5 3 3 2" xfId="612" xr:uid="{659F5F0E-E0B6-4B06-8EC4-83BC09EEC8B5}"/>
    <cellStyle name="標準 5 5 3 3 2 2" xfId="1197" xr:uid="{5FC33186-D2AC-45A4-8EDE-23AAC421CABC}"/>
    <cellStyle name="標準 5 5 3 3 2 2 2" xfId="2402" xr:uid="{16E95B01-361B-40A9-B769-34A85FC5416D}"/>
    <cellStyle name="標準 5 5 3 3 2 3" xfId="1820" xr:uid="{D3EF2544-727B-4E2B-AC9B-0C6CEB3C4F8F}"/>
    <cellStyle name="標準 5 5 3 3 3" xfId="906" xr:uid="{5AA931CE-89CA-47A2-A1FD-681D5B755018}"/>
    <cellStyle name="標準 5 5 3 3 3 2" xfId="2111" xr:uid="{32350B7B-C44B-4ABF-AD63-2E7A94521E63}"/>
    <cellStyle name="標準 5 5 3 3 4" xfId="1529" xr:uid="{9FDAB3E0-C50C-46AD-B4B9-24AEECBA17A6}"/>
    <cellStyle name="標準 5 5 3 4" xfId="448" xr:uid="{52314EF5-4791-439D-9942-C3A731853FAB}"/>
    <cellStyle name="標準 5 5 3 4 2" xfId="1033" xr:uid="{3D0C9058-E900-4277-A640-CA0E5E3ACC86}"/>
    <cellStyle name="標準 5 5 3 4 2 2" xfId="2238" xr:uid="{520112B6-4E48-4C8C-93F1-552FBC81871E}"/>
    <cellStyle name="標準 5 5 3 4 3" xfId="1656" xr:uid="{02F026F2-5DC7-4D44-B5E6-EBEAF9A5BA06}"/>
    <cellStyle name="標準 5 5 3 5" xfId="742" xr:uid="{4B2CE1E6-030A-4383-B545-DF75A9CD8BE2}"/>
    <cellStyle name="標準 5 5 3 5 2" xfId="1947" xr:uid="{848A84B0-4FB6-4837-9390-9C87A3DFB9A0}"/>
    <cellStyle name="標準 5 5 3 6" xfId="1365" xr:uid="{6AA1B2DF-5352-457E-816A-816CBB12D433}"/>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2 2 2" xfId="2333" xr:uid="{9A0CDA53-2B92-4858-93FB-60BD9A841A51}"/>
    <cellStyle name="標準 5 5 4 2 2 3" xfId="1751" xr:uid="{40C0C1F1-FB12-4F67-9ABD-E00FDD3C4596}"/>
    <cellStyle name="標準 5 5 4 2 3" xfId="837" xr:uid="{5CC78E5C-5290-4D0F-8966-E38C1625B758}"/>
    <cellStyle name="標準 5 5 4 2 3 2" xfId="2042" xr:uid="{1AE1C577-A4F0-4BD4-A99D-978A0BAF2040}"/>
    <cellStyle name="標準 5 5 4 2 4" xfId="1460" xr:uid="{2A7924EA-A6C2-4691-A8CB-FA5E79B33C83}"/>
    <cellStyle name="標準 5 5 4 3" xfId="322" xr:uid="{5D9A8BA2-A595-4BA3-9623-97F53558C42D}"/>
    <cellStyle name="標準 5 5 4 3 2" xfId="613" xr:uid="{0E497A58-1301-4393-8731-432A965096BE}"/>
    <cellStyle name="標準 5 5 4 3 2 2" xfId="1198" xr:uid="{49DDE360-4C0E-4321-B4D1-12FBE30CE95A}"/>
    <cellStyle name="標準 5 5 4 3 2 2 2" xfId="2403" xr:uid="{F8827B08-71B9-4EC1-97B6-AAB78C54D4F0}"/>
    <cellStyle name="標準 5 5 4 3 2 3" xfId="1821" xr:uid="{17B4D737-56AA-456E-8E7A-8384D884CD65}"/>
    <cellStyle name="標準 5 5 4 3 3" xfId="907" xr:uid="{A9888C6E-C3B5-4C22-882C-B3C14F855228}"/>
    <cellStyle name="標準 5 5 4 3 3 2" xfId="2112" xr:uid="{72AA4012-5FB3-43E5-BF19-AED4C9B7AAE6}"/>
    <cellStyle name="標準 5 5 4 3 4" xfId="1530" xr:uid="{22AF747A-EFD2-47BE-A985-1A09DF8ED2B7}"/>
    <cellStyle name="標準 5 5 4 4" xfId="446" xr:uid="{8B9EE676-6406-469D-BDC1-965C60C2638C}"/>
    <cellStyle name="標準 5 5 4 4 2" xfId="1031" xr:uid="{08335F20-5A55-4290-9F8C-EB95C0D3A2A2}"/>
    <cellStyle name="標準 5 5 4 4 2 2" xfId="2236" xr:uid="{26A39ADC-1A78-40C9-A3A7-5290A8451E41}"/>
    <cellStyle name="標準 5 5 4 4 3" xfId="1654" xr:uid="{9F2DF987-4D82-4CEA-82CB-A6BE29557D87}"/>
    <cellStyle name="標準 5 5 4 5" xfId="740" xr:uid="{53439191-3C66-443B-BAED-84E55E029DBB}"/>
    <cellStyle name="標準 5 5 4 5 2" xfId="1945" xr:uid="{58D69108-1835-453B-8A8A-C6A1BE98B3C2}"/>
    <cellStyle name="標準 5 5 4 6" xfId="1363" xr:uid="{BBABDF10-B7EC-4378-8DE1-46185FB8CD9F}"/>
    <cellStyle name="標準 5 5 5" xfId="201" xr:uid="{F80EBEAF-E6AC-463D-947B-17FCE75B1D46}"/>
    <cellStyle name="標準 5 5 5 2" xfId="493" xr:uid="{23FEF1E7-02E8-4A6E-8EB6-29C55D0F8283}"/>
    <cellStyle name="標準 5 5 5 2 2" xfId="1078" xr:uid="{CD3FD2E7-2724-4886-8EE3-F75A16B9AB76}"/>
    <cellStyle name="標準 5 5 5 2 2 2" xfId="2283" xr:uid="{5B341BE5-5C13-4F29-868A-084F02AC57A6}"/>
    <cellStyle name="標準 5 5 5 2 3" xfId="1701" xr:uid="{033AEC39-E0E9-478C-8720-D6AD6660D643}"/>
    <cellStyle name="標準 5 5 5 3" xfId="787" xr:uid="{9FB3CE89-AF5A-456A-81E9-0AC9D0504C81}"/>
    <cellStyle name="標準 5 5 5 3 2" xfId="1992" xr:uid="{BCCCDD6C-43F9-4513-94AB-EFAC326CBCE3}"/>
    <cellStyle name="標準 5 5 5 4" xfId="1410" xr:uid="{B285056F-BB4B-4617-A243-40D2C609A361}"/>
    <cellStyle name="標準 5 5 6" xfId="323" xr:uid="{BC67AB76-7E3D-49D0-86C2-174B0D64461E}"/>
    <cellStyle name="標準 5 5 6 2" xfId="614" xr:uid="{234812F5-E06E-4950-B790-61F8B355C011}"/>
    <cellStyle name="標準 5 5 6 2 2" xfId="1199" xr:uid="{CD95EF76-082A-4019-A41B-582566833DDD}"/>
    <cellStyle name="標準 5 5 6 2 2 2" xfId="2404" xr:uid="{DE4AB933-2FDC-4EF1-8EA4-603152B20C9E}"/>
    <cellStyle name="標準 5 5 6 2 3" xfId="1822" xr:uid="{EB000F80-832E-43EF-8583-AE8BA03D187B}"/>
    <cellStyle name="標準 5 5 6 3" xfId="908" xr:uid="{F57ADA02-C0AF-4C4B-83D6-523B38A9A2A6}"/>
    <cellStyle name="標準 5 5 6 3 2" xfId="2113" xr:uid="{4736500F-DBC5-4665-BF3F-3A9116C04D17}"/>
    <cellStyle name="標準 5 5 6 4" xfId="1531" xr:uid="{EAB2D511-7DE2-4E4D-81AF-6BD85F94B996}"/>
    <cellStyle name="標準 5 5 7" xfId="396" xr:uid="{9FE59838-3E23-410D-AF4D-B856D2C93390}"/>
    <cellStyle name="標準 5 5 7 2" xfId="981" xr:uid="{F0E711E3-64C4-40E1-AC07-A9B93FE7D27E}"/>
    <cellStyle name="標準 5 5 7 2 2" xfId="2186" xr:uid="{8EDF8EEF-35C6-48CB-B2D6-4252D1F46098}"/>
    <cellStyle name="標準 5 5 7 3" xfId="1604" xr:uid="{3146F015-8C4A-40AA-8606-0571F4819D60}"/>
    <cellStyle name="標準 5 5 8" xfId="689" xr:uid="{ED97922B-31E0-439F-9080-5227CC756449}"/>
    <cellStyle name="標準 5 5 8 2" xfId="1895" xr:uid="{E8A05363-9B8C-4307-A0EB-E777E5A13832}"/>
    <cellStyle name="標準 5 5 9" xfId="1280" xr:uid="{B8C7D07F-D910-4B7A-A864-CAC7F0A79791}"/>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2 2 2" xfId="2285" xr:uid="{F23DE7CB-DA4B-4966-8E55-C9F25C8206CE}"/>
    <cellStyle name="標準 5 6 2 2 3" xfId="1703" xr:uid="{99E10E82-9C9F-433C-8A52-2B480548ECFA}"/>
    <cellStyle name="標準 5 6 2 3" xfId="789" xr:uid="{A87A3951-555A-4112-AA4A-B620E59EC12C}"/>
    <cellStyle name="標準 5 6 2 3 2" xfId="1994" xr:uid="{F48E9D19-DCCF-49D0-A286-92FF1A66AAFE}"/>
    <cellStyle name="標準 5 6 2 4" xfId="1412" xr:uid="{7B977D5F-F34D-48B7-971F-84AE2AD97451}"/>
    <cellStyle name="標準 5 6 3" xfId="324" xr:uid="{BBCF9EA2-9295-4BD5-A8A8-3CCF8F9B6F3F}"/>
    <cellStyle name="標準 5 6 3 2" xfId="615" xr:uid="{29E165A4-046F-43F4-BBCF-E8CD2726EF23}"/>
    <cellStyle name="標準 5 6 3 2 2" xfId="1200" xr:uid="{D40D010E-6513-4D83-A6CE-4218E669DC98}"/>
    <cellStyle name="標準 5 6 3 2 2 2" xfId="2405" xr:uid="{716DCDF0-F1F6-47BE-8D5C-19F8F30C6E70}"/>
    <cellStyle name="標準 5 6 3 2 3" xfId="1823" xr:uid="{CE07CDA5-E833-4EFF-92A4-8FFE2F3CDF6B}"/>
    <cellStyle name="標準 5 6 3 3" xfId="909" xr:uid="{F31597CE-920D-4A34-BBDE-4DD2809D42A3}"/>
    <cellStyle name="標準 5 6 3 3 2" xfId="2114" xr:uid="{8D89F9EC-C647-4DFC-AF3D-7B2161A059CB}"/>
    <cellStyle name="標準 5 6 3 4" xfId="1532" xr:uid="{0FA68235-4845-4185-9E36-CC8FCAFA6E44}"/>
    <cellStyle name="標準 5 6 4" xfId="398" xr:uid="{27CA52AB-64BB-4E74-A487-5436CBB71176}"/>
    <cellStyle name="標準 5 6 4 2" xfId="983" xr:uid="{B26607BB-6D5A-4967-9F6C-88376E82E222}"/>
    <cellStyle name="標準 5 6 4 2 2" xfId="2188" xr:uid="{A8225751-EEB0-46A1-B1A7-27EFB1E91649}"/>
    <cellStyle name="標準 5 6 4 3" xfId="1606" xr:uid="{886E1176-931C-4DA8-9E56-8B677F8F264D}"/>
    <cellStyle name="標準 5 6 5" xfId="692" xr:uid="{C08354AA-3E0E-4CEF-93DB-4462045A9956}"/>
    <cellStyle name="標準 5 6 5 2" xfId="1897" xr:uid="{5B30A917-4723-496F-B204-F8E057422FD3}"/>
    <cellStyle name="標準 5 6 6" xfId="1316" xr:uid="{F984A615-5FB6-4699-9EC2-BF0524DF5C9B}"/>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2 2 2" xfId="2253" xr:uid="{D040B166-6EE9-47A9-9D29-5565CE17AE7E}"/>
    <cellStyle name="標準 5 8 2 3" xfId="1671" xr:uid="{F79AC7B6-B80F-490A-B2C1-3750009F904F}"/>
    <cellStyle name="標準 5 8 3" xfId="757" xr:uid="{1D6B2DEB-F18B-4FA0-9D25-9BA071730B74}"/>
    <cellStyle name="標準 5 8 3 2" xfId="1962" xr:uid="{A71EDD7A-9971-4C21-AB17-9178588FE8A8}"/>
    <cellStyle name="標準 5 8 4" xfId="1380" xr:uid="{7DFE3CDE-7C24-4C89-81B4-4FD0B9B878CD}"/>
    <cellStyle name="標準 5 9" xfId="325" xr:uid="{0DEE1A27-580C-4AFA-AC80-7CCDDC530968}"/>
    <cellStyle name="標準 5 9 2" xfId="616" xr:uid="{09DB6151-B1B5-4FFA-A793-E98E953B5D46}"/>
    <cellStyle name="標準 5 9 2 2" xfId="1201" xr:uid="{5FAD183A-54BD-4939-8BCF-37A9BE553648}"/>
    <cellStyle name="標準 5 9 2 2 2" xfId="2406" xr:uid="{4978DDD7-9FCF-4DC6-AD08-EE4937CA323C}"/>
    <cellStyle name="標準 5 9 2 3" xfId="1824" xr:uid="{F1B2309D-81B2-48AD-A623-8EC942B0939C}"/>
    <cellStyle name="標準 5 9 3" xfId="910" xr:uid="{41FE6E78-3F0A-4227-A37A-AC06B3135C7E}"/>
    <cellStyle name="標準 5 9 3 2" xfId="2115" xr:uid="{174E8D0A-8523-43F9-BBF9-2CFFB66FB4C6}"/>
    <cellStyle name="標準 5 9 4" xfId="1533" xr:uid="{50738100-2F14-44DC-9852-9ED9068B267E}"/>
    <cellStyle name="標準 6" xfId="27" xr:uid="{FC9BF3D6-75E4-4B44-A81E-7EC2343380A5}"/>
    <cellStyle name="標準 6 10" xfId="54" xr:uid="{EC09C998-0C6B-4EED-A038-7383EB9396A6}"/>
    <cellStyle name="標準 6 10 2" xfId="1286" xr:uid="{81789007-4364-4867-B413-D5F042109926}"/>
    <cellStyle name="標準 6 11" xfId="1277" xr:uid="{ED7AF66D-6122-46AA-A7CF-FDF4C7415FC2}"/>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2 2 2" xfId="2310" xr:uid="{2114D990-5337-4842-9A2C-521F2F695F5B}"/>
    <cellStyle name="標準 6 2 2 2 2 3" xfId="1728" xr:uid="{D7989D77-BF67-462B-AA9A-C83AEBCD24CA}"/>
    <cellStyle name="標準 6 2 2 2 3" xfId="814" xr:uid="{410C9CE0-448B-4E6E-B6F6-D2E10BDADEA1}"/>
    <cellStyle name="標準 6 2 2 2 3 2" xfId="2019" xr:uid="{E31C7929-2092-44BE-A883-3D108605E7A8}"/>
    <cellStyle name="標準 6 2 2 2 4" xfId="1437" xr:uid="{03A5316A-A93C-4FCB-B34F-DB519F54BACE}"/>
    <cellStyle name="標準 6 2 2 3" xfId="326" xr:uid="{17496FAF-EDC7-4754-A211-2362BFA23B36}"/>
    <cellStyle name="標準 6 2 2 3 2" xfId="617" xr:uid="{C3E64F7F-C057-4079-B4E5-764907A6740B}"/>
    <cellStyle name="標準 6 2 2 3 2 2" xfId="1202" xr:uid="{26146008-B922-495D-8999-6922393B1203}"/>
    <cellStyle name="標準 6 2 2 3 2 2 2" xfId="2407" xr:uid="{E7FBC64A-C2B0-4659-A6F1-9C764488BB90}"/>
    <cellStyle name="標準 6 2 2 3 2 3" xfId="1825" xr:uid="{ABC3613B-3AA5-4462-81C0-137F23B9FC40}"/>
    <cellStyle name="標準 6 2 2 3 3" xfId="911" xr:uid="{EE3F495F-EF7A-4CBA-8EDE-737F5B7E85F3}"/>
    <cellStyle name="標準 6 2 2 3 3 2" xfId="2116" xr:uid="{FED7DE14-3549-4AD5-9D0A-01B3E6F41E0E}"/>
    <cellStyle name="標準 6 2 2 3 4" xfId="1534" xr:uid="{56D378BE-4864-4871-8D81-AEA52ED4536B}"/>
    <cellStyle name="標準 6 2 2 4" xfId="423" xr:uid="{53E02F95-0D6D-4F75-80D7-2FDFECB9CE6A}"/>
    <cellStyle name="標準 6 2 2 4 2" xfId="1008" xr:uid="{3E2B721B-FD7E-41DA-ADB4-01A0C12DECAC}"/>
    <cellStyle name="標準 6 2 2 4 2 2" xfId="2213" xr:uid="{3CC4B5B6-E486-4262-896A-4292548BB1C4}"/>
    <cellStyle name="標準 6 2 2 4 3" xfId="1631" xr:uid="{8A545102-D37B-481A-AD92-A5FF3C9ABADF}"/>
    <cellStyle name="標準 6 2 2 5" xfId="717" xr:uid="{763BD6A7-3BC6-4CBD-AE82-CA64AB8FD02A}"/>
    <cellStyle name="標準 6 2 2 5 2" xfId="1922" xr:uid="{F2781F6E-E8A9-4FE0-B864-846403389A1F}"/>
    <cellStyle name="標準 6 2 2 6" xfId="1341" xr:uid="{56B9E5C8-9C92-4E27-9CE9-E0EF20DAA6D2}"/>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2 2 2" xfId="2337" xr:uid="{CC68784E-501A-43DF-9DB7-544AA4E8117E}"/>
    <cellStyle name="標準 6 2 3 2 2 3" xfId="1755" xr:uid="{27B40CB5-962C-4A31-B45C-A365A9D4AD76}"/>
    <cellStyle name="標準 6 2 3 2 3" xfId="841" xr:uid="{3C59D8B8-8D9C-467E-91E4-5B452DF1901F}"/>
    <cellStyle name="標準 6 2 3 2 3 2" xfId="2046" xr:uid="{C024521F-D931-449A-9C49-288F91070655}"/>
    <cellStyle name="標準 6 2 3 2 4" xfId="1464" xr:uid="{1F651A5B-3A5A-4680-9E40-14F375AC0F8B}"/>
    <cellStyle name="標準 6 2 3 3" xfId="327" xr:uid="{9E47C577-E708-450F-9D09-F1610F8766EC}"/>
    <cellStyle name="標準 6 2 3 3 2" xfId="618" xr:uid="{5B094BBE-5CCC-4494-A443-F20D575FEFD3}"/>
    <cellStyle name="標準 6 2 3 3 2 2" xfId="1203" xr:uid="{B78D4BB5-AAF4-40A2-9907-8CF02607F685}"/>
    <cellStyle name="標準 6 2 3 3 2 2 2" xfId="2408" xr:uid="{CE2284B4-A4AE-4DA0-BF2C-0354100DEE22}"/>
    <cellStyle name="標準 6 2 3 3 2 3" xfId="1826" xr:uid="{2795ECBC-743E-46B5-BAB0-9C665BDD369B}"/>
    <cellStyle name="標準 6 2 3 3 3" xfId="912" xr:uid="{0224C8FF-24E1-4DDC-BB63-0B5135F55E72}"/>
    <cellStyle name="標準 6 2 3 3 3 2" xfId="2117" xr:uid="{0DD572CB-0174-4627-B74B-6FADEAA73C99}"/>
    <cellStyle name="標準 6 2 3 3 4" xfId="1535" xr:uid="{78D0CA8F-7A65-4D87-B4E1-E99AC9894D7A}"/>
    <cellStyle name="標準 6 2 3 4" xfId="450" xr:uid="{4D6E6801-408F-46BE-A4A3-C5E26BB762F3}"/>
    <cellStyle name="標準 6 2 3 4 2" xfId="1035" xr:uid="{B958EDC8-3906-42F3-A720-711E935FD507}"/>
    <cellStyle name="標準 6 2 3 4 2 2" xfId="2240" xr:uid="{BEC71B4D-D94E-4E87-8CD6-201ED520E14C}"/>
    <cellStyle name="標準 6 2 3 4 3" xfId="1658" xr:uid="{584ECA8D-2242-43C3-9A54-7979AD39AFA8}"/>
    <cellStyle name="標準 6 2 3 5" xfId="744" xr:uid="{6F9CAF7F-0F71-476E-A432-937094F7E06C}"/>
    <cellStyle name="標準 6 2 3 5 2" xfId="1949" xr:uid="{008DFBEF-5E24-4648-96CF-D8849CE7FA41}"/>
    <cellStyle name="標準 6 2 3 6" xfId="1367" xr:uid="{219D92EA-FFBD-42EE-A462-995401490A2C}"/>
    <cellStyle name="標準 6 2 4" xfId="196" xr:uid="{0603F710-7ECA-4AB9-8A8E-7AD8C42CF126}"/>
    <cellStyle name="標準 6 2 4 2" xfId="488" xr:uid="{F26B600A-F53C-4ABE-B5B1-CB13ED90C988}"/>
    <cellStyle name="標準 6 2 4 2 2" xfId="1073" xr:uid="{F48FF2C6-52B4-48EA-8C72-4217EBCF9B93}"/>
    <cellStyle name="標準 6 2 4 2 2 2" xfId="2278" xr:uid="{48580F38-89AB-4FBA-BD9B-07CE1904D7F8}"/>
    <cellStyle name="標準 6 2 4 2 3" xfId="1696" xr:uid="{A909B10D-64C6-424E-AAF6-F2345B7C10D2}"/>
    <cellStyle name="標準 6 2 4 3" xfId="782" xr:uid="{898CA540-167A-43FF-84CE-19F46B0FD2BB}"/>
    <cellStyle name="標準 6 2 4 3 2" xfId="1987" xr:uid="{E261A634-7BA8-4699-94F8-ED6FC13E4CA8}"/>
    <cellStyle name="標準 6 2 4 4" xfId="1405" xr:uid="{E7D6BDE1-00F6-4284-83B2-AACB2492079B}"/>
    <cellStyle name="標準 6 2 5" xfId="328" xr:uid="{AC800E89-8A34-4D83-9D44-AA6A8A3BE437}"/>
    <cellStyle name="標準 6 2 5 2" xfId="619" xr:uid="{F7179A66-41BE-48D2-B8A2-E1A8541439B2}"/>
    <cellStyle name="標準 6 2 5 2 2" xfId="1204" xr:uid="{418A0EB2-3167-484C-8DEF-3B200EB788C7}"/>
    <cellStyle name="標準 6 2 5 2 2 2" xfId="2409" xr:uid="{42EC415D-AB5F-4AA0-9C17-E7A2100F3037}"/>
    <cellStyle name="標準 6 2 5 2 3" xfId="1827" xr:uid="{B5BC61F0-3F8F-452D-BD12-9B54FE3D02CB}"/>
    <cellStyle name="標準 6 2 5 3" xfId="913" xr:uid="{8C2501E3-0D32-4A4D-ADB4-ABCCE61B4196}"/>
    <cellStyle name="標準 6 2 5 3 2" xfId="2118" xr:uid="{F815851D-64DA-408E-99ED-677B4783F3EC}"/>
    <cellStyle name="標準 6 2 5 4" xfId="1536" xr:uid="{7F509ED6-7349-4713-9034-FF356CA84090}"/>
    <cellStyle name="標準 6 2 6" xfId="391" xr:uid="{49151EFE-BA1A-4CA1-A37D-AC50BDE96DBB}"/>
    <cellStyle name="標準 6 2 6 2" xfId="976" xr:uid="{41E8080B-CC12-4DA7-B2FF-CB24F01CAEE4}"/>
    <cellStyle name="標準 6 2 6 2 2" xfId="2181" xr:uid="{A8B5EAB5-CDFC-4B07-AEE8-A23FFA4CA338}"/>
    <cellStyle name="標準 6 2 6 3" xfId="1599" xr:uid="{67AF62BE-67D4-407A-9D9D-ADFF0BED1DF4}"/>
    <cellStyle name="標準 6 2 7" xfId="684" xr:uid="{CEA16601-F768-42EA-953D-2F5EED8BDF9C}"/>
    <cellStyle name="標準 6 2 7 2" xfId="1890" xr:uid="{3DDE7AEA-F486-4B05-925C-0CF55BBDB3E1}"/>
    <cellStyle name="標準 6 2 8" xfId="1310" xr:uid="{2C1BDB6D-62E9-4645-9DF1-032934A2A782}"/>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2 2 2" xfId="2299" xr:uid="{F2D29106-BB0B-4886-8259-46D906AE2D43}"/>
    <cellStyle name="標準 6 3 2 2 2 3" xfId="1717" xr:uid="{259AA141-FB48-4665-B8C5-2E3371ED6663}"/>
    <cellStyle name="標準 6 3 2 2 3" xfId="803" xr:uid="{67216FE4-072F-4E27-ADB3-E2551402726D}"/>
    <cellStyle name="標準 6 3 2 2 3 2" xfId="2008" xr:uid="{F3CEA28C-C85D-44DB-8CF0-35622BA4BCFE}"/>
    <cellStyle name="標準 6 3 2 2 4" xfId="1426" xr:uid="{0CE034D6-A1E5-49EF-B730-6865903DA0A5}"/>
    <cellStyle name="標準 6 3 2 3" xfId="329" xr:uid="{764E0A9F-0BB4-4542-8802-1913F03303A1}"/>
    <cellStyle name="標準 6 3 2 3 2" xfId="620" xr:uid="{48091A14-CCD0-4ED6-A808-DF0EB31E9FD7}"/>
    <cellStyle name="標準 6 3 2 3 2 2" xfId="1205" xr:uid="{9C585F51-7358-489F-B030-D534AB379F69}"/>
    <cellStyle name="標準 6 3 2 3 2 2 2" xfId="2410" xr:uid="{C92F9AF7-30EE-44F7-B121-E06BBDE531C1}"/>
    <cellStyle name="標準 6 3 2 3 2 3" xfId="1828" xr:uid="{FF8EA585-2656-480F-8032-34FB61175222}"/>
    <cellStyle name="標準 6 3 2 3 3" xfId="914" xr:uid="{34AA80D1-0AD0-4F7C-BA6D-A51CB90C5B3E}"/>
    <cellStyle name="標準 6 3 2 3 3 2" xfId="2119" xr:uid="{5C687377-A856-4D14-82BD-B8B058755955}"/>
    <cellStyle name="標準 6 3 2 3 4" xfId="1537" xr:uid="{9005FB66-F0CB-4120-969E-AFF292D4A910}"/>
    <cellStyle name="標準 6 3 2 4" xfId="412" xr:uid="{17E4FF61-61F2-4E24-9697-2EA0175B4710}"/>
    <cellStyle name="標準 6 3 2 4 2" xfId="997" xr:uid="{700A1FE6-D981-44CF-89BB-0C29F88A166A}"/>
    <cellStyle name="標準 6 3 2 4 2 2" xfId="2202" xr:uid="{8FFD23DC-0882-408D-B122-5D45A719EA52}"/>
    <cellStyle name="標準 6 3 2 4 3" xfId="1620" xr:uid="{4ECAD822-FBA8-4D0C-ABB7-7E976BFFF064}"/>
    <cellStyle name="標準 6 3 2 5" xfId="706" xr:uid="{A9578A16-BAD8-4EDE-9121-F33089DDDD46}"/>
    <cellStyle name="標準 6 3 2 5 2" xfId="1911" xr:uid="{4C749BF2-D8DD-47E4-8167-EA92B2C16B96}"/>
    <cellStyle name="標準 6 3 2 6" xfId="1330" xr:uid="{683805CE-5D57-4D3D-A5A3-40F502C0B800}"/>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2 2 2" xfId="2338" xr:uid="{E1B01AC2-524B-426A-A70E-D917ECC9610C}"/>
    <cellStyle name="標準 6 3 3 2 2 3" xfId="1756" xr:uid="{B7120829-D376-4F10-8B04-CCD02DD30CEB}"/>
    <cellStyle name="標準 6 3 3 2 3" xfId="842" xr:uid="{05DE0034-6E07-411C-9DD4-540026DB7500}"/>
    <cellStyle name="標準 6 3 3 2 3 2" xfId="2047" xr:uid="{3A1C868B-CBF3-4C70-BDD4-E74A93448CB3}"/>
    <cellStyle name="標準 6 3 3 2 4" xfId="1465" xr:uid="{0B36F61E-8E51-49F9-9AF8-E5C708007CED}"/>
    <cellStyle name="標準 6 3 3 3" xfId="330" xr:uid="{DD3E5BDA-8055-45FF-B870-3C78C6A14EBC}"/>
    <cellStyle name="標準 6 3 3 3 2" xfId="621" xr:uid="{C5A928A8-ADF8-4DEF-9C7C-03FBF4D37568}"/>
    <cellStyle name="標準 6 3 3 3 2 2" xfId="1206" xr:uid="{9080910F-4B0F-42B5-8AE4-41CF39FDAD41}"/>
    <cellStyle name="標準 6 3 3 3 2 2 2" xfId="2411" xr:uid="{9AE5F441-7D9C-432B-B14C-867476487398}"/>
    <cellStyle name="標準 6 3 3 3 2 3" xfId="1829" xr:uid="{FD300BE3-E2BA-4901-9821-658C56DA2B1F}"/>
    <cellStyle name="標準 6 3 3 3 3" xfId="915" xr:uid="{C3205F6E-1B3B-4FEA-889E-57DBF5E346BE}"/>
    <cellStyle name="標準 6 3 3 3 3 2" xfId="2120" xr:uid="{39CB80AD-3F71-4B12-8268-E9AB12483CA5}"/>
    <cellStyle name="標準 6 3 3 3 4" xfId="1538" xr:uid="{1D361D44-6533-4F30-9B3C-AD475A3FB347}"/>
    <cellStyle name="標準 6 3 3 4" xfId="451" xr:uid="{DE5E2DC7-E263-4850-8B28-B306CD698B97}"/>
    <cellStyle name="標準 6 3 3 4 2" xfId="1036" xr:uid="{2C8C4942-9639-4C83-875F-8FC668CBAA0D}"/>
    <cellStyle name="標準 6 3 3 4 2 2" xfId="2241" xr:uid="{E45FC2F2-3F79-4CFB-90A5-91224AF56B6F}"/>
    <cellStyle name="標準 6 3 3 4 3" xfId="1659" xr:uid="{5E220467-8728-483D-8675-D19D8FD09367}"/>
    <cellStyle name="標準 6 3 3 5" xfId="745" xr:uid="{0AE959BF-6F70-4417-B18B-457994FB6261}"/>
    <cellStyle name="標準 6 3 3 5 2" xfId="1950" xr:uid="{827D9F20-6482-48AA-9007-E800CE519CC4}"/>
    <cellStyle name="標準 6 3 3 6" xfId="1368" xr:uid="{B51C5490-FC2E-4104-B3F3-94735C019830}"/>
    <cellStyle name="標準 6 3 4" xfId="185" xr:uid="{6D8143BA-23EB-4FF3-A768-C6C8F7FC74AF}"/>
    <cellStyle name="標準 6 3 4 2" xfId="477" xr:uid="{49D37694-D9D4-4F08-AB63-6AFFA248A465}"/>
    <cellStyle name="標準 6 3 4 2 2" xfId="1062" xr:uid="{9309A1DD-4D2A-4582-9D69-F01E6599C7C0}"/>
    <cellStyle name="標準 6 3 4 2 2 2" xfId="2267" xr:uid="{7BA101E8-A782-4BE2-8B36-9930E31B6D99}"/>
    <cellStyle name="標準 6 3 4 2 3" xfId="1685" xr:uid="{811B0E70-2008-4983-A8C7-BE606748BA2B}"/>
    <cellStyle name="標準 6 3 4 3" xfId="771" xr:uid="{D093B647-D489-430B-A258-9F30E6E1B540}"/>
    <cellStyle name="標準 6 3 4 3 2" xfId="1976" xr:uid="{0F307E2A-D26A-410D-9DEB-822C602FE054}"/>
    <cellStyle name="標準 6 3 4 4" xfId="1394" xr:uid="{FF8CD1A6-696D-46BB-BD88-4F870179A3FC}"/>
    <cellStyle name="標準 6 3 5" xfId="331" xr:uid="{1022A012-06FC-4090-9EFB-2F51C6D63DFA}"/>
    <cellStyle name="標準 6 3 5 2" xfId="622" xr:uid="{727F6E16-2CB7-42D8-A049-85D37A1BD3F8}"/>
    <cellStyle name="標準 6 3 5 2 2" xfId="1207" xr:uid="{24478016-3291-46FD-A973-FF98DE8943BC}"/>
    <cellStyle name="標準 6 3 5 2 2 2" xfId="2412" xr:uid="{5AD1BE4D-75DE-4930-BCCB-569A4DC000F1}"/>
    <cellStyle name="標準 6 3 5 2 3" xfId="1830" xr:uid="{5C4BDD34-87EA-48F7-96AB-3835F3A00A91}"/>
    <cellStyle name="標準 6 3 5 3" xfId="916" xr:uid="{5D4793A9-3752-43F8-84BE-70ED6B22C835}"/>
    <cellStyle name="標準 6 3 5 3 2" xfId="2121" xr:uid="{5AE80C60-75A8-4B2C-9C88-E9EEC7386100}"/>
    <cellStyle name="標準 6 3 5 4" xfId="1539" xr:uid="{5F77D57E-04DB-4E5B-8304-D860BD9E9DCE}"/>
    <cellStyle name="標準 6 3 6" xfId="380" xr:uid="{B52B75A4-1470-44E0-8B1A-6F874CA317D9}"/>
    <cellStyle name="標準 6 3 6 2" xfId="965" xr:uid="{DC99B530-2297-48C3-9BA0-BFF9716CB634}"/>
    <cellStyle name="標準 6 3 6 2 2" xfId="2170" xr:uid="{EBDE2635-B2CF-404A-ADA0-330E869D31B9}"/>
    <cellStyle name="標準 6 3 6 3" xfId="1588" xr:uid="{106FC356-4C0A-4DE3-A2A2-587C17B8678E}"/>
    <cellStyle name="標準 6 3 7" xfId="673" xr:uid="{3C0275B7-0981-435E-A4F8-E654F7E48BCD}"/>
    <cellStyle name="標準 6 3 7 2" xfId="1879" xr:uid="{CEC7F029-82BB-45BC-8BE2-76F39F3B8A4F}"/>
    <cellStyle name="標準 6 3 8" xfId="1299" xr:uid="{5DE36AED-C1C6-4112-B5BF-E6F8E133FFE2}"/>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2 2 2" xfId="2286" xr:uid="{8C5D64E5-1DF8-487E-ADF9-63D31EAE8DC0}"/>
    <cellStyle name="標準 6 4 2 2 3" xfId="1704" xr:uid="{2EB23A64-EFCB-4827-B948-B064982189E5}"/>
    <cellStyle name="標準 6 4 2 3" xfId="790" xr:uid="{EC37C13D-58E0-4304-A2B3-DE0DFDAAC9B3}"/>
    <cellStyle name="標準 6 4 2 3 2" xfId="1995" xr:uid="{BF369922-B3D5-467D-82EA-8A438D4D6ADB}"/>
    <cellStyle name="標準 6 4 2 4" xfId="1413" xr:uid="{14F24023-64A0-40FC-B763-FB59458FFAF2}"/>
    <cellStyle name="標準 6 4 3" xfId="332" xr:uid="{71F1BB24-411D-4B73-863D-CCB0F86AF6AF}"/>
    <cellStyle name="標準 6 4 3 2" xfId="623" xr:uid="{B7DB1E4D-A67C-4C9D-84B9-0F8B0CEF4A3E}"/>
    <cellStyle name="標準 6 4 3 2 2" xfId="1208" xr:uid="{6FB3AF60-4C7A-4309-9FDA-64C5BA7031DB}"/>
    <cellStyle name="標準 6 4 3 2 2 2" xfId="2413" xr:uid="{91F9D128-3C2E-4DFC-A2FC-CD56CA7D75B4}"/>
    <cellStyle name="標準 6 4 3 2 3" xfId="1831" xr:uid="{B11A30DF-C804-4929-93F0-9A5194A834F8}"/>
    <cellStyle name="標準 6 4 3 3" xfId="917" xr:uid="{59375B03-FF11-4D64-A0EF-829E627E59A2}"/>
    <cellStyle name="標準 6 4 3 3 2" xfId="2122" xr:uid="{8A9110D0-64B5-458F-B4EB-EB4334F9B99A}"/>
    <cellStyle name="標準 6 4 3 4" xfId="1540" xr:uid="{9605D8B5-4C59-479D-AFED-AC3542213DC7}"/>
    <cellStyle name="標準 6 4 4" xfId="399" xr:uid="{5359B385-ADAC-441D-BDA5-4E2E0EEED9C1}"/>
    <cellStyle name="標準 6 4 4 2" xfId="984" xr:uid="{404DBBFB-618C-4538-982F-570A1425FD9F}"/>
    <cellStyle name="標準 6 4 4 2 2" xfId="2189" xr:uid="{1710BD74-764C-46EF-9582-73C9BFC9BC3F}"/>
    <cellStyle name="標準 6 4 4 3" xfId="1607" xr:uid="{D2462BB0-A0BD-47D3-B321-330B152052E9}"/>
    <cellStyle name="標準 6 4 5" xfId="693" xr:uid="{A7ED415C-9D02-4B62-AFC4-7E1BDD68F82A}"/>
    <cellStyle name="標準 6 4 5 2" xfId="1898" xr:uid="{89FB6379-2E39-41E4-B37D-545B661A0E23}"/>
    <cellStyle name="標準 6 4 6" xfId="1317" xr:uid="{8570B4B1-B0A5-4E4A-A387-907B19E935E4}"/>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2 2 2" xfId="2336" xr:uid="{08938298-E649-4A0A-9E11-527ECD80E728}"/>
    <cellStyle name="標準 6 5 2 2 3" xfId="1754" xr:uid="{C9B6BF5B-D1E3-4307-AC8D-A3AE00A5D1B7}"/>
    <cellStyle name="標準 6 5 2 3" xfId="840" xr:uid="{EC333D76-228E-4086-B987-F194407ED926}"/>
    <cellStyle name="標準 6 5 2 3 2" xfId="2045" xr:uid="{9484DE30-EFA6-4076-BF85-27926E2022EC}"/>
    <cellStyle name="標準 6 5 2 4" xfId="1463" xr:uid="{B39ACF26-A62E-4C1C-A1C4-8D3CBD67660D}"/>
    <cellStyle name="標準 6 5 3" xfId="333" xr:uid="{F87F741D-3180-4DD4-8789-A52C2CBBDFCB}"/>
    <cellStyle name="標準 6 5 3 2" xfId="624" xr:uid="{423298FE-13B9-47B6-AC31-3A4141826091}"/>
    <cellStyle name="標準 6 5 3 2 2" xfId="1209" xr:uid="{CD62C4A8-B2A4-4223-9248-F446E6B75525}"/>
    <cellStyle name="標準 6 5 3 2 2 2" xfId="2414" xr:uid="{FE565A4F-81C1-48DE-8E45-19C390763388}"/>
    <cellStyle name="標準 6 5 3 2 3" xfId="1832" xr:uid="{6639C93F-561F-4970-A7EC-BC932A9B2CFB}"/>
    <cellStyle name="標準 6 5 3 3" xfId="918" xr:uid="{F49E3C21-A5E4-418C-B0F3-DE841E93F41E}"/>
    <cellStyle name="標準 6 5 3 3 2" xfId="2123" xr:uid="{C31B285B-0CE5-44C1-A690-D19B4A925ECF}"/>
    <cellStyle name="標準 6 5 3 4" xfId="1541" xr:uid="{1F36ECB9-6570-459A-98F2-9DA1C75436E9}"/>
    <cellStyle name="標準 6 5 4" xfId="449" xr:uid="{B663B159-90D9-4C43-A8D6-30FC8DB532C1}"/>
    <cellStyle name="標準 6 5 4 2" xfId="1034" xr:uid="{F77237AD-AE12-47E0-A10F-FA838C5481F8}"/>
    <cellStyle name="標準 6 5 4 2 2" xfId="2239" xr:uid="{825AC4B9-9DCD-4AC5-818D-5DE4148C28C7}"/>
    <cellStyle name="標準 6 5 4 3" xfId="1657" xr:uid="{D289F33C-EA7E-4342-ACCF-AB607DE7F3E2}"/>
    <cellStyle name="標準 6 5 5" xfId="743" xr:uid="{A61448F0-818C-4626-BB9C-131BF7C4EFE9}"/>
    <cellStyle name="標準 6 5 5 2" xfId="1948" xr:uid="{09CD9804-71DF-4F67-8C3E-0BD899A89E62}"/>
    <cellStyle name="標準 6 5 6" xfId="1366" xr:uid="{F13F94FC-4C45-4FD2-A5DE-9566FFE4E1A7}"/>
    <cellStyle name="標準 6 6" xfId="172" xr:uid="{0475D0D4-52C7-4EE5-AF27-79021FADC150}"/>
    <cellStyle name="標準 6 6 2" xfId="464" xr:uid="{44260E01-B06A-488A-BAD4-260E5BD49B50}"/>
    <cellStyle name="標準 6 6 2 2" xfId="1049" xr:uid="{E41903FE-C600-4F9A-83E6-980D010E5191}"/>
    <cellStyle name="標準 6 6 2 2 2" xfId="2254" xr:uid="{A909A9C5-167F-4D93-9572-0C2D713B4C8E}"/>
    <cellStyle name="標準 6 6 2 3" xfId="1672" xr:uid="{8FF0B1EE-86F1-4AE5-8265-63F51D76AFB3}"/>
    <cellStyle name="標準 6 6 3" xfId="758" xr:uid="{11997943-0BF0-47A3-AED2-4F3A5120F5B3}"/>
    <cellStyle name="標準 6 6 3 2" xfId="1963" xr:uid="{FB121CED-BB6F-4C89-96F5-BFECAF8E805F}"/>
    <cellStyle name="標準 6 6 4" xfId="1381" xr:uid="{29486FBC-6D35-45F1-9E33-AC8C890E353B}"/>
    <cellStyle name="標準 6 7" xfId="334" xr:uid="{23586F31-862B-4176-800F-E35372B670CE}"/>
    <cellStyle name="標準 6 7 2" xfId="625" xr:uid="{371B064B-626A-477D-8076-10AC743B7009}"/>
    <cellStyle name="標準 6 7 2 2" xfId="1210" xr:uid="{A956C01E-701A-456C-9F32-B7CE26D4BE0C}"/>
    <cellStyle name="標準 6 7 2 2 2" xfId="2415" xr:uid="{59B8577C-6316-447D-BF47-8DC4250EF17E}"/>
    <cellStyle name="標準 6 7 2 3" xfId="1833" xr:uid="{E9398EA7-FF04-4B5D-8446-62E739238895}"/>
    <cellStyle name="標準 6 7 3" xfId="919" xr:uid="{C71B6479-103B-41AB-A12A-B47EE4C81A16}"/>
    <cellStyle name="標準 6 7 3 2" xfId="2124" xr:uid="{3CF22B64-0E5F-4DA8-8053-1313E58E23EA}"/>
    <cellStyle name="標準 6 7 4" xfId="1542" xr:uid="{6C17E577-1CB2-4CDB-AE06-A75A27B9A732}"/>
    <cellStyle name="標準 6 8" xfId="367" xr:uid="{1D5AD4F8-04A1-4573-8EFC-00D89EC01841}"/>
    <cellStyle name="標準 6 8 2" xfId="952" xr:uid="{9764C989-B698-49BF-9764-50A779771510}"/>
    <cellStyle name="標準 6 8 2 2" xfId="2157" xr:uid="{F8BE2673-391D-41AE-A0FF-F7581F7916D2}"/>
    <cellStyle name="標準 6 8 3" xfId="1575" xr:uid="{929D7B4F-9492-4AF6-9706-9F42AAE65FA0}"/>
    <cellStyle name="標準 6 9" xfId="660" xr:uid="{5630AFB0-1717-4FF1-89F0-E8F84C9EA02A}"/>
    <cellStyle name="標準 6 9 2" xfId="1866" xr:uid="{7CDB7BA0-59FF-436C-9B87-2F3674AA985C}"/>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2 2 2" xfId="2416" xr:uid="{E1B9A379-0FA8-496F-9668-81E491001FFD}"/>
    <cellStyle name="標準 7 10 2 3" xfId="1834" xr:uid="{D934FCDE-A586-4AFE-87D2-FDD4469F6717}"/>
    <cellStyle name="標準 7 10 3" xfId="920" xr:uid="{B6E3C103-759F-43F3-8C31-2F905F5C7E02}"/>
    <cellStyle name="標準 7 10 3 2" xfId="2125" xr:uid="{A63553A9-36BF-4102-A2C5-CEA5625AF0F6}"/>
    <cellStyle name="標準 7 10 4" xfId="1543" xr:uid="{1E8455C4-76DB-4DC0-98F2-D8B6EB59BE51}"/>
    <cellStyle name="標準 7 11" xfId="369" xr:uid="{75F14E28-5A79-4C69-AA24-724F9A0A9677}"/>
    <cellStyle name="標準 7 11 2" xfId="954" xr:uid="{A4D881CB-8398-466A-B590-DCCFA76E0714}"/>
    <cellStyle name="標準 7 11 2 2" xfId="2159" xr:uid="{2D865424-50CF-4AC5-A331-F6F32641E71E}"/>
    <cellStyle name="標準 7 11 3" xfId="1577" xr:uid="{643F6560-6469-4D79-80AF-B511CBED1381}"/>
    <cellStyle name="標準 7 12" xfId="662" xr:uid="{446608DB-CB52-4C3B-BA71-AD205E58BCC0}"/>
    <cellStyle name="標準 7 12 2" xfId="1868" xr:uid="{22EC6D31-95E2-4E77-B65F-93249B8C9E45}"/>
    <cellStyle name="標準 7 13" xfId="1288" xr:uid="{C90FF1C6-4D06-4A5C-A0EA-1035B30F6A07}"/>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2 2 2" xfId="2306" xr:uid="{555E432A-7195-4975-BB9A-34BB596E50D2}"/>
    <cellStyle name="標準 7 2 2 2 2 2 3" xfId="1724" xr:uid="{64B8AACA-98CD-4A55-9904-C7CAE97B92BC}"/>
    <cellStyle name="標準 7 2 2 2 2 3" xfId="810" xr:uid="{8CBF348F-161B-4DC3-9FF6-0BE17F81A736}"/>
    <cellStyle name="標準 7 2 2 2 2 3 2" xfId="2015" xr:uid="{E954AA53-DC9A-468E-B4B0-B26712857619}"/>
    <cellStyle name="標準 7 2 2 2 2 4" xfId="1433" xr:uid="{2C81AD5E-3C1A-47C4-ACF9-A9011D843588}"/>
    <cellStyle name="標準 7 2 2 2 3" xfId="336" xr:uid="{E5281B94-E2FF-499E-B1F6-72BE699C1212}"/>
    <cellStyle name="標準 7 2 2 2 3 2" xfId="627" xr:uid="{6079E748-2CEA-4C40-B660-F051CBEBC417}"/>
    <cellStyle name="標準 7 2 2 2 3 2 2" xfId="1212" xr:uid="{30A4B6C5-090F-4DA8-850A-280CF8E92E7C}"/>
    <cellStyle name="標準 7 2 2 2 3 2 2 2" xfId="2417" xr:uid="{5547F1C8-04AD-4B40-9253-C2EED2B9828C}"/>
    <cellStyle name="標準 7 2 2 2 3 2 3" xfId="1835" xr:uid="{C737658B-B5BB-4131-87C6-EBB00CE1BD5D}"/>
    <cellStyle name="標準 7 2 2 2 3 3" xfId="921" xr:uid="{EA49F050-87CB-489B-AFC0-7EFD6573F72A}"/>
    <cellStyle name="標準 7 2 2 2 3 3 2" xfId="2126" xr:uid="{9E284485-4FA2-4B20-8BE8-F7F8F28E3D65}"/>
    <cellStyle name="標準 7 2 2 2 3 4" xfId="1544" xr:uid="{800191A4-4F14-495F-8161-F26D4DC4B29B}"/>
    <cellStyle name="標準 7 2 2 2 4" xfId="419" xr:uid="{53921955-682D-4786-A461-7BF1287AD92D}"/>
    <cellStyle name="標準 7 2 2 2 4 2" xfId="1004" xr:uid="{C6907C47-BFCD-4ACB-AEF7-7AA5243BA68C}"/>
    <cellStyle name="標準 7 2 2 2 4 2 2" xfId="2209" xr:uid="{CEC408C9-BC9F-4B4F-BABC-40A551F5C985}"/>
    <cellStyle name="標準 7 2 2 2 4 3" xfId="1627" xr:uid="{25670386-A90C-4818-9D4D-4488FAB46AAC}"/>
    <cellStyle name="標準 7 2 2 2 5" xfId="713" xr:uid="{61626B9D-B58C-4A31-B465-094D1E5F1A95}"/>
    <cellStyle name="標準 7 2 2 2 5 2" xfId="1918" xr:uid="{BE3B053F-6107-4E59-BC1F-1086968F847B}"/>
    <cellStyle name="標準 7 2 2 2 6" xfId="1337" xr:uid="{78591AB5-B82A-466D-8BE4-C808B1279AF8}"/>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2 2 2" xfId="2341" xr:uid="{E7027564-F620-42B2-9527-366DFFC9A11F}"/>
    <cellStyle name="標準 7 2 2 3 2 2 3" xfId="1759" xr:uid="{460B4998-9EC4-416D-BEB8-A830C3502D39}"/>
    <cellStyle name="標準 7 2 2 3 2 3" xfId="845" xr:uid="{D49E6D6A-5BAC-4221-BA1B-127EDF90062A}"/>
    <cellStyle name="標準 7 2 2 3 2 3 2" xfId="2050" xr:uid="{87B0388B-6A44-4BF3-A47B-AB14A545C637}"/>
    <cellStyle name="標準 7 2 2 3 2 4" xfId="1468" xr:uid="{98BADF5F-2EA6-461A-9194-77EC9E7ABA81}"/>
    <cellStyle name="標準 7 2 2 3 3" xfId="337" xr:uid="{62421C60-E3FA-4E19-9093-56497976A8BF}"/>
    <cellStyle name="標準 7 2 2 3 3 2" xfId="628" xr:uid="{522FF987-C4FA-4BED-A301-45D6BC844F0D}"/>
    <cellStyle name="標準 7 2 2 3 3 2 2" xfId="1213" xr:uid="{41CD5CCC-C6DC-477D-AA26-8931D02EFEDA}"/>
    <cellStyle name="標準 7 2 2 3 3 2 2 2" xfId="2418" xr:uid="{00ED9526-02E1-4D19-8594-FBAFA2B03D40}"/>
    <cellStyle name="標準 7 2 2 3 3 2 3" xfId="1836" xr:uid="{BA8A4B5A-EF38-4CFF-A238-DF44265CA7B6}"/>
    <cellStyle name="標準 7 2 2 3 3 3" xfId="922" xr:uid="{3942DD00-8D04-42D2-B084-0EA118562828}"/>
    <cellStyle name="標準 7 2 2 3 3 3 2" xfId="2127" xr:uid="{5857151E-274F-4278-81EC-69F2119DEDC2}"/>
    <cellStyle name="標準 7 2 2 3 3 4" xfId="1545" xr:uid="{6128F70F-8EE1-4D01-AAFE-7DD0575154AD}"/>
    <cellStyle name="標準 7 2 2 3 4" xfId="454" xr:uid="{C8BF1406-6807-4AD1-AC7E-5DB103D4B791}"/>
    <cellStyle name="標準 7 2 2 3 4 2" xfId="1039" xr:uid="{93EF4C70-D888-4D94-877F-0AA0C0CE4202}"/>
    <cellStyle name="標準 7 2 2 3 4 2 2" xfId="2244" xr:uid="{4F31BF81-6F4C-4968-936F-9D837CF8F32B}"/>
    <cellStyle name="標準 7 2 2 3 4 3" xfId="1662" xr:uid="{397E7954-E6E4-4E1B-BC0E-1E66A79DA755}"/>
    <cellStyle name="標準 7 2 2 3 5" xfId="748" xr:uid="{3F91739E-5153-4A63-9B53-6476DD660624}"/>
    <cellStyle name="標準 7 2 2 3 5 2" xfId="1953" xr:uid="{B0AF6F3F-629C-4DF2-887C-7512A2727435}"/>
    <cellStyle name="標準 7 2 2 3 6" xfId="1371" xr:uid="{111AF782-EDE3-4507-9BF7-CC3F62AD7F9B}"/>
    <cellStyle name="標準 7 2 2 4" xfId="192" xr:uid="{7998233F-4822-4FAB-BCDD-58E1E65C8373}"/>
    <cellStyle name="標準 7 2 2 4 2" xfId="484" xr:uid="{972CC292-D0B1-433D-884E-718FA90862C5}"/>
    <cellStyle name="標準 7 2 2 4 2 2" xfId="1069" xr:uid="{9B2F3E22-6BAC-4078-976C-1E7E81212923}"/>
    <cellStyle name="標準 7 2 2 4 2 2 2" xfId="2274" xr:uid="{1E1C2F90-8C08-4A06-8CD8-CA24D2D858A3}"/>
    <cellStyle name="標準 7 2 2 4 2 3" xfId="1692" xr:uid="{4CD10733-1A6E-4F07-B9A6-EE7A92847629}"/>
    <cellStyle name="標準 7 2 2 4 3" xfId="778" xr:uid="{EC823E27-CB48-4A0E-A974-E74E397B7ED9}"/>
    <cellStyle name="標準 7 2 2 4 3 2" xfId="1983" xr:uid="{1A2F75E9-BA4C-4AC5-A1D5-5D37A2E1E3B5}"/>
    <cellStyle name="標準 7 2 2 4 4" xfId="1401" xr:uid="{6A36E7E2-F59D-47D7-A884-68D85905E4C5}"/>
    <cellStyle name="標準 7 2 2 5" xfId="338" xr:uid="{0123E90B-695B-4A96-B68F-9DF542952E84}"/>
    <cellStyle name="標準 7 2 2 5 2" xfId="629" xr:uid="{F5F22DD2-E49D-4C94-93FD-8C3F97B64301}"/>
    <cellStyle name="標準 7 2 2 5 2 2" xfId="1214" xr:uid="{FBC12CF1-A45E-4028-AF08-8C6A335F6403}"/>
    <cellStyle name="標準 7 2 2 5 2 2 2" xfId="2419" xr:uid="{8E72C7E6-07FC-4E28-8F0A-AC9F714D1D2C}"/>
    <cellStyle name="標準 7 2 2 5 2 3" xfId="1837" xr:uid="{E8CEAE26-8A5B-42E3-A1A8-736F62B4C1D9}"/>
    <cellStyle name="標準 7 2 2 5 3" xfId="923" xr:uid="{D5433650-D5CB-43E3-AC07-779AA855F62D}"/>
    <cellStyle name="標準 7 2 2 5 3 2" xfId="2128" xr:uid="{22F808A7-EF33-4505-86E5-8DD02DE9F7F9}"/>
    <cellStyle name="標準 7 2 2 5 4" xfId="1546" xr:uid="{B7322CDE-9A17-493E-A022-D612F5329A98}"/>
    <cellStyle name="標準 7 2 2 6" xfId="387" xr:uid="{E8E028EC-D8A5-4C15-815B-138CD828173F}"/>
    <cellStyle name="標準 7 2 2 6 2" xfId="972" xr:uid="{157722B8-6CA2-4FCD-AF9A-558406DB2FCD}"/>
    <cellStyle name="標準 7 2 2 6 2 2" xfId="2177" xr:uid="{A8B7D161-7905-46D4-9469-A67D8A7E26CE}"/>
    <cellStyle name="標準 7 2 2 6 3" xfId="1595" xr:uid="{91DC9281-FE24-41EB-926A-C2CF421F1DC4}"/>
    <cellStyle name="標準 7 2 2 7" xfId="680" xr:uid="{A4DB5817-5E2B-493F-ABB7-BD84077AD138}"/>
    <cellStyle name="標準 7 2 2 7 2" xfId="1886" xr:uid="{643629F8-9811-45DC-8886-BCEDD86DE051}"/>
    <cellStyle name="標準 7 2 2 8" xfId="1306" xr:uid="{39617F2E-A993-425E-BE3D-EC98BCDC64E9}"/>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2 2 2" xfId="2290" xr:uid="{A5E60C35-BE72-4968-8BE4-B5522ED46CBD}"/>
    <cellStyle name="標準 7 2 3 2 2 3" xfId="1708" xr:uid="{D537FB6C-3470-42D2-873E-89C97F860A58}"/>
    <cellStyle name="標準 7 2 3 2 3" xfId="794" xr:uid="{E7C40329-6120-44E7-BD10-FFC8C482C0EA}"/>
    <cellStyle name="標準 7 2 3 2 3 2" xfId="1999" xr:uid="{F6DFECF8-6AB6-4CD2-818F-EE505DB93ED9}"/>
    <cellStyle name="標準 7 2 3 2 4" xfId="1417" xr:uid="{A83A68DC-06FA-4B57-85AF-47FD9CC61B8C}"/>
    <cellStyle name="標準 7 2 3 3" xfId="339" xr:uid="{D0FCA8B8-90EC-44B0-A3A3-590ABD4F84F7}"/>
    <cellStyle name="標準 7 2 3 3 2" xfId="630" xr:uid="{D3E3A0E1-8F6D-4417-A86F-126625728B8F}"/>
    <cellStyle name="標準 7 2 3 3 2 2" xfId="1215" xr:uid="{D0A3A40A-82E3-4910-ACAE-A776AD66E5C6}"/>
    <cellStyle name="標準 7 2 3 3 2 2 2" xfId="2420" xr:uid="{BA620958-602A-4E22-8B1D-373152E0D184}"/>
    <cellStyle name="標準 7 2 3 3 2 3" xfId="1838" xr:uid="{AEFE079A-016D-4607-A394-14AC904A0498}"/>
    <cellStyle name="標準 7 2 3 3 3" xfId="924" xr:uid="{07B73C9A-C107-4B14-B88A-83B2BBF07AEE}"/>
    <cellStyle name="標準 7 2 3 3 3 2" xfId="2129" xr:uid="{1684A6D0-F040-43DB-A5A9-FFD690D2CDFE}"/>
    <cellStyle name="標準 7 2 3 3 4" xfId="1547" xr:uid="{65F7AB26-4804-4CF8-B8B0-2B12FDD7D2BE}"/>
    <cellStyle name="標準 7 2 3 4" xfId="403" xr:uid="{89F8AF30-DADF-49D5-8A7D-FA3E2209E620}"/>
    <cellStyle name="標準 7 2 3 4 2" xfId="988" xr:uid="{0A9D3DD1-5451-4EB3-8B39-A32B88B68F38}"/>
    <cellStyle name="標準 7 2 3 4 2 2" xfId="2193" xr:uid="{24FF5216-ACB5-4E14-BA9B-0D862C4C5B4B}"/>
    <cellStyle name="標準 7 2 3 4 3" xfId="1611" xr:uid="{A9C7BF30-C6F1-414E-9B96-6301B5115CE4}"/>
    <cellStyle name="標準 7 2 3 5" xfId="697" xr:uid="{7C5D18D5-86CD-4706-B6E5-CF5161F5BD3B}"/>
    <cellStyle name="標準 7 2 3 5 2" xfId="1902" xr:uid="{20DAA2AE-316F-4F55-9CDF-91FB2FF1834F}"/>
    <cellStyle name="標準 7 2 3 6" xfId="102" xr:uid="{4675C9A4-8E94-42A8-BEA3-355A76BCE963}"/>
    <cellStyle name="標準 7 2 3 6 2" xfId="1321" xr:uid="{8C3BB1D3-18B5-4B3F-9C6C-5099DBADEEEE}"/>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2 2 2" xfId="2340" xr:uid="{07891C93-7269-4BCB-8646-787629DC4FE7}"/>
    <cellStyle name="標準 7 2 4 2 2 3" xfId="1758" xr:uid="{CA75A2D0-2B56-42E0-BCBF-BBF826C523DE}"/>
    <cellStyle name="標準 7 2 4 2 3" xfId="844" xr:uid="{A85AE6DD-BCB5-4A4A-8EDD-BB3D9220FAED}"/>
    <cellStyle name="標準 7 2 4 2 3 2" xfId="2049" xr:uid="{68DC0901-3333-450E-B404-0FD63BCFE372}"/>
    <cellStyle name="標準 7 2 4 2 4" xfId="1467" xr:uid="{DC93C722-E94E-45A7-86A6-BB0C4E1FAD30}"/>
    <cellStyle name="標準 7 2 4 3" xfId="340" xr:uid="{E5CE957B-C2A2-4A4A-B1E3-D35DA1849AD9}"/>
    <cellStyle name="標準 7 2 4 3 2" xfId="631" xr:uid="{1CD59BEB-09F9-4D6E-96ED-881AF69C34B0}"/>
    <cellStyle name="標準 7 2 4 3 2 2" xfId="1216" xr:uid="{77C3E36D-FFE6-4664-AE2D-281617683100}"/>
    <cellStyle name="標準 7 2 4 3 2 2 2" xfId="2421" xr:uid="{716EFC92-36D8-4EA6-A91B-A425B0D63E26}"/>
    <cellStyle name="標準 7 2 4 3 2 3" xfId="1839" xr:uid="{1B65086A-AC3B-4D26-80C5-D200C62F0384}"/>
    <cellStyle name="標準 7 2 4 3 3" xfId="925" xr:uid="{645E02DC-25AC-4D57-8E4B-326D7AFD7F24}"/>
    <cellStyle name="標準 7 2 4 3 3 2" xfId="2130" xr:uid="{00A61F4A-A31D-4000-B97C-414B800D2525}"/>
    <cellStyle name="標準 7 2 4 3 4" xfId="1548" xr:uid="{00E087C7-207F-4FFE-9BD4-8260CABAB57F}"/>
    <cellStyle name="標準 7 2 4 4" xfId="453" xr:uid="{36205DBC-8D60-4D28-9086-AD506DB6C9BB}"/>
    <cellStyle name="標準 7 2 4 4 2" xfId="1038" xr:uid="{7CAEB741-2EC8-449D-ADC5-668849CEF4EF}"/>
    <cellStyle name="標準 7 2 4 4 2 2" xfId="2243" xr:uid="{71FCBCE3-DCA9-499C-AB3C-C0177D5FFAA6}"/>
    <cellStyle name="標準 7 2 4 4 3" xfId="1661" xr:uid="{C104A810-675E-4B34-99C5-82AA0561922E}"/>
    <cellStyle name="標準 7 2 4 5" xfId="747" xr:uid="{05603539-2173-4B9D-9AFC-356812B7F245}"/>
    <cellStyle name="標準 7 2 4 5 2" xfId="1952" xr:uid="{0CA893DB-5F16-42C6-8558-513629C89C42}"/>
    <cellStyle name="標準 7 2 4 6" xfId="1370" xr:uid="{E65A5219-3EAE-488A-BA68-1CD704D36FCF}"/>
    <cellStyle name="標準 7 2 5" xfId="176" xr:uid="{20B5E29E-6587-497F-9F52-DE885F82F424}"/>
    <cellStyle name="標準 7 2 5 2" xfId="468" xr:uid="{159DE95A-E397-45A5-BF81-579D11488800}"/>
    <cellStyle name="標準 7 2 5 2 2" xfId="1053" xr:uid="{DA88A4FF-1159-4D25-AD24-9BCECE8E8E69}"/>
    <cellStyle name="標準 7 2 5 2 2 2" xfId="2258" xr:uid="{92C139B2-5EA2-402C-A3AA-D465BFE60E7B}"/>
    <cellStyle name="標準 7 2 5 2 3" xfId="1676" xr:uid="{E2AD77DB-5F84-41D8-B0CA-4E2EF140482F}"/>
    <cellStyle name="標準 7 2 5 3" xfId="762" xr:uid="{2DB2B858-B7FA-415D-BAF7-4574AAD2C573}"/>
    <cellStyle name="標準 7 2 5 3 2" xfId="1967" xr:uid="{41EC1DC5-DB1E-4578-A417-AACB784BDD87}"/>
    <cellStyle name="標準 7 2 5 4" xfId="1385" xr:uid="{258C60CC-91D1-441E-9BE6-BF34C0C84350}"/>
    <cellStyle name="標準 7 2 6" xfId="341" xr:uid="{FBB2B96B-301C-4595-9896-F9CACF80C038}"/>
    <cellStyle name="標準 7 2 6 2" xfId="632" xr:uid="{04939C8A-9191-4584-9DFA-02DC95E91881}"/>
    <cellStyle name="標準 7 2 6 2 2" xfId="1217" xr:uid="{C3B08E34-6225-4BEB-BC09-695677CF8846}"/>
    <cellStyle name="標準 7 2 6 2 2 2" xfId="2422" xr:uid="{1EBBEF93-EB75-4745-AF9B-CE3DC9C3708D}"/>
    <cellStyle name="標準 7 2 6 2 3" xfId="1840" xr:uid="{B461D1D2-7258-4598-9C74-F80FB73C5D73}"/>
    <cellStyle name="標準 7 2 6 3" xfId="926" xr:uid="{015CE679-ECB0-41C3-9902-AAD552C10DC6}"/>
    <cellStyle name="標準 7 2 6 3 2" xfId="2131" xr:uid="{C8BDC7D9-595A-4F6A-83A0-EC3F92E6F37E}"/>
    <cellStyle name="標準 7 2 6 4" xfId="1549" xr:uid="{F592A875-1A30-45F8-BE89-D9CD8EFFB3C4}"/>
    <cellStyle name="標準 7 2 7" xfId="371" xr:uid="{0DAAB97E-D9C9-4525-AC10-BC250955650D}"/>
    <cellStyle name="標準 7 2 7 2" xfId="956" xr:uid="{646272E2-54CB-46A8-9CC7-89E146AF11F9}"/>
    <cellStyle name="標準 7 2 7 2 2" xfId="2161" xr:uid="{6CD333F6-C607-4B5B-B343-0BCF02DE2274}"/>
    <cellStyle name="標準 7 2 7 3" xfId="1579" xr:uid="{CFB7C272-15B4-45A9-9C75-C6512E90962C}"/>
    <cellStyle name="標準 7 2 8" xfId="664" xr:uid="{C057F0BF-D728-4918-AD69-2321322B4CDD}"/>
    <cellStyle name="標準 7 2 8 2" xfId="1870" xr:uid="{44727F12-54A6-45BD-9F66-A8CB69068509}"/>
    <cellStyle name="標準 7 2 9" xfId="61" xr:uid="{7C75DC39-6430-4372-BE13-02B9621BCE3B}"/>
    <cellStyle name="標準 7 2 9 2" xfId="1290" xr:uid="{D1F5D039-BC83-43BF-B6F6-ED9B98B4070F}"/>
    <cellStyle name="標準 7 3" xfId="63" xr:uid="{E95D10D5-E12B-4CDD-8FC4-CA7C65C88D3D}"/>
    <cellStyle name="標準 7 3 10" xfId="1292" xr:uid="{CC38CF37-B2E6-4F36-9BC7-6393C03051E5}"/>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2 2 2" xfId="2308" xr:uid="{8D9E61D6-898A-4A9D-95FC-7A2139E195AA}"/>
    <cellStyle name="標準 7 3 2 2 2 2 2 3" xfId="1726" xr:uid="{D6522C98-3DF2-4ECF-A644-348A893813B5}"/>
    <cellStyle name="標準 7 3 2 2 2 2 3" xfId="812" xr:uid="{6CF5E131-2C62-4D4D-84D7-85CEA8039474}"/>
    <cellStyle name="標準 7 3 2 2 2 2 3 2" xfId="2017" xr:uid="{8F844057-AD84-408D-A287-742648D0859E}"/>
    <cellStyle name="標準 7 3 2 2 2 2 4" xfId="1435" xr:uid="{B5D53CA2-CEB4-468F-A62E-EDB911007782}"/>
    <cellStyle name="標準 7 3 2 2 2 3" xfId="342" xr:uid="{A00BEE21-F1F1-4ED4-B805-FA63318F11C4}"/>
    <cellStyle name="標準 7 3 2 2 2 3 2" xfId="633" xr:uid="{9A338704-17AD-4A12-ADBC-87C348EB6DE4}"/>
    <cellStyle name="標準 7 3 2 2 2 3 2 2" xfId="1218" xr:uid="{169D94F9-A948-4758-96C3-DCACF37A7860}"/>
    <cellStyle name="標準 7 3 2 2 2 3 2 2 2" xfId="2423" xr:uid="{B6F04EBA-B2E5-479E-AB63-C286BA57A9F0}"/>
    <cellStyle name="標準 7 3 2 2 2 3 2 3" xfId="1841" xr:uid="{C7ED528B-CEC6-4B63-A352-B87D8C87CB86}"/>
    <cellStyle name="標準 7 3 2 2 2 3 3" xfId="927" xr:uid="{7E6A080F-E6A4-4B40-8E56-5500EF0421BC}"/>
    <cellStyle name="標準 7 3 2 2 2 3 3 2" xfId="2132" xr:uid="{F4C77D1E-0F9E-482C-B21C-125B22838504}"/>
    <cellStyle name="標準 7 3 2 2 2 3 4" xfId="1550" xr:uid="{A66DA7A8-CBC3-4E0C-8D8D-606F2707EE02}"/>
    <cellStyle name="標準 7 3 2 2 2 4" xfId="421" xr:uid="{533B8ED6-1461-4848-981B-F409A886295C}"/>
    <cellStyle name="標準 7 3 2 2 2 4 2" xfId="1006" xr:uid="{11026E1A-23D2-4B41-B1B3-7C61C22A31AA}"/>
    <cellStyle name="標準 7 3 2 2 2 4 2 2" xfId="2211" xr:uid="{9A2B499A-854D-4554-8FAA-0322CA289F7B}"/>
    <cellStyle name="標準 7 3 2 2 2 4 3" xfId="1629" xr:uid="{A3AD6153-A7F7-4F77-A035-F9049B3FCAD0}"/>
    <cellStyle name="標準 7 3 2 2 2 5" xfId="715" xr:uid="{F32F4FA4-22C1-423D-89DE-AA5DD1C8E617}"/>
    <cellStyle name="標準 7 3 2 2 2 5 2" xfId="1920" xr:uid="{524CED47-7BC6-4C63-B840-050B4C8969AE}"/>
    <cellStyle name="標準 7 3 2 2 2 6" xfId="1339" xr:uid="{71A1E669-65AE-47A7-AF40-A94A283D6BEF}"/>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2 2 2" xfId="2344" xr:uid="{D468A996-20D4-488C-A380-F389E73812B2}"/>
    <cellStyle name="標準 7 3 2 2 3 2 2 3" xfId="1762" xr:uid="{3C6727A1-A57D-4739-A937-FC61DEFEB1ED}"/>
    <cellStyle name="標準 7 3 2 2 3 2 3" xfId="848" xr:uid="{AB0E2AC3-A434-4537-8A73-6A80C3AA4ADC}"/>
    <cellStyle name="標準 7 3 2 2 3 2 3 2" xfId="2053" xr:uid="{B8656901-D6FE-4E4D-9A0A-F4BC956DDC69}"/>
    <cellStyle name="標準 7 3 2 2 3 2 4" xfId="1471" xr:uid="{20BF219F-E87F-404A-A9F0-4F9072759B6C}"/>
    <cellStyle name="標準 7 3 2 2 3 3" xfId="343" xr:uid="{DB21C3A0-818C-4580-86F7-FF2552C7A493}"/>
    <cellStyle name="標準 7 3 2 2 3 3 2" xfId="634" xr:uid="{0DB7FA55-D57B-4361-996E-DAC1FDD030B9}"/>
    <cellStyle name="標準 7 3 2 2 3 3 2 2" xfId="1219" xr:uid="{6D1039B7-A0C6-48B4-8E8D-CA161129F899}"/>
    <cellStyle name="標準 7 3 2 2 3 3 2 2 2" xfId="2424" xr:uid="{F9FA247A-CFEE-4D6C-A72E-D6AADBCC34B2}"/>
    <cellStyle name="標準 7 3 2 2 3 3 2 3" xfId="1842" xr:uid="{AD88AC9F-FA1C-47AC-8293-B2720E34F446}"/>
    <cellStyle name="標準 7 3 2 2 3 3 3" xfId="928" xr:uid="{82954927-7F9C-4D21-9339-C7383DC84927}"/>
    <cellStyle name="標準 7 3 2 2 3 3 3 2" xfId="2133" xr:uid="{73261B71-B80E-4853-8D5D-5E77C78118B5}"/>
    <cellStyle name="標準 7 3 2 2 3 3 4" xfId="1551" xr:uid="{672C7886-2048-4D24-8086-F6A28829A8DF}"/>
    <cellStyle name="標準 7 3 2 2 3 4" xfId="457" xr:uid="{0D105345-FCE3-4E22-9A72-EAB0BE57B741}"/>
    <cellStyle name="標準 7 3 2 2 3 4 2" xfId="1042" xr:uid="{15D24524-C890-4978-A299-D8A7F6F54C83}"/>
    <cellStyle name="標準 7 3 2 2 3 4 2 2" xfId="2247" xr:uid="{491DA715-F81C-4C5A-A12A-3E4B6C9046FE}"/>
    <cellStyle name="標準 7 3 2 2 3 4 3" xfId="1665" xr:uid="{7E02CCB7-925F-4942-98D9-947F41139E04}"/>
    <cellStyle name="標準 7 3 2 2 3 5" xfId="751" xr:uid="{5D9D493C-AD7B-4689-B03D-0BB2BEF588AC}"/>
    <cellStyle name="標準 7 3 2 2 3 5 2" xfId="1956" xr:uid="{AF8E095A-4922-4391-95DC-C7EBF132860B}"/>
    <cellStyle name="標準 7 3 2 2 3 6" xfId="1374" xr:uid="{270B707F-423A-4A13-BCE6-5D496CE560BA}"/>
    <cellStyle name="標準 7 3 2 2 4" xfId="194" xr:uid="{58316993-8F59-401A-8BD8-6D8687E459F6}"/>
    <cellStyle name="標準 7 3 2 2 4 2" xfId="486" xr:uid="{0902FF1A-EDF8-45C0-99FE-8F845228487F}"/>
    <cellStyle name="標準 7 3 2 2 4 2 2" xfId="1071" xr:uid="{246424FD-FA03-4CEB-951C-7B5BCD714E0D}"/>
    <cellStyle name="標準 7 3 2 2 4 2 2 2" xfId="2276" xr:uid="{BC2A8627-8A70-4BAD-ACAC-DB66EBE2E9B4}"/>
    <cellStyle name="標準 7 3 2 2 4 2 3" xfId="1694" xr:uid="{B3739BAF-6319-4AC4-BDCF-274565813290}"/>
    <cellStyle name="標準 7 3 2 2 4 3" xfId="780" xr:uid="{61AF657B-7E7B-4005-82DD-4D7A4C6C3212}"/>
    <cellStyle name="標準 7 3 2 2 4 3 2" xfId="1985" xr:uid="{59EC9773-1861-4085-9F61-93EDAD309ECC}"/>
    <cellStyle name="標準 7 3 2 2 4 4" xfId="1403" xr:uid="{32D6E482-BE7B-41CB-9D4F-4B1832CC44A2}"/>
    <cellStyle name="標準 7 3 2 2 5" xfId="344" xr:uid="{92DFDF61-66A5-41AF-8E0E-61F322B49AA7}"/>
    <cellStyle name="標準 7 3 2 2 5 2" xfId="635" xr:uid="{6767B736-1F3E-4AB4-A1A0-747B9830F560}"/>
    <cellStyle name="標準 7 3 2 2 5 2 2" xfId="1220" xr:uid="{116288E8-7BAC-4DF5-88E8-BE6524EBFC8D}"/>
    <cellStyle name="標準 7 3 2 2 5 2 2 2" xfId="2425" xr:uid="{1968D293-6BB8-4BE6-83EA-001369B8AC0F}"/>
    <cellStyle name="標準 7 3 2 2 5 2 3" xfId="1843" xr:uid="{413CE372-1312-48DE-B9EA-4F316ACBF349}"/>
    <cellStyle name="標準 7 3 2 2 5 3" xfId="929" xr:uid="{DD072223-17F5-4675-8683-503EC499BAA9}"/>
    <cellStyle name="標準 7 3 2 2 5 3 2" xfId="2134" xr:uid="{DADFE604-7CD7-4E9C-BF47-CA80EF4ED10F}"/>
    <cellStyle name="標準 7 3 2 2 5 4" xfId="1552" xr:uid="{F07CB8B2-7B68-49A0-8B47-17BB8FB5D19A}"/>
    <cellStyle name="標準 7 3 2 2 6" xfId="389" xr:uid="{399D9C9E-98A6-4A8E-B650-50C39858E574}"/>
    <cellStyle name="標準 7 3 2 2 6 2" xfId="974" xr:uid="{9A59F846-015F-4446-80A1-D4B1F3C3C306}"/>
    <cellStyle name="標準 7 3 2 2 6 2 2" xfId="2179" xr:uid="{CBA17CE3-D94D-4376-A679-0EBCEB0549D8}"/>
    <cellStyle name="標準 7 3 2 2 6 3" xfId="1597" xr:uid="{ABBCAF73-46AC-4FA8-9956-4DD1B1292BA0}"/>
    <cellStyle name="標準 7 3 2 2 7" xfId="682" xr:uid="{5EB4EC86-980B-43D9-9B2C-02EF58EB4D1F}"/>
    <cellStyle name="標準 7 3 2 2 7 2" xfId="1888" xr:uid="{A6BC0A0D-F3D0-458F-9B35-BE7D52D71E1D}"/>
    <cellStyle name="標準 7 3 2 2 8" xfId="1308" xr:uid="{B3E84AD6-EED4-47DE-BE9E-C9436786F02E}"/>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2 2 2" xfId="2295" xr:uid="{E896D698-DB20-43F0-A208-88A921E2E2B2}"/>
    <cellStyle name="標準 7 3 2 3 2 2 3" xfId="1713" xr:uid="{F712FBBE-49E7-44BB-83AD-A9965C8FC242}"/>
    <cellStyle name="標準 7 3 2 3 2 3" xfId="799" xr:uid="{96D0EBB8-096C-4E5E-AA0C-1F08D5456003}"/>
    <cellStyle name="標準 7 3 2 3 2 3 2" xfId="2004" xr:uid="{018FADA4-60AA-497D-800F-42E6E00F1245}"/>
    <cellStyle name="標準 7 3 2 3 2 4" xfId="1422" xr:uid="{C2A0230F-EEC9-490B-8342-F3BC36BAE432}"/>
    <cellStyle name="標準 7 3 2 3 3" xfId="345" xr:uid="{D0DBA689-9C32-4CD5-8745-AF3CB2FB0CE2}"/>
    <cellStyle name="標準 7 3 2 3 3 2" xfId="636" xr:uid="{C02B08DF-1270-41C5-A950-5482D7D4C64A}"/>
    <cellStyle name="標準 7 3 2 3 3 2 2" xfId="1221" xr:uid="{0353F502-C96E-4B40-B22C-8948A4381219}"/>
    <cellStyle name="標準 7 3 2 3 3 2 2 2" xfId="2426" xr:uid="{F0A51529-BCBB-4189-A647-CAF1CCF69739}"/>
    <cellStyle name="標準 7 3 2 3 3 2 3" xfId="1844" xr:uid="{A4D3A1BD-47D6-404E-842B-7B723533C45C}"/>
    <cellStyle name="標準 7 3 2 3 3 3" xfId="930" xr:uid="{12A04E62-4E94-461B-83F7-ECA52ACA4C65}"/>
    <cellStyle name="標準 7 3 2 3 3 3 2" xfId="2135" xr:uid="{EB22F3C5-7EF2-414F-A081-5DA294F0FA46}"/>
    <cellStyle name="標準 7 3 2 3 3 4" xfId="1553" xr:uid="{AF32067E-D5C2-4FE8-AA53-EE0B65EE3430}"/>
    <cellStyle name="標準 7 3 2 3 4" xfId="408" xr:uid="{629222F0-FF89-45A1-890A-5351FB8977BB}"/>
    <cellStyle name="標準 7 3 2 3 4 2" xfId="993" xr:uid="{9E6D88D4-2465-4996-870B-54536FFB12FE}"/>
    <cellStyle name="標準 7 3 2 3 4 2 2" xfId="2198" xr:uid="{A6CAAA93-847F-497F-9F48-AEF394A421F5}"/>
    <cellStyle name="標準 7 3 2 3 4 3" xfId="1616" xr:uid="{FB6B17A3-C919-48C1-8225-524FAF10ECFB}"/>
    <cellStyle name="標準 7 3 2 3 5" xfId="702" xr:uid="{3A1F97C0-F916-417F-BA19-9CDD4A81838B}"/>
    <cellStyle name="標準 7 3 2 3 5 2" xfId="1907" xr:uid="{7946234E-0F92-4BE9-BC7E-4DDF8EA1DD79}"/>
    <cellStyle name="標準 7 3 2 3 6" xfId="1326" xr:uid="{314B16B5-A720-4644-90E4-D388D0C87B4A}"/>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2 2 2" xfId="2343" xr:uid="{DE79880B-9729-46C2-943F-0C51C0FDDEC6}"/>
    <cellStyle name="標準 7 3 2 4 2 2 3" xfId="1761" xr:uid="{904539F3-C7BE-4A7A-999E-725D680188EC}"/>
    <cellStyle name="標準 7 3 2 4 2 3" xfId="847" xr:uid="{E97CCD87-77E9-4A0C-B9D5-63EF4FF92F4F}"/>
    <cellStyle name="標準 7 3 2 4 2 3 2" xfId="2052" xr:uid="{A10EA91D-8FE0-4A8C-A707-9D893FE2FF51}"/>
    <cellStyle name="標準 7 3 2 4 2 4" xfId="1470" xr:uid="{90BD3ACA-41D9-4489-AB9D-CAA58661B8C9}"/>
    <cellStyle name="標準 7 3 2 4 3" xfId="346" xr:uid="{A260708F-9AAB-4F10-AC8B-4FE6BF31A255}"/>
    <cellStyle name="標準 7 3 2 4 3 2" xfId="637" xr:uid="{AFC8E7A2-CD0F-4AF9-95F8-2AC77894CD91}"/>
    <cellStyle name="標準 7 3 2 4 3 2 2" xfId="1222" xr:uid="{9165F2C3-E648-4769-8215-115C6A5C0E5A}"/>
    <cellStyle name="標準 7 3 2 4 3 2 2 2" xfId="2427" xr:uid="{6FE9C050-2DA0-4437-BE48-E561BD2DD837}"/>
    <cellStyle name="標準 7 3 2 4 3 2 3" xfId="1845" xr:uid="{8C6B738A-FDB2-4A2C-857C-87D575788282}"/>
    <cellStyle name="標準 7 3 2 4 3 3" xfId="931" xr:uid="{7381E087-C485-4896-A384-1E0187F7B925}"/>
    <cellStyle name="標準 7 3 2 4 3 3 2" xfId="2136" xr:uid="{48902220-9088-4691-9B41-BAAFFE7A6201}"/>
    <cellStyle name="標準 7 3 2 4 3 4" xfId="1554" xr:uid="{AC1A4B28-4233-4861-92EF-0045A2655345}"/>
    <cellStyle name="標準 7 3 2 4 4" xfId="456" xr:uid="{CA72060D-0FA4-4C5F-8A60-767E62D144B0}"/>
    <cellStyle name="標準 7 3 2 4 4 2" xfId="1041" xr:uid="{9B0891F9-50A7-418C-A481-C2BF16BBF2B9}"/>
    <cellStyle name="標準 7 3 2 4 4 2 2" xfId="2246" xr:uid="{5F9C8E06-AD95-488B-AF26-1D292DFDC3A8}"/>
    <cellStyle name="標準 7 3 2 4 4 3" xfId="1664" xr:uid="{01CC5046-7482-4FC3-9153-8AC745A41F18}"/>
    <cellStyle name="標準 7 3 2 4 5" xfId="750" xr:uid="{FD2D84F8-7844-4A5C-83AE-2634DE7B2C0D}"/>
    <cellStyle name="標準 7 3 2 4 5 2" xfId="1955" xr:uid="{A9C5789B-9092-4344-825A-EA4456332D83}"/>
    <cellStyle name="標準 7 3 2 4 6" xfId="1373" xr:uid="{0A835E06-6F4C-4A68-94A3-DA3A9A3DCC95}"/>
    <cellStyle name="標準 7 3 2 5" xfId="181" xr:uid="{B36113CB-C745-4B41-9322-32A1C6380F20}"/>
    <cellStyle name="標準 7 3 2 5 2" xfId="473" xr:uid="{7F686317-A7F5-4B5B-93E9-DB8E553123F9}"/>
    <cellStyle name="標準 7 3 2 5 2 2" xfId="1058" xr:uid="{5659E56D-8CF0-4A5F-8147-52E83C5C67B9}"/>
    <cellStyle name="標準 7 3 2 5 2 2 2" xfId="2263" xr:uid="{5E051173-8A7B-405D-A8FF-B911E24721F4}"/>
    <cellStyle name="標準 7 3 2 5 2 3" xfId="1681" xr:uid="{90E139A2-AACA-4B51-B9C7-FA5660672CD4}"/>
    <cellStyle name="標準 7 3 2 5 3" xfId="767" xr:uid="{0EDF2B47-0E41-445B-8C9D-19A68AA6B0B5}"/>
    <cellStyle name="標準 7 3 2 5 3 2" xfId="1972" xr:uid="{92F6F34F-1B5D-4B20-BAC6-1C0E3AE1B411}"/>
    <cellStyle name="標準 7 3 2 5 4" xfId="1390" xr:uid="{09BD2887-F8B5-4B21-AEA3-5C2080FBF572}"/>
    <cellStyle name="標準 7 3 2 6" xfId="347" xr:uid="{2A3F5110-4789-4549-80B8-5A9E7AE5B6C4}"/>
    <cellStyle name="標準 7 3 2 6 2" xfId="638" xr:uid="{21C10578-AA5F-4C49-A418-83DD6C496095}"/>
    <cellStyle name="標準 7 3 2 6 2 2" xfId="1223" xr:uid="{D5BA5750-93D8-4F21-8FF8-AE14A269702D}"/>
    <cellStyle name="標準 7 3 2 6 2 2 2" xfId="2428" xr:uid="{3F51152F-D39E-4E42-AFFD-92AD4A3D81B2}"/>
    <cellStyle name="標準 7 3 2 6 2 3" xfId="1846" xr:uid="{00803294-A62D-4103-96F5-F9032EC51B8B}"/>
    <cellStyle name="標準 7 3 2 6 3" xfId="932" xr:uid="{44D9AE2D-7A96-4C55-9366-4D1FE805FCF7}"/>
    <cellStyle name="標準 7 3 2 6 3 2" xfId="2137" xr:uid="{A423D08A-5D79-48B9-B7D1-11FCF2210A82}"/>
    <cellStyle name="標準 7 3 2 6 4" xfId="1555" xr:uid="{BCAF618D-0FF5-4388-88B4-C9356B737D37}"/>
    <cellStyle name="標準 7 3 2 7" xfId="376" xr:uid="{B19963A6-B834-4E9C-9839-6DD621135AE5}"/>
    <cellStyle name="標準 7 3 2 7 2" xfId="961" xr:uid="{96F62DDB-AAC4-460A-B61C-5A4D883C77E1}"/>
    <cellStyle name="標準 7 3 2 7 2 2" xfId="2166" xr:uid="{E91B000B-2B38-4B17-9028-1BFFFEE95169}"/>
    <cellStyle name="標準 7 3 2 7 3" xfId="1584" xr:uid="{6471226C-C375-4E66-A850-F79AE77722E7}"/>
    <cellStyle name="標準 7 3 2 8" xfId="669" xr:uid="{F78F691D-50D8-4DDE-9B64-FF1DA2129EAE}"/>
    <cellStyle name="標準 7 3 2 8 2" xfId="1875" xr:uid="{9AEF4E0C-AC71-46CC-B714-2543F481EE07}"/>
    <cellStyle name="標準 7 3 2 9" xfId="1295" xr:uid="{6A717AF7-4B24-4BB4-AB4E-024131B80EBA}"/>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2 2 2" xfId="2307" xr:uid="{E4242CBF-0A40-454C-9A8C-39A960D87BF4}"/>
    <cellStyle name="標準 7 3 3 2 2 2 3" xfId="1725" xr:uid="{F5BDC734-817F-4750-80BD-F7689A6A38E6}"/>
    <cellStyle name="標準 7 3 3 2 2 3" xfId="811" xr:uid="{BAB32616-1490-4611-B52D-BD2B84F54563}"/>
    <cellStyle name="標準 7 3 3 2 2 3 2" xfId="2016" xr:uid="{2BA5D2D2-14C1-4194-BC73-6AF7A7CC6C2C}"/>
    <cellStyle name="標準 7 3 3 2 2 4" xfId="1434" xr:uid="{A4117483-46BB-4BC1-BD9A-0B556C2449BE}"/>
    <cellStyle name="標準 7 3 3 2 3" xfId="348" xr:uid="{F98D44C0-9E17-4EEF-BCDE-A229EA50E813}"/>
    <cellStyle name="標準 7 3 3 2 3 2" xfId="639" xr:uid="{C4F16535-4756-4020-A1AE-D38DE784452D}"/>
    <cellStyle name="標準 7 3 3 2 3 2 2" xfId="1224" xr:uid="{72E97D31-C4C2-4D0B-AFE7-06A5EBE74D78}"/>
    <cellStyle name="標準 7 3 3 2 3 2 2 2" xfId="2429" xr:uid="{C8DFBE5C-BB79-4AB6-83AD-183D89BE1327}"/>
    <cellStyle name="標準 7 3 3 2 3 2 3" xfId="1847" xr:uid="{25C90BF9-81FF-487B-A4F1-FA0353E0010D}"/>
    <cellStyle name="標準 7 3 3 2 3 3" xfId="933" xr:uid="{E90D7D3F-D7BC-4959-B312-649F31150AED}"/>
    <cellStyle name="標準 7 3 3 2 3 3 2" xfId="2138" xr:uid="{63C52AAD-03B4-4F76-9D6D-F0C84968B5F3}"/>
    <cellStyle name="標準 7 3 3 2 3 4" xfId="1556" xr:uid="{E72F26F0-603D-4817-92D5-E9F0952ED1E7}"/>
    <cellStyle name="標準 7 3 3 2 4" xfId="420" xr:uid="{6DC7C495-82C4-4072-B8FE-84ADB5732F0A}"/>
    <cellStyle name="標準 7 3 3 2 4 2" xfId="1005" xr:uid="{8A58836C-60C1-462D-8E16-B0EDCB690624}"/>
    <cellStyle name="標準 7 3 3 2 4 2 2" xfId="2210" xr:uid="{2B03233B-4344-4819-AB03-14A783099E63}"/>
    <cellStyle name="標準 7 3 3 2 4 3" xfId="1628" xr:uid="{29DC44BF-AF0B-471F-A6D8-733FC9300AAD}"/>
    <cellStyle name="標準 7 3 3 2 5" xfId="714" xr:uid="{19993765-0413-48BF-898C-FDE560CF359D}"/>
    <cellStyle name="標準 7 3 3 2 5 2" xfId="1919" xr:uid="{3F97720F-A87C-4929-890D-7908E2034701}"/>
    <cellStyle name="標準 7 3 3 2 6" xfId="1338" xr:uid="{2B1D5B00-5F29-4DD7-B20F-339DE57983D1}"/>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2 2 2" xfId="2345" xr:uid="{609463A5-0E70-41ED-97BB-DF1C83ED0BCF}"/>
    <cellStyle name="標準 7 3 3 3 2 2 3" xfId="1763" xr:uid="{62CA3804-5BE0-4E95-AD45-2250AB48EBDC}"/>
    <cellStyle name="標準 7 3 3 3 2 3" xfId="849" xr:uid="{09761986-A203-4E68-B51B-8EF8543E84D5}"/>
    <cellStyle name="標準 7 3 3 3 2 3 2" xfId="2054" xr:uid="{DB0F26C4-68C8-4E50-B4E7-48886DC9E3E5}"/>
    <cellStyle name="標準 7 3 3 3 2 4" xfId="1472" xr:uid="{0D7FC659-F422-4B1E-AFE2-1325B1FE6EB3}"/>
    <cellStyle name="標準 7 3 3 3 3" xfId="349" xr:uid="{10F80419-361F-44CD-991E-AFAB5F7EA244}"/>
    <cellStyle name="標準 7 3 3 3 3 2" xfId="640" xr:uid="{04818423-16B6-4E2D-8AD4-730B51340C73}"/>
    <cellStyle name="標準 7 3 3 3 3 2 2" xfId="1225" xr:uid="{9C00E32A-7D48-47C2-BD15-39B020CC763E}"/>
    <cellStyle name="標準 7 3 3 3 3 2 2 2" xfId="2430" xr:uid="{81BDDE07-5272-4A22-964A-1FA0B19978D5}"/>
    <cellStyle name="標準 7 3 3 3 3 2 3" xfId="1848" xr:uid="{77F9EC3D-D864-4134-B26B-595ED20C11C1}"/>
    <cellStyle name="標準 7 3 3 3 3 3" xfId="934" xr:uid="{FFF2BE45-EECA-411C-B737-A70185968113}"/>
    <cellStyle name="標準 7 3 3 3 3 3 2" xfId="2139" xr:uid="{1D49497D-A75C-427B-8D22-A24FF0AB76A4}"/>
    <cellStyle name="標準 7 3 3 3 3 4" xfId="1557" xr:uid="{ED87C31C-E3C6-43CC-B734-6C1CE7C9EBF5}"/>
    <cellStyle name="標準 7 3 3 3 4" xfId="458" xr:uid="{E036E85F-B541-4E94-BD48-93D2E98DA33A}"/>
    <cellStyle name="標準 7 3 3 3 4 2" xfId="1043" xr:uid="{D494E3D9-3B96-4030-A179-5F11DF96FFC2}"/>
    <cellStyle name="標準 7 3 3 3 4 2 2" xfId="2248" xr:uid="{D2537A30-9F64-4EB5-8AF0-D000742D70BF}"/>
    <cellStyle name="標準 7 3 3 3 4 3" xfId="1666" xr:uid="{35B7D512-874C-4466-9E82-69F643527FCB}"/>
    <cellStyle name="標準 7 3 3 3 5" xfId="752" xr:uid="{5E15D5D9-F5BD-4002-BB1F-5C2982166F08}"/>
    <cellStyle name="標準 7 3 3 3 5 2" xfId="1957" xr:uid="{346200AD-2AA5-4AA8-9C13-8820BF956697}"/>
    <cellStyle name="標準 7 3 3 3 6" xfId="1375" xr:uid="{EBE5E68E-B64D-4655-9265-6CB22D52560C}"/>
    <cellStyle name="標準 7 3 3 4" xfId="193" xr:uid="{565CFEBE-FA6D-4903-B845-8F6D02B49E84}"/>
    <cellStyle name="標準 7 3 3 4 2" xfId="485" xr:uid="{0CD2D788-1D07-4F61-A55A-033F6CDFB731}"/>
    <cellStyle name="標準 7 3 3 4 2 2" xfId="1070" xr:uid="{45D0066C-B215-410B-906E-986ECB734EC3}"/>
    <cellStyle name="標準 7 3 3 4 2 2 2" xfId="2275" xr:uid="{05A2355B-3867-40F7-98F2-52A24BFAE2A5}"/>
    <cellStyle name="標準 7 3 3 4 2 3" xfId="1693" xr:uid="{C6F4D38D-A4D6-4317-A7BF-3CC99C61ED47}"/>
    <cellStyle name="標準 7 3 3 4 3" xfId="779" xr:uid="{118E0116-838C-451A-93AF-500F76665E98}"/>
    <cellStyle name="標準 7 3 3 4 3 2" xfId="1984" xr:uid="{84B90C40-FB83-451C-874B-49C226A0CA61}"/>
    <cellStyle name="標準 7 3 3 4 4" xfId="1402" xr:uid="{8B139992-8E0A-44E2-9123-08B9EEE5B884}"/>
    <cellStyle name="標準 7 3 3 5" xfId="350" xr:uid="{AA1120AD-EE3F-43A7-A5EB-FE4325F4F016}"/>
    <cellStyle name="標準 7 3 3 5 2" xfId="641" xr:uid="{9C39D1A7-3A4E-47B8-8C09-6388B8DE5F6B}"/>
    <cellStyle name="標準 7 3 3 5 2 2" xfId="1226" xr:uid="{6AF286CF-83C0-4721-815C-7383B51A393F}"/>
    <cellStyle name="標準 7 3 3 5 2 2 2" xfId="2431" xr:uid="{11E191C3-4577-40B5-BCCA-C7A02EC0A4B8}"/>
    <cellStyle name="標準 7 3 3 5 2 3" xfId="1849" xr:uid="{23E462E3-74B3-4949-946D-D0749D7C2335}"/>
    <cellStyle name="標準 7 3 3 5 3" xfId="935" xr:uid="{850A9881-68DB-41A3-90C2-36BA3484EEA7}"/>
    <cellStyle name="標準 7 3 3 5 3 2" xfId="2140" xr:uid="{613EFB4C-D6F4-4C73-BE97-EF687F2F05A9}"/>
    <cellStyle name="標準 7 3 3 5 4" xfId="1558" xr:uid="{9826683F-20E5-4856-8289-A7942E3BE01A}"/>
    <cellStyle name="標準 7 3 3 6" xfId="388" xr:uid="{C85AF65E-7381-4085-B331-D06B759DAD39}"/>
    <cellStyle name="標準 7 3 3 6 2" xfId="973" xr:uid="{2E927ADC-2622-41DA-B5B5-51E0CBEA4046}"/>
    <cellStyle name="標準 7 3 3 6 2 2" xfId="2178" xr:uid="{220D7A87-4C4B-4C37-9FEB-53484BD16F7D}"/>
    <cellStyle name="標準 7 3 3 6 3" xfId="1596" xr:uid="{01A9F1E7-6071-4329-924E-C2D260FD6D9A}"/>
    <cellStyle name="標準 7 3 3 7" xfId="681" xr:uid="{EBF886AB-322D-4E6F-9D57-88658682F795}"/>
    <cellStyle name="標準 7 3 3 7 2" xfId="1887" xr:uid="{E0615EB9-457A-4D99-9F97-B231306E48E9}"/>
    <cellStyle name="標準 7 3 3 8" xfId="1307" xr:uid="{38076051-54CB-4BFE-9A3D-F1A4308EA4A0}"/>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2 2 2" xfId="2292" xr:uid="{82740011-075D-49ED-80BE-ACE2FC44A543}"/>
    <cellStyle name="標準 7 3 4 2 2 3" xfId="1710" xr:uid="{3094E554-68E3-45DE-9089-AF8745BF04EC}"/>
    <cellStyle name="標準 7 3 4 2 3" xfId="796" xr:uid="{1810BDDB-8FB8-487B-BB42-F2B802975CB7}"/>
    <cellStyle name="標準 7 3 4 2 3 2" xfId="2001" xr:uid="{05CEC36F-438A-4B27-8178-D5BA51D79552}"/>
    <cellStyle name="標準 7 3 4 2 4" xfId="1419" xr:uid="{249F38EA-1668-4149-9886-7CCD9A1F5AB1}"/>
    <cellStyle name="標準 7 3 4 3" xfId="351" xr:uid="{C6B8D3ED-F119-4FAA-AEB5-DBBBBD53FED8}"/>
    <cellStyle name="標準 7 3 4 3 2" xfId="642" xr:uid="{1B668FE7-EC5D-47F1-87B6-F0D7599606D1}"/>
    <cellStyle name="標準 7 3 4 3 2 2" xfId="1227" xr:uid="{33FE3DA6-2F91-4744-8423-2B0DBC0CB657}"/>
    <cellStyle name="標準 7 3 4 3 2 2 2" xfId="2432" xr:uid="{129299AE-BBFA-4AE3-92DF-681DD533C547}"/>
    <cellStyle name="標準 7 3 4 3 2 3" xfId="1850" xr:uid="{64B6C3F2-E99A-4BD8-BDA8-1F5D480EEBF9}"/>
    <cellStyle name="標準 7 3 4 3 3" xfId="936" xr:uid="{ADB83B16-0858-48F2-B5FD-D634ACDB1642}"/>
    <cellStyle name="標準 7 3 4 3 3 2" xfId="2141" xr:uid="{9CD739F0-78EC-45DD-9170-C6DFD6E61A63}"/>
    <cellStyle name="標準 7 3 4 3 4" xfId="1559" xr:uid="{14AA1250-3BFB-49A4-B73C-57A45222C5D2}"/>
    <cellStyle name="標準 7 3 4 4" xfId="405" xr:uid="{0DA3E524-EDA9-4E3C-A664-C60BB237E9C6}"/>
    <cellStyle name="標準 7 3 4 4 2" xfId="990" xr:uid="{D2CEF22D-3C8B-43C8-9C99-9244B9E053CB}"/>
    <cellStyle name="標準 7 3 4 4 2 2" xfId="2195" xr:uid="{DF1670BC-72B0-4588-9082-7F01AA3C9DE7}"/>
    <cellStyle name="標準 7 3 4 4 3" xfId="1613" xr:uid="{54450F4E-195E-4ADF-A234-A9EA37620D62}"/>
    <cellStyle name="標準 7 3 4 5" xfId="699" xr:uid="{344F97B2-1484-4560-B0DE-D1305D8C9B9E}"/>
    <cellStyle name="標準 7 3 4 5 2" xfId="1904" xr:uid="{F499D907-D678-437E-9C3D-5759FAA77A1A}"/>
    <cellStyle name="標準 7 3 4 6" xfId="1323" xr:uid="{6F0624D0-F159-4F3B-9A98-C7CD9F6BE002}"/>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2 2 2" xfId="2342" xr:uid="{3F54D542-8D32-4094-AAE3-02E940F61BD3}"/>
    <cellStyle name="標準 7 3 5 2 2 3" xfId="1760" xr:uid="{90431CEC-D268-4BCA-9FDA-A1A9E33D7108}"/>
    <cellStyle name="標準 7 3 5 2 3" xfId="846" xr:uid="{A775C28D-6A23-457D-8E9A-DE2B9EAB90AF}"/>
    <cellStyle name="標準 7 3 5 2 3 2" xfId="2051" xr:uid="{12CA8715-A872-46E3-9DC9-4512C605D827}"/>
    <cellStyle name="標準 7 3 5 2 4" xfId="1469" xr:uid="{700786D5-8CD1-436C-8053-89D3A9380623}"/>
    <cellStyle name="標準 7 3 5 3" xfId="352" xr:uid="{0758EA88-26F7-4ECB-8F99-83F667D53437}"/>
    <cellStyle name="標準 7 3 5 3 2" xfId="643" xr:uid="{841D5D8F-9CA0-4259-AFA4-FBAF1412BB82}"/>
    <cellStyle name="標準 7 3 5 3 2 2" xfId="1228" xr:uid="{5880BC2B-6DA9-43F2-97E5-79C38B2EB4EF}"/>
    <cellStyle name="標準 7 3 5 3 2 2 2" xfId="2433" xr:uid="{F0C40FE2-7855-405C-A473-7ED53614E577}"/>
    <cellStyle name="標準 7 3 5 3 2 3" xfId="1851" xr:uid="{4E5A9F3F-238F-4FD3-B1B8-85190297A67B}"/>
    <cellStyle name="標準 7 3 5 3 3" xfId="937" xr:uid="{546F1641-0EB3-40E8-8CB4-0FF0D78E80B1}"/>
    <cellStyle name="標準 7 3 5 3 3 2" xfId="2142" xr:uid="{93EFAD18-349E-46BC-8079-105CB1C6D751}"/>
    <cellStyle name="標準 7 3 5 3 4" xfId="1560" xr:uid="{74CF7DD7-AA2E-425B-BD7F-C96374892587}"/>
    <cellStyle name="標準 7 3 5 4" xfId="455" xr:uid="{82744ED2-C751-41CE-8863-EA63A037E509}"/>
    <cellStyle name="標準 7 3 5 4 2" xfId="1040" xr:uid="{83DCD57D-0F5D-4C34-9226-2F05557844F8}"/>
    <cellStyle name="標準 7 3 5 4 2 2" xfId="2245" xr:uid="{21686B8F-AE41-490F-B943-BA71D3CE2D15}"/>
    <cellStyle name="標準 7 3 5 4 3" xfId="1663" xr:uid="{3F712D22-C729-4173-BE83-5C65CB859A5E}"/>
    <cellStyle name="標準 7 3 5 5" xfId="749" xr:uid="{CBD3FC32-FEE4-4955-B4C0-C89598CB5ABD}"/>
    <cellStyle name="標準 7 3 5 5 2" xfId="1954" xr:uid="{25C9615D-0871-4E00-BA88-36CE4FF46694}"/>
    <cellStyle name="標準 7 3 5 6" xfId="1372" xr:uid="{FD2A3750-227E-4267-85EA-CF656001A2E6}"/>
    <cellStyle name="標準 7 3 6" xfId="178" xr:uid="{F7DA9AA2-561A-4741-8BBF-A087CAC57962}"/>
    <cellStyle name="標準 7 3 6 2" xfId="470" xr:uid="{F7CDF3FC-496C-4D29-98A0-E56F401FFB6E}"/>
    <cellStyle name="標準 7 3 6 2 2" xfId="1055" xr:uid="{E4D42394-C190-4651-A575-A0A0F8C6D756}"/>
    <cellStyle name="標準 7 3 6 2 2 2" xfId="2260" xr:uid="{033D497A-F2AF-4C10-81EE-13E690E6A616}"/>
    <cellStyle name="標準 7 3 6 2 3" xfId="1678" xr:uid="{F061E629-C40F-4F1D-B24C-D7679699A0DF}"/>
    <cellStyle name="標準 7 3 6 3" xfId="764" xr:uid="{55D05B8A-EDE6-4B9D-A057-23E064D24C90}"/>
    <cellStyle name="標準 7 3 6 3 2" xfId="1969" xr:uid="{01AA3D4E-5386-481B-B2A0-8F20B2B5536E}"/>
    <cellStyle name="標準 7 3 6 4" xfId="1387" xr:uid="{85ED1F1A-3709-4572-913D-5A97427D7A0E}"/>
    <cellStyle name="標準 7 3 7" xfId="353" xr:uid="{AA7DE0BE-99E4-4923-9744-0EBA0E1BEF86}"/>
    <cellStyle name="標準 7 3 7 2" xfId="644" xr:uid="{9598D2D0-F1BC-4DA9-8E85-F27694BBB212}"/>
    <cellStyle name="標準 7 3 7 2 2" xfId="1229" xr:uid="{E66E5A81-46A4-4B2D-BE4C-EDFDDD9BD32C}"/>
    <cellStyle name="標準 7 3 7 2 2 2" xfId="2434" xr:uid="{326C65F5-A924-4743-B420-5E117DF1F220}"/>
    <cellStyle name="標準 7 3 7 2 3" xfId="1852" xr:uid="{FC1D11FC-036D-409E-8E4B-342371A969DF}"/>
    <cellStyle name="標準 7 3 7 3" xfId="938" xr:uid="{9A962E23-4F0E-42FB-8A93-83A18576F835}"/>
    <cellStyle name="標準 7 3 7 3 2" xfId="2143" xr:uid="{240EC82D-F312-498F-95F5-B6A64447B7A6}"/>
    <cellStyle name="標準 7 3 7 4" xfId="1561" xr:uid="{DA467D22-7B7A-4863-8EBB-78E3EC2A3ADB}"/>
    <cellStyle name="標準 7 3 8" xfId="373" xr:uid="{B86B5719-5F11-4292-8803-10AE3CF859A0}"/>
    <cellStyle name="標準 7 3 8 2" xfId="958" xr:uid="{0E59EB4A-F01D-48D2-B93E-D98A7580177F}"/>
    <cellStyle name="標準 7 3 8 2 2" xfId="2163" xr:uid="{103CBC5B-CCC8-4BEC-84E7-91C496500656}"/>
    <cellStyle name="標準 7 3 8 3" xfId="1581" xr:uid="{B506D110-3392-48F2-BDBB-8FCA355EF83C}"/>
    <cellStyle name="標準 7 3 9" xfId="666" xr:uid="{62D8F3C9-D01E-49D7-BB69-948EC53658C9}"/>
    <cellStyle name="標準 7 3 9 2" xfId="1872" xr:uid="{6D6247C2-58BE-44B4-AF99-CEF45B5653D3}"/>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2 2 2" xfId="2309" xr:uid="{61787FFD-6A4F-43B8-B3EB-93498C1D7F04}"/>
    <cellStyle name="標準 7 4 2 2 2 2 3" xfId="1727" xr:uid="{79A16649-E63E-4F74-88BD-533A6DF3892A}"/>
    <cellStyle name="標準 7 4 2 2 2 3" xfId="813" xr:uid="{3C54F7EE-1778-4F75-958C-6DDA657DCC62}"/>
    <cellStyle name="標準 7 4 2 2 2 3 2" xfId="2018" xr:uid="{E154AB24-1F34-4DB6-8193-5D11C7264547}"/>
    <cellStyle name="標準 7 4 2 2 2 4" xfId="1436" xr:uid="{425BCAF2-F9C1-4422-A949-5062AF6E096B}"/>
    <cellStyle name="標準 7 4 2 2 3" xfId="354" xr:uid="{6DE29D51-E9DB-4062-A631-808E6F2AC6D7}"/>
    <cellStyle name="標準 7 4 2 2 3 2" xfId="645" xr:uid="{E5333BD6-6612-45B3-8105-59B15F4ED36F}"/>
    <cellStyle name="標準 7 4 2 2 3 2 2" xfId="1230" xr:uid="{8162FEA5-1CE2-4424-ACDF-1ADCAC8CA451}"/>
    <cellStyle name="標準 7 4 2 2 3 2 2 2" xfId="2435" xr:uid="{441E6BF1-157F-43E8-BA22-6B4CEC1EED04}"/>
    <cellStyle name="標準 7 4 2 2 3 2 3" xfId="1853" xr:uid="{4181B330-0E14-4C25-B0D9-BDF60F611701}"/>
    <cellStyle name="標準 7 4 2 2 3 3" xfId="939" xr:uid="{B24E7F1D-FA5B-453F-8EF6-18A256D1681D}"/>
    <cellStyle name="標準 7 4 2 2 3 3 2" xfId="2144" xr:uid="{0EC3CB68-0C7F-477D-83E4-C0B4CADAC347}"/>
    <cellStyle name="標準 7 4 2 2 3 4" xfId="1562" xr:uid="{8CF000F0-76F6-4F2F-9B4C-2734B4F68CFF}"/>
    <cellStyle name="標準 7 4 2 2 4" xfId="422" xr:uid="{6269E15E-D60B-4557-9FFC-FD2EFB7D6719}"/>
    <cellStyle name="標準 7 4 2 2 4 2" xfId="1007" xr:uid="{3101FE6F-C3B3-4684-BAAF-29F3E0480858}"/>
    <cellStyle name="標準 7 4 2 2 4 2 2" xfId="2212" xr:uid="{F1F040D6-4F38-4E8F-A42C-4D7BDF40129A}"/>
    <cellStyle name="標準 7 4 2 2 4 3" xfId="1630" xr:uid="{CDEEA43D-E8A3-4F16-9023-5B3267B51052}"/>
    <cellStyle name="標準 7 4 2 2 5" xfId="716" xr:uid="{4B4B455C-151F-40FF-95AE-ABA98B2E9B70}"/>
    <cellStyle name="標準 7 4 2 2 5 2" xfId="1921" xr:uid="{33325629-1672-41FF-9C0D-D740A5F6DA86}"/>
    <cellStyle name="標準 7 4 2 2 6" xfId="1340" xr:uid="{677907F4-F323-4CBB-AB54-45B1B16D51EB}"/>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2 2 2" xfId="2347" xr:uid="{6BBAF947-A1BE-48CF-8C18-EE698E446BFF}"/>
    <cellStyle name="標準 7 4 2 3 2 2 3" xfId="1765" xr:uid="{2C717117-A240-4604-9EAD-A7A95C440CF0}"/>
    <cellStyle name="標準 7 4 2 3 2 3" xfId="851" xr:uid="{14316865-4153-44CD-8EBD-2130EED55B36}"/>
    <cellStyle name="標準 7 4 2 3 2 3 2" xfId="2056" xr:uid="{8C0D4842-0E81-4599-83BA-600482B582E3}"/>
    <cellStyle name="標準 7 4 2 3 2 4" xfId="1474" xr:uid="{97C97566-16DB-4E46-95E7-DF5EF2C034F4}"/>
    <cellStyle name="標準 7 4 2 3 3" xfId="355" xr:uid="{B4ECD94B-0D97-4ECB-8075-7204BE69123D}"/>
    <cellStyle name="標準 7 4 2 3 3 2" xfId="646" xr:uid="{DAF8D30E-D36D-47BE-AAF7-840B601CD809}"/>
    <cellStyle name="標準 7 4 2 3 3 2 2" xfId="1231" xr:uid="{69FD0AEF-D7C2-4621-A5C7-EFA22E7543D2}"/>
    <cellStyle name="標準 7 4 2 3 3 2 2 2" xfId="2436" xr:uid="{735A1839-A6F5-4F7C-943C-84A1A60403FC}"/>
    <cellStyle name="標準 7 4 2 3 3 2 3" xfId="1854" xr:uid="{5F9B972B-DD51-4482-A231-934AA003AFE6}"/>
    <cellStyle name="標準 7 4 2 3 3 3" xfId="940" xr:uid="{7C7FD5A7-4036-491C-872D-D3E79162AD8C}"/>
    <cellStyle name="標準 7 4 2 3 3 3 2" xfId="2145" xr:uid="{5FC2586C-507A-4D54-BA73-42A003F7E79A}"/>
    <cellStyle name="標準 7 4 2 3 3 4" xfId="1563" xr:uid="{69B5ED1D-1E28-4B7D-86AC-D0A67BC0E2E0}"/>
    <cellStyle name="標準 7 4 2 3 4" xfId="460" xr:uid="{0B7826DE-98F9-4AE1-8CFD-AC43129B7419}"/>
    <cellStyle name="標準 7 4 2 3 4 2" xfId="1045" xr:uid="{20FDE47C-BC3B-4539-8638-26B35F9AA006}"/>
    <cellStyle name="標準 7 4 2 3 4 2 2" xfId="2250" xr:uid="{4CDC65C1-B6F7-41C6-8830-4816578A9083}"/>
    <cellStyle name="標準 7 4 2 3 4 3" xfId="1668" xr:uid="{6C02B60F-B10D-453F-AC21-036C35ED6D36}"/>
    <cellStyle name="標準 7 4 2 3 5" xfId="754" xr:uid="{842FB2E2-B63D-4FEF-A14D-6E86D1FEE51D}"/>
    <cellStyle name="標準 7 4 2 3 5 2" xfId="1959" xr:uid="{FFEF8315-DD65-4E7C-865C-A5F37AF95750}"/>
    <cellStyle name="標準 7 4 2 3 6" xfId="1377" xr:uid="{A4ABE5E2-63FD-4814-B619-4D0DE0D7F3BF}"/>
    <cellStyle name="標準 7 4 2 4" xfId="195" xr:uid="{EE5B7DED-A817-4742-9342-C6A605FA3B0F}"/>
    <cellStyle name="標準 7 4 2 4 2" xfId="487" xr:uid="{EB7C9F5B-7C9B-4230-B781-CB4B6341CB7B}"/>
    <cellStyle name="標準 7 4 2 4 2 2" xfId="1072" xr:uid="{1CCD736B-45AE-4BCC-83AE-8678221B5A9B}"/>
    <cellStyle name="標準 7 4 2 4 2 2 2" xfId="2277" xr:uid="{9C2C4059-BA4D-464C-BC94-A68DEE64119E}"/>
    <cellStyle name="標準 7 4 2 4 2 3" xfId="1695" xr:uid="{072FE655-BDF0-4A4E-A7D1-A7BF8A1729B5}"/>
    <cellStyle name="標準 7 4 2 4 3" xfId="781" xr:uid="{E4225EC8-0A48-44E3-B02C-FBFDA9E626FF}"/>
    <cellStyle name="標準 7 4 2 4 3 2" xfId="1986" xr:uid="{CFAD3F15-7FE8-4B82-8AC6-D137C0D8E6E3}"/>
    <cellStyle name="標準 7 4 2 4 4" xfId="1404" xr:uid="{BF67BE19-02EC-4830-8EF9-6C6F4842817A}"/>
    <cellStyle name="標準 7 4 2 5" xfId="356" xr:uid="{7FF8F13F-4BCB-4E35-9EA0-D925D594A8AA}"/>
    <cellStyle name="標準 7 4 2 5 2" xfId="647" xr:uid="{8D252A4F-6FE6-4B2A-BC5A-28FC70FCA0AE}"/>
    <cellStyle name="標準 7 4 2 5 2 2" xfId="1232" xr:uid="{1ED534FF-825D-4DC9-B075-1F2474D007F4}"/>
    <cellStyle name="標準 7 4 2 5 2 2 2" xfId="2437" xr:uid="{3ED00E2C-1D7D-4EE5-B22D-13040A7ADFD2}"/>
    <cellStyle name="標準 7 4 2 5 2 3" xfId="1855" xr:uid="{F60234E5-D62E-4F5B-A38D-8E50433F6CEB}"/>
    <cellStyle name="標準 7 4 2 5 3" xfId="941" xr:uid="{E126DB97-CD5F-4074-93DD-6CBC72C10E57}"/>
    <cellStyle name="標準 7 4 2 5 3 2" xfId="2146" xr:uid="{7A77CEA1-D17E-4FF1-A938-49A3B4FDD032}"/>
    <cellStyle name="標準 7 4 2 5 4" xfId="1564" xr:uid="{95EC479A-7887-4EBC-800F-15918F7E7588}"/>
    <cellStyle name="標準 7 4 2 6" xfId="390" xr:uid="{974B6954-FA2D-4B10-85CF-40FA2D6C5261}"/>
    <cellStyle name="標準 7 4 2 6 2" xfId="975" xr:uid="{6B243B24-9738-4316-9BE4-33D1C96DD24D}"/>
    <cellStyle name="標準 7 4 2 6 2 2" xfId="2180" xr:uid="{4722363E-C937-4BC9-BEC3-2AB9A889A442}"/>
    <cellStyle name="標準 7 4 2 6 3" xfId="1598" xr:uid="{B3220E7E-F4EE-450D-81CA-71F853978B21}"/>
    <cellStyle name="標準 7 4 2 7" xfId="683" xr:uid="{CA2C2932-A335-495C-B933-5999C50F8A7D}"/>
    <cellStyle name="標準 7 4 2 7 2" xfId="1889" xr:uid="{3F5645AD-552F-4C88-A0F2-6A7D023E4346}"/>
    <cellStyle name="標準 7 4 2 8" xfId="1309" xr:uid="{7FCC9CF9-864C-4AE1-8CAC-0116B0435E9C}"/>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2 2 2" xfId="2294" xr:uid="{BB86E617-71CA-499A-ACF8-EDDFC9E602ED}"/>
    <cellStyle name="標準 7 4 3 2 2 3" xfId="1712" xr:uid="{EB5F8031-0AA0-40D1-9E7E-008F420FF6E6}"/>
    <cellStyle name="標準 7 4 3 2 3" xfId="798" xr:uid="{29C94D97-538E-45E3-98DB-B4C4B644B3E0}"/>
    <cellStyle name="標準 7 4 3 2 3 2" xfId="2003" xr:uid="{7C78BA69-48B1-496D-9E7E-D8499243C4B8}"/>
    <cellStyle name="標準 7 4 3 2 4" xfId="1421" xr:uid="{348D545E-71EC-4698-AEE9-441272FB807E}"/>
    <cellStyle name="標準 7 4 3 3" xfId="357" xr:uid="{E8F3335B-4879-4B40-9C4A-FD91DFD56D60}"/>
    <cellStyle name="標準 7 4 3 3 2" xfId="648" xr:uid="{996469F3-CA90-4B09-90F9-42AB550E6201}"/>
    <cellStyle name="標準 7 4 3 3 2 2" xfId="1233" xr:uid="{3EDC20A8-41B5-4732-808A-43480B1B671D}"/>
    <cellStyle name="標準 7 4 3 3 2 2 2" xfId="2438" xr:uid="{B9599874-40E9-459C-82C9-491CC2D919DD}"/>
    <cellStyle name="標準 7 4 3 3 2 3" xfId="1856" xr:uid="{02F29E7E-AB48-43D4-BEB1-E703E9425627}"/>
    <cellStyle name="標準 7 4 3 3 3" xfId="942" xr:uid="{D830672D-7F71-4C74-AAF8-1AC789CE0519}"/>
    <cellStyle name="標準 7 4 3 3 3 2" xfId="2147" xr:uid="{BC11C3DE-21BB-4972-9BBD-3365FD78C024}"/>
    <cellStyle name="標準 7 4 3 3 4" xfId="1565" xr:uid="{1148F5C3-9CAE-4198-8FF0-C3AF6906C394}"/>
    <cellStyle name="標準 7 4 3 4" xfId="407" xr:uid="{96BEDAD7-C503-4556-A9BF-1C7C973F12D9}"/>
    <cellStyle name="標準 7 4 3 4 2" xfId="992" xr:uid="{5784D536-4C2E-477A-8F65-2D2EBD548B7F}"/>
    <cellStyle name="標準 7 4 3 4 2 2" xfId="2197" xr:uid="{59D52D78-725E-4F78-B744-67F7D8022FF8}"/>
    <cellStyle name="標準 7 4 3 4 3" xfId="1615" xr:uid="{F60E6468-405F-4DD7-8D2C-50B3C3AC577E}"/>
    <cellStyle name="標準 7 4 3 5" xfId="701" xr:uid="{8D3E7D4A-305B-4548-A0D7-700EE362FE85}"/>
    <cellStyle name="標準 7 4 3 5 2" xfId="1906" xr:uid="{82CC3685-FBCD-484B-AEB1-99F86D393DCC}"/>
    <cellStyle name="標準 7 4 3 6" xfId="1325" xr:uid="{1F71E7C3-D184-436F-832D-A0A5B3BCFC6A}"/>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2 2 2" xfId="2346" xr:uid="{F4ACFB06-ED41-47DC-9815-3B39BECDE357}"/>
    <cellStyle name="標準 7 4 4 2 2 3" xfId="1764" xr:uid="{07E1AA22-C26A-4B26-81B4-83812BF83293}"/>
    <cellStyle name="標準 7 4 4 2 3" xfId="850" xr:uid="{A8754C29-3AF6-4DBA-964B-9502997A6DCE}"/>
    <cellStyle name="標準 7 4 4 2 3 2" xfId="2055" xr:uid="{15E3170C-0382-4030-8483-DE441F4C99E3}"/>
    <cellStyle name="標準 7 4 4 2 4" xfId="1473" xr:uid="{77C93334-3C52-40B7-BF47-2514214864A1}"/>
    <cellStyle name="標準 7 4 4 3" xfId="358" xr:uid="{E994E4D5-7464-41B2-960D-BA2874A08216}"/>
    <cellStyle name="標準 7 4 4 3 2" xfId="649" xr:uid="{FA2F3435-80B8-41DB-A10B-46170E786E7C}"/>
    <cellStyle name="標準 7 4 4 3 2 2" xfId="1234" xr:uid="{72F049FB-CFF1-4BFD-B25D-881DF7D503FF}"/>
    <cellStyle name="標準 7 4 4 3 2 2 2" xfId="2439" xr:uid="{BF85B83B-D8D8-408B-BB5B-8ACEACA7A131}"/>
    <cellStyle name="標準 7 4 4 3 2 3" xfId="1857" xr:uid="{FFB0421D-6E93-40AC-BB12-AAA1DECC404F}"/>
    <cellStyle name="標準 7 4 4 3 3" xfId="943" xr:uid="{82C13B1B-AC22-42B7-8E3E-C8615D4DCFD9}"/>
    <cellStyle name="標準 7 4 4 3 3 2" xfId="2148" xr:uid="{DA7BD1AA-78DC-4B31-819A-AF2E873DC3DF}"/>
    <cellStyle name="標準 7 4 4 3 4" xfId="1566" xr:uid="{5A6E3AF0-C587-4D9A-BC94-CB1D64F954BD}"/>
    <cellStyle name="標準 7 4 4 4" xfId="459" xr:uid="{AACBEAB4-E12B-490C-83BF-33743A487D65}"/>
    <cellStyle name="標準 7 4 4 4 2" xfId="1044" xr:uid="{3A4AF4B3-6630-4576-96B7-A340AA02E423}"/>
    <cellStyle name="標準 7 4 4 4 2 2" xfId="2249" xr:uid="{61E0D10A-A2C6-4C3F-8F15-F7F9996105AF}"/>
    <cellStyle name="標準 7 4 4 4 3" xfId="1667" xr:uid="{9D17A8E7-26C9-44E9-9F6E-20C161E62ECE}"/>
    <cellStyle name="標準 7 4 4 5" xfId="753" xr:uid="{C4B14B57-2F6F-484D-9D5C-006BDF6CC864}"/>
    <cellStyle name="標準 7 4 4 5 2" xfId="1958" xr:uid="{93F50EA8-C34E-40AC-ADC4-4779F6AF4BD1}"/>
    <cellStyle name="標準 7 4 4 6" xfId="1376" xr:uid="{B01099F0-AC3A-4B60-82A5-227404ADD885}"/>
    <cellStyle name="標準 7 4 5" xfId="180" xr:uid="{B59EF834-8E3F-4F8B-803B-B8A078A9AD54}"/>
    <cellStyle name="標準 7 4 5 2" xfId="472" xr:uid="{4A17C0E2-A286-44E4-8D78-DE16E68377C9}"/>
    <cellStyle name="標準 7 4 5 2 2" xfId="1057" xr:uid="{43E02246-5C7A-4930-9DD1-A798DC71BA08}"/>
    <cellStyle name="標準 7 4 5 2 2 2" xfId="2262" xr:uid="{8B4A1848-EAAC-45F5-815B-7467F2BD9CB3}"/>
    <cellStyle name="標準 7 4 5 2 3" xfId="1680" xr:uid="{DBD0DA29-00D4-4A85-A86A-3EE00ECA3B04}"/>
    <cellStyle name="標準 7 4 5 3" xfId="766" xr:uid="{540BD57C-5FA9-4F3E-B835-E9C38C3CB04C}"/>
    <cellStyle name="標準 7 4 5 3 2" xfId="1971" xr:uid="{B78975C8-1EF4-42A1-96D3-45AD9603DF63}"/>
    <cellStyle name="標準 7 4 5 4" xfId="1389" xr:uid="{D6344D9A-74FE-4E29-89C1-21651529B64F}"/>
    <cellStyle name="標準 7 4 6" xfId="359" xr:uid="{7B165E92-29D7-4C30-9CCF-3D7610F1485C}"/>
    <cellStyle name="標準 7 4 6 2" xfId="650" xr:uid="{328CA4A8-4EF4-4CF3-8E70-0E243EF258C6}"/>
    <cellStyle name="標準 7 4 6 2 2" xfId="1235" xr:uid="{B92E1776-3DA0-4D03-9561-BD031531D688}"/>
    <cellStyle name="標準 7 4 6 2 2 2" xfId="2440" xr:uid="{4B9F6A02-CB3E-4F91-A572-8DBDB7B2AEA5}"/>
    <cellStyle name="標準 7 4 6 2 3" xfId="1858" xr:uid="{ABD2F187-BC6A-42F0-B08B-A09B5CADBDB7}"/>
    <cellStyle name="標準 7 4 6 3" xfId="944" xr:uid="{72D5279A-31AB-4132-8627-3696E65BEA70}"/>
    <cellStyle name="標準 7 4 6 3 2" xfId="2149" xr:uid="{CBD6528F-922D-404D-8739-34678AAD3E1D}"/>
    <cellStyle name="標準 7 4 6 4" xfId="1567" xr:uid="{4699C1AE-4A4D-4D53-9D5A-90338D1CD0A2}"/>
    <cellStyle name="標準 7 4 7" xfId="375" xr:uid="{2A81B1B0-FE63-4D65-838D-7AF241EB85A6}"/>
    <cellStyle name="標準 7 4 7 2" xfId="960" xr:uid="{237150CD-12C2-475A-9216-5A89DE022D87}"/>
    <cellStyle name="標準 7 4 7 2 2" xfId="2165" xr:uid="{97AEFBCB-4D1B-45B8-9AFD-AF11BFBFBB3B}"/>
    <cellStyle name="標準 7 4 7 3" xfId="1583" xr:uid="{A162CCB2-0ECB-43B6-A37F-04224A15884B}"/>
    <cellStyle name="標準 7 4 8" xfId="668" xr:uid="{A26BC6B4-A848-4A6F-92DC-685BDBEB99AE}"/>
    <cellStyle name="標準 7 4 8 2" xfId="1874" xr:uid="{0B320D83-61A8-45BD-8360-D74E3EE7461B}"/>
    <cellStyle name="標準 7 4 9" xfId="1294" xr:uid="{F66E2800-1231-4E69-9054-3178CA0B077F}"/>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2 2 2" xfId="2305" xr:uid="{DE758C3A-46AE-4E21-BC64-248B3634A9BD}"/>
    <cellStyle name="標準 7 5 2 2 2 3" xfId="1723" xr:uid="{EE6E9EB1-DB87-4BB2-8565-382768336B5C}"/>
    <cellStyle name="標準 7 5 2 2 3" xfId="809" xr:uid="{02DA1ADD-2CDE-429B-9524-00EAEC15BA95}"/>
    <cellStyle name="標準 7 5 2 2 3 2" xfId="2014" xr:uid="{652820F1-51D1-4176-8D41-1140D4AA8D29}"/>
    <cellStyle name="標準 7 5 2 2 4" xfId="1432" xr:uid="{CFA9A128-EBC8-4A9D-9E9B-F2B42530FA4E}"/>
    <cellStyle name="標準 7 5 2 3" xfId="360" xr:uid="{D1AE131F-12B2-4D4C-AFB5-14E78763E87C}"/>
    <cellStyle name="標準 7 5 2 3 2" xfId="651" xr:uid="{C8A8C5FA-D1E7-43B4-9C01-F5ABCD237D66}"/>
    <cellStyle name="標準 7 5 2 3 2 2" xfId="1236" xr:uid="{5F22CD76-6ED7-4CA9-AAD1-4C76DF11EBB0}"/>
    <cellStyle name="標準 7 5 2 3 2 2 2" xfId="2441" xr:uid="{468EC20C-F370-4824-B1D9-C9B5184206E5}"/>
    <cellStyle name="標準 7 5 2 3 2 3" xfId="1859" xr:uid="{84F6E9E4-C8E8-4E1D-BE25-831EE4C783C4}"/>
    <cellStyle name="標準 7 5 2 3 3" xfId="945" xr:uid="{BE4F8BC4-B94D-4376-ABA3-6260B3881198}"/>
    <cellStyle name="標準 7 5 2 3 3 2" xfId="2150" xr:uid="{A56F0AC3-D7A5-4843-8366-09EA26B1BC52}"/>
    <cellStyle name="標準 7 5 2 3 4" xfId="1568" xr:uid="{14BDB23D-E1EA-4911-8F54-0AB1038975A3}"/>
    <cellStyle name="標準 7 5 2 4" xfId="418" xr:uid="{84B32F88-FA5E-4725-9A4C-73B40F299A57}"/>
    <cellStyle name="標準 7 5 2 4 2" xfId="1003" xr:uid="{BC5BAC90-9FA7-4BD6-A61D-98D8F1EC3834}"/>
    <cellStyle name="標準 7 5 2 4 2 2" xfId="2208" xr:uid="{6B7E8976-915E-45A4-B294-C6B823D799CD}"/>
    <cellStyle name="標準 7 5 2 4 3" xfId="1626" xr:uid="{9B6A539D-343E-4328-99B3-B7BF061191C1}"/>
    <cellStyle name="標準 7 5 2 5" xfId="712" xr:uid="{0B499573-902F-46B6-8266-DC9FE52EA5B8}"/>
    <cellStyle name="標準 7 5 2 5 2" xfId="1917" xr:uid="{743BFB3B-E587-462C-A065-CBBCDF83298A}"/>
    <cellStyle name="標準 7 5 2 6" xfId="1336" xr:uid="{C3DE2D8E-95C8-4DD1-9204-63F2C3909682}"/>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2 2 2" xfId="2348" xr:uid="{C452EC34-5A26-4DE4-A223-B527FB9627AE}"/>
    <cellStyle name="標準 7 5 3 2 2 3" xfId="1766" xr:uid="{C3545164-DA4D-4D08-B92A-91AFA1B626E8}"/>
    <cellStyle name="標準 7 5 3 2 3" xfId="852" xr:uid="{553E5833-3187-4A39-8202-F98AD8323D12}"/>
    <cellStyle name="標準 7 5 3 2 3 2" xfId="2057" xr:uid="{AE5EE875-2A9D-4659-8B13-D1D20AF6F119}"/>
    <cellStyle name="標準 7 5 3 2 4" xfId="1475" xr:uid="{823F652D-AAF9-48AD-B3D9-765D801B842B}"/>
    <cellStyle name="標準 7 5 3 3" xfId="361" xr:uid="{C8464940-737B-4593-B41C-6FC5FAF6F090}"/>
    <cellStyle name="標準 7 5 3 3 2" xfId="652" xr:uid="{03C2E73B-A1EB-4458-BA25-FB2BDD5F5A43}"/>
    <cellStyle name="標準 7 5 3 3 2 2" xfId="1237" xr:uid="{B0D85BCF-34C1-4E29-8CFE-FF7C80E015CD}"/>
    <cellStyle name="標準 7 5 3 3 2 2 2" xfId="2442" xr:uid="{8613C721-7E2F-4DEB-9F1E-FC326322B751}"/>
    <cellStyle name="標準 7 5 3 3 2 3" xfId="1860" xr:uid="{8CC698E8-2B8A-4BAC-A14B-DFFC2EC8D977}"/>
    <cellStyle name="標準 7 5 3 3 3" xfId="946" xr:uid="{017BC3F1-15F4-47DA-B385-062BDAF701FA}"/>
    <cellStyle name="標準 7 5 3 3 3 2" xfId="2151" xr:uid="{F5EDB620-8364-473A-99EF-C74B27C5A726}"/>
    <cellStyle name="標準 7 5 3 3 4" xfId="1569" xr:uid="{E1E9C58D-DD31-49E6-B143-68AFC70346DB}"/>
    <cellStyle name="標準 7 5 3 4" xfId="461" xr:uid="{B71D41F2-2D92-413A-89AE-830F4479C079}"/>
    <cellStyle name="標準 7 5 3 4 2" xfId="1046" xr:uid="{912050EE-CEBA-4387-A67A-D8973AFE7968}"/>
    <cellStyle name="標準 7 5 3 4 2 2" xfId="2251" xr:uid="{9B562DC7-AE51-4FF4-AD53-A1037C04AF8F}"/>
    <cellStyle name="標準 7 5 3 4 3" xfId="1669" xr:uid="{65553992-2D06-4F3F-B780-63072F104F30}"/>
    <cellStyle name="標準 7 5 3 5" xfId="755" xr:uid="{8F3806B1-534D-48F3-8FAD-E21BEAC6BA0D}"/>
    <cellStyle name="標準 7 5 3 5 2" xfId="1960" xr:uid="{C7CF4D29-C976-4ECB-BA5C-0324A09F358B}"/>
    <cellStyle name="標準 7 5 3 6" xfId="1378" xr:uid="{A7E4E83C-9536-414D-8B02-110CAFC6063E}"/>
    <cellStyle name="標準 7 5 4" xfId="191" xr:uid="{BCEB86CC-0F6B-4E19-B0D8-5009BE455D57}"/>
    <cellStyle name="標準 7 5 4 2" xfId="483" xr:uid="{C35A6209-3B20-447E-B119-7A989BB1F532}"/>
    <cellStyle name="標準 7 5 4 2 2" xfId="1068" xr:uid="{6EE8C061-6B19-459E-833F-017C3F9D9E76}"/>
    <cellStyle name="標準 7 5 4 2 2 2" xfId="2273" xr:uid="{23560B60-2561-427F-A802-A0802DACD844}"/>
    <cellStyle name="標準 7 5 4 2 3" xfId="1691" xr:uid="{C6EA8DAD-9DB8-4767-BE5A-ADA91E3419EA}"/>
    <cellStyle name="標準 7 5 4 3" xfId="777" xr:uid="{A5544B5E-CB13-4B98-B1C1-0AED083362B0}"/>
    <cellStyle name="標準 7 5 4 3 2" xfId="1982" xr:uid="{7DCEFC20-5FA9-41BE-BF04-F2B1A37E618F}"/>
    <cellStyle name="標準 7 5 4 4" xfId="1400" xr:uid="{371BB91F-8208-459A-8512-5EE7E709E13C}"/>
    <cellStyle name="標準 7 5 5" xfId="362" xr:uid="{2B4105FB-A9C2-4DB4-8ABB-E8743CCC9DD3}"/>
    <cellStyle name="標準 7 5 5 2" xfId="653" xr:uid="{67411627-C943-4035-9B61-1E3DA9CBB7D3}"/>
    <cellStyle name="標準 7 5 5 2 2" xfId="1238" xr:uid="{DCFCB8B7-9139-4C6D-8CAE-1AEF433F489F}"/>
    <cellStyle name="標準 7 5 5 2 2 2" xfId="2443" xr:uid="{A7995E5B-8510-4FCE-9292-FC21BD49EA3D}"/>
    <cellStyle name="標準 7 5 5 2 3" xfId="1861" xr:uid="{FF5E4E3C-1C37-4479-9913-1115EB8B4A62}"/>
    <cellStyle name="標準 7 5 5 3" xfId="947" xr:uid="{7D15E826-CBA1-4076-9359-AE3C3D3B9AA1}"/>
    <cellStyle name="標準 7 5 5 3 2" xfId="2152" xr:uid="{4611C480-12F2-4DE9-806F-1CC7BEB2A68C}"/>
    <cellStyle name="標準 7 5 5 4" xfId="1570" xr:uid="{B8360142-12DE-4DB5-9E25-FB9C867904EE}"/>
    <cellStyle name="標準 7 5 6" xfId="386" xr:uid="{8BE5B544-E06C-4E68-9A41-B44169D88F58}"/>
    <cellStyle name="標準 7 5 6 2" xfId="971" xr:uid="{A5416BB6-EB8B-4082-8D25-B4AA1450DECE}"/>
    <cellStyle name="標準 7 5 6 2 2" xfId="2176" xr:uid="{4018F63E-35A6-4DE6-BF08-552AB88FB08C}"/>
    <cellStyle name="標準 7 5 6 3" xfId="1594" xr:uid="{C2276430-2637-4B71-ACB1-BA2A88EEBBE9}"/>
    <cellStyle name="標準 7 5 7" xfId="679" xr:uid="{0F7048E6-8FC8-4640-B6BD-26A66BB975E6}"/>
    <cellStyle name="標準 7 5 7 2" xfId="1885" xr:uid="{6CD10DC6-5B4A-4B93-B727-44A7EA67D81E}"/>
    <cellStyle name="標準 7 5 8" xfId="1305" xr:uid="{3E5F40C4-6119-4673-B563-61BDA4B8402D}"/>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2 2 2" xfId="2288" xr:uid="{69BCB765-2ECF-401D-A46C-CD1C48763580}"/>
    <cellStyle name="標準 7 7 2 2 3" xfId="1706" xr:uid="{2C7C616A-C649-4C3D-A0CA-6B718F307231}"/>
    <cellStyle name="標準 7 7 2 3" xfId="792" xr:uid="{3DA268C2-EF9A-44DC-A58B-D9A56AE07C4A}"/>
    <cellStyle name="標準 7 7 2 3 2" xfId="1997" xr:uid="{96DFD28C-D05D-4109-BD72-B7F381F61E03}"/>
    <cellStyle name="標準 7 7 2 4" xfId="1415" xr:uid="{245A0574-5F21-4939-832C-41842B961E9A}"/>
    <cellStyle name="標準 7 7 3" xfId="363" xr:uid="{0B144B93-319B-4C50-9BAF-9BA60B7FB8B1}"/>
    <cellStyle name="標準 7 7 3 2" xfId="654" xr:uid="{2EABBE12-03B3-4856-A986-64CAB22829D3}"/>
    <cellStyle name="標準 7 7 3 2 2" xfId="1239" xr:uid="{F55018F0-4FAE-496A-BDED-651F1B703352}"/>
    <cellStyle name="標準 7 7 3 2 2 2" xfId="2444" xr:uid="{601185A7-3CD9-4481-AFAE-D2903930B615}"/>
    <cellStyle name="標準 7 7 3 2 3" xfId="1862" xr:uid="{73113E5A-F685-482A-88CF-9E0F762EAD47}"/>
    <cellStyle name="標準 7 7 3 3" xfId="948" xr:uid="{9B4B18AF-42D0-4DD3-A58C-F7C985FC84D9}"/>
    <cellStyle name="標準 7 7 3 3 2" xfId="2153" xr:uid="{497B19A3-58B1-4A27-AC7B-1C304A843BF3}"/>
    <cellStyle name="標準 7 7 3 4" xfId="1571" xr:uid="{0522A8C1-B763-4A34-9156-7853D4CA39FE}"/>
    <cellStyle name="標準 7 7 4" xfId="401" xr:uid="{375AB92F-AC10-4865-9533-22D6DA4B038E}"/>
    <cellStyle name="標準 7 7 4 2" xfId="986" xr:uid="{E9853604-0B85-4364-8395-70957D59C664}"/>
    <cellStyle name="標準 7 7 4 2 2" xfId="2191" xr:uid="{DA562D61-4124-401D-946E-189E0EA73F21}"/>
    <cellStyle name="標準 7 7 4 3" xfId="1609" xr:uid="{77468D6F-C364-4B41-B541-75ECF2C34DF0}"/>
    <cellStyle name="標準 7 7 5" xfId="695" xr:uid="{E72F5C3E-2E92-4481-A968-3D960EA99AC6}"/>
    <cellStyle name="標準 7 7 5 2" xfId="1900" xr:uid="{AF45FC3F-FFCF-47E1-B9EB-4345AC200E21}"/>
    <cellStyle name="標準 7 7 6" xfId="1319" xr:uid="{FACB0576-E0E9-4075-9FDC-CA7318CE090B}"/>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2 2 2" xfId="2339" xr:uid="{8771B998-FE56-4797-BC32-9577B1811A8D}"/>
    <cellStyle name="標準 7 8 2 2 3" xfId="1757" xr:uid="{CCBAA88E-B224-44C9-BF3B-76293EC08EF8}"/>
    <cellStyle name="標準 7 8 2 3" xfId="843" xr:uid="{A85C0AE8-E12E-446F-84CA-8F8A80152D08}"/>
    <cellStyle name="標準 7 8 2 3 2" xfId="2048" xr:uid="{CC160892-2C16-4880-A8F8-3752C3AE2653}"/>
    <cellStyle name="標準 7 8 2 4" xfId="1466" xr:uid="{402CC93B-1720-42C4-84E6-67F2CFE49585}"/>
    <cellStyle name="標準 7 8 3" xfId="364" xr:uid="{5E325C5F-8D85-4A90-A6A1-34482329A564}"/>
    <cellStyle name="標準 7 8 3 2" xfId="655" xr:uid="{D8DC5EF0-75D3-4A4F-8B17-0C3046E0598A}"/>
    <cellStyle name="標準 7 8 3 2 2" xfId="1240" xr:uid="{EC939507-9540-4288-8AA6-C99527D27E81}"/>
    <cellStyle name="標準 7 8 3 2 2 2" xfId="2445" xr:uid="{DEFE0797-B779-4849-8D7B-C3DA4F75B686}"/>
    <cellStyle name="標準 7 8 3 2 3" xfId="1863" xr:uid="{F337C0C4-9ADE-45B4-A83B-2113A4232CB6}"/>
    <cellStyle name="標準 7 8 3 3" xfId="949" xr:uid="{265BE279-69D7-471E-9187-104DD9BFEB8B}"/>
    <cellStyle name="標準 7 8 3 3 2" xfId="2154" xr:uid="{A2AF30D5-62BA-4160-8AFD-940149567901}"/>
    <cellStyle name="標準 7 8 3 4" xfId="1572" xr:uid="{10A75C0D-D594-4CE5-8C7F-8CB5F5449273}"/>
    <cellStyle name="標準 7 8 4" xfId="452" xr:uid="{9904D43E-A9DA-47B2-BEB2-6D46B26EED16}"/>
    <cellStyle name="標準 7 8 4 2" xfId="1037" xr:uid="{7A38D29B-C918-4EF9-989C-84D0E71A1BC7}"/>
    <cellStyle name="標準 7 8 4 2 2" xfId="2242" xr:uid="{F2F994FE-E37C-4EFE-B675-C61383CCF74A}"/>
    <cellStyle name="標準 7 8 4 3" xfId="1660" xr:uid="{62C61308-612C-4D50-9BF0-7344DBAEF97A}"/>
    <cellStyle name="標準 7 8 5" xfId="746" xr:uid="{EF7F76A9-415F-4AF8-BD28-9540025F3F73}"/>
    <cellStyle name="標準 7 8 5 2" xfId="1951" xr:uid="{89C2F4D3-92B2-4140-87FC-4798D92CB51B}"/>
    <cellStyle name="標準 7 8 6" xfId="1369" xr:uid="{B273886C-F246-44F0-8A7E-2C09E79B6460}"/>
    <cellStyle name="標準 7 9" xfId="174" xr:uid="{1D0A12CA-AD4D-4450-828C-407156BD49AC}"/>
    <cellStyle name="標準 7 9 2" xfId="466" xr:uid="{97061CEC-A43F-4188-9072-03E243FF3863}"/>
    <cellStyle name="標準 7 9 2 2" xfId="1051" xr:uid="{44BCCF5C-7774-4E37-9E39-FA4EE7D92B3E}"/>
    <cellStyle name="標準 7 9 2 2 2" xfId="2256" xr:uid="{40DB0261-4473-48DE-91EA-E7DD45460CFC}"/>
    <cellStyle name="標準 7 9 2 3" xfId="1674" xr:uid="{C5F4E291-6DFB-4DBA-8D6A-2AD047C7E6B3}"/>
    <cellStyle name="標準 7 9 3" xfId="760" xr:uid="{725FAABB-890E-4CE4-8C50-211064157709}"/>
    <cellStyle name="標準 7 9 3 2" xfId="1965" xr:uid="{5415B68C-5024-4C8B-B752-2D561D95A758}"/>
    <cellStyle name="標準 7 9 4" xfId="1383" xr:uid="{DE46B236-14E3-407F-A357-A906E830DB52}"/>
    <cellStyle name="標準 8" xfId="59" xr:uid="{0E429507-5BD2-4442-ADEF-F55979C8A5F4}"/>
    <cellStyle name="標準 9" xfId="60" xr:uid="{E765A6C5-6F50-496E-8DE5-94D2B9839BE5}"/>
    <cellStyle name="標準 9 2" xfId="23" xr:uid="{2877DBEA-0F29-428E-8A6E-A26F6D16AE7C}"/>
  </cellStyles>
  <dxfs count="50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ill>
        <patternFill>
          <bgColor rgb="FFFFFF00"/>
        </patternFill>
      </fill>
    </dxf>
    <dxf>
      <fill>
        <patternFill>
          <bgColor rgb="FFFFFF00"/>
        </patternFill>
      </fill>
    </dxf>
    <dxf>
      <fill>
        <patternFill>
          <bgColor theme="5" tint="0.79998168889431442"/>
        </patternFill>
      </fill>
    </dxf>
    <dxf>
      <font>
        <u/>
      </font>
    </dxf>
    <dxf>
      <font>
        <u/>
      </font>
    </dxf>
    <dxf>
      <fill>
        <patternFill patternType="none">
          <bgColor auto="1"/>
        </patternFill>
      </fill>
    </dxf>
    <dxf>
      <fill>
        <patternFill>
          <bgColor rgb="FFFFFF00"/>
        </patternFill>
      </fill>
    </dxf>
    <dxf>
      <fill>
        <patternFill>
          <bgColor rgb="FFFFFF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ont>
        <u/>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ill>
        <patternFill>
          <bgColor rgb="FFFFFF00"/>
        </patternFill>
      </fill>
    </dxf>
    <dxf>
      <fill>
        <patternFill>
          <bgColor rgb="FFFFFF00"/>
        </patternFill>
      </fill>
    </dxf>
    <dxf>
      <font>
        <u/>
      </font>
    </dxf>
    <dxf>
      <font>
        <b val="0"/>
        <i val="0"/>
        <color rgb="FFFF0000"/>
      </font>
    </dxf>
    <dxf>
      <fill>
        <patternFill>
          <bgColor rgb="FFFFFF00"/>
        </patternFill>
      </fill>
    </dxf>
    <dxf>
      <fill>
        <patternFill>
          <bgColor rgb="FFFFFF00"/>
        </patternFill>
      </fill>
    </dxf>
    <dxf>
      <font>
        <b val="0"/>
        <i val="0"/>
        <color rgb="FFFF0000"/>
      </font>
    </dxf>
    <dxf>
      <fill>
        <patternFill>
          <bgColor theme="5" tint="0.79998168889431442"/>
        </patternFill>
      </fill>
    </dxf>
    <dxf>
      <font>
        <b val="0"/>
        <i val="0"/>
        <color rgb="FFFF0000"/>
      </font>
    </dxf>
    <dxf>
      <fill>
        <patternFill patternType="none">
          <bgColor auto="1"/>
        </patternFill>
      </fill>
    </dxf>
    <dxf>
      <fill>
        <patternFill patternType="none">
          <bgColor auto="1"/>
        </patternFill>
      </fill>
    </dxf>
    <dxf>
      <font>
        <u/>
      </font>
    </dxf>
    <dxf>
      <fill>
        <patternFill patternType="none">
          <bgColor auto="1"/>
        </patternFill>
      </fill>
    </dxf>
    <dxf>
      <fill>
        <patternFill patternType="none">
          <bgColor auto="1"/>
        </patternFill>
      </fill>
    </dxf>
    <dxf>
      <font>
        <u/>
      </font>
    </dxf>
    <dxf>
      <fill>
        <patternFill>
          <bgColor theme="5" tint="0.79998168889431442"/>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ont>
        <u/>
      </font>
    </dxf>
    <dxf>
      <font>
        <u/>
      </font>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theme="1" tint="0.499984740745262"/>
        </patternFill>
      </fill>
    </dxf>
    <dxf>
      <fill>
        <patternFill>
          <bgColor theme="0"/>
        </patternFill>
      </fill>
    </dxf>
    <dxf>
      <fill>
        <patternFill patternType="none">
          <bgColor auto="1"/>
        </patternFill>
      </fill>
    </dxf>
    <dxf>
      <fill>
        <patternFill>
          <bgColor rgb="FFFF0000"/>
        </patternFill>
      </fill>
    </dxf>
    <dxf>
      <fill>
        <patternFill>
          <bgColor theme="1" tint="0.499984740745262"/>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rgb="FF808080"/>
        </patternFill>
      </fill>
    </dxf>
    <dxf>
      <font>
        <color rgb="FF5F5F5F"/>
      </font>
    </dxf>
    <dxf>
      <font>
        <u/>
      </font>
    </dxf>
    <dxf>
      <font>
        <u/>
      </font>
    </dxf>
    <dxf>
      <font>
        <u/>
      </font>
    </dxf>
    <dxf>
      <font>
        <color rgb="FF5F5F5F"/>
      </font>
    </dxf>
    <dxf>
      <font>
        <u/>
      </font>
    </dxf>
    <dxf>
      <font>
        <color rgb="FF5F5F5F"/>
      </font>
    </dxf>
    <dxf>
      <font>
        <u/>
      </font>
    </dxf>
    <dxf>
      <font>
        <color rgb="FF5F5F5F"/>
      </font>
    </dxf>
    <dxf>
      <font>
        <u/>
      </font>
    </dxf>
    <dxf>
      <font>
        <u/>
      </font>
    </dxf>
    <dxf>
      <font>
        <color rgb="FF5F5F5F"/>
      </font>
    </dxf>
    <dxf>
      <font>
        <u/>
      </font>
    </dxf>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numFmt numFmtId="203" formatCode="yyyy&quot; 年  &quot;mm&quot; 月  &quot;dd&quot; 日&quot;"/>
    </dxf>
    <dxf>
      <numFmt numFmtId="204" formatCode="yyyy&quot; 年  &quot;mm&quot; 月  &quot;_0d&quot; 日&quot;"/>
    </dxf>
    <dxf>
      <numFmt numFmtId="205" formatCode="yyyy&quot; 年  &quot;_0m&quot; 月  &quot;dd&quot; 日&quot;"/>
    </dxf>
    <dxf>
      <numFmt numFmtId="206" formatCode="yyyy&quot; 年  &quot;_0m&quot; 月  &quot;_0d&quot; 日&quot;"/>
    </dxf>
    <dxf>
      <font>
        <color rgb="FF5F5F5F"/>
      </font>
    </dxf>
    <dxf>
      <fill>
        <patternFill>
          <bgColor theme="5" tint="0.79998168889431442"/>
        </patternFill>
      </fill>
    </dxf>
    <dxf>
      <border>
        <left style="thin">
          <color auto="1"/>
        </left>
        <right style="thin">
          <color auto="1"/>
        </right>
        <top style="thin">
          <color auto="1"/>
        </top>
        <bottom style="thin">
          <color auto="1"/>
        </bottom>
        <vertical/>
        <horizontal/>
      </border>
    </dxf>
    <dxf>
      <font>
        <color rgb="FF5F5F5F"/>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u/>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ont>
        <color rgb="FF5F5F5F"/>
      </font>
    </dxf>
    <dxf>
      <fill>
        <patternFill>
          <bgColor theme="5" tint="0.79998168889431442"/>
        </patternFill>
      </fill>
    </dxf>
    <dxf>
      <font>
        <color rgb="FF5F5F5F"/>
      </font>
    </dxf>
    <dxf>
      <font>
        <color rgb="FF5F5F5F"/>
      </font>
    </dxf>
    <dxf>
      <font>
        <color rgb="FF808080"/>
      </font>
      <fill>
        <patternFill>
          <bgColor theme="6" tint="-0.24994659260841701"/>
        </patternFill>
      </fill>
    </dxf>
    <dxf>
      <font>
        <color rgb="FF808080"/>
      </font>
      <fill>
        <patternFill>
          <bgColor theme="6" tint="-0.24994659260841701"/>
        </patternFill>
      </fill>
    </dxf>
    <dxf>
      <font>
        <color rgb="FF5F5F5F"/>
      </font>
    </dxf>
    <dxf>
      <font>
        <color rgb="FF5F5F5F"/>
      </font>
    </dxf>
    <dxf>
      <font>
        <color rgb="FF5F5F5F"/>
      </font>
    </dxf>
    <dxf>
      <font>
        <color rgb="FF5F5F5F"/>
      </font>
    </dxf>
    <dxf>
      <font>
        <color rgb="FF808080"/>
      </font>
      <fill>
        <patternFill>
          <bgColor rgb="FF808080"/>
        </patternFill>
      </fill>
    </dxf>
    <dxf>
      <fill>
        <patternFill>
          <bgColor theme="5" tint="0.79998168889431442"/>
        </patternFill>
      </fill>
    </dxf>
    <dxf>
      <font>
        <color rgb="FF5F5F5F"/>
      </font>
    </dxf>
    <dxf>
      <font>
        <color rgb="FF5F5F5F"/>
      </font>
    </dxf>
    <dxf>
      <fill>
        <patternFill>
          <bgColor rgb="FF808080"/>
        </patternFill>
      </fill>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ont>
        <color rgb="FF5F5F5F"/>
      </font>
    </dxf>
    <dxf>
      <font>
        <color rgb="FF5F5F5F"/>
      </font>
    </dxf>
    <dxf>
      <fill>
        <patternFill>
          <bgColor rgb="FF808080"/>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ill>
        <patternFill>
          <bgColor theme="0" tint="-0.499984740745262"/>
        </patternFill>
      </fill>
    </dxf>
    <dxf>
      <fill>
        <patternFill>
          <bgColor rgb="FF808080"/>
        </patternFill>
      </fill>
    </dxf>
    <dxf>
      <fill>
        <patternFill>
          <bgColor theme="0" tint="-0.499984740745262"/>
        </patternFill>
      </fill>
    </dxf>
    <dxf>
      <font>
        <color rgb="FF5F5F5F"/>
      </font>
    </dxf>
    <dxf>
      <font>
        <color rgb="FF5F5F5F"/>
      </font>
    </dxf>
    <dxf>
      <font>
        <color rgb="FF5F5F5F"/>
      </font>
    </dxf>
    <dxf>
      <fill>
        <patternFill>
          <bgColor rgb="FF808080"/>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rgb="FF808080"/>
        </patternFill>
      </fill>
    </dxf>
    <dxf>
      <fill>
        <patternFill>
          <bgColor theme="5" tint="0.79998168889431442"/>
        </patternFill>
      </fill>
    </dxf>
    <dxf>
      <font>
        <color rgb="FF5F5F5F"/>
      </font>
      <fill>
        <patternFill>
          <bgColor theme="5" tint="0.79998168889431442"/>
        </patternFill>
      </fill>
    </dxf>
    <dxf>
      <fill>
        <patternFill>
          <bgColor theme="1" tint="0.499984740745262"/>
        </patternFill>
      </fill>
    </dxf>
    <dxf>
      <fill>
        <patternFill patternType="none">
          <bgColor auto="1"/>
        </patternFill>
      </fill>
    </dxf>
    <dxf>
      <fill>
        <patternFill>
          <bgColor theme="5" tint="0.79998168889431442"/>
        </patternFill>
      </fill>
    </dxf>
    <dxf>
      <fill>
        <patternFill>
          <bgColor theme="1" tint="0.499984740745262"/>
        </patternFill>
      </fill>
    </dxf>
    <dxf>
      <fill>
        <patternFill>
          <bgColor theme="5" tint="0.79998168889431442"/>
        </patternFill>
      </fill>
    </dxf>
    <dxf>
      <font>
        <color theme="6" tint="-0.24994659260841701"/>
      </font>
      <fill>
        <patternFill>
          <bgColor theme="6" tint="-0.24994659260841701"/>
        </patternFill>
      </fill>
    </dxf>
    <dxf>
      <fill>
        <patternFill>
          <bgColor theme="0" tint="-0.499984740745262"/>
        </patternFill>
      </fill>
    </dxf>
    <dxf>
      <fill>
        <patternFill>
          <bgColor theme="5" tint="0.79998168889431442"/>
        </patternFill>
      </fill>
    </dxf>
    <dxf>
      <fill>
        <patternFill>
          <bgColor theme="5" tint="0.79998168889431442"/>
        </patternFill>
      </fill>
    </dxf>
    <dxf>
      <font>
        <color theme="6" tint="-0.24994659260841701"/>
      </font>
      <fill>
        <patternFill>
          <bgColor theme="6" tint="-0.24994659260841701"/>
        </patternFill>
      </fill>
    </dxf>
    <dxf>
      <font>
        <color rgb="FF808080"/>
      </font>
      <fill>
        <patternFill>
          <bgColor theme="6" tint="-0.24994659260841701"/>
        </patternFill>
      </fill>
    </dxf>
    <dxf>
      <font>
        <color rgb="FF5F5F5F"/>
      </font>
    </dxf>
    <dxf>
      <font>
        <color rgb="FF5F5F5F"/>
      </font>
    </dxf>
    <dxf>
      <fill>
        <patternFill>
          <bgColor rgb="FFFF0000"/>
        </patternFill>
      </fill>
    </dxf>
    <dxf>
      <fill>
        <patternFill>
          <bgColor rgb="FFFF0000"/>
        </patternFill>
      </fill>
    </dxf>
    <dxf>
      <fill>
        <patternFill>
          <bgColor theme="5" tint="0.79998168889431442"/>
        </patternFill>
      </fill>
    </dxf>
    <dxf>
      <fill>
        <patternFill>
          <bgColor rgb="FFFF0000"/>
        </patternFill>
      </fill>
    </dxf>
    <dxf>
      <font>
        <color rgb="FF5F5F5F"/>
      </font>
    </dxf>
    <dxf>
      <font>
        <u/>
      </font>
    </dxf>
    <dxf>
      <font>
        <color rgb="FF808080"/>
      </font>
      <fill>
        <patternFill>
          <bgColor rgb="FF808080"/>
        </patternFill>
      </fill>
    </dxf>
    <dxf>
      <fill>
        <patternFill>
          <bgColor theme="5" tint="0.79998168889431442"/>
        </patternFill>
      </fill>
    </dxf>
    <dxf>
      <fill>
        <patternFill>
          <bgColor rgb="FF808080"/>
        </patternFill>
      </fill>
    </dxf>
    <dxf>
      <font>
        <color rgb="FF5F5F5F"/>
      </font>
    </dxf>
    <dxf>
      <font>
        <color rgb="FF5F5F5F"/>
      </font>
    </dxf>
    <dxf>
      <fill>
        <patternFill>
          <bgColor theme="5" tint="0.79998168889431442"/>
        </patternFill>
      </fill>
    </dxf>
    <dxf>
      <font>
        <u/>
      </font>
    </dxf>
    <dxf>
      <font>
        <color rgb="FF808080"/>
      </font>
      <fill>
        <patternFill>
          <bgColor rgb="FF808080"/>
        </patternFill>
      </fill>
    </dxf>
    <dxf>
      <fill>
        <patternFill>
          <bgColor rgb="FF808080"/>
        </patternFill>
      </fill>
    </dxf>
    <dxf>
      <font>
        <color rgb="FF5F5F5F"/>
      </font>
    </dxf>
    <dxf>
      <fill>
        <patternFill>
          <bgColor theme="5" tint="0.79998168889431442"/>
        </patternFill>
      </fill>
    </dxf>
    <dxf>
      <font>
        <color rgb="FF5F5F5F"/>
      </font>
    </dxf>
    <dxf>
      <font>
        <u/>
      </font>
    </dxf>
    <dxf>
      <font>
        <color rgb="FF808080"/>
      </font>
      <fill>
        <patternFill>
          <bgColor rgb="FF808080"/>
        </patternFill>
      </fill>
    </dxf>
    <dxf>
      <fill>
        <patternFill>
          <bgColor rgb="FF808080"/>
        </patternFill>
      </fill>
    </dxf>
    <dxf>
      <font>
        <color rgb="FF5F5F5F"/>
      </font>
    </dxf>
    <dxf>
      <fill>
        <patternFill>
          <bgColor theme="5" tint="0.79998168889431442"/>
        </patternFill>
      </fill>
    </dxf>
    <dxf>
      <font>
        <color rgb="FF808080"/>
      </font>
      <fill>
        <patternFill>
          <bgColor rgb="FF808080"/>
        </patternFill>
      </fill>
    </dxf>
    <dxf>
      <font>
        <color rgb="FF5F5F5F"/>
      </font>
    </dxf>
    <dxf>
      <font>
        <u/>
      </font>
    </dxf>
    <dxf>
      <font>
        <color rgb="FF5F5F5F"/>
      </font>
    </dxf>
    <dxf>
      <font>
        <color rgb="FF5F5F5F"/>
      </font>
    </dxf>
    <dxf>
      <fill>
        <patternFill>
          <bgColor theme="5" tint="0.79998168889431442"/>
        </patternFill>
      </fill>
    </dxf>
    <dxf>
      <numFmt numFmtId="179" formatCode="ggg\ e\ &quot; 年 &quot;\ m\ &quot; 月 &quot;\ d\ &quot; 日 &quot;"/>
      <fill>
        <patternFill>
          <bgColor rgb="FF808080"/>
        </patternFill>
      </fill>
    </dxf>
    <dxf>
      <fill>
        <patternFill>
          <bgColor theme="5" tint="0.79998168889431442"/>
        </patternFill>
      </fill>
    </dxf>
    <dxf>
      <font>
        <color rgb="FF5F5F5F"/>
      </font>
      <fill>
        <patternFill>
          <bgColor theme="5" tint="0.79998168889431442"/>
        </patternFill>
      </fill>
    </dxf>
    <dxf>
      <fill>
        <patternFill>
          <bgColor rgb="FF808080"/>
        </patternFill>
      </fill>
    </dxf>
    <dxf>
      <fill>
        <patternFill>
          <bgColor theme="0" tint="-0.499984740745262"/>
        </patternFill>
      </fill>
    </dxf>
    <dxf>
      <font>
        <color rgb="FF5F5F5F"/>
      </font>
    </dxf>
    <dxf>
      <fill>
        <patternFill>
          <bgColor theme="5" tint="0.79998168889431442"/>
        </patternFill>
      </fill>
    </dxf>
    <dxf>
      <fill>
        <patternFill>
          <bgColor theme="5" tint="0.79998168889431442"/>
        </patternFill>
      </fill>
    </dxf>
    <dxf>
      <font>
        <color rgb="FF5F5F5F"/>
      </font>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ill>
        <patternFill>
          <bgColor rgb="FF808080"/>
        </patternFill>
      </fill>
    </dxf>
    <dxf>
      <fill>
        <patternFill>
          <bgColor rgb="FF808080"/>
        </patternFill>
      </fill>
    </dxf>
    <dxf>
      <font>
        <color rgb="FF5F5F5F"/>
      </font>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s>
  <tableStyles count="0" defaultTableStyle="TableStyleMedium2" defaultPivotStyle="PivotStyleLight16"/>
  <colors>
    <mruColors>
      <color rgb="FFFF00FF"/>
      <color rgb="FFFFCCFF"/>
      <color rgb="FFCCECFF"/>
      <color rgb="FFCCFFFF"/>
      <color rgb="FF99CCFF"/>
      <color rgb="FFFFFFCC"/>
      <color rgb="FFDDEBF7"/>
      <color rgb="FFA0A0A0"/>
      <color rgb="FF66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checked="Checked" lockText="1" noThreeD="1"/>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7</xdr:col>
      <xdr:colOff>514344</xdr:colOff>
      <xdr:row>24</xdr:row>
      <xdr:rowOff>47249</xdr:rowOff>
    </xdr:from>
    <xdr:to>
      <xdr:col>9</xdr:col>
      <xdr:colOff>1012943</xdr:colOff>
      <xdr:row>24</xdr:row>
      <xdr:rowOff>387717</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154630" y="8932713"/>
          <a:ext cx="2975099" cy="340468"/>
          <a:chOff x="4650949" y="8416003"/>
          <a:chExt cx="1203712"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815556" y="8416003"/>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49"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192934</xdr:colOff>
      <xdr:row>24</xdr:row>
      <xdr:rowOff>34449</xdr:rowOff>
    </xdr:from>
    <xdr:to>
      <xdr:col>6</xdr:col>
      <xdr:colOff>40649</xdr:colOff>
      <xdr:row>24</xdr:row>
      <xdr:rowOff>365392</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724113" y="8919913"/>
          <a:ext cx="1358107" cy="330943"/>
          <a:chOff x="6344655" y="8388811"/>
          <a:chExt cx="1351765"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55" y="8460181"/>
                <a:ext cx="1203701"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16</xdr:row>
      <xdr:rowOff>0</xdr:rowOff>
    </xdr:from>
    <xdr:to>
      <xdr:col>2</xdr:col>
      <xdr:colOff>343601</xdr:colOff>
      <xdr:row>24</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2163536" y="11919857"/>
          <a:ext cx="343601" cy="3619500"/>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40824</xdr:colOff>
      <xdr:row>93</xdr:row>
      <xdr:rowOff>40821</xdr:rowOff>
    </xdr:from>
    <xdr:to>
      <xdr:col>16</xdr:col>
      <xdr:colOff>299357</xdr:colOff>
      <xdr:row>95</xdr:row>
      <xdr:rowOff>693964</xdr:rowOff>
    </xdr:to>
    <xdr:sp macro="" textlink="">
      <xdr:nvSpPr>
        <xdr:cNvPr id="2" name="右中かっこ 1">
          <a:extLst>
            <a:ext uri="{FF2B5EF4-FFF2-40B4-BE49-F238E27FC236}">
              <a16:creationId xmlns:a16="http://schemas.microsoft.com/office/drawing/2014/main" id="{FE68DE09-0314-43B9-CA91-08175B99B11C}"/>
            </a:ext>
          </a:extLst>
        </xdr:cNvPr>
        <xdr:cNvSpPr/>
      </xdr:nvSpPr>
      <xdr:spPr>
        <a:xfrm>
          <a:off x="11566074" y="32385000"/>
          <a:ext cx="258533" cy="2095500"/>
        </a:xfrm>
        <a:prstGeom prst="rightBrace">
          <a:avLst/>
        </a:prstGeom>
        <a:ln w="28575">
          <a:solidFill>
            <a:srgbClr val="FFFF00"/>
          </a:solidFill>
        </a:ln>
      </xdr:spPr>
      <xdr:style>
        <a:lnRef idx="1">
          <a:schemeClr val="accent4"/>
        </a:lnRef>
        <a:fillRef idx="0">
          <a:schemeClr val="accent4"/>
        </a:fillRef>
        <a:effectRef idx="0">
          <a:schemeClr val="accent4"/>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390525</xdr:colOff>
      <xdr:row>95</xdr:row>
      <xdr:rowOff>171450</xdr:rowOff>
    </xdr:from>
    <xdr:to>
      <xdr:col>54</xdr:col>
      <xdr:colOff>25400</xdr:colOff>
      <xdr:row>111</xdr:row>
      <xdr:rowOff>209548</xdr:rowOff>
    </xdr:to>
    <xdr:sp macro="" textlink="">
      <xdr:nvSpPr>
        <xdr:cNvPr id="40962" name="AutoShape 2">
          <a:extLst>
            <a:ext uri="{FF2B5EF4-FFF2-40B4-BE49-F238E27FC236}">
              <a16:creationId xmlns:a16="http://schemas.microsoft.com/office/drawing/2014/main" id="{00000000-0008-0000-04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171450</xdr:colOff>
      <xdr:row>3</xdr:row>
      <xdr:rowOff>133350</xdr:rowOff>
    </xdr:from>
    <xdr:to>
      <xdr:col>31</xdr:col>
      <xdr:colOff>228600</xdr:colOff>
      <xdr:row>49</xdr:row>
      <xdr:rowOff>133350</xdr:rowOff>
    </xdr:to>
    <xdr:sp macro="" textlink="">
      <xdr:nvSpPr>
        <xdr:cNvPr id="36865" name="AutoShape 1">
          <a:extLst>
            <a:ext uri="{FF2B5EF4-FFF2-40B4-BE49-F238E27FC236}">
              <a16:creationId xmlns:a16="http://schemas.microsoft.com/office/drawing/2014/main" id="{D0876D07-CAE0-1B1D-2F1E-52C53F016782}"/>
            </a:ext>
          </a:extLst>
        </xdr:cNvPr>
        <xdr:cNvSpPr>
          <a:spLocks noChangeAspect="1" noChangeArrowheads="1"/>
        </xdr:cNvSpPr>
      </xdr:nvSpPr>
      <xdr:spPr bwMode="auto">
        <a:xfrm rot="1942950">
          <a:off x="371475" y="876300"/>
          <a:ext cx="20631150" cy="12268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254000</xdr:colOff>
      <xdr:row>4</xdr:row>
      <xdr:rowOff>127000</xdr:rowOff>
    </xdr:from>
    <xdr:to>
      <xdr:col>30</xdr:col>
      <xdr:colOff>505442</xdr:colOff>
      <xdr:row>48</xdr:row>
      <xdr:rowOff>142874</xdr:rowOff>
    </xdr:to>
    <xdr:grpSp>
      <xdr:nvGrpSpPr>
        <xdr:cNvPr id="5" name="グループ化 4">
          <a:extLst>
            <a:ext uri="{FF2B5EF4-FFF2-40B4-BE49-F238E27FC236}">
              <a16:creationId xmlns:a16="http://schemas.microsoft.com/office/drawing/2014/main" id="{548B5C61-57E3-5656-07AB-9C8689F90F1D}"/>
            </a:ext>
          </a:extLst>
        </xdr:cNvPr>
        <xdr:cNvGrpSpPr/>
      </xdr:nvGrpSpPr>
      <xdr:grpSpPr>
        <a:xfrm>
          <a:off x="460375" y="984250"/>
          <a:ext cx="20047567" cy="11890374"/>
          <a:chOff x="444500" y="960438"/>
          <a:chExt cx="20277755" cy="11541124"/>
        </a:xfrm>
      </xdr:grpSpPr>
      <xdr:pic>
        <xdr:nvPicPr>
          <xdr:cNvPr id="2" name="図 1">
            <a:extLst>
              <a:ext uri="{FF2B5EF4-FFF2-40B4-BE49-F238E27FC236}">
                <a16:creationId xmlns:a16="http://schemas.microsoft.com/office/drawing/2014/main" id="{6A2E1BC3-1DB2-8970-C63A-7A0FD6D89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 y="960438"/>
            <a:ext cx="20277755" cy="1154112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正方形/長方形 10">
            <a:extLst>
              <a:ext uri="{FF2B5EF4-FFF2-40B4-BE49-F238E27FC236}">
                <a16:creationId xmlns:a16="http://schemas.microsoft.com/office/drawing/2014/main" id="{00000000-0008-0000-2100-00000B000000}"/>
              </a:ext>
            </a:extLst>
          </xdr:cNvPr>
          <xdr:cNvSpPr/>
        </xdr:nvSpPr>
        <xdr:spPr>
          <a:xfrm>
            <a:off x="6806618" y="4270845"/>
            <a:ext cx="8311600" cy="1640546"/>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・複数年度事業の場合、全ての年度の予定しているスケジュールを明示すること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273506</xdr:colOff>
      <xdr:row>11</xdr:row>
      <xdr:rowOff>30958</xdr:rowOff>
    </xdr:from>
    <xdr:to>
      <xdr:col>32</xdr:col>
      <xdr:colOff>345281</xdr:colOff>
      <xdr:row>13</xdr:row>
      <xdr:rowOff>123826</xdr:rowOff>
    </xdr:to>
    <xdr:sp macro="" textlink="">
      <xdr:nvSpPr>
        <xdr:cNvPr id="2" name="吹き出し: 四角形 1">
          <a:extLst>
            <a:ext uri="{FF2B5EF4-FFF2-40B4-BE49-F238E27FC236}">
              <a16:creationId xmlns:a16="http://schemas.microsoft.com/office/drawing/2014/main" id="{6822CD2D-BB95-4384-93D1-C092327B82E0}"/>
            </a:ext>
          </a:extLst>
        </xdr:cNvPr>
        <xdr:cNvSpPr/>
      </xdr:nvSpPr>
      <xdr:spPr>
        <a:xfrm>
          <a:off x="10131881" y="3221833"/>
          <a:ext cx="3500775" cy="771524"/>
        </a:xfrm>
        <a:prstGeom prst="wedgeRectCallout">
          <a:avLst>
            <a:gd name="adj1" fmla="val -54500"/>
            <a:gd name="adj2" fmla="val -29493"/>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ysClr val="windowText" lastClr="000000"/>
              </a:solidFill>
            </a:rPr>
            <a:t>公募要領Ｐ１４「補助金額の上限」のとおり</a:t>
          </a:r>
          <a:endParaRPr kumimoji="1" lang="en-US" altLang="ja-JP" sz="1200" b="1">
            <a:solidFill>
              <a:sysClr val="windowText" lastClr="000000"/>
            </a:solidFill>
          </a:endParaRPr>
        </a:p>
        <a:p>
          <a:pPr algn="l"/>
          <a:r>
            <a:rPr kumimoji="1" lang="ja-JP" altLang="en-US" sz="1200" b="1">
              <a:solidFill>
                <a:sysClr val="windowText" lastClr="000000"/>
              </a:solidFill>
            </a:rPr>
            <a:t>３億円 ／ 年（複数年度事業は全体で８億円）</a:t>
          </a:r>
          <a:endParaRPr kumimoji="1" lang="en-US" altLang="ja-JP" sz="1200" b="1">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20849;&#26377;&#12489;&#12521;&#12452;&#12502;\2&#37096;_zeh\2025\02_&#38598;&#21512;ZEH-M\03_&#20013;&#23652;ZEH-M&#25903;&#25588;&#20107;&#26989;&#65288;MOE&#65289;\04_&#20132;&#20184;&#30003;&#35531;&#26360;&#27096;&#24335;\02_&#26032;&#35215;\&#65308;&#21442;&#32771;&#65372;R7&#39640;&#23652;&#65310;&#65308;0409&#20316;&#26989;&#20013;&#65310;R07ZEH_kz_koufushinsei.xlsx" TargetMode="External"/><Relationship Id="rId1" Type="http://schemas.openxmlformats.org/officeDocument/2006/relationships/externalLinkPath" Target="file:///G:\&#20849;&#26377;&#12489;&#12521;&#12452;&#12502;\2&#37096;_zeh\2025\02_&#38598;&#21512;ZEH-M\03_&#20013;&#23652;ZEH-M&#25903;&#25588;&#20107;&#26989;&#65288;MOE&#65289;\04_&#20132;&#20184;&#30003;&#35531;&#26360;&#27096;&#24335;\02_&#26032;&#35215;\&#65308;&#21442;&#32771;&#65372;R7&#39640;&#23652;&#65310;&#65308;0409&#20316;&#26989;&#20013;&#65310;R07ZEH_kz_koufushins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シート"/>
      <sheetName val="申請書類リスト"/>
      <sheetName val="様式第1_交付申請書"/>
      <sheetName val="誓約書"/>
      <sheetName val="個人情報の取得と利用について"/>
      <sheetName val="１.申請者の詳細"/>
      <sheetName val="２.全体概要"/>
      <sheetName val="３.補助事業概要図"/>
      <sheetName val="４.住戸情報入力"/>
      <sheetName val="５.補助対象経費総括表（まとめ）"/>
      <sheetName val="６ｰ１.補助対象経費総括表（1年目） "/>
      <sheetName val="６-２.補助対象経費総括表（2年目）"/>
      <sheetName val="６-３.補助対象経費総括表（3年目）"/>
      <sheetName val="６-４.補助対象経費総括表（4年目）"/>
      <sheetName val="７.共用部定額単価算出シート"/>
      <sheetName val="８.共用部空調設備費用算出シート"/>
      <sheetName val="９.費用明細書（共用部）"/>
      <sheetName val="１０.パネルラジエーター設備費用算出シート"/>
      <sheetName val="１１.蓄電システム補助対象経費算出シート（共用部）"/>
      <sheetName val="１２.MEMS補助対象経費算出シート "/>
      <sheetName val="１３.追加補助対象となる設備等の補助金額集計表"/>
      <sheetName val="１４.蓄電システム明細（専有部）"/>
      <sheetName val="１５.水害等の災害時の電源確保に配慮した蓄電システム導入計画"/>
      <sheetName val="１６.ＥＶ充電設備補助金算出シート"/>
      <sheetName val="１７.Ｖ２Ｈ充放電設備補助金算出シート"/>
      <sheetName val="１８.ＣＬＴ明細"/>
      <sheetName val="１９.地中熱ヒートポンプ・システム明細"/>
      <sheetName val="２０.ＰＶＴシステム明細 "/>
      <sheetName val="２１.液体集熱式太陽熱利用システム明細"/>
      <sheetName val="２２.工程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Z10" t="str">
            <v>個別エアコン</v>
          </cell>
          <cell r="AA10" t="str">
            <v>区分（い）</v>
          </cell>
          <cell r="AB10" t="str">
            <v>区分（い）未満</v>
          </cell>
        </row>
        <row r="11">
          <cell r="Z11" t="str">
            <v>2.2kW</v>
          </cell>
          <cell r="AA11">
            <v>150000</v>
          </cell>
          <cell r="AB11">
            <v>120000</v>
          </cell>
        </row>
        <row r="12">
          <cell r="Z12" t="str">
            <v>2.5kW</v>
          </cell>
          <cell r="AA12">
            <v>160000</v>
          </cell>
          <cell r="AB12">
            <v>130000</v>
          </cell>
        </row>
        <row r="13">
          <cell r="Z13" t="str">
            <v>2.8kW</v>
          </cell>
          <cell r="AA13">
            <v>170000</v>
          </cell>
          <cell r="AB13">
            <v>140000</v>
          </cell>
        </row>
        <row r="14">
          <cell r="Z14" t="str">
            <v>3.6kW</v>
          </cell>
          <cell r="AA14">
            <v>180000</v>
          </cell>
          <cell r="AB14">
            <v>150000</v>
          </cell>
        </row>
        <row r="15">
          <cell r="Z15" t="str">
            <v>4.0kW</v>
          </cell>
          <cell r="AA15">
            <v>190000</v>
          </cell>
          <cell r="AB15">
            <v>160000</v>
          </cell>
        </row>
        <row r="16">
          <cell r="Z16" t="str">
            <v>5.6kW</v>
          </cell>
          <cell r="AA16">
            <v>200000</v>
          </cell>
          <cell r="AB16">
            <v>170000</v>
          </cell>
        </row>
        <row r="17">
          <cell r="Z17" t="str">
            <v>6.3kW</v>
          </cell>
          <cell r="AA17">
            <v>220000</v>
          </cell>
          <cell r="AB17">
            <v>190000</v>
          </cell>
        </row>
        <row r="18">
          <cell r="Z18" t="str">
            <v>7.1kW以上</v>
          </cell>
          <cell r="AA18">
            <v>240000</v>
          </cell>
          <cell r="AB18">
            <v>200000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p-support@sii.or.jp" TargetMode="External"/><Relationship Id="rId7" Type="http://schemas.openxmlformats.org/officeDocument/2006/relationships/drawing" Target="../drawings/drawing4.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5.bin"/><Relationship Id="rId5" Type="http://schemas.openxmlformats.org/officeDocument/2006/relationships/hyperlink" Target="https://zehweb.jp/privacy/" TargetMode="External"/><Relationship Id="rId4" Type="http://schemas.openxmlformats.org/officeDocument/2006/relationships/hyperlink" Target="mailto:p-support@sii.or.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outlinePr summaryBelow="0"/>
    <pageSetUpPr autoPageBreaks="0" fitToPage="1"/>
  </sheetPr>
  <dimension ref="A1:M185"/>
  <sheetViews>
    <sheetView showGridLines="0" tabSelected="1" view="pageBreakPreview" zoomScale="70" zoomScaleNormal="55" zoomScaleSheetLayoutView="70" workbookViewId="0">
      <selection activeCell="F11" sqref="F11:I11"/>
    </sheetView>
  </sheetViews>
  <sheetFormatPr defaultColWidth="9" defaultRowHeight="20.25" outlineLevelRow="2"/>
  <cols>
    <col min="1" max="2" width="2.625" style="216" customWidth="1"/>
    <col min="3" max="3" width="12.625" style="216" customWidth="1"/>
    <col min="4" max="4" width="10.625" style="216" customWidth="1"/>
    <col min="5" max="5" width="30.625" style="216" customWidth="1"/>
    <col min="6" max="6" width="19.875" style="217" customWidth="1"/>
    <col min="7" max="7" width="7.875" style="216" customWidth="1"/>
    <col min="8" max="8" width="24.625" style="216" customWidth="1"/>
    <col min="9" max="9" width="7.875" style="216" customWidth="1"/>
    <col min="10" max="10" width="58.375" style="216" customWidth="1"/>
    <col min="11" max="11" width="1.625" style="216" customWidth="1"/>
    <col min="12" max="12" width="110.125" style="216" customWidth="1"/>
    <col min="13" max="13" width="5.625" style="216" customWidth="1"/>
    <col min="14" max="16384" width="9" style="216"/>
  </cols>
  <sheetData>
    <row r="1" spans="2:13" ht="9.75" customHeight="1">
      <c r="K1" s="218"/>
      <c r="L1" s="219"/>
    </row>
    <row r="2" spans="2:13" s="41" customFormat="1" ht="20.25" customHeight="1">
      <c r="B2" s="220"/>
      <c r="C2" s="221" t="s">
        <v>908</v>
      </c>
      <c r="D2" s="221"/>
      <c r="E2" s="220"/>
      <c r="F2" s="220"/>
      <c r="G2" s="220"/>
      <c r="H2" s="220"/>
      <c r="I2" s="220"/>
      <c r="J2" s="220"/>
      <c r="K2" s="220"/>
      <c r="L2" s="220"/>
      <c r="M2" s="220"/>
    </row>
    <row r="3" spans="2:13" s="41" customFormat="1">
      <c r="B3" s="222"/>
      <c r="C3" s="222" t="s">
        <v>1000</v>
      </c>
      <c r="D3" s="222"/>
      <c r="E3" s="222"/>
      <c r="F3" s="222"/>
      <c r="G3" s="222"/>
      <c r="H3" s="222"/>
      <c r="I3" s="222"/>
      <c r="J3" s="222"/>
      <c r="K3" s="222"/>
      <c r="L3" s="222"/>
      <c r="M3" s="222"/>
    </row>
    <row r="4" spans="2:13" s="41" customFormat="1">
      <c r="B4" s="222"/>
      <c r="C4" s="222" t="s">
        <v>770</v>
      </c>
      <c r="D4" s="222"/>
      <c r="E4" s="222"/>
      <c r="F4" s="222"/>
      <c r="G4" s="222"/>
      <c r="H4" s="222"/>
      <c r="I4" s="222"/>
      <c r="J4" s="222"/>
      <c r="K4" s="222"/>
      <c r="L4" s="222"/>
      <c r="M4" s="222"/>
    </row>
    <row r="5" spans="2:13" s="41" customFormat="1">
      <c r="B5" s="223"/>
      <c r="C5" s="223" t="s">
        <v>772</v>
      </c>
    </row>
    <row r="6" spans="2:13" s="41" customFormat="1">
      <c r="B6" s="223"/>
      <c r="C6" s="223" t="s">
        <v>127</v>
      </c>
      <c r="D6" s="223"/>
      <c r="E6" s="223"/>
      <c r="F6" s="223"/>
      <c r="G6" s="14"/>
      <c r="H6" s="14"/>
      <c r="I6" s="14"/>
      <c r="J6" s="224"/>
      <c r="K6" s="223"/>
      <c r="L6" s="223"/>
      <c r="M6" s="223"/>
    </row>
    <row r="7" spans="2:13" s="41" customFormat="1" ht="9.75" customHeight="1">
      <c r="G7" s="14"/>
      <c r="H7" s="14"/>
      <c r="I7" s="14"/>
      <c r="J7" s="224"/>
    </row>
    <row r="8" spans="2:13" s="41" customFormat="1">
      <c r="B8" s="222"/>
      <c r="C8" s="222" t="s">
        <v>586</v>
      </c>
      <c r="D8" s="222"/>
      <c r="E8" s="222"/>
      <c r="F8" s="222"/>
      <c r="G8" s="14"/>
      <c r="H8" s="14"/>
      <c r="I8" s="14"/>
      <c r="J8" s="224"/>
      <c r="K8" s="222"/>
      <c r="L8" s="222"/>
      <c r="M8" s="222"/>
    </row>
    <row r="9" spans="2:13" s="41" customFormat="1">
      <c r="B9" s="222"/>
      <c r="C9" s="222" t="s">
        <v>771</v>
      </c>
      <c r="D9" s="222"/>
      <c r="E9" s="222"/>
      <c r="F9" s="222"/>
      <c r="G9" s="14"/>
      <c r="H9" s="14"/>
      <c r="I9" s="14"/>
      <c r="J9" s="224"/>
      <c r="K9" s="222"/>
      <c r="L9" s="222"/>
      <c r="M9" s="222"/>
    </row>
    <row r="10" spans="2:13">
      <c r="C10" s="756" t="s">
        <v>129</v>
      </c>
      <c r="D10" s="809"/>
      <c r="E10" s="809"/>
      <c r="F10" s="809"/>
      <c r="G10" s="809"/>
      <c r="H10" s="809"/>
      <c r="I10" s="809"/>
      <c r="J10" s="809"/>
      <c r="K10" s="225"/>
      <c r="L10" s="226" t="s">
        <v>153</v>
      </c>
    </row>
    <row r="11" spans="2:13" ht="42.75" customHeight="1">
      <c r="B11" s="227"/>
      <c r="C11" s="743" t="s">
        <v>502</v>
      </c>
      <c r="D11" s="842" t="s">
        <v>0</v>
      </c>
      <c r="E11" s="843"/>
      <c r="F11" s="854"/>
      <c r="G11" s="855"/>
      <c r="H11" s="855"/>
      <c r="I11" s="855"/>
      <c r="J11" s="285" t="s">
        <v>461</v>
      </c>
      <c r="L11" s="228" t="s">
        <v>780</v>
      </c>
    </row>
    <row r="12" spans="2:13" ht="35.1" customHeight="1">
      <c r="B12" s="229"/>
      <c r="C12" s="743"/>
      <c r="D12" s="744" t="s">
        <v>178</v>
      </c>
      <c r="E12" s="745"/>
      <c r="F12" s="844"/>
      <c r="G12" s="845"/>
      <c r="H12" s="230"/>
      <c r="I12" s="230"/>
      <c r="J12" s="231" t="s">
        <v>172</v>
      </c>
      <c r="L12" s="228" t="s">
        <v>587</v>
      </c>
      <c r="M12" s="232"/>
    </row>
    <row r="13" spans="2:13" ht="35.1" customHeight="1">
      <c r="C13" s="743"/>
      <c r="D13" s="746" t="s">
        <v>1</v>
      </c>
      <c r="E13" s="747"/>
      <c r="F13" s="856"/>
      <c r="G13" s="857"/>
      <c r="H13" s="857"/>
      <c r="I13" s="857"/>
      <c r="J13" s="231" t="s">
        <v>172</v>
      </c>
      <c r="L13" s="233" t="s">
        <v>588</v>
      </c>
      <c r="M13" s="232"/>
    </row>
    <row r="14" spans="2:13" ht="35.1" customHeight="1">
      <c r="C14" s="743"/>
      <c r="D14" s="851" t="s">
        <v>907</v>
      </c>
      <c r="E14" s="276" t="s">
        <v>128</v>
      </c>
      <c r="F14" s="858"/>
      <c r="G14" s="859"/>
      <c r="H14" s="859"/>
      <c r="I14" s="859"/>
      <c r="J14" s="231" t="s">
        <v>140</v>
      </c>
      <c r="L14" s="328" t="s">
        <v>903</v>
      </c>
      <c r="M14" s="232"/>
    </row>
    <row r="15" spans="2:13" ht="60.75">
      <c r="C15" s="743"/>
      <c r="D15" s="852"/>
      <c r="E15" s="276" t="s">
        <v>373</v>
      </c>
      <c r="F15" s="858"/>
      <c r="G15" s="859"/>
      <c r="H15" s="859"/>
      <c r="I15" s="859"/>
      <c r="J15" s="235" t="s">
        <v>140</v>
      </c>
      <c r="L15" s="697" t="s">
        <v>781</v>
      </c>
      <c r="M15" s="232"/>
    </row>
    <row r="16" spans="2:13" ht="60.75">
      <c r="C16" s="743"/>
      <c r="D16" s="853"/>
      <c r="E16" s="275" t="s">
        <v>374</v>
      </c>
      <c r="F16" s="858"/>
      <c r="G16" s="859"/>
      <c r="H16" s="859"/>
      <c r="I16" s="859"/>
      <c r="J16" s="231" t="s">
        <v>140</v>
      </c>
      <c r="L16" s="697" t="s">
        <v>782</v>
      </c>
      <c r="M16" s="232"/>
    </row>
    <row r="17" spans="3:13" ht="35.1" customHeight="1">
      <c r="C17" s="743"/>
      <c r="D17" s="848" t="s">
        <v>375</v>
      </c>
      <c r="E17" s="847"/>
      <c r="F17" s="858"/>
      <c r="G17" s="859"/>
      <c r="H17" s="859"/>
      <c r="I17" s="859"/>
      <c r="J17" s="231" t="s">
        <v>140</v>
      </c>
      <c r="L17" s="328" t="s">
        <v>904</v>
      </c>
      <c r="M17" s="232"/>
    </row>
    <row r="18" spans="3:13" ht="35.1" customHeight="1">
      <c r="C18" s="743"/>
      <c r="D18" s="848" t="s">
        <v>721</v>
      </c>
      <c r="E18" s="847"/>
      <c r="F18" s="858"/>
      <c r="G18" s="859"/>
      <c r="H18" s="859"/>
      <c r="I18" s="859"/>
      <c r="J18" s="231" t="s">
        <v>140</v>
      </c>
      <c r="L18" s="234" t="s">
        <v>905</v>
      </c>
      <c r="M18" s="232"/>
    </row>
    <row r="19" spans="3:13" ht="35.1" customHeight="1">
      <c r="C19" s="743"/>
      <c r="D19" s="848" t="s">
        <v>295</v>
      </c>
      <c r="E19" s="847"/>
      <c r="F19" s="858"/>
      <c r="G19" s="859"/>
      <c r="H19" s="859"/>
      <c r="I19" s="859"/>
      <c r="J19" s="231" t="s">
        <v>140</v>
      </c>
      <c r="L19" s="236" t="s">
        <v>376</v>
      </c>
      <c r="M19" s="232"/>
    </row>
    <row r="20" spans="3:13" ht="35.1" customHeight="1">
      <c r="C20" s="743"/>
      <c r="D20" s="849" t="s">
        <v>287</v>
      </c>
      <c r="E20" s="850"/>
      <c r="F20" s="858"/>
      <c r="G20" s="859"/>
      <c r="H20" s="859"/>
      <c r="I20" s="859"/>
      <c r="J20" s="231" t="s">
        <v>140</v>
      </c>
      <c r="L20" s="236" t="s">
        <v>377</v>
      </c>
      <c r="M20" s="232"/>
    </row>
    <row r="21" spans="3:13" ht="42" customHeight="1">
      <c r="C21" s="743"/>
      <c r="D21" s="846" t="s">
        <v>589</v>
      </c>
      <c r="E21" s="847"/>
      <c r="F21" s="858"/>
      <c r="G21" s="859"/>
      <c r="H21" s="859"/>
      <c r="I21" s="859"/>
      <c r="J21" s="237" t="s">
        <v>140</v>
      </c>
      <c r="L21" s="238" t="s">
        <v>378</v>
      </c>
      <c r="M21" s="232"/>
    </row>
    <row r="22" spans="3:13" ht="40.5" customHeight="1">
      <c r="C22" s="743"/>
      <c r="D22" s="860" t="s">
        <v>379</v>
      </c>
      <c r="E22" s="747"/>
      <c r="F22" s="858"/>
      <c r="G22" s="859"/>
      <c r="H22" s="859"/>
      <c r="I22" s="859"/>
      <c r="J22" s="237" t="s">
        <v>140</v>
      </c>
      <c r="L22" s="329" t="s">
        <v>906</v>
      </c>
      <c r="M22" s="232"/>
    </row>
    <row r="23" spans="3:13" s="239" customFormat="1" ht="9.75" customHeight="1">
      <c r="F23" s="840" t="s">
        <v>145</v>
      </c>
      <c r="G23" s="840"/>
      <c r="H23" s="840"/>
      <c r="I23" s="840"/>
      <c r="J23" s="840"/>
    </row>
    <row r="24" spans="3:13">
      <c r="C24" s="240" t="s">
        <v>130</v>
      </c>
      <c r="D24" s="241"/>
      <c r="E24" s="241"/>
      <c r="F24" s="242"/>
      <c r="G24" s="841"/>
      <c r="H24" s="841"/>
      <c r="I24" s="841"/>
      <c r="J24" s="841"/>
      <c r="K24" s="225"/>
      <c r="L24" s="226" t="s">
        <v>153</v>
      </c>
    </row>
    <row r="25" spans="3:13" ht="35.1" customHeight="1">
      <c r="C25" s="743" t="s">
        <v>2</v>
      </c>
      <c r="D25" s="746" t="s">
        <v>171</v>
      </c>
      <c r="E25" s="747"/>
      <c r="F25" s="10">
        <v>2</v>
      </c>
      <c r="G25" s="243"/>
      <c r="H25" s="261"/>
      <c r="I25" s="243"/>
      <c r="J25" s="244"/>
      <c r="K25" s="225"/>
      <c r="L25" s="245" t="s">
        <v>462</v>
      </c>
      <c r="M25" s="232"/>
    </row>
    <row r="26" spans="3:13" ht="35.1" customHeight="1">
      <c r="C26" s="743"/>
      <c r="D26" s="746" t="s">
        <v>3</v>
      </c>
      <c r="E26" s="747"/>
      <c r="F26" s="816"/>
      <c r="G26" s="817"/>
      <c r="H26" s="817"/>
      <c r="I26" s="817"/>
      <c r="J26" s="818"/>
      <c r="L26" s="246" t="s">
        <v>504</v>
      </c>
      <c r="M26" s="232"/>
    </row>
    <row r="27" spans="3:13" ht="35.1" customHeight="1">
      <c r="C27" s="743"/>
      <c r="D27" s="744" t="s">
        <v>4</v>
      </c>
      <c r="E27" s="745"/>
      <c r="F27" s="816"/>
      <c r="G27" s="817"/>
      <c r="H27" s="817"/>
      <c r="I27" s="817"/>
      <c r="J27" s="818"/>
      <c r="L27" s="233" t="s">
        <v>503</v>
      </c>
      <c r="M27" s="232"/>
    </row>
    <row r="28" spans="3:13" ht="35.1" customHeight="1">
      <c r="C28" s="743"/>
      <c r="D28" s="763" t="s">
        <v>13</v>
      </c>
      <c r="E28" s="277" t="s">
        <v>5</v>
      </c>
      <c r="F28" s="791"/>
      <c r="G28" s="792"/>
      <c r="H28" s="792"/>
      <c r="I28" s="792"/>
      <c r="J28" s="793"/>
      <c r="L28" s="233" t="s">
        <v>208</v>
      </c>
      <c r="M28" s="232"/>
    </row>
    <row r="29" spans="3:13" ht="35.1" customHeight="1">
      <c r="C29" s="743"/>
      <c r="D29" s="763"/>
      <c r="E29" s="277" t="s">
        <v>6</v>
      </c>
      <c r="F29" s="791"/>
      <c r="G29" s="792"/>
      <c r="H29" s="792"/>
      <c r="I29" s="834"/>
      <c r="J29" s="194"/>
      <c r="L29" s="246" t="s">
        <v>581</v>
      </c>
      <c r="M29" s="232"/>
    </row>
    <row r="30" spans="3:13" ht="35.1" customHeight="1">
      <c r="C30" s="743"/>
      <c r="D30" s="763"/>
      <c r="E30" s="277" t="s">
        <v>136</v>
      </c>
      <c r="F30" s="835"/>
      <c r="G30" s="836"/>
      <c r="H30" s="836"/>
      <c r="I30" s="837"/>
      <c r="J30" s="195"/>
      <c r="L30" s="238" t="s">
        <v>582</v>
      </c>
      <c r="M30" s="232"/>
    </row>
    <row r="31" spans="3:13" ht="35.1" customHeight="1">
      <c r="C31" s="743"/>
      <c r="D31" s="744" t="s">
        <v>109</v>
      </c>
      <c r="E31" s="745"/>
      <c r="F31" s="819"/>
      <c r="G31" s="820"/>
      <c r="H31" s="820"/>
      <c r="I31" s="820"/>
      <c r="J31" s="821"/>
      <c r="L31" s="247"/>
      <c r="M31" s="232"/>
    </row>
    <row r="32" spans="3:13" ht="35.1" customHeight="1">
      <c r="C32" s="743"/>
      <c r="D32" s="763" t="s">
        <v>8</v>
      </c>
      <c r="E32" s="277" t="s">
        <v>9</v>
      </c>
      <c r="F32" s="822"/>
      <c r="G32" s="823"/>
      <c r="H32" s="823"/>
      <c r="I32" s="823"/>
      <c r="J32" s="824"/>
      <c r="L32" s="330" t="s">
        <v>783</v>
      </c>
      <c r="M32" s="232"/>
    </row>
    <row r="33" spans="1:13" ht="35.1" customHeight="1">
      <c r="C33" s="743"/>
      <c r="D33" s="763"/>
      <c r="E33" s="277" t="s">
        <v>135</v>
      </c>
      <c r="F33" s="197"/>
      <c r="G33" s="262" t="s">
        <v>495</v>
      </c>
      <c r="H33" s="198"/>
      <c r="I33" s="262" t="s">
        <v>493</v>
      </c>
      <c r="J33" s="199"/>
      <c r="L33" s="233"/>
      <c r="M33" s="232"/>
    </row>
    <row r="34" spans="1:13" ht="35.1" customHeight="1">
      <c r="C34" s="743"/>
      <c r="D34" s="763"/>
      <c r="E34" s="277" t="s">
        <v>494</v>
      </c>
      <c r="F34" s="778"/>
      <c r="G34" s="779"/>
      <c r="H34" s="779"/>
      <c r="I34" s="779"/>
      <c r="J34" s="780"/>
      <c r="L34" s="233"/>
      <c r="M34" s="232"/>
    </row>
    <row r="35" spans="1:13" ht="35.1" customHeight="1">
      <c r="C35" s="743"/>
      <c r="D35" s="763"/>
      <c r="E35" s="277" t="s">
        <v>10</v>
      </c>
      <c r="F35" s="775"/>
      <c r="G35" s="776"/>
      <c r="H35" s="776"/>
      <c r="I35" s="776"/>
      <c r="J35" s="794"/>
      <c r="L35" s="233" t="s">
        <v>506</v>
      </c>
      <c r="M35" s="232"/>
    </row>
    <row r="36" spans="1:13" ht="35.1" customHeight="1">
      <c r="C36" s="743"/>
      <c r="D36" s="744" t="s">
        <v>11</v>
      </c>
      <c r="E36" s="745"/>
      <c r="F36" s="876"/>
      <c r="G36" s="876"/>
      <c r="H36" s="876"/>
      <c r="I36" s="876"/>
      <c r="J36" s="876"/>
      <c r="K36" s="267"/>
      <c r="L36" s="248" t="s">
        <v>380</v>
      </c>
      <c r="M36" s="232"/>
    </row>
    <row r="37" spans="1:13" ht="35.1" customHeight="1">
      <c r="C37" s="743"/>
      <c r="D37" s="797" t="s">
        <v>132</v>
      </c>
      <c r="E37" s="798"/>
      <c r="F37" s="831"/>
      <c r="G37" s="832"/>
      <c r="H37" s="832"/>
      <c r="I37" s="832"/>
      <c r="J37" s="833"/>
      <c r="L37" s="330" t="s">
        <v>784</v>
      </c>
      <c r="M37" s="232"/>
    </row>
    <row r="38" spans="1:13" ht="44.25" customHeight="1">
      <c r="C38" s="743"/>
      <c r="D38" s="797" t="s">
        <v>968</v>
      </c>
      <c r="E38" s="798"/>
      <c r="F38" s="726"/>
      <c r="G38" s="838" t="s">
        <v>595</v>
      </c>
      <c r="H38" s="839"/>
      <c r="I38" s="839"/>
      <c r="J38" s="839"/>
      <c r="L38" s="234" t="s">
        <v>969</v>
      </c>
      <c r="M38" s="232"/>
    </row>
    <row r="39" spans="1:13" ht="24.95" customHeight="1" collapsed="1">
      <c r="A39" s="232"/>
      <c r="B39" s="222" t="s">
        <v>187</v>
      </c>
      <c r="C39" s="222"/>
      <c r="D39" s="222"/>
      <c r="E39" s="222"/>
      <c r="F39" s="222"/>
      <c r="G39" s="222"/>
      <c r="H39" s="222"/>
      <c r="I39" s="222"/>
      <c r="J39" s="222"/>
    </row>
    <row r="40" spans="1:13" ht="35.1" hidden="1" customHeight="1" outlineLevel="2">
      <c r="C40" s="743" t="s">
        <v>12</v>
      </c>
      <c r="D40" s="746" t="s">
        <v>3</v>
      </c>
      <c r="E40" s="747"/>
      <c r="F40" s="816"/>
      <c r="G40" s="817"/>
      <c r="H40" s="817"/>
      <c r="I40" s="817"/>
      <c r="J40" s="818"/>
      <c r="L40" s="246" t="s">
        <v>504</v>
      </c>
      <c r="M40" s="232"/>
    </row>
    <row r="41" spans="1:13" ht="35.1" hidden="1" customHeight="1" outlineLevel="2">
      <c r="C41" s="743"/>
      <c r="D41" s="744" t="s">
        <v>4</v>
      </c>
      <c r="E41" s="745"/>
      <c r="F41" s="816"/>
      <c r="G41" s="817"/>
      <c r="H41" s="817"/>
      <c r="I41" s="817"/>
      <c r="J41" s="818"/>
      <c r="L41" s="233" t="s">
        <v>503</v>
      </c>
      <c r="M41" s="232"/>
    </row>
    <row r="42" spans="1:13" ht="35.1" hidden="1" customHeight="1" outlineLevel="2">
      <c r="C42" s="743"/>
      <c r="D42" s="763" t="s">
        <v>13</v>
      </c>
      <c r="E42" s="277" t="s">
        <v>5</v>
      </c>
      <c r="F42" s="791"/>
      <c r="G42" s="792"/>
      <c r="H42" s="792"/>
      <c r="I42" s="792"/>
      <c r="J42" s="793"/>
      <c r="L42" s="233" t="s">
        <v>208</v>
      </c>
      <c r="M42" s="232"/>
    </row>
    <row r="43" spans="1:13" ht="35.1" hidden="1" customHeight="1" outlineLevel="2">
      <c r="C43" s="743"/>
      <c r="D43" s="763"/>
      <c r="E43" s="277" t="s">
        <v>6</v>
      </c>
      <c r="F43" s="791"/>
      <c r="G43" s="792"/>
      <c r="H43" s="792"/>
      <c r="I43" s="834"/>
      <c r="J43" s="194"/>
      <c r="L43" s="246" t="s">
        <v>581</v>
      </c>
      <c r="M43" s="232"/>
    </row>
    <row r="44" spans="1:13" ht="35.1" hidden="1" customHeight="1" outlineLevel="2">
      <c r="C44" s="743"/>
      <c r="D44" s="763"/>
      <c r="E44" s="277" t="s">
        <v>136</v>
      </c>
      <c r="F44" s="835"/>
      <c r="G44" s="836"/>
      <c r="H44" s="836"/>
      <c r="I44" s="837"/>
      <c r="J44" s="195"/>
      <c r="L44" s="238" t="s">
        <v>582</v>
      </c>
      <c r="M44" s="232"/>
    </row>
    <row r="45" spans="1:13" ht="35.1" hidden="1" customHeight="1" outlineLevel="2">
      <c r="C45" s="743"/>
      <c r="D45" s="744" t="s">
        <v>109</v>
      </c>
      <c r="E45" s="745"/>
      <c r="F45" s="828"/>
      <c r="G45" s="829"/>
      <c r="H45" s="829"/>
      <c r="I45" s="829"/>
      <c r="J45" s="830"/>
      <c r="L45" s="247" t="s">
        <v>7</v>
      </c>
      <c r="M45" s="232"/>
    </row>
    <row r="46" spans="1:13" ht="35.1" hidden="1" customHeight="1" outlineLevel="2">
      <c r="C46" s="743"/>
      <c r="D46" s="763" t="s">
        <v>8</v>
      </c>
      <c r="E46" s="277" t="s">
        <v>9</v>
      </c>
      <c r="F46" s="822"/>
      <c r="G46" s="823"/>
      <c r="H46" s="823"/>
      <c r="I46" s="823"/>
      <c r="J46" s="824"/>
      <c r="L46" s="330" t="s">
        <v>783</v>
      </c>
      <c r="M46" s="232"/>
    </row>
    <row r="47" spans="1:13" ht="35.1" hidden="1" customHeight="1" outlineLevel="2">
      <c r="C47" s="743"/>
      <c r="D47" s="763"/>
      <c r="E47" s="277" t="s">
        <v>135</v>
      </c>
      <c r="F47" s="197"/>
      <c r="G47" s="262" t="s">
        <v>495</v>
      </c>
      <c r="H47" s="198"/>
      <c r="I47" s="262" t="s">
        <v>493</v>
      </c>
      <c r="J47" s="199"/>
      <c r="L47" s="233"/>
      <c r="M47" s="232"/>
    </row>
    <row r="48" spans="1:13" ht="35.1" hidden="1" customHeight="1" outlineLevel="2">
      <c r="C48" s="743"/>
      <c r="D48" s="763"/>
      <c r="E48" s="277" t="s">
        <v>494</v>
      </c>
      <c r="F48" s="778"/>
      <c r="G48" s="779"/>
      <c r="H48" s="779"/>
      <c r="I48" s="779"/>
      <c r="J48" s="780"/>
      <c r="L48" s="233"/>
      <c r="M48" s="232"/>
    </row>
    <row r="49" spans="1:13" ht="35.1" hidden="1" customHeight="1" outlineLevel="2">
      <c r="C49" s="743"/>
      <c r="D49" s="763"/>
      <c r="E49" s="277" t="s">
        <v>10</v>
      </c>
      <c r="F49" s="775"/>
      <c r="G49" s="776"/>
      <c r="H49" s="776"/>
      <c r="I49" s="776"/>
      <c r="J49" s="794"/>
      <c r="L49" s="233" t="s">
        <v>506</v>
      </c>
      <c r="M49" s="232"/>
    </row>
    <row r="50" spans="1:13" ht="35.1" hidden="1" customHeight="1" outlineLevel="2">
      <c r="C50" s="743"/>
      <c r="D50" s="744" t="s">
        <v>11</v>
      </c>
      <c r="E50" s="745"/>
      <c r="F50" s="825"/>
      <c r="G50" s="826"/>
      <c r="H50" s="826"/>
      <c r="I50" s="826"/>
      <c r="J50" s="827"/>
      <c r="L50" s="248" t="s">
        <v>380</v>
      </c>
      <c r="M50" s="232"/>
    </row>
    <row r="51" spans="1:13" ht="35.1" hidden="1" customHeight="1" outlineLevel="2">
      <c r="C51" s="743"/>
      <c r="D51" s="797" t="s">
        <v>132</v>
      </c>
      <c r="E51" s="798"/>
      <c r="F51" s="831"/>
      <c r="G51" s="832"/>
      <c r="H51" s="832"/>
      <c r="I51" s="832"/>
      <c r="J51" s="833"/>
      <c r="L51" s="330" t="s">
        <v>784</v>
      </c>
      <c r="M51" s="232"/>
    </row>
    <row r="52" spans="1:13" ht="44.25" hidden="1" customHeight="1" outlineLevel="2">
      <c r="C52" s="743"/>
      <c r="D52" s="797" t="s">
        <v>968</v>
      </c>
      <c r="E52" s="798"/>
      <c r="F52" s="726"/>
      <c r="G52" s="838" t="s">
        <v>595</v>
      </c>
      <c r="H52" s="839"/>
      <c r="I52" s="839"/>
      <c r="J52" s="839"/>
      <c r="L52" s="234" t="s">
        <v>969</v>
      </c>
      <c r="M52" s="232"/>
    </row>
    <row r="53" spans="1:13" ht="24.95" customHeight="1" collapsed="1">
      <c r="A53" s="232"/>
      <c r="B53" s="222" t="s">
        <v>188</v>
      </c>
      <c r="C53" s="222"/>
      <c r="D53" s="222"/>
      <c r="E53" s="222"/>
      <c r="F53" s="222"/>
      <c r="G53" s="222"/>
      <c r="H53" s="222"/>
      <c r="I53" s="222"/>
      <c r="J53" s="222"/>
    </row>
    <row r="54" spans="1:13" ht="35.1" hidden="1" customHeight="1" outlineLevel="1">
      <c r="C54" s="743" t="s">
        <v>185</v>
      </c>
      <c r="D54" s="746" t="s">
        <v>3</v>
      </c>
      <c r="E54" s="747"/>
      <c r="F54" s="816"/>
      <c r="G54" s="817"/>
      <c r="H54" s="817"/>
      <c r="I54" s="817"/>
      <c r="J54" s="818"/>
      <c r="L54" s="246" t="s">
        <v>505</v>
      </c>
      <c r="M54" s="232"/>
    </row>
    <row r="55" spans="1:13" ht="35.1" hidden="1" customHeight="1" outlineLevel="1">
      <c r="C55" s="743"/>
      <c r="D55" s="744" t="s">
        <v>4</v>
      </c>
      <c r="E55" s="745"/>
      <c r="F55" s="816"/>
      <c r="G55" s="817"/>
      <c r="H55" s="817"/>
      <c r="I55" s="817"/>
      <c r="J55" s="818"/>
      <c r="L55" s="233" t="s">
        <v>503</v>
      </c>
      <c r="M55" s="232"/>
    </row>
    <row r="56" spans="1:13" ht="35.1" hidden="1" customHeight="1" outlineLevel="1">
      <c r="C56" s="743"/>
      <c r="D56" s="763" t="s">
        <v>13</v>
      </c>
      <c r="E56" s="277" t="s">
        <v>5</v>
      </c>
      <c r="F56" s="791"/>
      <c r="G56" s="792"/>
      <c r="H56" s="792"/>
      <c r="I56" s="792"/>
      <c r="J56" s="793"/>
      <c r="L56" s="233" t="s">
        <v>208</v>
      </c>
      <c r="M56" s="232"/>
    </row>
    <row r="57" spans="1:13" ht="35.1" hidden="1" customHeight="1" outlineLevel="1">
      <c r="C57" s="743"/>
      <c r="D57" s="763"/>
      <c r="E57" s="277" t="s">
        <v>6</v>
      </c>
      <c r="F57" s="791"/>
      <c r="G57" s="792"/>
      <c r="H57" s="792"/>
      <c r="I57" s="834"/>
      <c r="J57" s="194"/>
      <c r="L57" s="246" t="s">
        <v>581</v>
      </c>
      <c r="M57" s="232"/>
    </row>
    <row r="58" spans="1:13" ht="35.1" hidden="1" customHeight="1" outlineLevel="1">
      <c r="C58" s="743"/>
      <c r="D58" s="763"/>
      <c r="E58" s="277" t="s">
        <v>136</v>
      </c>
      <c r="F58" s="835"/>
      <c r="G58" s="836"/>
      <c r="H58" s="836"/>
      <c r="I58" s="837"/>
      <c r="J58" s="195"/>
      <c r="L58" s="238" t="s">
        <v>582</v>
      </c>
      <c r="M58" s="232"/>
    </row>
    <row r="59" spans="1:13" ht="35.1" hidden="1" customHeight="1" outlineLevel="1">
      <c r="C59" s="743"/>
      <c r="D59" s="744" t="s">
        <v>109</v>
      </c>
      <c r="E59" s="745"/>
      <c r="F59" s="819"/>
      <c r="G59" s="820"/>
      <c r="H59" s="820"/>
      <c r="I59" s="820"/>
      <c r="J59" s="821"/>
      <c r="L59" s="247" t="s">
        <v>7</v>
      </c>
      <c r="M59" s="232"/>
    </row>
    <row r="60" spans="1:13" ht="35.1" hidden="1" customHeight="1" outlineLevel="1">
      <c r="C60" s="743"/>
      <c r="D60" s="763" t="s">
        <v>8</v>
      </c>
      <c r="E60" s="277" t="s">
        <v>9</v>
      </c>
      <c r="F60" s="822"/>
      <c r="G60" s="823"/>
      <c r="H60" s="823"/>
      <c r="I60" s="823"/>
      <c r="J60" s="824"/>
      <c r="L60" s="330" t="s">
        <v>783</v>
      </c>
      <c r="M60" s="232"/>
    </row>
    <row r="61" spans="1:13" ht="35.1" hidden="1" customHeight="1" outlineLevel="1">
      <c r="C61" s="743"/>
      <c r="D61" s="763"/>
      <c r="E61" s="277" t="s">
        <v>135</v>
      </c>
      <c r="F61" s="197"/>
      <c r="G61" s="262" t="s">
        <v>495</v>
      </c>
      <c r="H61" s="198"/>
      <c r="I61" s="262" t="s">
        <v>493</v>
      </c>
      <c r="J61" s="199"/>
      <c r="L61" s="233"/>
      <c r="M61" s="232"/>
    </row>
    <row r="62" spans="1:13" ht="35.1" hidden="1" customHeight="1" outlineLevel="1">
      <c r="C62" s="743"/>
      <c r="D62" s="763"/>
      <c r="E62" s="277" t="s">
        <v>494</v>
      </c>
      <c r="F62" s="778"/>
      <c r="G62" s="779"/>
      <c r="H62" s="779"/>
      <c r="I62" s="779"/>
      <c r="J62" s="780"/>
      <c r="L62" s="233"/>
      <c r="M62" s="232"/>
    </row>
    <row r="63" spans="1:13" ht="35.1" hidden="1" customHeight="1" outlineLevel="1">
      <c r="C63" s="743"/>
      <c r="D63" s="763"/>
      <c r="E63" s="277" t="s">
        <v>10</v>
      </c>
      <c r="F63" s="775"/>
      <c r="G63" s="776"/>
      <c r="H63" s="776"/>
      <c r="I63" s="776"/>
      <c r="J63" s="794"/>
      <c r="L63" s="233" t="s">
        <v>506</v>
      </c>
      <c r="M63" s="232"/>
    </row>
    <row r="64" spans="1:13" ht="35.1" hidden="1" customHeight="1" outlineLevel="1">
      <c r="C64" s="743"/>
      <c r="D64" s="744" t="s">
        <v>11</v>
      </c>
      <c r="E64" s="745"/>
      <c r="F64" s="825"/>
      <c r="G64" s="826"/>
      <c r="H64" s="826"/>
      <c r="I64" s="826"/>
      <c r="J64" s="827"/>
      <c r="L64" s="248" t="s">
        <v>380</v>
      </c>
      <c r="M64" s="232"/>
    </row>
    <row r="65" spans="1:13" ht="35.1" hidden="1" customHeight="1" outlineLevel="1">
      <c r="C65" s="743"/>
      <c r="D65" s="797" t="s">
        <v>132</v>
      </c>
      <c r="E65" s="798"/>
      <c r="F65" s="831"/>
      <c r="G65" s="832"/>
      <c r="H65" s="832"/>
      <c r="I65" s="832"/>
      <c r="J65" s="833"/>
      <c r="L65" s="330" t="s">
        <v>784</v>
      </c>
      <c r="M65" s="232"/>
    </row>
    <row r="66" spans="1:13" ht="44.25" hidden="1" customHeight="1" outlineLevel="1">
      <c r="C66" s="743"/>
      <c r="D66" s="797" t="s">
        <v>968</v>
      </c>
      <c r="E66" s="798"/>
      <c r="F66" s="726"/>
      <c r="G66" s="838" t="s">
        <v>595</v>
      </c>
      <c r="H66" s="839"/>
      <c r="I66" s="839"/>
      <c r="J66" s="839"/>
      <c r="L66" s="234" t="s">
        <v>969</v>
      </c>
      <c r="M66" s="232"/>
    </row>
    <row r="67" spans="1:13" ht="24.95" customHeight="1" collapsed="1">
      <c r="A67" s="232"/>
      <c r="B67" s="222" t="s">
        <v>189</v>
      </c>
      <c r="C67" s="222"/>
      <c r="D67" s="222"/>
      <c r="E67" s="222"/>
      <c r="F67" s="222"/>
      <c r="G67" s="222"/>
      <c r="H67" s="222"/>
      <c r="I67" s="222"/>
      <c r="J67" s="222"/>
    </row>
    <row r="68" spans="1:13" ht="35.1" hidden="1" customHeight="1" outlineLevel="1">
      <c r="C68" s="743" t="s">
        <v>186</v>
      </c>
      <c r="D68" s="746" t="s">
        <v>3</v>
      </c>
      <c r="E68" s="747"/>
      <c r="F68" s="816"/>
      <c r="G68" s="817"/>
      <c r="H68" s="817"/>
      <c r="I68" s="817"/>
      <c r="J68" s="818"/>
      <c r="L68" s="246" t="s">
        <v>505</v>
      </c>
      <c r="M68" s="232"/>
    </row>
    <row r="69" spans="1:13" ht="35.1" hidden="1" customHeight="1" outlineLevel="1">
      <c r="C69" s="743"/>
      <c r="D69" s="744" t="s">
        <v>4</v>
      </c>
      <c r="E69" s="745"/>
      <c r="F69" s="816"/>
      <c r="G69" s="817"/>
      <c r="H69" s="817"/>
      <c r="I69" s="817"/>
      <c r="J69" s="818"/>
      <c r="L69" s="233" t="s">
        <v>503</v>
      </c>
      <c r="M69" s="232"/>
    </row>
    <row r="70" spans="1:13" ht="35.1" hidden="1" customHeight="1" outlineLevel="1">
      <c r="C70" s="743"/>
      <c r="D70" s="763" t="s">
        <v>13</v>
      </c>
      <c r="E70" s="277" t="s">
        <v>5</v>
      </c>
      <c r="F70" s="791"/>
      <c r="G70" s="792"/>
      <c r="H70" s="792"/>
      <c r="I70" s="792"/>
      <c r="J70" s="793"/>
      <c r="L70" s="233" t="s">
        <v>208</v>
      </c>
      <c r="M70" s="232"/>
    </row>
    <row r="71" spans="1:13" ht="35.1" hidden="1" customHeight="1" outlineLevel="1">
      <c r="C71" s="743"/>
      <c r="D71" s="763"/>
      <c r="E71" s="277" t="s">
        <v>6</v>
      </c>
      <c r="F71" s="791"/>
      <c r="G71" s="792"/>
      <c r="H71" s="792"/>
      <c r="I71" s="834"/>
      <c r="J71" s="194"/>
      <c r="L71" s="246" t="s">
        <v>581</v>
      </c>
      <c r="M71" s="232"/>
    </row>
    <row r="72" spans="1:13" ht="35.1" hidden="1" customHeight="1" outlineLevel="1">
      <c r="C72" s="743"/>
      <c r="D72" s="763"/>
      <c r="E72" s="277" t="s">
        <v>136</v>
      </c>
      <c r="F72" s="835"/>
      <c r="G72" s="836"/>
      <c r="H72" s="836"/>
      <c r="I72" s="837"/>
      <c r="J72" s="195"/>
      <c r="L72" s="238" t="s">
        <v>582</v>
      </c>
      <c r="M72" s="232"/>
    </row>
    <row r="73" spans="1:13" ht="35.1" hidden="1" customHeight="1" outlineLevel="1">
      <c r="C73" s="743"/>
      <c r="D73" s="744" t="s">
        <v>109</v>
      </c>
      <c r="E73" s="745"/>
      <c r="F73" s="819"/>
      <c r="G73" s="820"/>
      <c r="H73" s="820"/>
      <c r="I73" s="820"/>
      <c r="J73" s="821"/>
      <c r="L73" s="247" t="s">
        <v>7</v>
      </c>
      <c r="M73" s="232"/>
    </row>
    <row r="74" spans="1:13" ht="35.1" hidden="1" customHeight="1" outlineLevel="1">
      <c r="C74" s="743"/>
      <c r="D74" s="763" t="s">
        <v>8</v>
      </c>
      <c r="E74" s="277" t="s">
        <v>9</v>
      </c>
      <c r="F74" s="822"/>
      <c r="G74" s="823"/>
      <c r="H74" s="823"/>
      <c r="I74" s="823"/>
      <c r="J74" s="824"/>
      <c r="L74" s="330" t="s">
        <v>783</v>
      </c>
      <c r="M74" s="232"/>
    </row>
    <row r="75" spans="1:13" ht="35.1" hidden="1" customHeight="1" outlineLevel="1">
      <c r="C75" s="743"/>
      <c r="D75" s="763"/>
      <c r="E75" s="277" t="s">
        <v>135</v>
      </c>
      <c r="F75" s="197"/>
      <c r="G75" s="262" t="s">
        <v>495</v>
      </c>
      <c r="H75" s="198"/>
      <c r="I75" s="262" t="s">
        <v>493</v>
      </c>
      <c r="J75" s="199"/>
      <c r="L75" s="233"/>
      <c r="M75" s="232"/>
    </row>
    <row r="76" spans="1:13" ht="35.1" hidden="1" customHeight="1" outlineLevel="1">
      <c r="C76" s="743"/>
      <c r="D76" s="763"/>
      <c r="E76" s="277" t="s">
        <v>494</v>
      </c>
      <c r="F76" s="778"/>
      <c r="G76" s="779"/>
      <c r="H76" s="779"/>
      <c r="I76" s="779"/>
      <c r="J76" s="780"/>
      <c r="L76" s="233"/>
      <c r="M76" s="232"/>
    </row>
    <row r="77" spans="1:13" ht="35.1" hidden="1" customHeight="1" outlineLevel="1">
      <c r="C77" s="743"/>
      <c r="D77" s="763"/>
      <c r="E77" s="277" t="s">
        <v>10</v>
      </c>
      <c r="F77" s="775"/>
      <c r="G77" s="776"/>
      <c r="H77" s="776"/>
      <c r="I77" s="776"/>
      <c r="J77" s="794"/>
      <c r="L77" s="233" t="s">
        <v>506</v>
      </c>
      <c r="M77" s="232"/>
    </row>
    <row r="78" spans="1:13" ht="35.1" hidden="1" customHeight="1" outlineLevel="1">
      <c r="C78" s="743"/>
      <c r="D78" s="744" t="s">
        <v>11</v>
      </c>
      <c r="E78" s="745"/>
      <c r="F78" s="825"/>
      <c r="G78" s="826"/>
      <c r="H78" s="826"/>
      <c r="I78" s="826"/>
      <c r="J78" s="827"/>
      <c r="L78" s="248" t="s">
        <v>380</v>
      </c>
      <c r="M78" s="232"/>
    </row>
    <row r="79" spans="1:13" ht="35.1" hidden="1" customHeight="1" outlineLevel="1">
      <c r="C79" s="743"/>
      <c r="D79" s="797" t="s">
        <v>132</v>
      </c>
      <c r="E79" s="798"/>
      <c r="F79" s="831"/>
      <c r="G79" s="832"/>
      <c r="H79" s="832"/>
      <c r="I79" s="832"/>
      <c r="J79" s="833"/>
      <c r="L79" s="330" t="s">
        <v>784</v>
      </c>
      <c r="M79" s="232"/>
    </row>
    <row r="80" spans="1:13" ht="44.25" hidden="1" customHeight="1" outlineLevel="1">
      <c r="C80" s="743"/>
      <c r="D80" s="797" t="s">
        <v>968</v>
      </c>
      <c r="E80" s="798"/>
      <c r="F80" s="726"/>
      <c r="G80" s="838" t="s">
        <v>595</v>
      </c>
      <c r="H80" s="839"/>
      <c r="I80" s="839"/>
      <c r="J80" s="839"/>
      <c r="L80" s="234" t="s">
        <v>969</v>
      </c>
      <c r="M80" s="232"/>
    </row>
    <row r="81" spans="3:13" s="239" customFormat="1" ht="9.75" customHeight="1" collapsed="1">
      <c r="C81" s="222"/>
      <c r="D81" s="222"/>
      <c r="E81" s="222"/>
      <c r="F81" s="222"/>
      <c r="G81" s="222"/>
      <c r="H81" s="222"/>
      <c r="I81" s="222"/>
      <c r="J81" s="222"/>
    </row>
    <row r="82" spans="3:13">
      <c r="C82" s="756" t="s">
        <v>131</v>
      </c>
      <c r="D82" s="789"/>
      <c r="E82" s="789"/>
      <c r="F82" s="241" t="s">
        <v>145</v>
      </c>
      <c r="G82" s="241"/>
      <c r="H82" s="241"/>
      <c r="I82" s="241"/>
      <c r="J82" s="241"/>
      <c r="K82" s="225"/>
      <c r="L82" s="226" t="s">
        <v>153</v>
      </c>
    </row>
    <row r="83" spans="3:13" ht="35.1" customHeight="1">
      <c r="C83" s="762" t="s">
        <v>14</v>
      </c>
      <c r="D83" s="746" t="s">
        <v>133</v>
      </c>
      <c r="E83" s="747"/>
      <c r="F83" s="781"/>
      <c r="G83" s="782"/>
      <c r="H83" s="782"/>
      <c r="I83" s="782"/>
      <c r="J83" s="783"/>
      <c r="L83" s="246"/>
      <c r="M83" s="232"/>
    </row>
    <row r="84" spans="3:13" ht="35.1" customHeight="1">
      <c r="C84" s="762"/>
      <c r="D84" s="744" t="s">
        <v>168</v>
      </c>
      <c r="E84" s="745"/>
      <c r="F84" s="768"/>
      <c r="G84" s="769"/>
      <c r="H84" s="769"/>
      <c r="I84" s="769"/>
      <c r="J84" s="770"/>
      <c r="L84" s="233" t="s">
        <v>567</v>
      </c>
      <c r="M84" s="232"/>
    </row>
    <row r="85" spans="3:13" ht="35.1" customHeight="1">
      <c r="C85" s="762"/>
      <c r="D85" s="797" t="s">
        <v>15</v>
      </c>
      <c r="E85" s="798"/>
      <c r="F85" s="775"/>
      <c r="G85" s="776"/>
      <c r="H85" s="776"/>
      <c r="I85" s="776"/>
      <c r="J85" s="794"/>
      <c r="L85" s="233" t="s">
        <v>497</v>
      </c>
      <c r="M85" s="232"/>
    </row>
    <row r="86" spans="3:13" s="239" customFormat="1" ht="9.75" customHeight="1">
      <c r="F86" s="864" t="s">
        <v>145</v>
      </c>
      <c r="G86" s="864"/>
      <c r="H86" s="864"/>
      <c r="I86" s="864"/>
      <c r="J86" s="864"/>
    </row>
    <row r="87" spans="3:13">
      <c r="C87" s="756" t="s">
        <v>144</v>
      </c>
      <c r="D87" s="789"/>
      <c r="E87" s="789"/>
      <c r="F87" s="875" t="s">
        <v>590</v>
      </c>
      <c r="G87" s="875"/>
      <c r="H87" s="875"/>
      <c r="I87" s="875"/>
      <c r="J87" s="875"/>
      <c r="K87" s="225"/>
      <c r="L87" s="226" t="s">
        <v>153</v>
      </c>
    </row>
    <row r="88" spans="3:13" ht="40.5">
      <c r="C88" s="761" t="s">
        <v>17</v>
      </c>
      <c r="D88" s="746" t="s">
        <v>18</v>
      </c>
      <c r="E88" s="747"/>
      <c r="F88" s="2"/>
      <c r="G88" s="249"/>
      <c r="H88" s="249"/>
      <c r="I88" s="249"/>
      <c r="J88" s="229"/>
      <c r="K88" s="250"/>
      <c r="L88" s="228" t="s">
        <v>591</v>
      </c>
    </row>
    <row r="89" spans="3:13" ht="29.25" customHeight="1">
      <c r="C89" s="762"/>
      <c r="D89" s="763" t="s">
        <v>19</v>
      </c>
      <c r="E89" s="277" t="s">
        <v>20</v>
      </c>
      <c r="F89" s="781"/>
      <c r="G89" s="782"/>
      <c r="H89" s="782"/>
      <c r="I89" s="782"/>
      <c r="J89" s="783"/>
      <c r="L89" s="246" t="s">
        <v>21</v>
      </c>
      <c r="M89" s="232"/>
    </row>
    <row r="90" spans="3:13" ht="29.25" customHeight="1">
      <c r="C90" s="762"/>
      <c r="D90" s="763"/>
      <c r="E90" s="277" t="s">
        <v>137</v>
      </c>
      <c r="F90" s="768"/>
      <c r="G90" s="769"/>
      <c r="H90" s="769"/>
      <c r="I90" s="769"/>
      <c r="J90" s="770"/>
      <c r="L90" s="233" t="s">
        <v>21</v>
      </c>
      <c r="M90" s="232"/>
    </row>
    <row r="91" spans="3:13" ht="29.25" customHeight="1">
      <c r="C91" s="762"/>
      <c r="D91" s="763"/>
      <c r="E91" s="277" t="s">
        <v>138</v>
      </c>
      <c r="F91" s="768"/>
      <c r="G91" s="769"/>
      <c r="H91" s="769"/>
      <c r="I91" s="774"/>
      <c r="J91" s="192"/>
      <c r="L91" s="233" t="s">
        <v>583</v>
      </c>
      <c r="M91" s="232"/>
    </row>
    <row r="92" spans="3:13" ht="29.25" customHeight="1">
      <c r="C92" s="762"/>
      <c r="D92" s="763"/>
      <c r="E92" s="277" t="s">
        <v>136</v>
      </c>
      <c r="F92" s="775"/>
      <c r="G92" s="776"/>
      <c r="H92" s="776"/>
      <c r="I92" s="777"/>
      <c r="J92" s="193"/>
      <c r="L92" s="233"/>
      <c r="M92" s="232"/>
    </row>
    <row r="93" spans="3:13" ht="25.5">
      <c r="C93" s="762"/>
      <c r="D93" s="763" t="s">
        <v>22</v>
      </c>
      <c r="E93" s="277" t="s">
        <v>9</v>
      </c>
      <c r="F93" s="765"/>
      <c r="G93" s="766"/>
      <c r="H93" s="766"/>
      <c r="I93" s="766"/>
      <c r="J93" s="767"/>
      <c r="L93" s="330" t="s">
        <v>783</v>
      </c>
      <c r="M93" s="232"/>
    </row>
    <row r="94" spans="3:13" ht="31.5" customHeight="1">
      <c r="C94" s="762"/>
      <c r="D94" s="763"/>
      <c r="E94" s="277" t="s">
        <v>135</v>
      </c>
      <c r="F94" s="197"/>
      <c r="G94" s="262" t="s">
        <v>495</v>
      </c>
      <c r="H94" s="198"/>
      <c r="I94" s="262" t="s">
        <v>493</v>
      </c>
      <c r="J94" s="199"/>
      <c r="L94" s="233"/>
      <c r="M94" s="232"/>
    </row>
    <row r="95" spans="3:13" ht="31.5" customHeight="1">
      <c r="C95" s="762"/>
      <c r="D95" s="763"/>
      <c r="E95" s="277" t="s">
        <v>494</v>
      </c>
      <c r="F95" s="861"/>
      <c r="G95" s="862"/>
      <c r="H95" s="862"/>
      <c r="I95" s="862"/>
      <c r="J95" s="863"/>
      <c r="L95" s="233"/>
      <c r="M95" s="232"/>
    </row>
    <row r="96" spans="3:13" ht="25.5">
      <c r="C96" s="762"/>
      <c r="D96" s="763"/>
      <c r="E96" s="277" t="s">
        <v>10</v>
      </c>
      <c r="F96" s="768"/>
      <c r="G96" s="769"/>
      <c r="H96" s="769"/>
      <c r="I96" s="769"/>
      <c r="J96" s="770"/>
      <c r="L96" s="246" t="s">
        <v>21</v>
      </c>
      <c r="M96" s="232"/>
    </row>
    <row r="97" spans="1:13" ht="25.5">
      <c r="C97" s="762"/>
      <c r="D97" s="763"/>
      <c r="E97" s="277" t="s">
        <v>23</v>
      </c>
      <c r="F97" s="768"/>
      <c r="G97" s="769"/>
      <c r="H97" s="769"/>
      <c r="I97" s="769"/>
      <c r="J97" s="770"/>
      <c r="L97" s="246" t="s">
        <v>21</v>
      </c>
      <c r="M97" s="232"/>
    </row>
    <row r="98" spans="1:13" ht="25.5">
      <c r="C98" s="762"/>
      <c r="D98" s="764"/>
      <c r="E98" s="278" t="s">
        <v>139</v>
      </c>
      <c r="F98" s="771"/>
      <c r="G98" s="772"/>
      <c r="H98" s="772"/>
      <c r="I98" s="772"/>
      <c r="J98" s="773"/>
      <c r="L98" s="233" t="s">
        <v>24</v>
      </c>
      <c r="M98" s="232"/>
    </row>
    <row r="99" spans="1:13" ht="24.95" customHeight="1" collapsed="1">
      <c r="A99" s="232"/>
      <c r="B99" s="222" t="s">
        <v>187</v>
      </c>
      <c r="C99" s="222"/>
      <c r="D99" s="222"/>
      <c r="E99" s="222"/>
      <c r="F99" s="222"/>
      <c r="G99" s="222"/>
      <c r="H99" s="222"/>
      <c r="I99" s="222"/>
      <c r="J99" s="222"/>
    </row>
    <row r="100" spans="1:13" ht="40.5" hidden="1" outlineLevel="1">
      <c r="C100" s="761" t="s">
        <v>25</v>
      </c>
      <c r="D100" s="746" t="s">
        <v>18</v>
      </c>
      <c r="E100" s="747"/>
      <c r="F100" s="2"/>
      <c r="L100" s="228" t="s">
        <v>209</v>
      </c>
    </row>
    <row r="101" spans="1:13" ht="25.5" hidden="1" outlineLevel="1">
      <c r="C101" s="762"/>
      <c r="D101" s="763" t="s">
        <v>19</v>
      </c>
      <c r="E101" s="277" t="s">
        <v>20</v>
      </c>
      <c r="F101" s="781"/>
      <c r="G101" s="782"/>
      <c r="H101" s="782"/>
      <c r="I101" s="782"/>
      <c r="J101" s="783"/>
      <c r="L101" s="233" t="s">
        <v>21</v>
      </c>
      <c r="M101" s="232"/>
    </row>
    <row r="102" spans="1:13" ht="25.5" hidden="1" outlineLevel="1">
      <c r="C102" s="762"/>
      <c r="D102" s="763"/>
      <c r="E102" s="277" t="s">
        <v>137</v>
      </c>
      <c r="F102" s="768"/>
      <c r="G102" s="769"/>
      <c r="H102" s="769"/>
      <c r="I102" s="769"/>
      <c r="J102" s="770"/>
      <c r="L102" s="233" t="s">
        <v>21</v>
      </c>
      <c r="M102" s="232"/>
    </row>
    <row r="103" spans="1:13" ht="25.5" hidden="1" outlineLevel="1">
      <c r="C103" s="762"/>
      <c r="D103" s="763"/>
      <c r="E103" s="277" t="s">
        <v>138</v>
      </c>
      <c r="F103" s="768"/>
      <c r="G103" s="769"/>
      <c r="H103" s="769"/>
      <c r="I103" s="774"/>
      <c r="J103" s="192"/>
      <c r="L103" s="233" t="s">
        <v>583</v>
      </c>
      <c r="M103" s="232"/>
    </row>
    <row r="104" spans="1:13" ht="25.5" hidden="1" outlineLevel="1">
      <c r="C104" s="762"/>
      <c r="D104" s="763"/>
      <c r="E104" s="277" t="s">
        <v>136</v>
      </c>
      <c r="F104" s="775"/>
      <c r="G104" s="776"/>
      <c r="H104" s="776"/>
      <c r="I104" s="777"/>
      <c r="J104" s="193"/>
      <c r="L104" s="233"/>
      <c r="M104" s="232"/>
    </row>
    <row r="105" spans="1:13" ht="25.5" hidden="1" outlineLevel="1">
      <c r="C105" s="762"/>
      <c r="D105" s="763" t="s">
        <v>22</v>
      </c>
      <c r="E105" s="277" t="s">
        <v>9</v>
      </c>
      <c r="F105" s="765"/>
      <c r="G105" s="766"/>
      <c r="H105" s="766"/>
      <c r="I105" s="766"/>
      <c r="J105" s="767"/>
      <c r="L105" s="330" t="s">
        <v>783</v>
      </c>
      <c r="M105" s="232"/>
    </row>
    <row r="106" spans="1:13" ht="29.25" hidden="1" customHeight="1" outlineLevel="1">
      <c r="C106" s="762"/>
      <c r="D106" s="763"/>
      <c r="E106" s="277" t="s">
        <v>135</v>
      </c>
      <c r="F106" s="197"/>
      <c r="G106" s="262" t="s">
        <v>495</v>
      </c>
      <c r="H106" s="198"/>
      <c r="I106" s="262" t="s">
        <v>493</v>
      </c>
      <c r="J106" s="199"/>
      <c r="L106" s="233"/>
      <c r="M106" s="232"/>
    </row>
    <row r="107" spans="1:13" ht="30" hidden="1" customHeight="1" outlineLevel="1">
      <c r="C107" s="762"/>
      <c r="D107" s="763"/>
      <c r="E107" s="277" t="s">
        <v>494</v>
      </c>
      <c r="F107" s="778"/>
      <c r="G107" s="779"/>
      <c r="H107" s="779"/>
      <c r="I107" s="779"/>
      <c r="J107" s="780"/>
      <c r="L107" s="233"/>
      <c r="M107" s="232"/>
    </row>
    <row r="108" spans="1:13" ht="25.5" hidden="1" outlineLevel="1">
      <c r="C108" s="762"/>
      <c r="D108" s="763"/>
      <c r="E108" s="277" t="s">
        <v>10</v>
      </c>
      <c r="F108" s="768"/>
      <c r="G108" s="769"/>
      <c r="H108" s="769"/>
      <c r="I108" s="769"/>
      <c r="J108" s="770"/>
      <c r="L108" s="233" t="s">
        <v>21</v>
      </c>
      <c r="M108" s="232"/>
    </row>
    <row r="109" spans="1:13" ht="25.5" hidden="1" outlineLevel="1">
      <c r="C109" s="762"/>
      <c r="D109" s="763"/>
      <c r="E109" s="277" t="s">
        <v>23</v>
      </c>
      <c r="F109" s="768"/>
      <c r="G109" s="769"/>
      <c r="H109" s="769"/>
      <c r="I109" s="769"/>
      <c r="J109" s="770"/>
      <c r="L109" s="233" t="s">
        <v>21</v>
      </c>
      <c r="M109" s="232"/>
    </row>
    <row r="110" spans="1:13" ht="25.5" hidden="1" outlineLevel="1">
      <c r="C110" s="762"/>
      <c r="D110" s="764"/>
      <c r="E110" s="278" t="s">
        <v>139</v>
      </c>
      <c r="F110" s="771"/>
      <c r="G110" s="772"/>
      <c r="H110" s="772"/>
      <c r="I110" s="772"/>
      <c r="J110" s="773"/>
      <c r="L110" s="233" t="s">
        <v>24</v>
      </c>
      <c r="M110" s="232"/>
    </row>
    <row r="111" spans="1:13" ht="24.95" customHeight="1" collapsed="1">
      <c r="A111" s="232"/>
      <c r="B111" s="222" t="s">
        <v>188</v>
      </c>
      <c r="C111" s="222"/>
      <c r="D111" s="222"/>
      <c r="E111" s="222"/>
      <c r="F111" s="222"/>
      <c r="G111" s="222"/>
      <c r="H111" s="222"/>
      <c r="I111" s="222"/>
      <c r="J111" s="222"/>
    </row>
    <row r="112" spans="1:13" ht="40.5" hidden="1" outlineLevel="1">
      <c r="C112" s="761" t="s">
        <v>190</v>
      </c>
      <c r="D112" s="746" t="s">
        <v>18</v>
      </c>
      <c r="E112" s="747"/>
      <c r="F112" s="2"/>
      <c r="L112" s="228" t="s">
        <v>209</v>
      </c>
    </row>
    <row r="113" spans="1:13" ht="25.5" hidden="1" outlineLevel="1">
      <c r="C113" s="762"/>
      <c r="D113" s="763" t="s">
        <v>19</v>
      </c>
      <c r="E113" s="277" t="s">
        <v>20</v>
      </c>
      <c r="F113" s="781"/>
      <c r="G113" s="782"/>
      <c r="H113" s="782"/>
      <c r="I113" s="782"/>
      <c r="J113" s="783"/>
      <c r="L113" s="233" t="s">
        <v>21</v>
      </c>
      <c r="M113" s="232"/>
    </row>
    <row r="114" spans="1:13" ht="25.5" hidden="1" outlineLevel="1">
      <c r="C114" s="762"/>
      <c r="D114" s="763"/>
      <c r="E114" s="277" t="s">
        <v>137</v>
      </c>
      <c r="F114" s="768"/>
      <c r="G114" s="769"/>
      <c r="H114" s="769"/>
      <c r="I114" s="769"/>
      <c r="J114" s="770"/>
      <c r="L114" s="233" t="s">
        <v>21</v>
      </c>
      <c r="M114" s="232"/>
    </row>
    <row r="115" spans="1:13" ht="25.5" hidden="1" outlineLevel="1">
      <c r="C115" s="762"/>
      <c r="D115" s="763"/>
      <c r="E115" s="277" t="s">
        <v>138</v>
      </c>
      <c r="F115" s="768"/>
      <c r="G115" s="769"/>
      <c r="H115" s="769"/>
      <c r="I115" s="774"/>
      <c r="J115" s="192"/>
      <c r="L115" s="233" t="s">
        <v>583</v>
      </c>
      <c r="M115" s="232"/>
    </row>
    <row r="116" spans="1:13" ht="25.5" hidden="1" outlineLevel="1">
      <c r="C116" s="762"/>
      <c r="D116" s="763"/>
      <c r="E116" s="277" t="s">
        <v>136</v>
      </c>
      <c r="F116" s="775"/>
      <c r="G116" s="776"/>
      <c r="H116" s="776"/>
      <c r="I116" s="777"/>
      <c r="J116" s="193"/>
      <c r="L116" s="233"/>
      <c r="M116" s="232"/>
    </row>
    <row r="117" spans="1:13" ht="25.5" hidden="1" outlineLevel="1">
      <c r="C117" s="762"/>
      <c r="D117" s="763" t="s">
        <v>22</v>
      </c>
      <c r="E117" s="277" t="s">
        <v>9</v>
      </c>
      <c r="F117" s="765"/>
      <c r="G117" s="766"/>
      <c r="H117" s="766"/>
      <c r="I117" s="766"/>
      <c r="J117" s="767"/>
      <c r="L117" s="330" t="s">
        <v>783</v>
      </c>
      <c r="M117" s="232"/>
    </row>
    <row r="118" spans="1:13" ht="31.5" hidden="1" customHeight="1" outlineLevel="1">
      <c r="C118" s="762"/>
      <c r="D118" s="763"/>
      <c r="E118" s="277" t="s">
        <v>135</v>
      </c>
      <c r="F118" s="197"/>
      <c r="G118" s="262" t="s">
        <v>495</v>
      </c>
      <c r="H118" s="198"/>
      <c r="I118" s="262" t="s">
        <v>493</v>
      </c>
      <c r="J118" s="199"/>
      <c r="L118" s="233"/>
      <c r="M118" s="232"/>
    </row>
    <row r="119" spans="1:13" ht="31.5" hidden="1" customHeight="1" outlineLevel="1">
      <c r="C119" s="762"/>
      <c r="D119" s="763"/>
      <c r="E119" s="277" t="s">
        <v>494</v>
      </c>
      <c r="F119" s="778"/>
      <c r="G119" s="779"/>
      <c r="H119" s="779"/>
      <c r="I119" s="779"/>
      <c r="J119" s="780"/>
      <c r="L119" s="233"/>
      <c r="M119" s="232"/>
    </row>
    <row r="120" spans="1:13" ht="25.5" hidden="1" outlineLevel="1">
      <c r="C120" s="762"/>
      <c r="D120" s="763"/>
      <c r="E120" s="277" t="s">
        <v>10</v>
      </c>
      <c r="F120" s="768"/>
      <c r="G120" s="769"/>
      <c r="H120" s="769"/>
      <c r="I120" s="769"/>
      <c r="J120" s="770"/>
      <c r="L120" s="233" t="s">
        <v>21</v>
      </c>
      <c r="M120" s="232"/>
    </row>
    <row r="121" spans="1:13" ht="25.5" hidden="1" outlineLevel="1">
      <c r="C121" s="762"/>
      <c r="D121" s="763"/>
      <c r="E121" s="277" t="s">
        <v>23</v>
      </c>
      <c r="F121" s="768"/>
      <c r="G121" s="769"/>
      <c r="H121" s="769"/>
      <c r="I121" s="769"/>
      <c r="J121" s="770"/>
      <c r="L121" s="233" t="s">
        <v>21</v>
      </c>
      <c r="M121" s="232"/>
    </row>
    <row r="122" spans="1:13" ht="25.5" hidden="1" outlineLevel="1">
      <c r="C122" s="762"/>
      <c r="D122" s="764"/>
      <c r="E122" s="278" t="s">
        <v>139</v>
      </c>
      <c r="F122" s="771"/>
      <c r="G122" s="772"/>
      <c r="H122" s="772"/>
      <c r="I122" s="772"/>
      <c r="J122" s="773"/>
      <c r="L122" s="233" t="s">
        <v>24</v>
      </c>
      <c r="M122" s="232"/>
    </row>
    <row r="123" spans="1:13" ht="24.95" customHeight="1" collapsed="1">
      <c r="A123" s="232"/>
      <c r="B123" s="222" t="s">
        <v>189</v>
      </c>
      <c r="C123" s="222"/>
      <c r="D123" s="222"/>
      <c r="E123" s="222"/>
      <c r="F123" s="222"/>
      <c r="G123" s="222"/>
      <c r="H123" s="222"/>
      <c r="I123" s="222"/>
      <c r="J123" s="222"/>
    </row>
    <row r="124" spans="1:13" ht="40.5" hidden="1" outlineLevel="1">
      <c r="C124" s="761" t="s">
        <v>191</v>
      </c>
      <c r="D124" s="746" t="s">
        <v>18</v>
      </c>
      <c r="E124" s="747"/>
      <c r="F124" s="2"/>
      <c r="L124" s="228" t="s">
        <v>209</v>
      </c>
    </row>
    <row r="125" spans="1:13" ht="25.5" hidden="1" outlineLevel="1">
      <c r="C125" s="762"/>
      <c r="D125" s="763" t="s">
        <v>19</v>
      </c>
      <c r="E125" s="277" t="s">
        <v>20</v>
      </c>
      <c r="F125" s="781"/>
      <c r="G125" s="782"/>
      <c r="H125" s="782"/>
      <c r="I125" s="782"/>
      <c r="J125" s="783"/>
      <c r="L125" s="233" t="s">
        <v>21</v>
      </c>
      <c r="M125" s="232"/>
    </row>
    <row r="126" spans="1:13" ht="25.5" hidden="1" outlineLevel="1">
      <c r="C126" s="762"/>
      <c r="D126" s="763"/>
      <c r="E126" s="277" t="s">
        <v>137</v>
      </c>
      <c r="F126" s="768"/>
      <c r="G126" s="769"/>
      <c r="H126" s="769"/>
      <c r="I126" s="769"/>
      <c r="J126" s="770"/>
      <c r="L126" s="233" t="s">
        <v>21</v>
      </c>
      <c r="M126" s="232"/>
    </row>
    <row r="127" spans="1:13" ht="25.5" hidden="1" outlineLevel="1">
      <c r="C127" s="762"/>
      <c r="D127" s="763"/>
      <c r="E127" s="277" t="s">
        <v>138</v>
      </c>
      <c r="F127" s="768"/>
      <c r="G127" s="769"/>
      <c r="H127" s="769"/>
      <c r="I127" s="774"/>
      <c r="J127" s="192"/>
      <c r="L127" s="233" t="s">
        <v>583</v>
      </c>
      <c r="M127" s="232"/>
    </row>
    <row r="128" spans="1:13" ht="25.5" hidden="1" outlineLevel="1">
      <c r="C128" s="762"/>
      <c r="D128" s="763"/>
      <c r="E128" s="277" t="s">
        <v>136</v>
      </c>
      <c r="F128" s="775"/>
      <c r="G128" s="776"/>
      <c r="H128" s="776"/>
      <c r="I128" s="777"/>
      <c r="J128" s="193"/>
      <c r="L128" s="233"/>
      <c r="M128" s="232"/>
    </row>
    <row r="129" spans="2:13" ht="25.5" hidden="1" outlineLevel="1">
      <c r="C129" s="762"/>
      <c r="D129" s="763" t="s">
        <v>22</v>
      </c>
      <c r="E129" s="277" t="s">
        <v>9</v>
      </c>
      <c r="F129" s="765"/>
      <c r="G129" s="766"/>
      <c r="H129" s="766"/>
      <c r="I129" s="766"/>
      <c r="J129" s="767"/>
      <c r="L129" s="330" t="s">
        <v>783</v>
      </c>
      <c r="M129" s="232"/>
    </row>
    <row r="130" spans="2:13" ht="31.5" hidden="1" customHeight="1" outlineLevel="1">
      <c r="C130" s="762"/>
      <c r="D130" s="763"/>
      <c r="E130" s="277" t="s">
        <v>135</v>
      </c>
      <c r="F130" s="197"/>
      <c r="G130" s="262" t="s">
        <v>495</v>
      </c>
      <c r="H130" s="198"/>
      <c r="I130" s="262" t="s">
        <v>493</v>
      </c>
      <c r="J130" s="199"/>
      <c r="L130" s="233"/>
      <c r="M130" s="232"/>
    </row>
    <row r="131" spans="2:13" ht="31.5" hidden="1" customHeight="1" outlineLevel="1">
      <c r="C131" s="762"/>
      <c r="D131" s="763"/>
      <c r="E131" s="277" t="s">
        <v>494</v>
      </c>
      <c r="F131" s="778"/>
      <c r="G131" s="779"/>
      <c r="H131" s="779"/>
      <c r="I131" s="779"/>
      <c r="J131" s="780"/>
      <c r="L131" s="233"/>
      <c r="M131" s="232"/>
    </row>
    <row r="132" spans="2:13" ht="25.5" hidden="1" outlineLevel="1">
      <c r="C132" s="762"/>
      <c r="D132" s="763"/>
      <c r="E132" s="277" t="s">
        <v>10</v>
      </c>
      <c r="F132" s="768"/>
      <c r="G132" s="769"/>
      <c r="H132" s="769"/>
      <c r="I132" s="769"/>
      <c r="J132" s="770"/>
      <c r="L132" s="233" t="s">
        <v>21</v>
      </c>
      <c r="M132" s="232"/>
    </row>
    <row r="133" spans="2:13" ht="25.5" hidden="1" outlineLevel="1">
      <c r="C133" s="762"/>
      <c r="D133" s="763"/>
      <c r="E133" s="277" t="s">
        <v>23</v>
      </c>
      <c r="F133" s="768"/>
      <c r="G133" s="769"/>
      <c r="H133" s="769"/>
      <c r="I133" s="769"/>
      <c r="J133" s="770"/>
      <c r="L133" s="233" t="s">
        <v>21</v>
      </c>
      <c r="M133" s="232"/>
    </row>
    <row r="134" spans="2:13" ht="25.5" hidden="1" outlineLevel="1">
      <c r="C134" s="762"/>
      <c r="D134" s="764"/>
      <c r="E134" s="278" t="s">
        <v>139</v>
      </c>
      <c r="F134" s="771"/>
      <c r="G134" s="772"/>
      <c r="H134" s="772"/>
      <c r="I134" s="772"/>
      <c r="J134" s="773"/>
      <c r="L134" s="233" t="s">
        <v>24</v>
      </c>
      <c r="M134" s="232"/>
    </row>
    <row r="135" spans="2:13" s="239" customFormat="1" ht="9.75" customHeight="1" collapsed="1">
      <c r="C135" s="222"/>
      <c r="D135" s="222"/>
      <c r="E135" s="222"/>
      <c r="F135" s="222"/>
      <c r="G135" s="222"/>
      <c r="H135" s="222"/>
      <c r="I135" s="222"/>
      <c r="J135" s="222"/>
      <c r="K135" s="251"/>
    </row>
    <row r="136" spans="2:13" s="239" customFormat="1" ht="25.5" customHeight="1">
      <c r="B136" s="222"/>
      <c r="C136" s="813" t="s">
        <v>520</v>
      </c>
      <c r="D136" s="814"/>
      <c r="E136" s="814"/>
      <c r="F136" s="814"/>
      <c r="G136" s="814"/>
      <c r="H136" s="814"/>
      <c r="I136" s="814"/>
      <c r="J136" s="814"/>
      <c r="K136" s="251"/>
      <c r="L136" s="226" t="s">
        <v>153</v>
      </c>
    </row>
    <row r="137" spans="2:13" s="239" customFormat="1" ht="25.5" customHeight="1">
      <c r="B137" s="222"/>
      <c r="C137" s="761" t="s">
        <v>526</v>
      </c>
      <c r="D137" s="764" t="s">
        <v>19</v>
      </c>
      <c r="E137" s="277" t="s">
        <v>527</v>
      </c>
      <c r="F137" s="781"/>
      <c r="G137" s="782"/>
      <c r="H137" s="782"/>
      <c r="I137" s="782"/>
      <c r="J137" s="783"/>
      <c r="K137" s="251"/>
      <c r="L137" s="331" t="s">
        <v>955</v>
      </c>
    </row>
    <row r="138" spans="2:13" s="239" customFormat="1" ht="25.5" customHeight="1">
      <c r="B138" s="222"/>
      <c r="C138" s="761"/>
      <c r="D138" s="870"/>
      <c r="E138" s="277" t="s">
        <v>20</v>
      </c>
      <c r="F138" s="768"/>
      <c r="G138" s="769"/>
      <c r="H138" s="769"/>
      <c r="I138" s="769"/>
      <c r="J138" s="770"/>
      <c r="K138" s="251"/>
      <c r="L138" s="270" t="s">
        <v>521</v>
      </c>
    </row>
    <row r="139" spans="2:13" s="239" customFormat="1" ht="25.5" customHeight="1">
      <c r="B139" s="222"/>
      <c r="C139" s="761"/>
      <c r="D139" s="870"/>
      <c r="E139" s="277" t="s">
        <v>137</v>
      </c>
      <c r="F139" s="768"/>
      <c r="G139" s="769"/>
      <c r="H139" s="769"/>
      <c r="I139" s="769"/>
      <c r="J139" s="770"/>
      <c r="K139" s="251"/>
      <c r="L139" s="270" t="s">
        <v>522</v>
      </c>
    </row>
    <row r="140" spans="2:13" s="239" customFormat="1" ht="25.5" customHeight="1">
      <c r="B140" s="222"/>
      <c r="C140" s="761"/>
      <c r="D140" s="870"/>
      <c r="E140" s="277" t="s">
        <v>138</v>
      </c>
      <c r="F140" s="768"/>
      <c r="G140" s="769"/>
      <c r="H140" s="769"/>
      <c r="I140" s="774"/>
      <c r="J140" s="266"/>
      <c r="K140" s="251"/>
      <c r="L140" s="270"/>
    </row>
    <row r="141" spans="2:13" s="239" customFormat="1" ht="25.5" customHeight="1">
      <c r="B141" s="222"/>
      <c r="C141" s="761"/>
      <c r="D141" s="871"/>
      <c r="E141" s="277" t="s">
        <v>136</v>
      </c>
      <c r="F141" s="872"/>
      <c r="G141" s="873"/>
      <c r="H141" s="873"/>
      <c r="I141" s="874"/>
      <c r="J141" s="265"/>
      <c r="K141" s="251"/>
      <c r="L141" s="269"/>
    </row>
    <row r="142" spans="2:13" s="239" customFormat="1" ht="25.5" customHeight="1">
      <c r="B142" s="222"/>
      <c r="C142" s="761"/>
      <c r="D142" s="763" t="s">
        <v>22</v>
      </c>
      <c r="E142" s="277" t="s">
        <v>9</v>
      </c>
      <c r="F142" s="765"/>
      <c r="G142" s="766"/>
      <c r="H142" s="766"/>
      <c r="I142" s="766"/>
      <c r="J142" s="767"/>
      <c r="K142" s="251"/>
      <c r="L142" s="330" t="s">
        <v>783</v>
      </c>
    </row>
    <row r="143" spans="2:13" s="239" customFormat="1" ht="25.5" customHeight="1">
      <c r="B143" s="222"/>
      <c r="C143" s="761"/>
      <c r="D143" s="763"/>
      <c r="E143" s="277" t="s">
        <v>135</v>
      </c>
      <c r="F143" s="197"/>
      <c r="G143" s="262" t="s">
        <v>495</v>
      </c>
      <c r="H143" s="198"/>
      <c r="I143" s="262" t="s">
        <v>493</v>
      </c>
      <c r="J143" s="199"/>
      <c r="K143" s="251"/>
      <c r="L143" s="270"/>
    </row>
    <row r="144" spans="2:13" s="239" customFormat="1" ht="25.5" customHeight="1">
      <c r="B144" s="222"/>
      <c r="C144" s="761"/>
      <c r="D144" s="763"/>
      <c r="E144" s="277" t="s">
        <v>494</v>
      </c>
      <c r="F144" s="778"/>
      <c r="G144" s="779"/>
      <c r="H144" s="779"/>
      <c r="I144" s="779"/>
      <c r="J144" s="780"/>
      <c r="K144" s="251"/>
      <c r="L144" s="270"/>
    </row>
    <row r="145" spans="2:13" s="239" customFormat="1" ht="25.5" customHeight="1">
      <c r="B145" s="222"/>
      <c r="C145" s="761"/>
      <c r="D145" s="763"/>
      <c r="E145" s="277" t="s">
        <v>10</v>
      </c>
      <c r="F145" s="768"/>
      <c r="G145" s="769"/>
      <c r="H145" s="769"/>
      <c r="I145" s="769"/>
      <c r="J145" s="770"/>
      <c r="K145" s="251"/>
      <c r="L145" s="271" t="s">
        <v>523</v>
      </c>
    </row>
    <row r="146" spans="2:13" s="239" customFormat="1" ht="25.5" customHeight="1">
      <c r="B146" s="222"/>
      <c r="C146" s="761"/>
      <c r="D146" s="763"/>
      <c r="E146" s="277" t="s">
        <v>23</v>
      </c>
      <c r="F146" s="768"/>
      <c r="G146" s="769"/>
      <c r="H146" s="769"/>
      <c r="I146" s="769"/>
      <c r="J146" s="770"/>
      <c r="K146" s="251"/>
      <c r="L146" s="272" t="s">
        <v>524</v>
      </c>
    </row>
    <row r="147" spans="2:13" s="239" customFormat="1" ht="25.5" customHeight="1">
      <c r="B147" s="222"/>
      <c r="C147" s="761"/>
      <c r="D147" s="764"/>
      <c r="E147" s="278" t="s">
        <v>139</v>
      </c>
      <c r="F147" s="771"/>
      <c r="G147" s="772"/>
      <c r="H147" s="772"/>
      <c r="I147" s="772"/>
      <c r="J147" s="773"/>
      <c r="K147" s="251"/>
      <c r="L147" s="270" t="s">
        <v>525</v>
      </c>
    </row>
    <row r="148" spans="2:13" s="239" customFormat="1" ht="9.75" customHeight="1">
      <c r="B148" s="222"/>
      <c r="C148" s="263"/>
      <c r="D148" s="263"/>
      <c r="E148" s="264"/>
      <c r="F148" s="273"/>
      <c r="G148" s="274"/>
      <c r="H148" s="274"/>
      <c r="I148" s="274"/>
      <c r="J148" s="274"/>
      <c r="K148" s="251"/>
    </row>
    <row r="149" spans="2:13">
      <c r="C149" s="756" t="s">
        <v>528</v>
      </c>
      <c r="D149" s="809"/>
      <c r="E149" s="809"/>
      <c r="F149" s="815"/>
      <c r="G149" s="815"/>
      <c r="H149" s="815"/>
      <c r="I149" s="815"/>
      <c r="J149" s="815"/>
      <c r="K149" s="225"/>
      <c r="L149" s="226" t="s">
        <v>153</v>
      </c>
    </row>
    <row r="150" spans="2:13" ht="35.1" customHeight="1">
      <c r="C150" s="761" t="s">
        <v>169</v>
      </c>
      <c r="D150" s="746" t="s">
        <v>27</v>
      </c>
      <c r="E150" s="747"/>
      <c r="F150" s="4"/>
      <c r="G150" s="804"/>
      <c r="H150" s="804"/>
      <c r="I150" s="804"/>
      <c r="J150" s="805"/>
      <c r="L150" s="246" t="s">
        <v>584</v>
      </c>
      <c r="M150" s="232"/>
    </row>
    <row r="151" spans="2:13" ht="35.1" customHeight="1">
      <c r="C151" s="762"/>
      <c r="D151" s="744" t="s">
        <v>28</v>
      </c>
      <c r="E151" s="745"/>
      <c r="F151" s="785"/>
      <c r="G151" s="786"/>
      <c r="H151" s="786"/>
      <c r="I151" s="786"/>
      <c r="J151" s="787"/>
      <c r="L151" s="233" t="s">
        <v>179</v>
      </c>
      <c r="M151" s="232"/>
    </row>
    <row r="152" spans="2:13" ht="35.1" customHeight="1">
      <c r="C152" s="762"/>
      <c r="D152" s="744" t="s">
        <v>28</v>
      </c>
      <c r="E152" s="745"/>
      <c r="F152" s="785"/>
      <c r="G152" s="786"/>
      <c r="H152" s="786"/>
      <c r="I152" s="786"/>
      <c r="J152" s="787"/>
      <c r="L152" s="233" t="s">
        <v>29</v>
      </c>
      <c r="M152" s="232"/>
    </row>
    <row r="153" spans="2:13" ht="35.1" customHeight="1">
      <c r="C153" s="762"/>
      <c r="D153" s="797" t="s">
        <v>28</v>
      </c>
      <c r="E153" s="798"/>
      <c r="F153" s="799"/>
      <c r="G153" s="800"/>
      <c r="H153" s="800"/>
      <c r="I153" s="800"/>
      <c r="J153" s="801"/>
      <c r="L153" s="233" t="s">
        <v>29</v>
      </c>
      <c r="M153" s="232"/>
    </row>
    <row r="154" spans="2:13" s="1" customFormat="1" ht="9.75" customHeight="1">
      <c r="F154" s="788" t="s">
        <v>145</v>
      </c>
      <c r="G154" s="788"/>
      <c r="H154" s="788"/>
      <c r="I154" s="788"/>
      <c r="J154" s="788"/>
    </row>
    <row r="155" spans="2:13">
      <c r="C155" s="756" t="s">
        <v>529</v>
      </c>
      <c r="D155" s="789"/>
      <c r="E155" s="789"/>
      <c r="F155" s="790"/>
      <c r="G155" s="790"/>
      <c r="H155" s="790"/>
      <c r="I155" s="790"/>
      <c r="J155" s="790"/>
      <c r="K155" s="225"/>
      <c r="L155" s="226" t="s">
        <v>153</v>
      </c>
    </row>
    <row r="156" spans="2:13" ht="35.1" customHeight="1">
      <c r="C156" s="761" t="s">
        <v>381</v>
      </c>
      <c r="D156" s="746" t="s">
        <v>134</v>
      </c>
      <c r="E156" s="747"/>
      <c r="F156" s="40"/>
      <c r="G156" s="806"/>
      <c r="H156" s="807"/>
      <c r="I156" s="807"/>
      <c r="J156" s="808"/>
      <c r="L156" s="246" t="s">
        <v>30</v>
      </c>
      <c r="M156" s="232"/>
    </row>
    <row r="157" spans="2:13" ht="35.1" customHeight="1">
      <c r="C157" s="762"/>
      <c r="D157" s="744" t="s">
        <v>180</v>
      </c>
      <c r="E157" s="745"/>
      <c r="F157" s="802"/>
      <c r="G157" s="803"/>
      <c r="H157" s="803"/>
      <c r="I157" s="803"/>
      <c r="J157" s="252" t="s">
        <v>140</v>
      </c>
      <c r="L157" s="233"/>
      <c r="M157" s="232"/>
    </row>
    <row r="158" spans="2:13" ht="35.1" customHeight="1">
      <c r="C158" s="762"/>
      <c r="D158" s="797" t="s">
        <v>31</v>
      </c>
      <c r="E158" s="798"/>
      <c r="F158" s="40"/>
      <c r="G158" s="810"/>
      <c r="H158" s="810"/>
      <c r="I158" s="810"/>
      <c r="J158" s="811"/>
      <c r="L158" s="233" t="s">
        <v>175</v>
      </c>
      <c r="M158" s="232"/>
    </row>
    <row r="159" spans="2:13" s="253" customFormat="1" ht="9.75" customHeight="1">
      <c r="F159" s="812" t="s">
        <v>145</v>
      </c>
      <c r="G159" s="812"/>
      <c r="H159" s="812"/>
      <c r="I159" s="812"/>
      <c r="J159" s="812"/>
    </row>
    <row r="160" spans="2:13">
      <c r="C160" s="756" t="s">
        <v>530</v>
      </c>
      <c r="D160" s="789"/>
      <c r="E160" s="789"/>
      <c r="F160" s="784" t="s">
        <v>145</v>
      </c>
      <c r="G160" s="784"/>
      <c r="H160" s="784"/>
      <c r="I160" s="784"/>
      <c r="J160" s="784"/>
      <c r="L160" s="226" t="s">
        <v>153</v>
      </c>
    </row>
    <row r="161" spans="3:13" ht="35.1" customHeight="1">
      <c r="C161" s="743" t="s">
        <v>141</v>
      </c>
      <c r="D161" s="746" t="s">
        <v>142</v>
      </c>
      <c r="E161" s="747"/>
      <c r="F161" s="758"/>
      <c r="G161" s="759"/>
      <c r="H161" s="759"/>
      <c r="I161" s="759"/>
      <c r="J161" s="760"/>
      <c r="L161" s="254"/>
      <c r="M161" s="232"/>
    </row>
    <row r="162" spans="3:13" ht="35.1" customHeight="1">
      <c r="C162" s="743"/>
      <c r="D162" s="744" t="s">
        <v>562</v>
      </c>
      <c r="E162" s="745"/>
      <c r="F162" s="791"/>
      <c r="G162" s="792"/>
      <c r="H162" s="792"/>
      <c r="I162" s="792"/>
      <c r="J162" s="793"/>
      <c r="L162" s="233"/>
      <c r="M162" s="232"/>
    </row>
    <row r="163" spans="3:13" ht="35.1" customHeight="1">
      <c r="C163" s="743"/>
      <c r="D163" s="744" t="s">
        <v>563</v>
      </c>
      <c r="E163" s="745"/>
      <c r="F163" s="791"/>
      <c r="G163" s="792"/>
      <c r="H163" s="792"/>
      <c r="I163" s="792"/>
      <c r="J163" s="793"/>
      <c r="L163" s="233"/>
      <c r="M163" s="232"/>
    </row>
    <row r="164" spans="3:13" ht="35.1" customHeight="1">
      <c r="C164" s="743"/>
      <c r="D164" s="744" t="s">
        <v>564</v>
      </c>
      <c r="E164" s="745"/>
      <c r="F164" s="768"/>
      <c r="G164" s="769"/>
      <c r="H164" s="769"/>
      <c r="I164" s="769"/>
      <c r="J164" s="770"/>
      <c r="L164" s="233"/>
      <c r="M164" s="232"/>
    </row>
    <row r="165" spans="3:13" ht="35.1" customHeight="1">
      <c r="C165" s="795" t="s">
        <v>143</v>
      </c>
      <c r="D165" s="746" t="s">
        <v>142</v>
      </c>
      <c r="E165" s="747"/>
      <c r="F165" s="758"/>
      <c r="G165" s="759"/>
      <c r="H165" s="759"/>
      <c r="I165" s="759"/>
      <c r="J165" s="760"/>
      <c r="L165" s="246"/>
      <c r="M165" s="232"/>
    </row>
    <row r="166" spans="3:13" ht="35.1" customHeight="1">
      <c r="C166" s="796"/>
      <c r="D166" s="744" t="s">
        <v>562</v>
      </c>
      <c r="E166" s="745"/>
      <c r="F166" s="791"/>
      <c r="G166" s="792"/>
      <c r="H166" s="792"/>
      <c r="I166" s="792"/>
      <c r="J166" s="793"/>
      <c r="L166" s="233"/>
      <c r="M166" s="232"/>
    </row>
    <row r="167" spans="3:13" ht="35.1" customHeight="1">
      <c r="C167" s="796"/>
      <c r="D167" s="744" t="s">
        <v>563</v>
      </c>
      <c r="E167" s="745"/>
      <c r="F167" s="791"/>
      <c r="G167" s="792"/>
      <c r="H167" s="792"/>
      <c r="I167" s="792"/>
      <c r="J167" s="793"/>
      <c r="L167" s="233"/>
      <c r="M167" s="232"/>
    </row>
    <row r="168" spans="3:13" ht="35.1" customHeight="1">
      <c r="C168" s="796"/>
      <c r="D168" s="744" t="s">
        <v>564</v>
      </c>
      <c r="E168" s="745"/>
      <c r="F168" s="775"/>
      <c r="G168" s="776"/>
      <c r="H168" s="776"/>
      <c r="I168" s="776"/>
      <c r="J168" s="794"/>
      <c r="L168" s="233"/>
      <c r="M168" s="232"/>
    </row>
    <row r="169" spans="3:13" ht="9.75" customHeight="1"/>
    <row r="170" spans="3:13">
      <c r="C170" s="756" t="s">
        <v>531</v>
      </c>
      <c r="D170" s="757"/>
      <c r="E170" s="757"/>
      <c r="F170" s="784" t="s">
        <v>145</v>
      </c>
      <c r="G170" s="784"/>
      <c r="H170" s="784"/>
      <c r="I170" s="784"/>
      <c r="J170" s="784"/>
      <c r="L170" s="226" t="s">
        <v>369</v>
      </c>
    </row>
    <row r="171" spans="3:13" ht="35.1" customHeight="1">
      <c r="C171" s="743"/>
      <c r="D171" s="746" t="s">
        <v>336</v>
      </c>
      <c r="E171" s="747"/>
      <c r="F171" s="754"/>
      <c r="G171" s="755"/>
      <c r="H171" s="755"/>
      <c r="I171" s="755"/>
      <c r="J171" s="255" t="s">
        <v>210</v>
      </c>
      <c r="L171" s="256" t="s">
        <v>507</v>
      </c>
    </row>
    <row r="172" spans="3:13" ht="35.1" hidden="1" customHeight="1">
      <c r="C172" s="743"/>
      <c r="D172" s="746" t="s">
        <v>337</v>
      </c>
      <c r="E172" s="747"/>
      <c r="F172" s="748"/>
      <c r="G172" s="749"/>
      <c r="H172" s="749"/>
      <c r="I172" s="749"/>
      <c r="J172" s="636" t="s">
        <v>210</v>
      </c>
      <c r="L172" s="234" t="s">
        <v>362</v>
      </c>
    </row>
    <row r="173" spans="3:13" ht="35.1" customHeight="1">
      <c r="C173" s="743"/>
      <c r="D173" s="746" t="s">
        <v>338</v>
      </c>
      <c r="E173" s="747"/>
      <c r="F173" s="752"/>
      <c r="G173" s="753"/>
      <c r="H173" s="753"/>
      <c r="I173" s="753"/>
      <c r="J173" s="257" t="s">
        <v>210</v>
      </c>
      <c r="L173" s="234" t="s">
        <v>365</v>
      </c>
    </row>
    <row r="174" spans="3:13" ht="35.1" hidden="1" customHeight="1">
      <c r="C174" s="743"/>
      <c r="D174" s="744" t="s">
        <v>366</v>
      </c>
      <c r="E174" s="745"/>
      <c r="F174" s="748"/>
      <c r="G174" s="749"/>
      <c r="H174" s="749"/>
      <c r="I174" s="749"/>
      <c r="J174" s="637" t="s">
        <v>210</v>
      </c>
      <c r="L174" s="234" t="s">
        <v>367</v>
      </c>
    </row>
    <row r="175" spans="3:13" ht="35.1" customHeight="1">
      <c r="C175" s="743"/>
      <c r="D175" s="744" t="s">
        <v>339</v>
      </c>
      <c r="E175" s="745"/>
      <c r="F175" s="752"/>
      <c r="G175" s="753"/>
      <c r="H175" s="753"/>
      <c r="I175" s="753"/>
      <c r="J175" s="258" t="s">
        <v>210</v>
      </c>
      <c r="L175" s="234" t="s">
        <v>786</v>
      </c>
    </row>
    <row r="176" spans="3:13" ht="35.1" hidden="1" customHeight="1">
      <c r="C176" s="743"/>
      <c r="D176" s="744" t="s">
        <v>340</v>
      </c>
      <c r="E176" s="745"/>
      <c r="F176" s="750"/>
      <c r="G176" s="751"/>
      <c r="H176" s="751"/>
      <c r="I176" s="751"/>
      <c r="J176" s="637" t="s">
        <v>210</v>
      </c>
      <c r="L176" s="234" t="s">
        <v>363</v>
      </c>
    </row>
    <row r="177" spans="3:13" ht="35.1" hidden="1" customHeight="1">
      <c r="C177" s="743"/>
      <c r="D177" s="744" t="s">
        <v>341</v>
      </c>
      <c r="E177" s="745"/>
      <c r="F177" s="748"/>
      <c r="G177" s="749"/>
      <c r="H177" s="749"/>
      <c r="I177" s="749"/>
      <c r="J177" s="636" t="s">
        <v>210</v>
      </c>
      <c r="L177" s="234" t="s">
        <v>364</v>
      </c>
    </row>
    <row r="178" spans="3:13" ht="35.1" hidden="1" customHeight="1">
      <c r="C178" s="743"/>
      <c r="D178" s="744" t="s">
        <v>368</v>
      </c>
      <c r="E178" s="745"/>
      <c r="F178" s="748"/>
      <c r="G178" s="749"/>
      <c r="H178" s="749"/>
      <c r="I178" s="749"/>
      <c r="J178" s="637" t="s">
        <v>210</v>
      </c>
      <c r="L178" s="234" t="s">
        <v>370</v>
      </c>
    </row>
    <row r="179" spans="3:13" ht="35.1" customHeight="1">
      <c r="C179" s="743"/>
      <c r="D179" s="744" t="s">
        <v>342</v>
      </c>
      <c r="E179" s="745"/>
      <c r="F179" s="741">
        <f>F171-SUM(F172:G178)</f>
        <v>0</v>
      </c>
      <c r="G179" s="742"/>
      <c r="H179" s="742"/>
      <c r="I179" s="742"/>
      <c r="J179" s="258" t="s">
        <v>210</v>
      </c>
      <c r="L179" s="234" t="s">
        <v>919</v>
      </c>
    </row>
    <row r="180" spans="3:13" ht="9.75" customHeight="1">
      <c r="F180" s="259"/>
      <c r="G180" s="260"/>
      <c r="H180" s="260"/>
      <c r="I180" s="260"/>
      <c r="J180" s="260"/>
    </row>
    <row r="181" spans="3:13">
      <c r="C181" s="756" t="s">
        <v>785</v>
      </c>
      <c r="D181" s="757"/>
      <c r="E181" s="757"/>
      <c r="F181" s="865" t="s">
        <v>145</v>
      </c>
      <c r="G181" s="865"/>
      <c r="H181" s="865"/>
      <c r="I181" s="865"/>
      <c r="J181" s="865"/>
      <c r="K181" s="14"/>
      <c r="L181" s="226" t="s">
        <v>153</v>
      </c>
    </row>
    <row r="182" spans="3:13" ht="35.1" customHeight="1">
      <c r="C182" s="740"/>
      <c r="D182" s="849" t="s">
        <v>970</v>
      </c>
      <c r="E182" s="866"/>
      <c r="F182" s="728"/>
      <c r="G182" s="867"/>
      <c r="H182" s="868"/>
      <c r="I182" s="868"/>
      <c r="J182" s="868"/>
      <c r="K182" s="14"/>
      <c r="L182" s="698" t="s">
        <v>841</v>
      </c>
      <c r="M182" s="232"/>
    </row>
    <row r="183" spans="3:13" ht="35.1" customHeight="1">
      <c r="C183" s="740"/>
      <c r="D183" s="848" t="s">
        <v>971</v>
      </c>
      <c r="E183" s="869"/>
      <c r="F183" s="728"/>
      <c r="G183" s="867"/>
      <c r="H183" s="868"/>
      <c r="I183" s="868"/>
      <c r="J183" s="868"/>
      <c r="K183" s="14"/>
      <c r="L183" s="234" t="s">
        <v>842</v>
      </c>
      <c r="M183" s="232"/>
    </row>
    <row r="184" spans="3:13" ht="34.5" customHeight="1">
      <c r="C184" s="740"/>
      <c r="D184" s="736" t="s">
        <v>1001</v>
      </c>
      <c r="E184" s="737"/>
      <c r="F184" s="730" t="s">
        <v>159</v>
      </c>
      <c r="G184" s="731" t="s">
        <v>1002</v>
      </c>
      <c r="H184" s="732"/>
      <c r="I184" s="732"/>
      <c r="J184" s="732"/>
      <c r="L184" s="216" t="s">
        <v>1003</v>
      </c>
    </row>
    <row r="185" spans="3:13" ht="363" customHeight="1">
      <c r="C185" s="740"/>
      <c r="D185" s="738"/>
      <c r="E185" s="739"/>
      <c r="F185" s="733" t="s">
        <v>1004</v>
      </c>
      <c r="G185" s="734"/>
      <c r="H185" s="734"/>
      <c r="I185" s="734"/>
      <c r="J185" s="735"/>
      <c r="L185" s="729"/>
    </row>
  </sheetData>
  <sheetProtection algorithmName="SHA-512" hashValue="d2N62WGUHI4MkXJl81i00+U0K7UNpShnGuotvOxyKmnU2cNcQDfxO+b++rDeFaNopn0tCdeppeMrSBNJUC73WQ==" saltValue="rwFS45WIGGdBWZ7/1SSFHw==" spinCount="100000" sheet="1" formatCells="0" formatRows="0" insertRows="0" deleteRows="0" selectLockedCells="1" autoFilter="0" pivotTables="0"/>
  <dataConsolidate/>
  <mergeCells count="261">
    <mergeCell ref="C25:C38"/>
    <mergeCell ref="D52:E52"/>
    <mergeCell ref="G52:J52"/>
    <mergeCell ref="C40:C52"/>
    <mergeCell ref="D66:E66"/>
    <mergeCell ref="G66:J66"/>
    <mergeCell ref="F46:J46"/>
    <mergeCell ref="F49:J49"/>
    <mergeCell ref="F57:I57"/>
    <mergeCell ref="F36:J36"/>
    <mergeCell ref="D32:D35"/>
    <mergeCell ref="D28:D30"/>
    <mergeCell ref="D25:E25"/>
    <mergeCell ref="D41:E41"/>
    <mergeCell ref="F41:J41"/>
    <mergeCell ref="D54:E54"/>
    <mergeCell ref="F54:J54"/>
    <mergeCell ref="D50:E50"/>
    <mergeCell ref="F50:J50"/>
    <mergeCell ref="D42:D44"/>
    <mergeCell ref="F35:J35"/>
    <mergeCell ref="F40:J40"/>
    <mergeCell ref="D40:E40"/>
    <mergeCell ref="F42:J42"/>
    <mergeCell ref="F181:J181"/>
    <mergeCell ref="D182:E182"/>
    <mergeCell ref="G182:J182"/>
    <mergeCell ref="D183:E183"/>
    <mergeCell ref="G183:J183"/>
    <mergeCell ref="D51:E51"/>
    <mergeCell ref="F51:J51"/>
    <mergeCell ref="F140:I140"/>
    <mergeCell ref="D142:D147"/>
    <mergeCell ref="F142:J142"/>
    <mergeCell ref="F144:J144"/>
    <mergeCell ref="F145:J145"/>
    <mergeCell ref="F146:J146"/>
    <mergeCell ref="F147:J147"/>
    <mergeCell ref="D137:D141"/>
    <mergeCell ref="F141:I141"/>
    <mergeCell ref="F139:J139"/>
    <mergeCell ref="D73:E73"/>
    <mergeCell ref="F73:J73"/>
    <mergeCell ref="F87:J87"/>
    <mergeCell ref="D65:E65"/>
    <mergeCell ref="F65:J65"/>
    <mergeCell ref="D79:E79"/>
    <mergeCell ref="F79:J79"/>
    <mergeCell ref="F138:J138"/>
    <mergeCell ref="F58:I58"/>
    <mergeCell ref="D70:D72"/>
    <mergeCell ref="D129:D134"/>
    <mergeCell ref="D124:E124"/>
    <mergeCell ref="D112:E112"/>
    <mergeCell ref="D113:D116"/>
    <mergeCell ref="D125:D128"/>
    <mergeCell ref="D83:E83"/>
    <mergeCell ref="D84:E84"/>
    <mergeCell ref="D101:D104"/>
    <mergeCell ref="D78:E78"/>
    <mergeCell ref="D80:E80"/>
    <mergeCell ref="G80:J80"/>
    <mergeCell ref="D89:D92"/>
    <mergeCell ref="F98:J98"/>
    <mergeCell ref="F85:J85"/>
    <mergeCell ref="F86:J86"/>
    <mergeCell ref="F62:J62"/>
    <mergeCell ref="C87:E87"/>
    <mergeCell ref="F133:J133"/>
    <mergeCell ref="F134:J134"/>
    <mergeCell ref="C68:C80"/>
    <mergeCell ref="C54:C66"/>
    <mergeCell ref="F70:J70"/>
    <mergeCell ref="F129:J129"/>
    <mergeCell ref="F132:J132"/>
    <mergeCell ref="F125:J125"/>
    <mergeCell ref="F83:J83"/>
    <mergeCell ref="F84:J84"/>
    <mergeCell ref="F101:J101"/>
    <mergeCell ref="F89:J89"/>
    <mergeCell ref="F96:J96"/>
    <mergeCell ref="F97:J97"/>
    <mergeCell ref="F71:I71"/>
    <mergeCell ref="F72:I72"/>
    <mergeCell ref="F76:J76"/>
    <mergeCell ref="F91:I91"/>
    <mergeCell ref="F92:I92"/>
    <mergeCell ref="F95:J95"/>
    <mergeCell ref="F107:J107"/>
    <mergeCell ref="F103:I103"/>
    <mergeCell ref="F78:J78"/>
    <mergeCell ref="F74:J74"/>
    <mergeCell ref="F77:J77"/>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22:I22"/>
    <mergeCell ref="F21:I21"/>
    <mergeCell ref="D22:E22"/>
    <mergeCell ref="F23:J23"/>
    <mergeCell ref="G24:J24"/>
    <mergeCell ref="D31:E31"/>
    <mergeCell ref="D26:E26"/>
    <mergeCell ref="F26:J26"/>
    <mergeCell ref="D27:E27"/>
    <mergeCell ref="F27:J27"/>
    <mergeCell ref="F29:I29"/>
    <mergeCell ref="F30:I30"/>
    <mergeCell ref="F28:J28"/>
    <mergeCell ref="F31:J31"/>
    <mergeCell ref="F45:J45"/>
    <mergeCell ref="D45:E45"/>
    <mergeCell ref="D46:D49"/>
    <mergeCell ref="F32:J32"/>
    <mergeCell ref="F34:J34"/>
    <mergeCell ref="D37:E37"/>
    <mergeCell ref="F37:J37"/>
    <mergeCell ref="F43:I43"/>
    <mergeCell ref="F44:I44"/>
    <mergeCell ref="F48:J48"/>
    <mergeCell ref="D36:E36"/>
    <mergeCell ref="D38:E38"/>
    <mergeCell ref="G38:J38"/>
    <mergeCell ref="C83:C85"/>
    <mergeCell ref="D93:D98"/>
    <mergeCell ref="D55:E55"/>
    <mergeCell ref="D56:D58"/>
    <mergeCell ref="F56:J56"/>
    <mergeCell ref="F55:J55"/>
    <mergeCell ref="D59:E59"/>
    <mergeCell ref="F59:J59"/>
    <mergeCell ref="D60:D63"/>
    <mergeCell ref="F60:J60"/>
    <mergeCell ref="F64:J64"/>
    <mergeCell ref="D68:E68"/>
    <mergeCell ref="F68:J68"/>
    <mergeCell ref="D69:E69"/>
    <mergeCell ref="F69:J69"/>
    <mergeCell ref="F63:J63"/>
    <mergeCell ref="D64:E64"/>
    <mergeCell ref="F93:J93"/>
    <mergeCell ref="D74:D77"/>
    <mergeCell ref="C82:E82"/>
    <mergeCell ref="D85:E85"/>
    <mergeCell ref="F90:J90"/>
    <mergeCell ref="C88:C98"/>
    <mergeCell ref="D88:E88"/>
    <mergeCell ref="C160:E160"/>
    <mergeCell ref="F160:J160"/>
    <mergeCell ref="C161:C164"/>
    <mergeCell ref="D161:E161"/>
    <mergeCell ref="F161:J161"/>
    <mergeCell ref="C124:C134"/>
    <mergeCell ref="D162:E162"/>
    <mergeCell ref="F162:J162"/>
    <mergeCell ref="G150:J150"/>
    <mergeCell ref="G156:J156"/>
    <mergeCell ref="C149:E149"/>
    <mergeCell ref="C150:C153"/>
    <mergeCell ref="D150:E150"/>
    <mergeCell ref="D156:E156"/>
    <mergeCell ref="D157:E157"/>
    <mergeCell ref="D158:E158"/>
    <mergeCell ref="G158:J158"/>
    <mergeCell ref="F159:J159"/>
    <mergeCell ref="F126:J126"/>
    <mergeCell ref="F127:I127"/>
    <mergeCell ref="F152:J152"/>
    <mergeCell ref="C136:J136"/>
    <mergeCell ref="C137:C147"/>
    <mergeCell ref="F149:J149"/>
    <mergeCell ref="C170:E170"/>
    <mergeCell ref="F170:J170"/>
    <mergeCell ref="D151:E151"/>
    <mergeCell ref="F151:J151"/>
    <mergeCell ref="F154:J154"/>
    <mergeCell ref="C155:E155"/>
    <mergeCell ref="F155:J155"/>
    <mergeCell ref="C156:C158"/>
    <mergeCell ref="D163:E163"/>
    <mergeCell ref="F163:J163"/>
    <mergeCell ref="F168:J168"/>
    <mergeCell ref="D164:E164"/>
    <mergeCell ref="F164:J164"/>
    <mergeCell ref="D168:E168"/>
    <mergeCell ref="D152:E152"/>
    <mergeCell ref="D166:E166"/>
    <mergeCell ref="F166:J166"/>
    <mergeCell ref="D167:E167"/>
    <mergeCell ref="F167:J167"/>
    <mergeCell ref="C165:C168"/>
    <mergeCell ref="D165:E165"/>
    <mergeCell ref="D153:E153"/>
    <mergeCell ref="F153:J153"/>
    <mergeCell ref="F157:I157"/>
    <mergeCell ref="F165:J165"/>
    <mergeCell ref="C112:C122"/>
    <mergeCell ref="D117:D122"/>
    <mergeCell ref="F117:J117"/>
    <mergeCell ref="F120:J120"/>
    <mergeCell ref="F108:J108"/>
    <mergeCell ref="F109:J109"/>
    <mergeCell ref="F110:J110"/>
    <mergeCell ref="F102:J102"/>
    <mergeCell ref="D105:D110"/>
    <mergeCell ref="F105:J105"/>
    <mergeCell ref="F121:J121"/>
    <mergeCell ref="F122:J122"/>
    <mergeCell ref="F115:I115"/>
    <mergeCell ref="F116:I116"/>
    <mergeCell ref="F119:J119"/>
    <mergeCell ref="F113:J113"/>
    <mergeCell ref="F114:J114"/>
    <mergeCell ref="C100:C110"/>
    <mergeCell ref="D100:E100"/>
    <mergeCell ref="F104:I104"/>
    <mergeCell ref="F137:J137"/>
    <mergeCell ref="F128:I128"/>
    <mergeCell ref="F131:J131"/>
    <mergeCell ref="G184:J184"/>
    <mergeCell ref="F185:J185"/>
    <mergeCell ref="D184:E185"/>
    <mergeCell ref="C182:C185"/>
    <mergeCell ref="F179:I179"/>
    <mergeCell ref="C171:C179"/>
    <mergeCell ref="D178:E178"/>
    <mergeCell ref="D179:E179"/>
    <mergeCell ref="D174:E174"/>
    <mergeCell ref="D175:E175"/>
    <mergeCell ref="D176:E176"/>
    <mergeCell ref="D177:E177"/>
    <mergeCell ref="D171:E171"/>
    <mergeCell ref="D172:E172"/>
    <mergeCell ref="D173:E173"/>
    <mergeCell ref="F178:I178"/>
    <mergeCell ref="F177:I177"/>
    <mergeCell ref="F176:I176"/>
    <mergeCell ref="F175:I175"/>
    <mergeCell ref="F174:I174"/>
    <mergeCell ref="F173:I173"/>
    <mergeCell ref="F172:I172"/>
    <mergeCell ref="F171:I171"/>
    <mergeCell ref="C181:E181"/>
  </mergeCells>
  <phoneticPr fontId="23"/>
  <conditionalFormatting sqref="A108:J110 A184:B185 F185 A186:XFD1048576">
    <cfRule type="containsText" dxfId="508" priority="111" stopIfTrue="1" operator="containsText" text="(例)">
      <formula>NOT(ISERROR(SEARCH("(例)",A108)))</formula>
    </cfRule>
  </conditionalFormatting>
  <conditionalFormatting sqref="A120:J122">
    <cfRule type="containsText" dxfId="507" priority="108" stopIfTrue="1" operator="containsText" text="(例)">
      <formula>NOT(ISERROR(SEARCH("(例)",A120)))</formula>
    </cfRule>
  </conditionalFormatting>
  <conditionalFormatting sqref="A132:J134">
    <cfRule type="containsText" dxfId="506" priority="105" stopIfTrue="1" operator="containsText" text="(例)">
      <formula>NOT(ISERROR(SEARCH("(例)",A132)))</formula>
    </cfRule>
  </conditionalFormatting>
  <conditionalFormatting sqref="A39:XFD39 A53:E54 A67:E68 A81 C81:E81 B99 A111:B111 A123:B123 A135 A136:B148 A170:B179 M170:XFD179">
    <cfRule type="containsText" dxfId="505" priority="506" stopIfTrue="1" operator="containsText" text="(例)">
      <formula>NOT(ISERROR(SEARCH("(例)",A39)))</formula>
    </cfRule>
  </conditionalFormatting>
  <conditionalFormatting sqref="A82:XFD87 A88:F88 A89:XFD90 J91:K91 A91:F92 J92:XFD92 A93:K93 A96:XFD99 A149:XFD155 A159:XFD168 F171 F173 F175 F179 A94:D95 A100:F100 A101:E105 A106:D107 A112:F112 A113:E117 A118:D119 A124:F124 A125:E129 A130:D131 A1:K1 M1:XFD1 A2:XFD10 A11:B22 A23:XFD24 A25:B38 M25:XFD38 A40:E40 D41:E44 A41:B52 D45 G53:XFD53 D55:E58 A55:B66 G67:XFD67 D69:E72 A69:B80 G81:XFD81 K88:XFD88 K94:XFD95 K137:K147 M137:XFD147 K148:XFD148 A156:E158 K156:XFD158 D174:D179">
    <cfRule type="containsText" dxfId="504" priority="746" stopIfTrue="1" operator="containsText" text="(例)">
      <formula>NOT(ISERROR(SEARCH("(例)",A1)))</formula>
    </cfRule>
  </conditionalFormatting>
  <conditionalFormatting sqref="A169:XFD169">
    <cfRule type="containsText" dxfId="503" priority="644" stopIfTrue="1" operator="containsText" text="(例)">
      <formula>NOT(ISERROR(SEARCH("(例)",A169)))</formula>
    </cfRule>
  </conditionalFormatting>
  <conditionalFormatting sqref="A180:XFD181 K182:XFD185">
    <cfRule type="containsText" dxfId="502" priority="32" stopIfTrue="1" operator="containsText" text="(例)">
      <formula>NOT(ISERROR(SEARCH("(例)",A180)))</formula>
    </cfRule>
  </conditionalFormatting>
  <conditionalFormatting sqref="C136">
    <cfRule type="containsText" dxfId="501" priority="102" stopIfTrue="1" operator="containsText" text="(例)">
      <formula>NOT(ISERROR(SEARCH("(例)",C136)))</formula>
    </cfRule>
  </conditionalFormatting>
  <conditionalFormatting sqref="C171">
    <cfRule type="containsText" dxfId="500" priority="469" stopIfTrue="1" operator="containsText" text="(例)">
      <formula>NOT(ISERROR(SEARCH("(例)",C171)))</formula>
    </cfRule>
  </conditionalFormatting>
  <conditionalFormatting sqref="C137:E137 C138:C141 E138:E141">
    <cfRule type="containsText" dxfId="499" priority="101" stopIfTrue="1" operator="containsText" text="(例)">
      <formula>NOT(ISERROR(SEARCH("(例)",C137)))</formula>
    </cfRule>
  </conditionalFormatting>
  <conditionalFormatting sqref="C112:F112 C124:F124 C88:F88 C89:J90 C91:F92 J91:J92 C93:J93 C94:D95 C96:J98 C100:F100 C101:E105 C106:D107 C113:E117 C118:D119 C125:E129 C130:D131">
    <cfRule type="expression" dxfId="498" priority="718">
      <formula>$F$25=1</formula>
    </cfRule>
  </conditionalFormatting>
  <conditionalFormatting sqref="C143:F144">
    <cfRule type="containsText" dxfId="497" priority="77" stopIfTrue="1" operator="containsText" text="(例)">
      <formula>NOT(ISERROR(SEARCH("(例)",C143)))</formula>
    </cfRule>
  </conditionalFormatting>
  <conditionalFormatting sqref="C25:J25">
    <cfRule type="containsText" dxfId="496" priority="421" stopIfTrue="1" operator="containsText" text="(例)">
      <formula>NOT(ISERROR(SEARCH("(例)",C25)))</formula>
    </cfRule>
  </conditionalFormatting>
  <conditionalFormatting sqref="C108:J110">
    <cfRule type="expression" dxfId="495" priority="109">
      <formula>$F$25=1</formula>
    </cfRule>
  </conditionalFormatting>
  <conditionalFormatting sqref="C120:J122">
    <cfRule type="expression" dxfId="494" priority="106">
      <formula>$F$25=1</formula>
    </cfRule>
  </conditionalFormatting>
  <conditionalFormatting sqref="C132:J134">
    <cfRule type="expression" dxfId="493" priority="103">
      <formula>$F$25=1</formula>
    </cfRule>
  </conditionalFormatting>
  <conditionalFormatting sqref="C142:J142">
    <cfRule type="containsText" dxfId="492" priority="93" stopIfTrue="1" operator="containsText" text="(例)">
      <formula>NOT(ISERROR(SEARCH("(例)",C142)))</formula>
    </cfRule>
  </conditionalFormatting>
  <conditionalFormatting sqref="C145:J147">
    <cfRule type="containsText" dxfId="491" priority="74" stopIfTrue="1" operator="containsText" text="(例)">
      <formula>NOT(ISERROR(SEARCH("(例)",C145)))</formula>
    </cfRule>
  </conditionalFormatting>
  <conditionalFormatting sqref="C170:L170">
    <cfRule type="containsText" dxfId="490" priority="462" stopIfTrue="1" operator="containsText" text="(例)">
      <formula>NOT(ISERROR(SEARCH("(例)",C170)))</formula>
    </cfRule>
  </conditionalFormatting>
  <conditionalFormatting sqref="D14">
    <cfRule type="containsText" dxfId="489" priority="432" stopIfTrue="1" operator="containsText" text="(例)">
      <formula>NOT(ISERROR(SEARCH("(例)",D14)))</formula>
    </cfRule>
  </conditionalFormatting>
  <conditionalFormatting sqref="D59">
    <cfRule type="containsText" dxfId="488" priority="690" stopIfTrue="1" operator="containsText" text="(例)">
      <formula>NOT(ISERROR(SEARCH("(例)",D59)))</formula>
    </cfRule>
  </conditionalFormatting>
  <conditionalFormatting sqref="D73">
    <cfRule type="containsText" dxfId="487" priority="689" stopIfTrue="1" operator="containsText" text="(例)">
      <formula>NOT(ISERROR(SEARCH("(例)",D73)))</formula>
    </cfRule>
  </conditionalFormatting>
  <conditionalFormatting sqref="D20:E20 D17:E17">
    <cfRule type="containsText" dxfId="486" priority="450" stopIfTrue="1" operator="containsText" text="(例)">
      <formula>NOT(ISERROR(SEARCH("(例)",D17)))</formula>
    </cfRule>
  </conditionalFormatting>
  <conditionalFormatting sqref="D20:E20">
    <cfRule type="expression" dxfId="485" priority="449">
      <formula>$F$12=2</formula>
    </cfRule>
  </conditionalFormatting>
  <conditionalFormatting sqref="D21:E22 C11:E11 D12:E13 D18:D19">
    <cfRule type="containsText" dxfId="484" priority="458" stopIfTrue="1" operator="containsText" text="(例)">
      <formula>NOT(ISERROR(SEARCH("(例)",C11)))</formula>
    </cfRule>
  </conditionalFormatting>
  <conditionalFormatting sqref="D22:E22">
    <cfRule type="expression" dxfId="483" priority="456">
      <formula>$F$12=2</formula>
    </cfRule>
  </conditionalFormatting>
  <conditionalFormatting sqref="D38:E38">
    <cfRule type="containsText" dxfId="482" priority="24" stopIfTrue="1" operator="containsText" text="(例)">
      <formula>NOT(ISERROR(SEARCH("(例)",D38)))</formula>
    </cfRule>
  </conditionalFormatting>
  <conditionalFormatting sqref="D46:E52">
    <cfRule type="containsText" dxfId="481" priority="18" stopIfTrue="1" operator="containsText" text="(例)">
      <formula>NOT(ISERROR(SEARCH("(例)",D46)))</formula>
    </cfRule>
  </conditionalFormatting>
  <conditionalFormatting sqref="D60:E66">
    <cfRule type="containsText" dxfId="480" priority="12" stopIfTrue="1" operator="containsText" text="(例)">
      <formula>NOT(ISERROR(SEARCH("(例)",D60)))</formula>
    </cfRule>
  </conditionalFormatting>
  <conditionalFormatting sqref="D74:E80">
    <cfRule type="containsText" dxfId="479" priority="6" stopIfTrue="1" operator="containsText" text="(例)">
      <formula>NOT(ISERROR(SEARCH("(例)",D74)))</formula>
    </cfRule>
  </conditionalFormatting>
  <conditionalFormatting sqref="D171:E173">
    <cfRule type="containsText" dxfId="478" priority="465" stopIfTrue="1" operator="containsText" text="(例)">
      <formula>NOT(ISERROR(SEARCH("(例)",D171)))</formula>
    </cfRule>
  </conditionalFormatting>
  <conditionalFormatting sqref="D28:K28 D29:F30 J29:K30 D35:L37 D26:F27 D31:L32 K25:L27 D33:E34 K33:L34">
    <cfRule type="containsText" dxfId="477" priority="425" stopIfTrue="1" operator="containsText" text="(例)">
      <formula>NOT(ISERROR(SEARCH("(例)",D25)))</formula>
    </cfRule>
  </conditionalFormatting>
  <conditionalFormatting sqref="E14:E16">
    <cfRule type="containsText" dxfId="476" priority="426" stopIfTrue="1" operator="containsText" text="(例)">
      <formula>NOT(ISERROR(SEARCH("(例)",E14)))</formula>
    </cfRule>
  </conditionalFormatting>
  <conditionalFormatting sqref="E94:F95 H94 J94">
    <cfRule type="containsText" dxfId="475" priority="360" stopIfTrue="1" operator="containsText" text="(例)">
      <formula>NOT(ISERROR(SEARCH("(例)",E94)))</formula>
    </cfRule>
  </conditionalFormatting>
  <conditionalFormatting sqref="E106:F107">
    <cfRule type="containsText" dxfId="474" priority="129" stopIfTrue="1" operator="containsText" text="(例)">
      <formula>NOT(ISERROR(SEARCH("(例)",E106)))</formula>
    </cfRule>
  </conditionalFormatting>
  <conditionalFormatting sqref="E118:F119">
    <cfRule type="containsText" dxfId="473" priority="126" stopIfTrue="1" operator="containsText" text="(例)">
      <formula>NOT(ISERROR(SEARCH("(例)",E118)))</formula>
    </cfRule>
  </conditionalFormatting>
  <conditionalFormatting sqref="E130:F131">
    <cfRule type="containsText" dxfId="472" priority="123" stopIfTrue="1" operator="containsText" text="(例)">
      <formula>NOT(ISERROR(SEARCH("(例)",E130)))</formula>
    </cfRule>
  </conditionalFormatting>
  <conditionalFormatting sqref="E94:J95">
    <cfRule type="expression" dxfId="471" priority="352">
      <formula>$F$25=1</formula>
    </cfRule>
  </conditionalFormatting>
  <conditionalFormatting sqref="E106:J107">
    <cfRule type="expression" dxfId="470" priority="59">
      <formula>$F$25=1</formula>
    </cfRule>
  </conditionalFormatting>
  <conditionalFormatting sqref="E118:J119">
    <cfRule type="expression" dxfId="469" priority="58">
      <formula>$F$25=1</formula>
    </cfRule>
  </conditionalFormatting>
  <conditionalFormatting sqref="E130:J131">
    <cfRule type="expression" dxfId="468" priority="57">
      <formula>$F$25=1</formula>
    </cfRule>
  </conditionalFormatting>
  <conditionalFormatting sqref="F11:F12">
    <cfRule type="containsText" dxfId="467" priority="438" stopIfTrue="1" operator="containsText" text="(例)">
      <formula>NOT(ISERROR(SEARCH("(例)",F11)))</formula>
    </cfRule>
  </conditionalFormatting>
  <conditionalFormatting sqref="F11:F16">
    <cfRule type="expression" dxfId="466" priority="430">
      <formula>OR(COUNTIF($F11,"(例)*")=1,$F11="")</formula>
    </cfRule>
  </conditionalFormatting>
  <conditionalFormatting sqref="F13:F16">
    <cfRule type="containsText" dxfId="465" priority="429" stopIfTrue="1" operator="containsText" text="(例)">
      <formula>NOT(ISERROR(SEARCH("(例)",F13)))</formula>
    </cfRule>
  </conditionalFormatting>
  <conditionalFormatting sqref="F17">
    <cfRule type="containsBlanks" dxfId="464" priority="460" stopIfTrue="1">
      <formula>LEN(TRIM(F17))=0</formula>
    </cfRule>
    <cfRule type="expression" dxfId="463" priority="459">
      <formula>OR(COUNTIF(#REF!,"(例)*")=1,#REF!="")</formula>
    </cfRule>
  </conditionalFormatting>
  <conditionalFormatting sqref="F18:F21">
    <cfRule type="expression" dxfId="462" priority="439">
      <formula>OR(COUNTIF($F18,"(例)*")=1,$F18="")</formula>
    </cfRule>
    <cfRule type="containsText" dxfId="461" priority="440" stopIfTrue="1" operator="containsText" text="(例)">
      <formula>NOT(ISERROR(SEARCH("(例)",F18)))</formula>
    </cfRule>
  </conditionalFormatting>
  <conditionalFormatting sqref="F22">
    <cfRule type="expression" dxfId="460" priority="434">
      <formula>$F$12="社宅等"</formula>
    </cfRule>
    <cfRule type="expression" dxfId="459" priority="451">
      <formula>$F$12="賃貸"</formula>
    </cfRule>
    <cfRule type="containsText" dxfId="458" priority="453" stopIfTrue="1" operator="containsText" text="(例)">
      <formula>NOT(ISERROR(SEARCH("(例)",F22)))</formula>
    </cfRule>
    <cfRule type="expression" dxfId="457" priority="452">
      <formula>OR(COUNTIF($F22,"(例)*")=1,$F22="")</formula>
    </cfRule>
  </conditionalFormatting>
  <conditionalFormatting sqref="F31 F36">
    <cfRule type="expression" dxfId="456" priority="376">
      <formula>$F$25=2</formula>
    </cfRule>
  </conditionalFormatting>
  <conditionalFormatting sqref="F33">
    <cfRule type="containsBlanks" dxfId="455" priority="206">
      <formula>LEN(TRIM(F33))=0</formula>
    </cfRule>
    <cfRule type="containsText" dxfId="454" priority="207" stopIfTrue="1" operator="containsText" text="(例)">
      <formula>NOT(ISERROR(SEARCH("(例)",F33)))</formula>
    </cfRule>
  </conditionalFormatting>
  <conditionalFormatting sqref="F34">
    <cfRule type="containsText" dxfId="453" priority="186" stopIfTrue="1" operator="containsText" text="(例)">
      <formula>NOT(ISERROR(SEARCH("(例)",F34)))</formula>
    </cfRule>
  </conditionalFormatting>
  <conditionalFormatting sqref="F38">
    <cfRule type="expression" dxfId="452" priority="22">
      <formula>_xlfn.ISFORMULA(F38)=TRUE</formula>
    </cfRule>
    <cfRule type="containsText" dxfId="451" priority="21" operator="containsText" text="(例)">
      <formula>NOT(ISERROR(SEARCH("(例)",F38)))</formula>
    </cfRule>
    <cfRule type="expression" dxfId="450" priority="23">
      <formula>#REF!="無し"</formula>
    </cfRule>
    <cfRule type="containsBlanks" dxfId="449" priority="20">
      <formula>LEN(TRIM(F38))=0</formula>
    </cfRule>
  </conditionalFormatting>
  <conditionalFormatting sqref="F47:F48">
    <cfRule type="containsText" dxfId="448" priority="303" stopIfTrue="1" operator="containsText" text="(例)">
      <formula>NOT(ISERROR(SEARCH("(例)",F47)))</formula>
    </cfRule>
  </conditionalFormatting>
  <conditionalFormatting sqref="F51">
    <cfRule type="expression" dxfId="447" priority="296">
      <formula>$F$25=1</formula>
    </cfRule>
  </conditionalFormatting>
  <conditionalFormatting sqref="F52">
    <cfRule type="expression" dxfId="446" priority="17">
      <formula>#REF!="無し"</formula>
    </cfRule>
    <cfRule type="expression" dxfId="445" priority="16">
      <formula>_xlfn.ISFORMULA(F52)=TRUE</formula>
    </cfRule>
    <cfRule type="containsText" dxfId="444" priority="15" operator="containsText" text="(例)">
      <formula>NOT(ISERROR(SEARCH("(例)",F52)))</formula>
    </cfRule>
    <cfRule type="containsBlanks" dxfId="443" priority="14">
      <formula>LEN(TRIM(F52))=0</formula>
    </cfRule>
  </conditionalFormatting>
  <conditionalFormatting sqref="F61:F62">
    <cfRule type="containsText" dxfId="442" priority="184" stopIfTrue="1" operator="containsText" text="(例)">
      <formula>NOT(ISERROR(SEARCH("(例)",F61)))</formula>
    </cfRule>
  </conditionalFormatting>
  <conditionalFormatting sqref="F65">
    <cfRule type="expression" dxfId="441" priority="292">
      <formula>$F$25=1</formula>
    </cfRule>
  </conditionalFormatting>
  <conditionalFormatting sqref="F66">
    <cfRule type="expression" dxfId="440" priority="11">
      <formula>#REF!="無し"</formula>
    </cfRule>
    <cfRule type="expression" dxfId="439" priority="10">
      <formula>_xlfn.ISFORMULA(F66)=TRUE</formula>
    </cfRule>
    <cfRule type="containsBlanks" dxfId="438" priority="8">
      <formula>LEN(TRIM(F66))=0</formula>
    </cfRule>
    <cfRule type="containsText" dxfId="437" priority="9" operator="containsText" text="(例)">
      <formula>NOT(ISERROR(SEARCH("(例)",F66)))</formula>
    </cfRule>
  </conditionalFormatting>
  <conditionalFormatting sqref="F75:F76">
    <cfRule type="containsText" dxfId="436" priority="182" stopIfTrue="1" operator="containsText" text="(例)">
      <formula>NOT(ISERROR(SEARCH("(例)",F75)))</formula>
    </cfRule>
  </conditionalFormatting>
  <conditionalFormatting sqref="F79">
    <cfRule type="expression" dxfId="435" priority="288">
      <formula>$F$25=1</formula>
    </cfRule>
  </conditionalFormatting>
  <conditionalFormatting sqref="F80">
    <cfRule type="containsBlanks" dxfId="434" priority="2">
      <formula>LEN(TRIM(F80))=0</formula>
    </cfRule>
    <cfRule type="expression" dxfId="433" priority="5">
      <formula>#REF!="無し"</formula>
    </cfRule>
    <cfRule type="expression" dxfId="432" priority="4">
      <formula>_xlfn.ISFORMULA(F80)=TRUE</formula>
    </cfRule>
    <cfRule type="containsText" dxfId="431" priority="3" operator="containsText" text="(例)">
      <formula>NOT(ISERROR(SEARCH("(例)",F80)))</formula>
    </cfRule>
  </conditionalFormatting>
  <conditionalFormatting sqref="F88 F100">
    <cfRule type="expression" dxfId="430" priority="748">
      <formula>AND($F$88="●",$F$100="●")</formula>
    </cfRule>
  </conditionalFormatting>
  <conditionalFormatting sqref="F94">
    <cfRule type="containsBlanks" dxfId="429" priority="358">
      <formula>LEN(TRIM(F94))=0</formula>
    </cfRule>
  </conditionalFormatting>
  <conditionalFormatting sqref="F112">
    <cfRule type="expression" dxfId="428" priority="662">
      <formula>AND($F$88="●",$F$112="●")</formula>
    </cfRule>
  </conditionalFormatting>
  <conditionalFormatting sqref="F124">
    <cfRule type="expression" dxfId="427" priority="661">
      <formula>AND($F$88="●",$F$124="●")</formula>
    </cfRule>
  </conditionalFormatting>
  <conditionalFormatting sqref="F140:F141 J140:J141">
    <cfRule type="containsText" dxfId="426" priority="71" stopIfTrue="1" operator="containsText" text="(例)">
      <formula>NOT(ISERROR(SEARCH("(例)",F140)))</formula>
    </cfRule>
  </conditionalFormatting>
  <conditionalFormatting sqref="F156">
    <cfRule type="containsText" dxfId="425" priority="415" stopIfTrue="1" operator="containsText" text="(例)">
      <formula>NOT(ISERROR(SEARCH("(例)",F156)))</formula>
    </cfRule>
    <cfRule type="expression" dxfId="424" priority="413">
      <formula>$F$206="無し"</formula>
    </cfRule>
    <cfRule type="expression" dxfId="423" priority="758">
      <formula>$F$199="無し"</formula>
    </cfRule>
    <cfRule type="expression" dxfId="422" priority="759">
      <formula>OR(COUNTIF($F156,"(例)*")=1,$F156="")</formula>
    </cfRule>
  </conditionalFormatting>
  <conditionalFormatting sqref="F157">
    <cfRule type="expression" dxfId="421" priority="407">
      <formula>OR(COUNTIF($F157,"(例)*")=1,$F157="")</formula>
    </cfRule>
    <cfRule type="expression" dxfId="420" priority="380">
      <formula>$F$156="無し"</formula>
    </cfRule>
  </conditionalFormatting>
  <conditionalFormatting sqref="F158">
    <cfRule type="expression" dxfId="419" priority="409">
      <formula>$F$156="無し"</formula>
    </cfRule>
    <cfRule type="expression" dxfId="418" priority="760">
      <formula>OR(COUNTIF($F158,"(例)*")=1,$F158="")</formula>
    </cfRule>
  </conditionalFormatting>
  <conditionalFormatting sqref="F182:F183">
    <cfRule type="expression" dxfId="417" priority="27">
      <formula>F12="分譲"</formula>
    </cfRule>
    <cfRule type="containsBlanks" dxfId="416" priority="761">
      <formula>LEN(TRIM(F182))=0</formula>
    </cfRule>
  </conditionalFormatting>
  <conditionalFormatting sqref="F184">
    <cfRule type="expression" dxfId="415" priority="26">
      <formula>$F$184="☑"</formula>
    </cfRule>
    <cfRule type="expression" dxfId="414" priority="25">
      <formula>F13="分譲"</formula>
    </cfRule>
  </conditionalFormatting>
  <conditionalFormatting sqref="F12:I12">
    <cfRule type="containsText" dxfId="413" priority="436" operator="containsText" text="（例）">
      <formula>NOT(ISERROR(SEARCH("（例）",F12)))</formula>
    </cfRule>
  </conditionalFormatting>
  <conditionalFormatting sqref="F25:J25">
    <cfRule type="expression" dxfId="412" priority="420">
      <formula>OR(COUNTIF($F25,"(例)*")=1,$F25="")</formula>
    </cfRule>
  </conditionalFormatting>
  <conditionalFormatting sqref="F28:J28 F29:F30 J29:J30 F37">
    <cfRule type="expression" dxfId="411" priority="423">
      <formula>$F$25=1</formula>
    </cfRule>
  </conditionalFormatting>
  <conditionalFormatting sqref="F28:J28 F29:F30 J29:J30 F37:J37">
    <cfRule type="expression" dxfId="410" priority="374">
      <formula>$F$25=1</formula>
    </cfRule>
  </conditionalFormatting>
  <conditionalFormatting sqref="F31:J32 F35:J37 F28:J28 F29:F30 J29:J30 F26:F27">
    <cfRule type="containsBlanks" dxfId="409" priority="377">
      <formula>LEN(TRIM(F26))=0</formula>
    </cfRule>
  </conditionalFormatting>
  <conditionalFormatting sqref="F42:J42 F43:F44 J43:J44">
    <cfRule type="expression" dxfId="408" priority="177">
      <formula>$F$25=1</formula>
    </cfRule>
    <cfRule type="expression" dxfId="407" priority="179">
      <formula>$F$25=1</formula>
    </cfRule>
  </conditionalFormatting>
  <conditionalFormatting sqref="F42:J42 J43:J44 F43:F45 F40:F41">
    <cfRule type="containsText" dxfId="406" priority="180" stopIfTrue="1" operator="containsText" text="(例)">
      <formula>NOT(ISERROR(SEARCH("(例)",F40)))</formula>
    </cfRule>
  </conditionalFormatting>
  <conditionalFormatting sqref="F46:J46">
    <cfRule type="containsText" dxfId="405" priority="330" stopIfTrue="1" operator="containsText" text="(例)">
      <formula>NOT(ISERROR(SEARCH("(例)",F46)))</formula>
    </cfRule>
  </conditionalFormatting>
  <conditionalFormatting sqref="F49:J50">
    <cfRule type="containsText" dxfId="404" priority="120" stopIfTrue="1" operator="containsText" text="(例)">
      <formula>NOT(ISERROR(SEARCH("(例)",F49)))</formula>
    </cfRule>
  </conditionalFormatting>
  <conditionalFormatting sqref="F51:J51">
    <cfRule type="expression" dxfId="403" priority="294">
      <formula>$F$25=1</formula>
    </cfRule>
  </conditionalFormatting>
  <conditionalFormatting sqref="F56:J56 F57:F58 J57:J58">
    <cfRule type="expression" dxfId="402" priority="175">
      <formula>$F$25=1</formula>
    </cfRule>
    <cfRule type="expression" dxfId="401" priority="173">
      <formula>$F$25=1</formula>
    </cfRule>
  </conditionalFormatting>
  <conditionalFormatting sqref="F56:J56 J57:J58 F57:F59 F54:F55">
    <cfRule type="containsText" dxfId="400" priority="176" stopIfTrue="1" operator="containsText" text="(例)">
      <formula>NOT(ISERROR(SEARCH("(例)",F54)))</formula>
    </cfRule>
  </conditionalFormatting>
  <conditionalFormatting sqref="F60:J60">
    <cfRule type="containsText" dxfId="399" priority="328" stopIfTrue="1" operator="containsText" text="(例)">
      <formula>NOT(ISERROR(SEARCH("(例)",F60)))</formula>
    </cfRule>
  </conditionalFormatting>
  <conditionalFormatting sqref="F63:J64">
    <cfRule type="containsText" dxfId="398" priority="117" stopIfTrue="1" operator="containsText" text="(例)">
      <formula>NOT(ISERROR(SEARCH("(例)",F63)))</formula>
    </cfRule>
  </conditionalFormatting>
  <conditionalFormatting sqref="F65:J65">
    <cfRule type="expression" dxfId="397" priority="290">
      <formula>$F$25=1</formula>
    </cfRule>
  </conditionalFormatting>
  <conditionalFormatting sqref="F70:J70 F71:F72 J71:J72">
    <cfRule type="expression" dxfId="396" priority="169">
      <formula>$F$25=1</formula>
    </cfRule>
    <cfRule type="expression" dxfId="395" priority="171">
      <formula>$F$25=1</formula>
    </cfRule>
  </conditionalFormatting>
  <conditionalFormatting sqref="F70:J70 J71:J72 F71:F73 F68:F69">
    <cfRule type="containsText" dxfId="394" priority="172" stopIfTrue="1" operator="containsText" text="(例)">
      <formula>NOT(ISERROR(SEARCH("(例)",F68)))</formula>
    </cfRule>
  </conditionalFormatting>
  <conditionalFormatting sqref="F74:J74">
    <cfRule type="containsText" dxfId="393" priority="326" stopIfTrue="1" operator="containsText" text="(例)">
      <formula>NOT(ISERROR(SEARCH("(例)",F74)))</formula>
    </cfRule>
  </conditionalFormatting>
  <conditionalFormatting sqref="F77:J78">
    <cfRule type="containsText" dxfId="392" priority="114" stopIfTrue="1" operator="containsText" text="(例)">
      <formula>NOT(ISERROR(SEARCH("(例)",F77)))</formula>
    </cfRule>
  </conditionalFormatting>
  <conditionalFormatting sqref="F79:J79">
    <cfRule type="expression" dxfId="391" priority="286">
      <formula>$F$25=1</formula>
    </cfRule>
  </conditionalFormatting>
  <conditionalFormatting sqref="F101:J102 F103:F104 J103:J104">
    <cfRule type="expression" dxfId="390" priority="166">
      <formula>$F$25=1</formula>
    </cfRule>
    <cfRule type="containsText" dxfId="389" priority="168" stopIfTrue="1" operator="containsText" text="(例)">
      <formula>NOT(ISERROR(SEARCH("(例)",F101)))</formula>
    </cfRule>
  </conditionalFormatting>
  <conditionalFormatting sqref="F105:J105">
    <cfRule type="expression" dxfId="388" priority="256">
      <formula>$F$25=1</formula>
    </cfRule>
    <cfRule type="containsText" dxfId="387" priority="258" stopIfTrue="1" operator="containsText" text="(例)">
      <formula>NOT(ISERROR(SEARCH("(例)",F105)))</formula>
    </cfRule>
  </conditionalFormatting>
  <conditionalFormatting sqref="F113:J114 F115:F116 J115:J116">
    <cfRule type="containsText" dxfId="386" priority="165" stopIfTrue="1" operator="containsText" text="(例)">
      <formula>NOT(ISERROR(SEARCH("(例)",F113)))</formula>
    </cfRule>
    <cfRule type="expression" dxfId="385" priority="163">
      <formula>$F$25=1</formula>
    </cfRule>
  </conditionalFormatting>
  <conditionalFormatting sqref="F117:J117">
    <cfRule type="containsText" dxfId="384" priority="255" stopIfTrue="1" operator="containsText" text="(例)">
      <formula>NOT(ISERROR(SEARCH("(例)",F117)))</formula>
    </cfRule>
    <cfRule type="expression" dxfId="383" priority="253">
      <formula>$F$25=1</formula>
    </cfRule>
  </conditionalFormatting>
  <conditionalFormatting sqref="F125:J126 F127:F128 J127:J128">
    <cfRule type="containsText" dxfId="382" priority="162" stopIfTrue="1" operator="containsText" text="(例)">
      <formula>NOT(ISERROR(SEARCH("(例)",F125)))</formula>
    </cfRule>
    <cfRule type="expression" dxfId="381" priority="160">
      <formula>$F$25=1</formula>
    </cfRule>
  </conditionalFormatting>
  <conditionalFormatting sqref="F129:J129">
    <cfRule type="expression" dxfId="380" priority="250">
      <formula>$F$25=1</formula>
    </cfRule>
    <cfRule type="containsText" dxfId="379" priority="252" stopIfTrue="1" operator="containsText" text="(例)">
      <formula>NOT(ISERROR(SEARCH("(例)",F129)))</formula>
    </cfRule>
  </conditionalFormatting>
  <conditionalFormatting sqref="F137:J139">
    <cfRule type="containsText" dxfId="378" priority="68" stopIfTrue="1" operator="containsText" text="(例)">
      <formula>NOT(ISERROR(SEARCH("(例)",F137)))</formula>
    </cfRule>
  </conditionalFormatting>
  <conditionalFormatting sqref="F151:J151 F88 F89:J90 F91:F92 J91:J92 F93:J93 F96:J98 F83:J85 F150 F161:J168 F171 F173 F175 F179">
    <cfRule type="expression" dxfId="377" priority="742">
      <formula>OR(COUNTIF($F83,"(例)*")=1,$F83="")</formula>
    </cfRule>
  </conditionalFormatting>
  <conditionalFormatting sqref="F151:J153">
    <cfRule type="expression" dxfId="376" priority="720">
      <formula>$F$150="無し"</formula>
    </cfRule>
  </conditionalFormatting>
  <conditionalFormatting sqref="F51:K51">
    <cfRule type="containsText" dxfId="375" priority="297" stopIfTrue="1" operator="containsText" text="(例)">
      <formula>NOT(ISERROR(SEARCH("(例)",F51)))</formula>
    </cfRule>
  </conditionalFormatting>
  <conditionalFormatting sqref="F65:K65">
    <cfRule type="containsText" dxfId="374" priority="293" stopIfTrue="1" operator="containsText" text="(例)">
      <formula>NOT(ISERROR(SEARCH("(例)",F65)))</formula>
    </cfRule>
  </conditionalFormatting>
  <conditionalFormatting sqref="F79:K79">
    <cfRule type="containsText" dxfId="373" priority="289" stopIfTrue="1" operator="containsText" text="(例)">
      <formula>NOT(ISERROR(SEARCH("(例)",F79)))</formula>
    </cfRule>
  </conditionalFormatting>
  <conditionalFormatting sqref="G156:J156">
    <cfRule type="containsText" dxfId="372" priority="417" stopIfTrue="1" operator="containsText" text="(例)">
      <formula>NOT(ISERROR(SEARCH("(例)",G156)))</formula>
    </cfRule>
    <cfRule type="expression" dxfId="371" priority="416">
      <formula>$F$199="無し"</formula>
    </cfRule>
  </conditionalFormatting>
  <conditionalFormatting sqref="G158:J158">
    <cfRule type="expression" dxfId="370" priority="410">
      <formula>$F$277="無し"</formula>
    </cfRule>
    <cfRule type="containsText" dxfId="369" priority="411" stopIfTrue="1" operator="containsText" text="(例)">
      <formula>NOT(ISERROR(SEARCH("(例)",G158)))</formula>
    </cfRule>
  </conditionalFormatting>
  <conditionalFormatting sqref="H33">
    <cfRule type="containsText" dxfId="368" priority="197" stopIfTrue="1" operator="containsText" text="(例)">
      <formula>NOT(ISERROR(SEARCH("(例)",H33)))</formula>
    </cfRule>
    <cfRule type="containsBlanks" dxfId="367" priority="196">
      <formula>LEN(TRIM(H33))=0</formula>
    </cfRule>
  </conditionalFormatting>
  <conditionalFormatting sqref="H47">
    <cfRule type="containsText" dxfId="366" priority="318" stopIfTrue="1" operator="containsText" text="(例)">
      <formula>NOT(ISERROR(SEARCH("(例)",H47)))</formula>
    </cfRule>
  </conditionalFormatting>
  <conditionalFormatting sqref="H61">
    <cfRule type="containsText" dxfId="365" priority="201" stopIfTrue="1" operator="containsText" text="(例)">
      <formula>NOT(ISERROR(SEARCH("(例)",H61)))</formula>
    </cfRule>
  </conditionalFormatting>
  <conditionalFormatting sqref="H75">
    <cfRule type="containsText" dxfId="364" priority="199" stopIfTrue="1" operator="containsText" text="(例)">
      <formula>NOT(ISERROR(SEARCH("(例)",H75)))</formula>
    </cfRule>
  </conditionalFormatting>
  <conditionalFormatting sqref="H94 J94">
    <cfRule type="containsBlanks" dxfId="363" priority="357">
      <formula>LEN(TRIM(H94))=0</formula>
    </cfRule>
  </conditionalFormatting>
  <conditionalFormatting sqref="H106">
    <cfRule type="containsText" dxfId="362" priority="150" stopIfTrue="1" operator="containsText" text="(例)">
      <formula>NOT(ISERROR(SEARCH("(例)",H106)))</formula>
    </cfRule>
  </conditionalFormatting>
  <conditionalFormatting sqref="H118">
    <cfRule type="containsText" dxfId="361" priority="147" stopIfTrue="1" operator="containsText" text="(例)">
      <formula>NOT(ISERROR(SEARCH("(例)",H118)))</formula>
    </cfRule>
  </conditionalFormatting>
  <conditionalFormatting sqref="H130">
    <cfRule type="containsText" dxfId="360" priority="144" stopIfTrue="1" operator="containsText" text="(例)">
      <formula>NOT(ISERROR(SEARCH("(例)",H130)))</formula>
    </cfRule>
  </conditionalFormatting>
  <conditionalFormatting sqref="H143">
    <cfRule type="containsText" dxfId="359" priority="84" stopIfTrue="1" operator="containsText" text="(例)">
      <formula>NOT(ISERROR(SEARCH("(例)",H143)))</formula>
    </cfRule>
  </conditionalFormatting>
  <conditionalFormatting sqref="J11:J15">
    <cfRule type="containsText" dxfId="358" priority="455" stopIfTrue="1" operator="containsText" text="(例)">
      <formula>NOT(ISERROR(SEARCH("(例)",J11)))</formula>
    </cfRule>
  </conditionalFormatting>
  <conditionalFormatting sqref="J17:J20">
    <cfRule type="containsText" dxfId="357" priority="433" stopIfTrue="1" operator="containsText" text="(例)">
      <formula>NOT(ISERROR(SEARCH("(例)",J17)))</formula>
    </cfRule>
  </conditionalFormatting>
  <conditionalFormatting sqref="J21:J22">
    <cfRule type="expression" dxfId="356" priority="447">
      <formula>$F$12=2</formula>
    </cfRule>
    <cfRule type="containsText" dxfId="355" priority="448" stopIfTrue="1" operator="containsText" text="(例)">
      <formula>NOT(ISERROR(SEARCH("(例)",J21)))</formula>
    </cfRule>
  </conditionalFormatting>
  <conditionalFormatting sqref="J33">
    <cfRule type="containsText" dxfId="354" priority="195" stopIfTrue="1" operator="containsText" text="(例)">
      <formula>NOT(ISERROR(SEARCH("(例)",J33)))</formula>
    </cfRule>
    <cfRule type="containsBlanks" dxfId="353" priority="193">
      <formula>LEN(TRIM(J33))=0</formula>
    </cfRule>
  </conditionalFormatting>
  <conditionalFormatting sqref="J47">
    <cfRule type="containsText" dxfId="352" priority="312" stopIfTrue="1" operator="containsText" text="(例)">
      <formula>NOT(ISERROR(SEARCH("(例)",J47)))</formula>
    </cfRule>
  </conditionalFormatting>
  <conditionalFormatting sqref="J61">
    <cfRule type="containsText" dxfId="351" priority="192" stopIfTrue="1" operator="containsText" text="(例)">
      <formula>NOT(ISERROR(SEARCH("(例)",J61)))</formula>
    </cfRule>
  </conditionalFormatting>
  <conditionalFormatting sqref="J75">
    <cfRule type="containsText" dxfId="350" priority="189" stopIfTrue="1" operator="containsText" text="(例)">
      <formula>NOT(ISERROR(SEARCH("(例)",J75)))</formula>
    </cfRule>
  </conditionalFormatting>
  <conditionalFormatting sqref="J106">
    <cfRule type="containsText" dxfId="349" priority="141" stopIfTrue="1" operator="containsText" text="(例)">
      <formula>NOT(ISERROR(SEARCH("(例)",J106)))</formula>
    </cfRule>
  </conditionalFormatting>
  <conditionalFormatting sqref="J118">
    <cfRule type="containsText" dxfId="348" priority="137" stopIfTrue="1" operator="containsText" text="(例)">
      <formula>NOT(ISERROR(SEARCH("(例)",J118)))</formula>
    </cfRule>
  </conditionalFormatting>
  <conditionalFormatting sqref="J130">
    <cfRule type="containsText" dxfId="347" priority="133" stopIfTrue="1" operator="containsText" text="(例)">
      <formula>NOT(ISERROR(SEARCH("(例)",J130)))</formula>
    </cfRule>
  </conditionalFormatting>
  <conditionalFormatting sqref="J143">
    <cfRule type="containsText" dxfId="346" priority="81" stopIfTrue="1" operator="containsText" text="(例)">
      <formula>NOT(ISERROR(SEARCH("(例)",J143)))</formula>
    </cfRule>
  </conditionalFormatting>
  <conditionalFormatting sqref="K38:L38">
    <cfRule type="containsText" dxfId="345" priority="19" stopIfTrue="1" operator="containsText" text="(例)">
      <formula>NOT(ISERROR(SEARCH("(例)",K38)))</formula>
    </cfRule>
  </conditionalFormatting>
  <conditionalFormatting sqref="K171:L179">
    <cfRule type="containsText" dxfId="344" priority="461" stopIfTrue="1" operator="containsText" text="(例)">
      <formula>NOT(ISERROR(SEARCH("(例)",K171)))</formula>
    </cfRule>
  </conditionalFormatting>
  <conditionalFormatting sqref="K11:XFD22">
    <cfRule type="containsText" dxfId="343" priority="431" stopIfTrue="1" operator="containsText" text="(例)">
      <formula>NOT(ISERROR(SEARCH("(例)",K11)))</formula>
    </cfRule>
  </conditionalFormatting>
  <conditionalFormatting sqref="K40:XFD45 K46:K50">
    <cfRule type="containsText" dxfId="342" priority="51" stopIfTrue="1" operator="containsText" text="(例)">
      <formula>NOT(ISERROR(SEARCH("(例)",K40)))</formula>
    </cfRule>
  </conditionalFormatting>
  <conditionalFormatting sqref="K52:XFD52">
    <cfRule type="containsText" dxfId="341" priority="13" stopIfTrue="1" operator="containsText" text="(例)">
      <formula>NOT(ISERROR(SEARCH("(例)",K52)))</formula>
    </cfRule>
  </conditionalFormatting>
  <conditionalFormatting sqref="K54:XFD59 K60:K64">
    <cfRule type="containsText" dxfId="340" priority="48" stopIfTrue="1" operator="containsText" text="(例)">
      <formula>NOT(ISERROR(SEARCH("(例)",K54)))</formula>
    </cfRule>
  </conditionalFormatting>
  <conditionalFormatting sqref="K66:XFD66">
    <cfRule type="containsText" dxfId="339" priority="7" stopIfTrue="1" operator="containsText" text="(例)">
      <formula>NOT(ISERROR(SEARCH("(例)",K66)))</formula>
    </cfRule>
  </conditionalFormatting>
  <conditionalFormatting sqref="K68:XFD73 K74:K78">
    <cfRule type="containsText" dxfId="338" priority="45" stopIfTrue="1" operator="containsText" text="(例)">
      <formula>NOT(ISERROR(SEARCH("(例)",K68)))</formula>
    </cfRule>
  </conditionalFormatting>
  <conditionalFormatting sqref="K80:XFD80">
    <cfRule type="containsText" dxfId="337" priority="1" stopIfTrue="1" operator="containsText" text="(例)">
      <formula>NOT(ISERROR(SEARCH("(例)",K80)))</formula>
    </cfRule>
  </conditionalFormatting>
  <conditionalFormatting sqref="K100:XFD136 L142">
    <cfRule type="containsText" dxfId="336" priority="33" stopIfTrue="1" operator="containsText" text="(例)">
      <formula>NOT(ISERROR(SEARCH("(例)",K100)))</formula>
    </cfRule>
  </conditionalFormatting>
  <conditionalFormatting sqref="L1">
    <cfRule type="expression" dxfId="335" priority="696">
      <formula>_xlfn.ISFORMULA(L1)=TRUE</formula>
    </cfRule>
  </conditionalFormatting>
  <conditionalFormatting sqref="L28:L30">
    <cfRule type="containsText" dxfId="334" priority="54" stopIfTrue="1" operator="containsText" text="(例)">
      <formula>NOT(ISERROR(SEARCH("(例)",L28)))</formula>
    </cfRule>
  </conditionalFormatting>
  <conditionalFormatting sqref="L46:XFD51">
    <cfRule type="containsText" dxfId="333" priority="37" stopIfTrue="1" operator="containsText" text="(例)">
      <formula>NOT(ISERROR(SEARCH("(例)",L46)))</formula>
    </cfRule>
  </conditionalFormatting>
  <conditionalFormatting sqref="L60:XFD65">
    <cfRule type="containsText" dxfId="332" priority="36" stopIfTrue="1" operator="containsText" text="(例)">
      <formula>NOT(ISERROR(SEARCH("(例)",L60)))</formula>
    </cfRule>
  </conditionalFormatting>
  <conditionalFormatting sqref="L74:XFD79">
    <cfRule type="containsText" dxfId="331" priority="35" stopIfTrue="1" operator="containsText" text="(例)">
      <formula>NOT(ISERROR(SEARCH("(例)",L74)))</formula>
    </cfRule>
  </conditionalFormatting>
  <conditionalFormatting sqref="L91:XFD91">
    <cfRule type="containsText" dxfId="330" priority="44" stopIfTrue="1" operator="containsText" text="(例)">
      <formula>NOT(ISERROR(SEARCH("(例)",L91)))</formula>
    </cfRule>
  </conditionalFormatting>
  <conditionalFormatting sqref="L93:XFD93">
    <cfRule type="containsText" dxfId="329" priority="34" stopIfTrue="1" operator="containsText" text="(例)">
      <formula>NOT(ISERROR(SEARCH("(例)",L93)))</formula>
    </cfRule>
  </conditionalFormatting>
  <dataValidations xWindow="877" yWindow="561" count="24">
    <dataValidation imeMode="disabled" allowBlank="1" showInputMessage="1" showErrorMessage="1" prompt="キャリアメール_x000a_(携帯メール)は不可" sqref="F78:J78 F98:J98 F110:J110 F122:J122 F134:J134 F147:J148 F64:J64 F36:J36 F50:J50" xr:uid="{FDC7ACE1-CCC5-4D0E-81E7-CAAFB8435455}"/>
    <dataValidation type="list" imeMode="hiragana" allowBlank="1" showInputMessage="1" sqref="F84:J84" xr:uid="{A3404540-BC60-4E02-BEDB-D9F79955CAD6}">
      <formula1>"登録済,登録申請中"</formula1>
    </dataValidation>
    <dataValidation imeMode="off" allowBlank="1" showInputMessage="1" showErrorMessage="1" prompt="yyyy/m/dで入力" sqref="F73 F45 F59" xr:uid="{BD073235-F32D-472A-B58D-693DBF772163}"/>
    <dataValidation imeMode="hiragana" allowBlank="1" showInputMessage="1" showErrorMessage="1" sqref="F151:J153 G56:I56 F47 G28:I28 J33 F83:J83 F179 G125:I126 H33 F61 F118 J106 F165:J167 F161:J163 F137:F141 F54:F58 H75 F25:F30 G25:I25 J28:J30 H61 J56:J58 F113:F116 H47 J47 G42:I42 F33 F75 F89:F92 J89:J92 G89:I90 J94 F94 H94 H118 J113:J116 F40:F44 J61 G70:I70 F68:F72 J70:J72 F130 H130 F101:F104 J101:J104 G101:I102 F106 H106 G113:I114 J118 J42:J44 J75 F125:F128 J125:J128 J130 F95:J95 F34:J34 F48:J48 F62:J62 F76:J76 F107:J107 F119:J119 F131:J131 G137:I139 F143 H143 F144:J144 J143 J137:J141 J171:J179 G182:G184 G38 G52 G66 G80"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5:J85" xr:uid="{814EA18C-BF18-450A-81B0-E10D989A0C91}">
      <formula1>"―"</formula1>
    </dataValidation>
    <dataValidation type="list" allowBlank="1" showInputMessage="1" sqref="F150 F158 F182:F183" xr:uid="{4A9BFA3B-ED53-44F6-853C-E2DF48D005AC}">
      <formula1>"有り,無し"</formula1>
    </dataValidation>
    <dataValidation type="list" allowBlank="1" showInputMessage="1" sqref="F88 F100 F112 F124" xr:uid="{56FEB8A5-5F7A-4EDA-81DB-212D1BF673BE}">
      <formula1>"●,－"</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68:J168 F164:J164" xr:uid="{4B6CC578-1F66-4534-82BC-51F3956850DF}"/>
    <dataValidation type="list" allowBlank="1" showInputMessage="1" showErrorMessage="1" sqref="F156" xr:uid="{61F256A3-9E4F-40E1-972B-F9B12C7DA474}">
      <formula1>"有り,無し"</formula1>
    </dataValidation>
    <dataValidation type="date" imeMode="disabled" operator="lessThanOrEqual" allowBlank="1" showInputMessage="1" showErrorMessage="1" sqref="F22 F14:F20 F157:I157" xr:uid="{3D333E8C-9839-413F-9C40-F50EB561C0BB}">
      <formula1>2958465</formula1>
    </dataValidation>
    <dataValidation type="custom" imeMode="disabled" allowBlank="1" showInputMessage="1" showErrorMessage="1" sqref="F117:J117 F32:J32 F105:J105 F46:J46 F60:J60 F93:J93 F74:J74 F129:J129 F142:J142" xr:uid="{72735C53-6713-4F63-9B08-FCD29776F60C}">
      <formula1>INT(F32)&gt;=0</formula1>
    </dataValidation>
    <dataValidation type="textLength" errorStyle="warning" imeMode="disabled" operator="equal" allowBlank="1" showInputMessage="1" showErrorMessage="1" error="13桁になっていません_x000a_ご確認ください" sqref="F65:J65 F51:J51 F37:J37 F79:J79" xr:uid="{0A6463F5-CFCF-461E-823F-4F49A03D3DEA}">
      <formula1>13</formula1>
    </dataValidation>
    <dataValidation imeMode="disabled" allowBlank="1" showInputMessage="1" showErrorMessage="1" prompt="ハイフン（‐）をつけて入力" sqref="F63:J63 F49:J49 F120:J121 F35:J35 F96:J97 F77:J77 F108:J109 F132:J133 F145:J146" xr:uid="{BAF505E8-2CC6-4C01-8A88-EF7303DCDA9D}"/>
    <dataValidation operator="lessThanOrEqual" allowBlank="1" showInputMessage="1" showErrorMessage="1" sqref="F21" xr:uid="{316B550A-5D91-422E-A4A7-F62B15AE2866}"/>
    <dataValidation type="decimal" imeMode="disabled" allowBlank="1" showInputMessage="1" showErrorMessage="1" sqref="F171" xr:uid="{BA73A354-D6BF-4D3B-BD08-7BE79DE9EE72}">
      <formula1>0</formula1>
      <formula2>999999999999999000000</formula2>
    </dataValidation>
    <dataValidation type="decimal" imeMode="disabled" allowBlank="1" showInputMessage="1" showErrorMessage="1" sqref="F172:F178" xr:uid="{73FD5213-D960-486F-B1FB-324A2BA02F0E}">
      <formula1>0</formula1>
      <formula2>9.99999999999999E+22</formula2>
    </dataValidation>
    <dataValidation type="list" imeMode="hiragana" allowBlank="1" showInputMessage="1" showErrorMessage="1" sqref="G143 G33 G47 G61 G75 G94 G106 G118 G130" xr:uid="{F35DE98F-6A9D-4465-9C7E-C9586F29B298}">
      <formula1>"都,道,府,県"</formula1>
    </dataValidation>
    <dataValidation type="list" imeMode="hiragana" allowBlank="1" showInputMessage="1" showErrorMessage="1" sqref="I33 I47 I61 I75 I94 I143 I106 I118 I130" xr:uid="{BB262AA5-A7D6-4BE9-99A6-5917780A4D5C}">
      <formula1>"市,区,町,村"</formula1>
    </dataValidation>
    <dataValidation imeMode="on" allowBlank="1" showInputMessage="1" showErrorMessage="1" sqref="F11:I11" xr:uid="{C58C4E45-0781-4392-AFAD-CE60E1DD23C6}"/>
    <dataValidation type="date" imeMode="off" operator="lessThanOrEqual" allowBlank="1" showInputMessage="1" showErrorMessage="1" prompt="yyyy/m/dで入力" sqref="F31:J31" xr:uid="{8AB965D2-165F-4B4F-B369-5C10BEE82E76}">
      <formula1>2958465</formula1>
    </dataValidation>
    <dataValidation type="list" allowBlank="1" showInputMessage="1" showErrorMessage="1" sqref="F38 F52 F66 F80" xr:uid="{E13D881E-E456-4E5C-99EA-6393429C264C}">
      <formula1>"☑"</formula1>
    </dataValidation>
    <dataValidation type="list" allowBlank="1" showInputMessage="1" sqref="F184" xr:uid="{5BF15097-CC2D-45BD-89F2-7C9416AFB58F}">
      <formula1>"□, ☑"</formula1>
    </dataValidation>
  </dataValidations>
  <printOptions horizontalCentered="1"/>
  <pageMargins left="0.51181102362204722" right="0.11811023622047245" top="0.35433070866141736" bottom="0.35433070866141736" header="0.31496062992125984" footer="0.11811023622047245"/>
  <pageSetup paperSize="9" scale="33" fitToHeight="0" orientation="portrait" r:id="rId1"/>
  <headerFooter scaleWithDoc="0">
    <oddFooter>&amp;R&amp;K00-036R7中層ZEH-M_ver.1.1</oddFooter>
  </headerFooter>
  <rowBreaks count="1" manualBreakCount="1">
    <brk id="15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514350</xdr:colOff>
                    <xdr:row>24</xdr:row>
                    <xdr:rowOff>104775</xdr:rowOff>
                  </from>
                  <to>
                    <xdr:col>9</xdr:col>
                    <xdr:colOff>1009650</xdr:colOff>
                    <xdr:row>24</xdr:row>
                    <xdr:rowOff>333375</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190500</xdr:colOff>
                    <xdr:row>24</xdr:row>
                    <xdr:rowOff>104775</xdr:rowOff>
                  </from>
                  <to>
                    <xdr:col>5</xdr:col>
                    <xdr:colOff>1400175</xdr:colOff>
                    <xdr:row>24</xdr:row>
                    <xdr:rowOff>323850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topLeftCell="A2" zoomScale="60" zoomScaleNormal="70" workbookViewId="0">
      <selection activeCell="A4" sqref="A4"/>
    </sheetView>
  </sheetViews>
  <sheetFormatPr defaultColWidth="9" defaultRowHeight="21"/>
  <cols>
    <col min="1" max="1" width="2.625" style="5" customWidth="1"/>
    <col min="2" max="16384" width="9" style="3"/>
  </cols>
  <sheetData>
    <row r="1" spans="1:32" s="342" customFormat="1" ht="18.75" hidden="1">
      <c r="A1" s="332"/>
      <c r="B1" s="332"/>
    </row>
    <row r="2" spans="1:32" s="48" customFormat="1" ht="24.75" customHeight="1">
      <c r="A2" s="42" t="s">
        <v>601</v>
      </c>
      <c r="B2" s="42"/>
    </row>
    <row r="3" spans="1:32">
      <c r="B3" s="291" t="s">
        <v>987</v>
      </c>
    </row>
    <row r="4" spans="1:32">
      <c r="A4" s="8"/>
      <c r="B4" s="9"/>
      <c r="C4" s="9"/>
      <c r="D4" s="9"/>
      <c r="E4" s="9"/>
      <c r="F4" s="9"/>
      <c r="G4" s="9"/>
      <c r="H4" s="9"/>
      <c r="I4" s="9"/>
      <c r="J4" s="9"/>
      <c r="K4" s="9"/>
      <c r="L4" s="9"/>
      <c r="M4" s="9"/>
      <c r="N4" s="9"/>
      <c r="O4" s="9"/>
      <c r="P4" s="9"/>
      <c r="Q4" s="9"/>
      <c r="R4" s="9"/>
      <c r="S4" s="9"/>
      <c r="T4" s="9"/>
      <c r="U4" s="9"/>
      <c r="V4" s="9"/>
      <c r="W4" s="9"/>
      <c r="X4" s="9"/>
      <c r="Y4" s="9"/>
      <c r="Z4" s="9"/>
      <c r="AA4" s="9"/>
      <c r="AB4" s="9"/>
      <c r="AC4" s="9"/>
      <c r="AD4" s="9"/>
      <c r="AE4" s="9" t="s">
        <v>26</v>
      </c>
      <c r="AF4" s="9"/>
    </row>
    <row r="5" spans="1:32">
      <c r="A5" s="8"/>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1:32">
      <c r="A6" s="8"/>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1:32">
      <c r="A7" s="8"/>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row>
    <row r="8" spans="1:32">
      <c r="A8" s="8"/>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c r="A9" s="8"/>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row>
    <row r="10" spans="1:32">
      <c r="A10" s="8"/>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row>
    <row r="11" spans="1:32">
      <c r="A11" s="8"/>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row>
    <row r="12" spans="1:32">
      <c r="A12" s="8"/>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row>
    <row r="13" spans="1:32">
      <c r="A13" s="8"/>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row>
    <row r="14" spans="1:32">
      <c r="A14" s="8"/>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row>
    <row r="15" spans="1:32">
      <c r="A15" s="8"/>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row>
    <row r="16" spans="1:32">
      <c r="A16" s="8"/>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row>
    <row r="17" spans="1:32" ht="21" customHeight="1">
      <c r="A17" s="8"/>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row>
    <row r="18" spans="1:32">
      <c r="A18" s="8"/>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row>
    <row r="19" spans="1:32">
      <c r="A19" s="8"/>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row>
    <row r="20" spans="1:32">
      <c r="A20" s="8"/>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row>
    <row r="21" spans="1:32">
      <c r="A21" s="8"/>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row>
    <row r="22" spans="1:32">
      <c r="A22" s="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row>
    <row r="23" spans="1:32">
      <c r="A23" s="8"/>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row>
    <row r="24" spans="1:32">
      <c r="A24" s="8"/>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row>
    <row r="25" spans="1:32">
      <c r="A25" s="8"/>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row>
    <row r="26" spans="1:32">
      <c r="A26" s="8"/>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row>
    <row r="27" spans="1:32">
      <c r="A27" s="8"/>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row>
    <row r="28" spans="1:32">
      <c r="A28" s="8"/>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row>
    <row r="29" spans="1:32">
      <c r="A29" s="8"/>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row>
    <row r="30" spans="1:32">
      <c r="A30" s="8"/>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row>
    <row r="31" spans="1:32">
      <c r="A31" s="8"/>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row>
    <row r="32" spans="1:32">
      <c r="A32" s="8"/>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row>
    <row r="33" spans="1:32">
      <c r="A33" s="8"/>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row>
    <row r="34" spans="1:32">
      <c r="A34" s="8"/>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row>
    <row r="35" spans="1:32">
      <c r="A35" s="8"/>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row>
    <row r="36" spans="1:32">
      <c r="A36" s="8"/>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row>
    <row r="37" spans="1:32">
      <c r="A37" s="8"/>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row>
    <row r="38" spans="1:32">
      <c r="A38" s="8"/>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row>
    <row r="39" spans="1:32">
      <c r="A39" s="8"/>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row>
    <row r="40" spans="1:32">
      <c r="A40" s="8"/>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row>
    <row r="41" spans="1:32">
      <c r="A41" s="8"/>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row>
    <row r="42" spans="1:32">
      <c r="A42" s="8"/>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row>
    <row r="43" spans="1:32">
      <c r="A43" s="8"/>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row>
    <row r="44" spans="1:32">
      <c r="A44" s="8"/>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row>
    <row r="45" spans="1:32">
      <c r="A45" s="8"/>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row>
    <row r="46" spans="1:32">
      <c r="A46" s="8"/>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row>
    <row r="47" spans="1:32">
      <c r="A47" s="8"/>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row>
    <row r="48" spans="1:32">
      <c r="A48" s="8"/>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row>
    <row r="49" spans="1:32">
      <c r="A49" s="8"/>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row>
    <row r="50" spans="1:32">
      <c r="A50" s="8"/>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row>
    <row r="51" spans="1:32">
      <c r="A51" s="8"/>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row>
    <row r="52" spans="1:32">
      <c r="A52" s="8"/>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row>
    <row r="53" spans="1:32">
      <c r="A53" s="8"/>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row>
    <row r="54" spans="1:32">
      <c r="A54" s="8"/>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row>
    <row r="55" spans="1:32">
      <c r="A55" s="8"/>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row>
    <row r="56" spans="1:32">
      <c r="A56" s="8"/>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row>
    <row r="57" spans="1:32">
      <c r="A57" s="8"/>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row>
    <row r="58" spans="1:32">
      <c r="A58" s="8"/>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row>
  </sheetData>
  <sheetProtection algorithmName="SHA-512" hashValue="NJy7B+xuoM46BkDxAtA3fJuSCXNvEe2UXyhvfcJEO9wQjtyF8v7GfG7d2yDd5hppO35jCs+M3sVL0JkHNVKu5g==" saltValue="4Y+tOGs8urqe4VM/YtQQ0Q==" spinCount="100000" sheet="1" formatCells="0" formatColumns="0" formatRows="0" selectLockedCells="1"/>
  <phoneticPr fontId="23"/>
  <printOptions horizontalCentered="1"/>
  <pageMargins left="0.51181102362204722" right="0.11811023622047245" top="0.35433070866141736" bottom="0.35433070866141736" header="0.31496062992125984" footer="0.11811023622047245"/>
  <pageSetup paperSize="9" scale="32" fitToHeight="0" orientation="portrait" r:id="rId1"/>
  <headerFooter scaleWithDoc="0">
    <oddFooter>&amp;R&amp;K00-036R7中層ZEH-M_ver.1.1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937B1-4F11-406D-8BC9-BA02B6C22608}">
  <sheetPr>
    <outlinePr summaryBelow="0"/>
    <pageSetUpPr fitToPage="1"/>
  </sheetPr>
  <dimension ref="A1:AE255"/>
  <sheetViews>
    <sheetView showGridLines="0" view="pageBreakPreview" topLeftCell="B2" zoomScale="80" zoomScaleNormal="90" zoomScaleSheetLayoutView="80" zoomScalePageLayoutView="77" workbookViewId="0">
      <selection activeCell="M16" sqref="M16:P16"/>
    </sheetView>
  </sheetViews>
  <sheetFormatPr defaultColWidth="5.625" defaultRowHeight="18.75" outlineLevelRow="1"/>
  <cols>
    <col min="1" max="1" width="0" style="298" hidden="1" customWidth="1"/>
    <col min="2" max="24" width="5.625" style="293"/>
    <col min="25" max="25" width="5.625" style="378"/>
    <col min="26" max="16384" width="5.625" style="293"/>
  </cols>
  <sheetData>
    <row r="1" spans="1:25" s="361" customFormat="1" ht="17.25" hidden="1">
      <c r="B1" s="373"/>
      <c r="C1" s="373"/>
      <c r="D1" s="360"/>
      <c r="E1" s="360"/>
      <c r="F1" s="360"/>
    </row>
    <row r="2" spans="1:25" s="361" customFormat="1" ht="17.25">
      <c r="B2" s="608" t="s">
        <v>730</v>
      </c>
      <c r="C2" s="374"/>
      <c r="D2" s="360"/>
      <c r="E2" s="360"/>
      <c r="F2" s="360"/>
    </row>
    <row r="3" spans="1:25" ht="25.5">
      <c r="A3" s="295"/>
      <c r="B3" s="294" t="s">
        <v>988</v>
      </c>
      <c r="C3" s="294"/>
      <c r="D3" s="294"/>
      <c r="E3" s="294"/>
      <c r="F3" s="294"/>
      <c r="G3" s="294"/>
      <c r="H3" s="294"/>
      <c r="I3" s="294"/>
      <c r="J3" s="294"/>
      <c r="K3" s="294"/>
      <c r="L3" s="294"/>
      <c r="M3" s="294"/>
      <c r="N3" s="294"/>
      <c r="O3" s="294"/>
      <c r="P3" s="294"/>
      <c r="Q3" s="294"/>
      <c r="R3" s="294"/>
      <c r="S3" s="294"/>
      <c r="T3" s="294"/>
      <c r="U3" s="294"/>
      <c r="V3" s="294"/>
      <c r="W3" s="294"/>
      <c r="X3" s="294"/>
      <c r="Y3" s="376"/>
    </row>
    <row r="4" spans="1:25" ht="16.5">
      <c r="B4" s="1493" t="s">
        <v>160</v>
      </c>
      <c r="C4" s="1494"/>
      <c r="D4" s="1494"/>
      <c r="E4" s="1494"/>
      <c r="F4" s="1494"/>
      <c r="G4" s="1494"/>
      <c r="H4" s="1494"/>
      <c r="I4" s="1497" t="str">
        <f>IF(入力シート!F11="","",入力シート!F11)&amp;"中層ＺＥＨ-Ｍ支援事業"</f>
        <v>中層ＺＥＨ-Ｍ支援事業</v>
      </c>
      <c r="J4" s="1498"/>
      <c r="K4" s="1498"/>
      <c r="L4" s="1498"/>
      <c r="M4" s="1498"/>
      <c r="N4" s="1498"/>
      <c r="O4" s="1498"/>
      <c r="P4" s="1498"/>
      <c r="Q4" s="1498"/>
      <c r="R4" s="1498"/>
      <c r="S4" s="1498"/>
      <c r="T4" s="1498"/>
      <c r="U4" s="1498"/>
      <c r="V4" s="1498"/>
      <c r="W4" s="1499"/>
      <c r="X4" s="299"/>
      <c r="Y4" s="550"/>
    </row>
    <row r="5" spans="1:25" ht="16.5">
      <c r="B5" s="1495"/>
      <c r="C5" s="1496"/>
      <c r="D5" s="1496"/>
      <c r="E5" s="1496"/>
      <c r="F5" s="1496"/>
      <c r="G5" s="1496"/>
      <c r="H5" s="1496"/>
      <c r="I5" s="1500"/>
      <c r="J5" s="1501"/>
      <c r="K5" s="1501"/>
      <c r="L5" s="1501"/>
      <c r="M5" s="1501"/>
      <c r="N5" s="1501"/>
      <c r="O5" s="1501"/>
      <c r="P5" s="1501"/>
      <c r="Q5" s="1501"/>
      <c r="R5" s="1501"/>
      <c r="S5" s="1501"/>
      <c r="T5" s="1501"/>
      <c r="U5" s="1501"/>
      <c r="V5" s="1501"/>
      <c r="W5" s="1502"/>
      <c r="X5" s="299"/>
      <c r="Y5" s="553"/>
    </row>
    <row r="6" spans="1:25" ht="25.5">
      <c r="A6" s="295"/>
      <c r="B6" s="300" t="s">
        <v>731</v>
      </c>
      <c r="C6" s="300"/>
      <c r="D6" s="292"/>
      <c r="E6" s="292"/>
      <c r="F6" s="292"/>
      <c r="G6" s="301"/>
      <c r="H6" s="301"/>
      <c r="I6" s="552"/>
      <c r="J6" s="301"/>
      <c r="K6" s="301"/>
      <c r="L6" s="301"/>
      <c r="M6" s="301"/>
      <c r="N6" s="301"/>
      <c r="O6" s="301"/>
      <c r="P6" s="301"/>
      <c r="Q6" s="301"/>
      <c r="R6" s="301"/>
      <c r="S6" s="301"/>
      <c r="T6" s="301"/>
      <c r="U6" s="301"/>
      <c r="V6" s="301"/>
      <c r="W6" s="301"/>
      <c r="X6" s="301"/>
      <c r="Y6" s="361"/>
    </row>
    <row r="7" spans="1:25" ht="37.5" customHeight="1">
      <c r="A7" s="293"/>
      <c r="B7" s="1516" t="str">
        <f>IF(全体概要!$X$58="☑","ハイグレード仕様：有り","ハイグレード仕様：無し")</f>
        <v>ハイグレード仕様：無し</v>
      </c>
      <c r="C7" s="1517"/>
      <c r="D7" s="1518"/>
      <c r="E7" s="1519" t="s">
        <v>952</v>
      </c>
      <c r="F7" s="1519"/>
      <c r="G7" s="1519"/>
      <c r="H7" s="1519"/>
      <c r="I7" s="1520" t="s">
        <v>732</v>
      </c>
      <c r="J7" s="1521"/>
      <c r="K7" s="1521"/>
      <c r="L7" s="1522"/>
      <c r="M7" s="1519" t="s">
        <v>733</v>
      </c>
      <c r="N7" s="1519"/>
      <c r="O7" s="1519"/>
      <c r="P7" s="1519"/>
      <c r="Q7" s="1519" t="s">
        <v>734</v>
      </c>
      <c r="R7" s="1519"/>
      <c r="S7" s="1519"/>
      <c r="T7" s="1520"/>
      <c r="U7" s="1523" t="s">
        <v>735</v>
      </c>
      <c r="V7" s="1522"/>
      <c r="W7" s="1519"/>
      <c r="X7" s="1519"/>
      <c r="Y7" s="375"/>
    </row>
    <row r="8" spans="1:25" ht="29.1" customHeight="1">
      <c r="A8" s="293"/>
      <c r="B8" s="1510" t="s">
        <v>736</v>
      </c>
      <c r="C8" s="1510"/>
      <c r="D8" s="1510"/>
      <c r="E8" s="1511">
        <f>(COUNTIF($M$16:$P$245,$B$8))*50000</f>
        <v>0</v>
      </c>
      <c r="F8" s="1511"/>
      <c r="G8" s="1511"/>
      <c r="H8" s="1511"/>
      <c r="I8" s="1512">
        <f>IF(全体概要!$X$58="☑",(COUNTIF(Q16:T245,B8)*200000),(COUNTIF(Q16:T245,B8)*150000))</f>
        <v>0</v>
      </c>
      <c r="J8" s="1513"/>
      <c r="K8" s="1513"/>
      <c r="L8" s="1514"/>
      <c r="M8" s="1511">
        <f>IF(全体概要!$X$58="☑",(COUNTIF(U16:X245,B8)*250000),(COUNTIF(U16:X245,B8)*200000))</f>
        <v>0</v>
      </c>
      <c r="N8" s="1511"/>
      <c r="O8" s="1511"/>
      <c r="P8" s="1511"/>
      <c r="Q8" s="1511">
        <f>SUM(I8:P8)</f>
        <v>0</v>
      </c>
      <c r="R8" s="1511"/>
      <c r="S8" s="1511"/>
      <c r="T8" s="1512"/>
      <c r="U8" s="1515">
        <f>SUM(E8,Q8)</f>
        <v>0</v>
      </c>
      <c r="V8" s="1514"/>
      <c r="W8" s="1511"/>
      <c r="X8" s="1511"/>
      <c r="Y8" s="375"/>
    </row>
    <row r="9" spans="1:25" ht="29.1" customHeight="1">
      <c r="A9" s="293"/>
      <c r="B9" s="1510" t="s">
        <v>737</v>
      </c>
      <c r="C9" s="1510"/>
      <c r="D9" s="1510"/>
      <c r="E9" s="1524" t="s">
        <v>875</v>
      </c>
      <c r="F9" s="1524"/>
      <c r="G9" s="1524"/>
      <c r="H9" s="1524"/>
      <c r="I9" s="1512">
        <f>IF(全体概要!$X$58="☑",(COUNTIF(Q16:T245,B9)*200000),(COUNTIF(Q16:T245,B9)*150000))</f>
        <v>0</v>
      </c>
      <c r="J9" s="1513"/>
      <c r="K9" s="1513"/>
      <c r="L9" s="1514"/>
      <c r="M9" s="1525">
        <f>IF(全体概要!$X$58="☑",(COUNTIF(U16:X245,B9)*250000),(COUNTIF(U16:X245,B9)*200000))</f>
        <v>0</v>
      </c>
      <c r="N9" s="1525"/>
      <c r="O9" s="1525"/>
      <c r="P9" s="1525"/>
      <c r="Q9" s="1511">
        <f>SUM(I9:P9)</f>
        <v>0</v>
      </c>
      <c r="R9" s="1511"/>
      <c r="S9" s="1511"/>
      <c r="T9" s="1512"/>
      <c r="U9" s="1515">
        <f>SUM(E9,Q9)</f>
        <v>0</v>
      </c>
      <c r="V9" s="1514"/>
      <c r="W9" s="1511"/>
      <c r="X9" s="1511"/>
      <c r="Y9" s="375"/>
    </row>
    <row r="10" spans="1:25" ht="29.1" customHeight="1">
      <c r="A10" s="293"/>
      <c r="B10" s="1510" t="s">
        <v>738</v>
      </c>
      <c r="C10" s="1510"/>
      <c r="D10" s="1510"/>
      <c r="E10" s="1524" t="s">
        <v>875</v>
      </c>
      <c r="F10" s="1524"/>
      <c r="G10" s="1524"/>
      <c r="H10" s="1524"/>
      <c r="I10" s="1512">
        <f>IF(全体概要!$X$58="☑",(COUNTIF(Q16:T245,B10)*200000),(COUNTIF(Q16:T245,B10)*150000))</f>
        <v>0</v>
      </c>
      <c r="J10" s="1513"/>
      <c r="K10" s="1513"/>
      <c r="L10" s="1514"/>
      <c r="M10" s="1511">
        <f>IF(全体概要!$X$58="☑",(COUNTIF(U16:X245,B10)*250000),(COUNTIF(U16:X245,B10)*200000))</f>
        <v>0</v>
      </c>
      <c r="N10" s="1511"/>
      <c r="O10" s="1511"/>
      <c r="P10" s="1511"/>
      <c r="Q10" s="1511">
        <f>SUM(I10:P10)</f>
        <v>0</v>
      </c>
      <c r="R10" s="1511"/>
      <c r="S10" s="1511"/>
      <c r="T10" s="1512"/>
      <c r="U10" s="1515">
        <f>SUM(E10,Q10)</f>
        <v>0</v>
      </c>
      <c r="V10" s="1514"/>
      <c r="W10" s="1511"/>
      <c r="X10" s="1511"/>
      <c r="Y10" s="375"/>
    </row>
    <row r="11" spans="1:25" ht="29.1" customHeight="1" thickBot="1">
      <c r="A11" s="293"/>
      <c r="B11" s="1503" t="s">
        <v>840</v>
      </c>
      <c r="C11" s="1503"/>
      <c r="D11" s="1503"/>
      <c r="E11" s="1504" t="s">
        <v>875</v>
      </c>
      <c r="F11" s="1504"/>
      <c r="G11" s="1504"/>
      <c r="H11" s="1504"/>
      <c r="I11" s="1505">
        <f>IF(全体概要!$X$58="☑",(COUNTIF(Q16:T245,B11)*200000),(COUNTIF(Q16:T245,B11)*150000))</f>
        <v>0</v>
      </c>
      <c r="J11" s="1506"/>
      <c r="K11" s="1506"/>
      <c r="L11" s="1507"/>
      <c r="M11" s="1508">
        <f>IF(全体概要!$X$58="☑",(COUNTIF(U16:X245,B11)*250000),(COUNTIF(U16:X245,B11)*200000))</f>
        <v>0</v>
      </c>
      <c r="N11" s="1508"/>
      <c r="O11" s="1508"/>
      <c r="P11" s="1508"/>
      <c r="Q11" s="1508">
        <f>SUM(I11:P11)</f>
        <v>0</v>
      </c>
      <c r="R11" s="1508"/>
      <c r="S11" s="1508"/>
      <c r="T11" s="1505"/>
      <c r="U11" s="1509">
        <f>SUM(E11,Q11)</f>
        <v>0</v>
      </c>
      <c r="V11" s="1507"/>
      <c r="W11" s="1508"/>
      <c r="X11" s="1508"/>
      <c r="Y11" s="375"/>
    </row>
    <row r="12" spans="1:25" ht="29.1" customHeight="1" thickTop="1">
      <c r="A12" s="293"/>
      <c r="B12" s="1526" t="s">
        <v>739</v>
      </c>
      <c r="C12" s="1526"/>
      <c r="D12" s="1526"/>
      <c r="E12" s="1527">
        <f>SUM(E8:H11)</f>
        <v>0</v>
      </c>
      <c r="F12" s="1527"/>
      <c r="G12" s="1527"/>
      <c r="H12" s="1527"/>
      <c r="I12" s="1528">
        <f>SUM(I8:L11)</f>
        <v>0</v>
      </c>
      <c r="J12" s="1529"/>
      <c r="K12" s="1529"/>
      <c r="L12" s="1530"/>
      <c r="M12" s="1528">
        <f>SUM(M8:P11)</f>
        <v>0</v>
      </c>
      <c r="N12" s="1529"/>
      <c r="O12" s="1529"/>
      <c r="P12" s="1530"/>
      <c r="Q12" s="1528">
        <f>SUM(Q8:T11)</f>
        <v>0</v>
      </c>
      <c r="R12" s="1529"/>
      <c r="S12" s="1529"/>
      <c r="T12" s="1531"/>
      <c r="U12" s="1532">
        <f>SUM(U8:X11)</f>
        <v>0</v>
      </c>
      <c r="V12" s="1529"/>
      <c r="W12" s="1529"/>
      <c r="X12" s="1530"/>
      <c r="Y12" s="375"/>
    </row>
    <row r="13" spans="1:25" ht="25.5">
      <c r="A13" s="295"/>
      <c r="B13" s="293" t="s">
        <v>740</v>
      </c>
      <c r="M13" s="301"/>
      <c r="N13" s="301"/>
      <c r="O13" s="301"/>
      <c r="P13" s="301"/>
      <c r="Q13" s="301"/>
      <c r="R13" s="301"/>
      <c r="S13" s="301"/>
      <c r="T13" s="301"/>
      <c r="U13" s="301"/>
      <c r="V13" s="301"/>
      <c r="W13" s="301"/>
      <c r="X13" s="301"/>
      <c r="Y13" s="361"/>
    </row>
    <row r="14" spans="1:25" ht="27.75" customHeight="1">
      <c r="A14" s="295"/>
      <c r="B14" s="1493" t="s">
        <v>161</v>
      </c>
      <c r="C14" s="1494"/>
      <c r="D14" s="1539"/>
      <c r="E14" s="1493" t="s">
        <v>162</v>
      </c>
      <c r="F14" s="1494"/>
      <c r="G14" s="1494"/>
      <c r="H14" s="1539"/>
      <c r="I14" s="1533" t="s">
        <v>741</v>
      </c>
      <c r="J14" s="1534"/>
      <c r="K14" s="1534"/>
      <c r="L14" s="1535"/>
      <c r="M14" s="1533" t="s">
        <v>953</v>
      </c>
      <c r="N14" s="1534"/>
      <c r="O14" s="1534"/>
      <c r="P14" s="1535"/>
      <c r="Q14" s="1533" t="s">
        <v>873</v>
      </c>
      <c r="R14" s="1534"/>
      <c r="S14" s="1534"/>
      <c r="T14" s="1535"/>
      <c r="U14" s="1533" t="s">
        <v>874</v>
      </c>
      <c r="V14" s="1534"/>
      <c r="W14" s="1534"/>
      <c r="X14" s="1535"/>
      <c r="Y14" s="551"/>
    </row>
    <row r="15" spans="1:25" ht="21" customHeight="1">
      <c r="A15" s="295"/>
      <c r="B15" s="1495"/>
      <c r="C15" s="1496"/>
      <c r="D15" s="1540"/>
      <c r="E15" s="1495"/>
      <c r="F15" s="1496"/>
      <c r="G15" s="1496"/>
      <c r="H15" s="1540"/>
      <c r="I15" s="1536"/>
      <c r="J15" s="1537"/>
      <c r="K15" s="1537"/>
      <c r="L15" s="1538"/>
      <c r="M15" s="1536" t="s">
        <v>918</v>
      </c>
      <c r="N15" s="1537"/>
      <c r="O15" s="1537"/>
      <c r="P15" s="1538"/>
      <c r="Q15" s="1536" t="str">
        <f>IF(全体概要!$X$58="☑", "（定額　２０万円／戸）","（定額　１５万円／戸）")</f>
        <v>（定額　１５万円／戸）</v>
      </c>
      <c r="R15" s="1537"/>
      <c r="S15" s="1537"/>
      <c r="T15" s="1538"/>
      <c r="U15" s="1536" t="str">
        <f>IF(全体概要!$X$58="☑", "（定額　２５万円／戸）","（定額　２０万円／戸）")</f>
        <v>（定額　２０万円／戸）</v>
      </c>
      <c r="V15" s="1537"/>
      <c r="W15" s="1537"/>
      <c r="X15" s="1538"/>
      <c r="Y15" s="377"/>
    </row>
    <row r="16" spans="1:25" ht="21" customHeight="1">
      <c r="A16" s="303"/>
      <c r="B16" s="1541">
        <v>1</v>
      </c>
      <c r="C16" s="1542"/>
      <c r="D16" s="1543"/>
      <c r="E16" s="1544" t="str">
        <f>IF(VLOOKUP(B16,住戸一覧!$B:$AM,3,0)="","",VLOOKUP(B16,住戸一覧!$B:$AM,3,0))</f>
        <v/>
      </c>
      <c r="F16" s="1545"/>
      <c r="G16" s="1545"/>
      <c r="H16" s="1546"/>
      <c r="I16" s="1544" t="str">
        <f>IF(VLOOKUP(B16,住戸一覧!$B:$AM,6,0)="","",VLOOKUP(B16,住戸一覧!$B:$AM,6,0))</f>
        <v/>
      </c>
      <c r="J16" s="1545"/>
      <c r="K16" s="1545"/>
      <c r="L16" s="1546"/>
      <c r="M16" s="1547"/>
      <c r="N16" s="1548"/>
      <c r="O16" s="1548"/>
      <c r="P16" s="1549"/>
      <c r="Q16" s="1547"/>
      <c r="R16" s="1548"/>
      <c r="S16" s="1548"/>
      <c r="T16" s="1549"/>
      <c r="U16" s="1547"/>
      <c r="V16" s="1548"/>
      <c r="W16" s="1548"/>
      <c r="X16" s="1549"/>
      <c r="Y16" s="377"/>
    </row>
    <row r="17" spans="1:31" ht="21" customHeight="1">
      <c r="A17" s="303"/>
      <c r="B17" s="1541">
        <v>2</v>
      </c>
      <c r="C17" s="1542"/>
      <c r="D17" s="1543"/>
      <c r="E17" s="1544" t="str">
        <f>IF(VLOOKUP(B17,住戸一覧!$B:$AM,3,0)="","",VLOOKUP(B17,住戸一覧!$B:$AM,3,0))</f>
        <v/>
      </c>
      <c r="F17" s="1545"/>
      <c r="G17" s="1545"/>
      <c r="H17" s="1546"/>
      <c r="I17" s="1544" t="str">
        <f>IF(VLOOKUP(B17,住戸一覧!$B:$AM,6,0)="","",VLOOKUP(B17,住戸一覧!$B:$AM,6,0))</f>
        <v/>
      </c>
      <c r="J17" s="1545"/>
      <c r="K17" s="1545"/>
      <c r="L17" s="1546"/>
      <c r="M17" s="1547"/>
      <c r="N17" s="1548"/>
      <c r="O17" s="1548"/>
      <c r="P17" s="1549"/>
      <c r="Q17" s="1547"/>
      <c r="R17" s="1548"/>
      <c r="S17" s="1548"/>
      <c r="T17" s="1549"/>
      <c r="U17" s="1547"/>
      <c r="V17" s="1548"/>
      <c r="W17" s="1548"/>
      <c r="X17" s="1549"/>
      <c r="Y17" s="377"/>
    </row>
    <row r="18" spans="1:31" ht="21">
      <c r="A18" s="303"/>
      <c r="B18" s="1541">
        <v>3</v>
      </c>
      <c r="C18" s="1542"/>
      <c r="D18" s="1543"/>
      <c r="E18" s="1544" t="str">
        <f>IF(VLOOKUP(B18,住戸一覧!$B:$AM,3,0)="","",VLOOKUP(B18,住戸一覧!$B:$AM,3,0))</f>
        <v/>
      </c>
      <c r="F18" s="1545"/>
      <c r="G18" s="1545"/>
      <c r="H18" s="1546"/>
      <c r="I18" s="1544" t="str">
        <f>IF(VLOOKUP(B18,住戸一覧!$B:$AM,6,0)="","",VLOOKUP(B18,住戸一覧!$B:$AM,6,0))</f>
        <v/>
      </c>
      <c r="J18" s="1545"/>
      <c r="K18" s="1545"/>
      <c r="L18" s="1546"/>
      <c r="M18" s="1547"/>
      <c r="N18" s="1548"/>
      <c r="O18" s="1548"/>
      <c r="P18" s="1549"/>
      <c r="Q18" s="1547"/>
      <c r="R18" s="1548"/>
      <c r="S18" s="1548"/>
      <c r="T18" s="1549"/>
      <c r="U18" s="1547"/>
      <c r="V18" s="1548"/>
      <c r="W18" s="1548"/>
      <c r="X18" s="1549"/>
      <c r="Y18" s="377"/>
    </row>
    <row r="19" spans="1:31" ht="21">
      <c r="A19" s="303"/>
      <c r="B19" s="1541">
        <v>4</v>
      </c>
      <c r="C19" s="1542"/>
      <c r="D19" s="1543"/>
      <c r="E19" s="1544" t="str">
        <f>IF(VLOOKUP(B19,住戸一覧!$B:$AM,3,0)="","",VLOOKUP(B19,住戸一覧!$B:$AM,3,0))</f>
        <v/>
      </c>
      <c r="F19" s="1545"/>
      <c r="G19" s="1545"/>
      <c r="H19" s="1546"/>
      <c r="I19" s="1544" t="str">
        <f>IF(VLOOKUP(B19,住戸一覧!$B:$AM,6,0)="","",VLOOKUP(B19,住戸一覧!$B:$AM,6,0))</f>
        <v/>
      </c>
      <c r="J19" s="1545"/>
      <c r="K19" s="1545"/>
      <c r="L19" s="1546"/>
      <c r="M19" s="1547"/>
      <c r="N19" s="1548"/>
      <c r="O19" s="1548"/>
      <c r="P19" s="1549"/>
      <c r="Q19" s="1547"/>
      <c r="R19" s="1548"/>
      <c r="S19" s="1548"/>
      <c r="T19" s="1549"/>
      <c r="U19" s="1547"/>
      <c r="V19" s="1548"/>
      <c r="W19" s="1548"/>
      <c r="X19" s="1549"/>
      <c r="Y19" s="377"/>
    </row>
    <row r="20" spans="1:31" ht="21">
      <c r="A20" s="303"/>
      <c r="B20" s="1541">
        <v>5</v>
      </c>
      <c r="C20" s="1542"/>
      <c r="D20" s="1543"/>
      <c r="E20" s="1544" t="str">
        <f>IF(VLOOKUP(B20,住戸一覧!$B:$AM,3,0)="","",VLOOKUP(B20,住戸一覧!$B:$AM,3,0))</f>
        <v/>
      </c>
      <c r="F20" s="1545"/>
      <c r="G20" s="1545"/>
      <c r="H20" s="1546"/>
      <c r="I20" s="1544" t="str">
        <f>IF(VLOOKUP(B20,住戸一覧!$B:$AM,6,0)="","",VLOOKUP(B20,住戸一覧!$B:$AM,6,0))</f>
        <v/>
      </c>
      <c r="J20" s="1545"/>
      <c r="K20" s="1545"/>
      <c r="L20" s="1546"/>
      <c r="M20" s="1547"/>
      <c r="N20" s="1548"/>
      <c r="O20" s="1548"/>
      <c r="P20" s="1549"/>
      <c r="Q20" s="1547"/>
      <c r="R20" s="1548"/>
      <c r="S20" s="1548"/>
      <c r="T20" s="1549"/>
      <c r="U20" s="1547"/>
      <c r="V20" s="1548"/>
      <c r="W20" s="1548"/>
      <c r="X20" s="1549"/>
      <c r="Y20" s="377"/>
    </row>
    <row r="21" spans="1:31" ht="21">
      <c r="A21" s="303"/>
      <c r="B21" s="1541">
        <v>6</v>
      </c>
      <c r="C21" s="1542"/>
      <c r="D21" s="1543"/>
      <c r="E21" s="1544" t="str">
        <f>IF(VLOOKUP(B21,住戸一覧!$B:$AM,3,0)="","",VLOOKUP(B21,住戸一覧!$B:$AM,3,0))</f>
        <v/>
      </c>
      <c r="F21" s="1545"/>
      <c r="G21" s="1545"/>
      <c r="H21" s="1546"/>
      <c r="I21" s="1544" t="str">
        <f>IF(VLOOKUP(B21,住戸一覧!$B:$AM,6,0)="","",VLOOKUP(B21,住戸一覧!$B:$AM,6,0))</f>
        <v/>
      </c>
      <c r="J21" s="1545"/>
      <c r="K21" s="1545"/>
      <c r="L21" s="1546"/>
      <c r="M21" s="1547"/>
      <c r="N21" s="1548"/>
      <c r="O21" s="1548"/>
      <c r="P21" s="1549"/>
      <c r="Q21" s="1547"/>
      <c r="R21" s="1548"/>
      <c r="S21" s="1548"/>
      <c r="T21" s="1549"/>
      <c r="U21" s="1547"/>
      <c r="V21" s="1548"/>
      <c r="W21" s="1548"/>
      <c r="X21" s="1549"/>
      <c r="Y21" s="377"/>
      <c r="Z21" s="301"/>
      <c r="AA21" s="292"/>
      <c r="AB21" s="292"/>
      <c r="AC21" s="292"/>
      <c r="AD21" s="292"/>
      <c r="AE21" s="302"/>
    </row>
    <row r="22" spans="1:31" ht="21">
      <c r="A22" s="303"/>
      <c r="B22" s="1541">
        <v>7</v>
      </c>
      <c r="C22" s="1542"/>
      <c r="D22" s="1543"/>
      <c r="E22" s="1544" t="str">
        <f>IF(VLOOKUP(B22,住戸一覧!$B:$AM,3,0)="","",VLOOKUP(B22,住戸一覧!$B:$AM,3,0))</f>
        <v/>
      </c>
      <c r="F22" s="1545"/>
      <c r="G22" s="1545"/>
      <c r="H22" s="1546"/>
      <c r="I22" s="1544" t="str">
        <f>IF(VLOOKUP(B22,住戸一覧!$B:$AM,6,0)="","",VLOOKUP(B22,住戸一覧!$B:$AM,6,0))</f>
        <v/>
      </c>
      <c r="J22" s="1545"/>
      <c r="K22" s="1545"/>
      <c r="L22" s="1546"/>
      <c r="M22" s="1547"/>
      <c r="N22" s="1548"/>
      <c r="O22" s="1548"/>
      <c r="P22" s="1549"/>
      <c r="Q22" s="1547"/>
      <c r="R22" s="1548"/>
      <c r="S22" s="1548"/>
      <c r="T22" s="1549"/>
      <c r="U22" s="1547"/>
      <c r="V22" s="1548"/>
      <c r="W22" s="1548"/>
      <c r="X22" s="1549"/>
      <c r="Y22" s="377"/>
      <c r="Z22" s="1551"/>
      <c r="AA22" s="1551"/>
      <c r="AB22" s="1551"/>
      <c r="AC22" s="1551"/>
      <c r="AD22" s="1551"/>
      <c r="AE22" s="1551"/>
    </row>
    <row r="23" spans="1:31" ht="21">
      <c r="A23" s="303"/>
      <c r="B23" s="1541">
        <v>8</v>
      </c>
      <c r="C23" s="1542"/>
      <c r="D23" s="1543"/>
      <c r="E23" s="1544" t="str">
        <f>IF(VLOOKUP(B23,住戸一覧!$B:$AM,3,0)="","",VLOOKUP(B23,住戸一覧!$B:$AM,3,0))</f>
        <v/>
      </c>
      <c r="F23" s="1545"/>
      <c r="G23" s="1545"/>
      <c r="H23" s="1546"/>
      <c r="I23" s="1544" t="str">
        <f>IF(VLOOKUP(B23,住戸一覧!$B:$AM,6,0)="","",VLOOKUP(B23,住戸一覧!$B:$AM,6,0))</f>
        <v/>
      </c>
      <c r="J23" s="1545"/>
      <c r="K23" s="1545"/>
      <c r="L23" s="1546"/>
      <c r="M23" s="1547"/>
      <c r="N23" s="1548"/>
      <c r="O23" s="1548"/>
      <c r="P23" s="1549"/>
      <c r="Q23" s="1547"/>
      <c r="R23" s="1548"/>
      <c r="S23" s="1548"/>
      <c r="T23" s="1549"/>
      <c r="U23" s="1547"/>
      <c r="V23" s="1548"/>
      <c r="W23" s="1548"/>
      <c r="X23" s="1549"/>
      <c r="Y23" s="377"/>
      <c r="Z23" s="1550"/>
      <c r="AA23" s="1550"/>
      <c r="AB23" s="1550"/>
      <c r="AC23" s="1550"/>
      <c r="AD23" s="1550"/>
      <c r="AE23" s="1550"/>
    </row>
    <row r="24" spans="1:31" ht="21">
      <c r="A24" s="303"/>
      <c r="B24" s="1541">
        <v>9</v>
      </c>
      <c r="C24" s="1542"/>
      <c r="D24" s="1543"/>
      <c r="E24" s="1544" t="str">
        <f>IF(VLOOKUP(B24,住戸一覧!$B:$AM,3,0)="","",VLOOKUP(B24,住戸一覧!$B:$AM,3,0))</f>
        <v/>
      </c>
      <c r="F24" s="1545"/>
      <c r="G24" s="1545"/>
      <c r="H24" s="1546"/>
      <c r="I24" s="1544" t="str">
        <f>IF(VLOOKUP(B24,住戸一覧!$B:$AM,6,0)="","",VLOOKUP(B24,住戸一覧!$B:$AM,6,0))</f>
        <v/>
      </c>
      <c r="J24" s="1545"/>
      <c r="K24" s="1545"/>
      <c r="L24" s="1546"/>
      <c r="M24" s="1547"/>
      <c r="N24" s="1548"/>
      <c r="O24" s="1548"/>
      <c r="P24" s="1549"/>
      <c r="Q24" s="1547"/>
      <c r="R24" s="1548"/>
      <c r="S24" s="1548"/>
      <c r="T24" s="1549"/>
      <c r="U24" s="1547"/>
      <c r="V24" s="1548"/>
      <c r="W24" s="1548"/>
      <c r="X24" s="1549"/>
      <c r="Y24" s="377"/>
      <c r="Z24" s="1550"/>
      <c r="AA24" s="1550"/>
      <c r="AB24" s="1550"/>
      <c r="AC24" s="1550"/>
      <c r="AD24" s="1550"/>
      <c r="AE24" s="1550"/>
    </row>
    <row r="25" spans="1:31" ht="21">
      <c r="A25" s="303"/>
      <c r="B25" s="1541">
        <v>10</v>
      </c>
      <c r="C25" s="1542"/>
      <c r="D25" s="1543"/>
      <c r="E25" s="1544" t="str">
        <f>IF(VLOOKUP(B25,住戸一覧!$B:$AM,3,0)="","",VLOOKUP(B25,住戸一覧!$B:$AM,3,0))</f>
        <v/>
      </c>
      <c r="F25" s="1545"/>
      <c r="G25" s="1545"/>
      <c r="H25" s="1546"/>
      <c r="I25" s="1544" t="str">
        <f>IF(VLOOKUP(B25,住戸一覧!$B:$AM,6,0)="","",VLOOKUP(B25,住戸一覧!$B:$AM,6,0))</f>
        <v/>
      </c>
      <c r="J25" s="1545"/>
      <c r="K25" s="1545"/>
      <c r="L25" s="1546"/>
      <c r="M25" s="1547"/>
      <c r="N25" s="1548"/>
      <c r="O25" s="1548"/>
      <c r="P25" s="1549"/>
      <c r="Q25" s="1547"/>
      <c r="R25" s="1548"/>
      <c r="S25" s="1548"/>
      <c r="T25" s="1549"/>
      <c r="U25" s="1547"/>
      <c r="V25" s="1548"/>
      <c r="W25" s="1548"/>
      <c r="X25" s="1549"/>
      <c r="Y25" s="377"/>
      <c r="Z25" s="1550"/>
      <c r="AA25" s="1550"/>
      <c r="AB25" s="1550"/>
      <c r="AC25" s="1550"/>
      <c r="AD25" s="1550"/>
      <c r="AE25" s="1550"/>
    </row>
    <row r="26" spans="1:31" ht="21">
      <c r="A26" s="303"/>
      <c r="B26" s="1541">
        <v>11</v>
      </c>
      <c r="C26" s="1542"/>
      <c r="D26" s="1543"/>
      <c r="E26" s="1544" t="str">
        <f>IF(VLOOKUP(B26,住戸一覧!$B:$AM,3,0)="","",VLOOKUP(B26,住戸一覧!$B:$AM,3,0))</f>
        <v/>
      </c>
      <c r="F26" s="1545"/>
      <c r="G26" s="1545"/>
      <c r="H26" s="1546"/>
      <c r="I26" s="1544" t="str">
        <f>IF(VLOOKUP(B26,住戸一覧!$B:$AM,6,0)="","",VLOOKUP(B26,住戸一覧!$B:$AM,6,0))</f>
        <v/>
      </c>
      <c r="J26" s="1545"/>
      <c r="K26" s="1545"/>
      <c r="L26" s="1546"/>
      <c r="M26" s="1547"/>
      <c r="N26" s="1548"/>
      <c r="O26" s="1548"/>
      <c r="P26" s="1549"/>
      <c r="Q26" s="1547"/>
      <c r="R26" s="1548"/>
      <c r="S26" s="1548"/>
      <c r="T26" s="1549"/>
      <c r="U26" s="1547"/>
      <c r="V26" s="1548"/>
      <c r="W26" s="1548"/>
      <c r="X26" s="1549"/>
      <c r="Y26" s="377"/>
      <c r="Z26" s="1550"/>
      <c r="AA26" s="1550"/>
      <c r="AB26" s="1550"/>
      <c r="AC26" s="1550"/>
      <c r="AD26" s="1550"/>
      <c r="AE26" s="1550"/>
    </row>
    <row r="27" spans="1:31" ht="21">
      <c r="A27" s="303"/>
      <c r="B27" s="1541">
        <v>12</v>
      </c>
      <c r="C27" s="1542"/>
      <c r="D27" s="1543"/>
      <c r="E27" s="1544" t="str">
        <f>IF(VLOOKUP(B27,住戸一覧!$B:$AM,3,0)="","",VLOOKUP(B27,住戸一覧!$B:$AM,3,0))</f>
        <v/>
      </c>
      <c r="F27" s="1545"/>
      <c r="G27" s="1545"/>
      <c r="H27" s="1546"/>
      <c r="I27" s="1544" t="str">
        <f>IF(VLOOKUP(B27,住戸一覧!$B:$AM,6,0)="","",VLOOKUP(B27,住戸一覧!$B:$AM,6,0))</f>
        <v/>
      </c>
      <c r="J27" s="1545"/>
      <c r="K27" s="1545"/>
      <c r="L27" s="1546"/>
      <c r="M27" s="1547"/>
      <c r="N27" s="1548"/>
      <c r="O27" s="1548"/>
      <c r="P27" s="1549"/>
      <c r="Q27" s="1547"/>
      <c r="R27" s="1548"/>
      <c r="S27" s="1548"/>
      <c r="T27" s="1549"/>
      <c r="U27" s="1547"/>
      <c r="V27" s="1548"/>
      <c r="W27" s="1548"/>
      <c r="X27" s="1549"/>
      <c r="Y27" s="377"/>
    </row>
    <row r="28" spans="1:31" ht="21">
      <c r="A28" s="303"/>
      <c r="B28" s="1541">
        <v>13</v>
      </c>
      <c r="C28" s="1542"/>
      <c r="D28" s="1543"/>
      <c r="E28" s="1544" t="str">
        <f>IF(VLOOKUP(B28,住戸一覧!$B:$AM,3,0)="","",VLOOKUP(B28,住戸一覧!$B:$AM,3,0))</f>
        <v/>
      </c>
      <c r="F28" s="1545"/>
      <c r="G28" s="1545"/>
      <c r="H28" s="1546"/>
      <c r="I28" s="1544" t="str">
        <f>IF(VLOOKUP(B28,住戸一覧!$B:$AM,6,0)="","",VLOOKUP(B28,住戸一覧!$B:$AM,6,0))</f>
        <v/>
      </c>
      <c r="J28" s="1545"/>
      <c r="K28" s="1545"/>
      <c r="L28" s="1546"/>
      <c r="M28" s="1547"/>
      <c r="N28" s="1548"/>
      <c r="O28" s="1548"/>
      <c r="P28" s="1549"/>
      <c r="Q28" s="1547"/>
      <c r="R28" s="1548"/>
      <c r="S28" s="1548"/>
      <c r="T28" s="1549"/>
      <c r="U28" s="1547"/>
      <c r="V28" s="1548"/>
      <c r="W28" s="1548"/>
      <c r="X28" s="1549"/>
      <c r="Y28" s="377"/>
    </row>
    <row r="29" spans="1:31" ht="21">
      <c r="A29" s="303"/>
      <c r="B29" s="1541">
        <v>14</v>
      </c>
      <c r="C29" s="1542"/>
      <c r="D29" s="1543"/>
      <c r="E29" s="1544" t="str">
        <f>IF(VLOOKUP(B29,住戸一覧!$B:$AM,3,0)="","",VLOOKUP(B29,住戸一覧!$B:$AM,3,0))</f>
        <v/>
      </c>
      <c r="F29" s="1545"/>
      <c r="G29" s="1545"/>
      <c r="H29" s="1546"/>
      <c r="I29" s="1544" t="str">
        <f>IF(VLOOKUP(B29,住戸一覧!$B:$AM,6,0)="","",VLOOKUP(B29,住戸一覧!$B:$AM,6,0))</f>
        <v/>
      </c>
      <c r="J29" s="1545"/>
      <c r="K29" s="1545"/>
      <c r="L29" s="1546"/>
      <c r="M29" s="1547"/>
      <c r="N29" s="1548"/>
      <c r="O29" s="1548"/>
      <c r="P29" s="1549"/>
      <c r="Q29" s="1547"/>
      <c r="R29" s="1548"/>
      <c r="S29" s="1548"/>
      <c r="T29" s="1549"/>
      <c r="U29" s="1547"/>
      <c r="V29" s="1548"/>
      <c r="W29" s="1548"/>
      <c r="X29" s="1549"/>
      <c r="Y29" s="377"/>
    </row>
    <row r="30" spans="1:31" ht="21">
      <c r="A30" s="303"/>
      <c r="B30" s="1541">
        <v>15</v>
      </c>
      <c r="C30" s="1542"/>
      <c r="D30" s="1543"/>
      <c r="E30" s="1544" t="str">
        <f>IF(VLOOKUP(B30,住戸一覧!$B:$AM,3,0)="","",VLOOKUP(B30,住戸一覧!$B:$AM,3,0))</f>
        <v/>
      </c>
      <c r="F30" s="1545"/>
      <c r="G30" s="1545"/>
      <c r="H30" s="1546"/>
      <c r="I30" s="1544" t="str">
        <f>IF(VLOOKUP(B30,住戸一覧!$B:$AM,6,0)="","",VLOOKUP(B30,住戸一覧!$B:$AM,6,0))</f>
        <v/>
      </c>
      <c r="J30" s="1545"/>
      <c r="K30" s="1545"/>
      <c r="L30" s="1546"/>
      <c r="M30" s="1547"/>
      <c r="N30" s="1548"/>
      <c r="O30" s="1548"/>
      <c r="P30" s="1549"/>
      <c r="Q30" s="1547"/>
      <c r="R30" s="1548"/>
      <c r="S30" s="1548"/>
      <c r="T30" s="1549"/>
      <c r="U30" s="1547"/>
      <c r="V30" s="1548"/>
      <c r="W30" s="1548"/>
      <c r="X30" s="1549"/>
      <c r="Y30" s="377"/>
    </row>
    <row r="31" spans="1:31" ht="21">
      <c r="A31" s="303"/>
      <c r="B31" s="1541">
        <v>16</v>
      </c>
      <c r="C31" s="1542"/>
      <c r="D31" s="1543"/>
      <c r="E31" s="1544" t="str">
        <f>IF(VLOOKUP(B31,住戸一覧!$B:$AM,3,0)="","",VLOOKUP(B31,住戸一覧!$B:$AM,3,0))</f>
        <v/>
      </c>
      <c r="F31" s="1545"/>
      <c r="G31" s="1545"/>
      <c r="H31" s="1546"/>
      <c r="I31" s="1544" t="str">
        <f>IF(VLOOKUP(B31,住戸一覧!$B:$AM,6,0)="","",VLOOKUP(B31,住戸一覧!$B:$AM,6,0))</f>
        <v/>
      </c>
      <c r="J31" s="1545"/>
      <c r="K31" s="1545"/>
      <c r="L31" s="1546"/>
      <c r="M31" s="1547"/>
      <c r="N31" s="1548"/>
      <c r="O31" s="1548"/>
      <c r="P31" s="1549"/>
      <c r="Q31" s="1547"/>
      <c r="R31" s="1548"/>
      <c r="S31" s="1548"/>
      <c r="T31" s="1549"/>
      <c r="U31" s="1547"/>
      <c r="V31" s="1548"/>
      <c r="W31" s="1548"/>
      <c r="X31" s="1549"/>
      <c r="Y31" s="377"/>
    </row>
    <row r="32" spans="1:31" ht="21">
      <c r="A32" s="303"/>
      <c r="B32" s="1541">
        <v>17</v>
      </c>
      <c r="C32" s="1542"/>
      <c r="D32" s="1543"/>
      <c r="E32" s="1544" t="str">
        <f>IF(VLOOKUP(B32,住戸一覧!$B:$AM,3,0)="","",VLOOKUP(B32,住戸一覧!$B:$AM,3,0))</f>
        <v/>
      </c>
      <c r="F32" s="1545"/>
      <c r="G32" s="1545"/>
      <c r="H32" s="1546"/>
      <c r="I32" s="1544" t="str">
        <f>IF(VLOOKUP(B32,住戸一覧!$B:$AM,6,0)="","",VLOOKUP(B32,住戸一覧!$B:$AM,6,0))</f>
        <v/>
      </c>
      <c r="J32" s="1545"/>
      <c r="K32" s="1545"/>
      <c r="L32" s="1546"/>
      <c r="M32" s="1547"/>
      <c r="N32" s="1548"/>
      <c r="O32" s="1548"/>
      <c r="P32" s="1549"/>
      <c r="Q32" s="1547"/>
      <c r="R32" s="1548"/>
      <c r="S32" s="1548"/>
      <c r="T32" s="1549"/>
      <c r="U32" s="1547"/>
      <c r="V32" s="1548"/>
      <c r="W32" s="1548"/>
      <c r="X32" s="1549"/>
      <c r="Y32" s="377"/>
    </row>
    <row r="33" spans="1:25" ht="21">
      <c r="A33" s="303"/>
      <c r="B33" s="1541">
        <v>18</v>
      </c>
      <c r="C33" s="1542"/>
      <c r="D33" s="1543"/>
      <c r="E33" s="1544" t="str">
        <f>IF(VLOOKUP(B33,住戸一覧!$B:$AM,3,0)="","",VLOOKUP(B33,住戸一覧!$B:$AM,3,0))</f>
        <v/>
      </c>
      <c r="F33" s="1545"/>
      <c r="G33" s="1545"/>
      <c r="H33" s="1546"/>
      <c r="I33" s="1544" t="str">
        <f>IF(VLOOKUP(B33,住戸一覧!$B:$AM,6,0)="","",VLOOKUP(B33,住戸一覧!$B:$AM,6,0))</f>
        <v/>
      </c>
      <c r="J33" s="1545"/>
      <c r="K33" s="1545"/>
      <c r="L33" s="1546"/>
      <c r="M33" s="1547"/>
      <c r="N33" s="1548"/>
      <c r="O33" s="1548"/>
      <c r="P33" s="1549"/>
      <c r="Q33" s="1547"/>
      <c r="R33" s="1548"/>
      <c r="S33" s="1548"/>
      <c r="T33" s="1549"/>
      <c r="U33" s="1547"/>
      <c r="V33" s="1548"/>
      <c r="W33" s="1548"/>
      <c r="X33" s="1549"/>
      <c r="Y33" s="377"/>
    </row>
    <row r="34" spans="1:25" ht="21">
      <c r="A34" s="303"/>
      <c r="B34" s="1541">
        <v>19</v>
      </c>
      <c r="C34" s="1542"/>
      <c r="D34" s="1543"/>
      <c r="E34" s="1544" t="str">
        <f>IF(VLOOKUP(B34,住戸一覧!$B:$AM,3,0)="","",VLOOKUP(B34,住戸一覧!$B:$AM,3,0))</f>
        <v/>
      </c>
      <c r="F34" s="1545"/>
      <c r="G34" s="1545"/>
      <c r="H34" s="1546"/>
      <c r="I34" s="1544" t="str">
        <f>IF(VLOOKUP(B34,住戸一覧!$B:$AM,6,0)="","",VLOOKUP(B34,住戸一覧!$B:$AM,6,0))</f>
        <v/>
      </c>
      <c r="J34" s="1545"/>
      <c r="K34" s="1545"/>
      <c r="L34" s="1546"/>
      <c r="M34" s="1547"/>
      <c r="N34" s="1548"/>
      <c r="O34" s="1548"/>
      <c r="P34" s="1549"/>
      <c r="Q34" s="1547"/>
      <c r="R34" s="1548"/>
      <c r="S34" s="1548"/>
      <c r="T34" s="1549"/>
      <c r="U34" s="1547"/>
      <c r="V34" s="1548"/>
      <c r="W34" s="1548"/>
      <c r="X34" s="1549"/>
      <c r="Y34" s="377"/>
    </row>
    <row r="35" spans="1:25" ht="21">
      <c r="A35" s="303"/>
      <c r="B35" s="1541">
        <v>20</v>
      </c>
      <c r="C35" s="1542"/>
      <c r="D35" s="1543"/>
      <c r="E35" s="1544" t="str">
        <f>IF(VLOOKUP(B35,住戸一覧!$B:$AM,3,0)="","",VLOOKUP(B35,住戸一覧!$B:$AM,3,0))</f>
        <v/>
      </c>
      <c r="F35" s="1545"/>
      <c r="G35" s="1545"/>
      <c r="H35" s="1546"/>
      <c r="I35" s="1544" t="str">
        <f>IF(VLOOKUP(B35,住戸一覧!$B:$AM,6,0)="","",VLOOKUP(B35,住戸一覧!$B:$AM,6,0))</f>
        <v/>
      </c>
      <c r="J35" s="1545"/>
      <c r="K35" s="1545"/>
      <c r="L35" s="1546"/>
      <c r="M35" s="1547"/>
      <c r="N35" s="1548"/>
      <c r="O35" s="1548"/>
      <c r="P35" s="1549"/>
      <c r="Q35" s="1547"/>
      <c r="R35" s="1548"/>
      <c r="S35" s="1548"/>
      <c r="T35" s="1549"/>
      <c r="U35" s="1547"/>
      <c r="V35" s="1548"/>
      <c r="W35" s="1548"/>
      <c r="X35" s="1549"/>
      <c r="Y35" s="377"/>
    </row>
    <row r="36" spans="1:25" ht="21">
      <c r="A36" s="303"/>
      <c r="B36" s="1541">
        <v>21</v>
      </c>
      <c r="C36" s="1542"/>
      <c r="D36" s="1543"/>
      <c r="E36" s="1544" t="str">
        <f>IF(VLOOKUP(B36,住戸一覧!$B:$AM,3,0)="","",VLOOKUP(B36,住戸一覧!$B:$AM,3,0))</f>
        <v/>
      </c>
      <c r="F36" s="1545"/>
      <c r="G36" s="1545"/>
      <c r="H36" s="1546"/>
      <c r="I36" s="1544" t="str">
        <f>IF(VLOOKUP(B36,住戸一覧!$B:$AM,6,0)="","",VLOOKUP(B36,住戸一覧!$B:$AM,6,0))</f>
        <v/>
      </c>
      <c r="J36" s="1545"/>
      <c r="K36" s="1545"/>
      <c r="L36" s="1546"/>
      <c r="M36" s="1547"/>
      <c r="N36" s="1548"/>
      <c r="O36" s="1548"/>
      <c r="P36" s="1549"/>
      <c r="Q36" s="1547"/>
      <c r="R36" s="1548"/>
      <c r="S36" s="1548"/>
      <c r="T36" s="1549"/>
      <c r="U36" s="1547"/>
      <c r="V36" s="1548"/>
      <c r="W36" s="1548"/>
      <c r="X36" s="1549"/>
      <c r="Y36" s="377"/>
    </row>
    <row r="37" spans="1:25" ht="21">
      <c r="A37" s="303"/>
      <c r="B37" s="1541">
        <v>22</v>
      </c>
      <c r="C37" s="1542"/>
      <c r="D37" s="1543"/>
      <c r="E37" s="1544" t="str">
        <f>IF(VLOOKUP(B37,住戸一覧!$B:$AM,3,0)="","",VLOOKUP(B37,住戸一覧!$B:$AM,3,0))</f>
        <v/>
      </c>
      <c r="F37" s="1545"/>
      <c r="G37" s="1545"/>
      <c r="H37" s="1546"/>
      <c r="I37" s="1544" t="str">
        <f>IF(VLOOKUP(B37,住戸一覧!$B:$AM,6,0)="","",VLOOKUP(B37,住戸一覧!$B:$AM,6,0))</f>
        <v/>
      </c>
      <c r="J37" s="1545"/>
      <c r="K37" s="1545"/>
      <c r="L37" s="1546"/>
      <c r="M37" s="1547"/>
      <c r="N37" s="1548"/>
      <c r="O37" s="1548"/>
      <c r="P37" s="1549"/>
      <c r="Q37" s="1547"/>
      <c r="R37" s="1548"/>
      <c r="S37" s="1548"/>
      <c r="T37" s="1549"/>
      <c r="U37" s="1547"/>
      <c r="V37" s="1548"/>
      <c r="W37" s="1548"/>
      <c r="X37" s="1549"/>
      <c r="Y37" s="377"/>
    </row>
    <row r="38" spans="1:25" ht="21">
      <c r="A38" s="303"/>
      <c r="B38" s="1541">
        <v>23</v>
      </c>
      <c r="C38" s="1542"/>
      <c r="D38" s="1543"/>
      <c r="E38" s="1544" t="str">
        <f>IF(VLOOKUP(B38,住戸一覧!$B:$AM,3,0)="","",VLOOKUP(B38,住戸一覧!$B:$AM,3,0))</f>
        <v/>
      </c>
      <c r="F38" s="1545"/>
      <c r="G38" s="1545"/>
      <c r="H38" s="1546"/>
      <c r="I38" s="1544" t="str">
        <f>IF(VLOOKUP(B38,住戸一覧!$B:$AM,6,0)="","",VLOOKUP(B38,住戸一覧!$B:$AM,6,0))</f>
        <v/>
      </c>
      <c r="J38" s="1545"/>
      <c r="K38" s="1545"/>
      <c r="L38" s="1546"/>
      <c r="M38" s="1547"/>
      <c r="N38" s="1548"/>
      <c r="O38" s="1548"/>
      <c r="P38" s="1549"/>
      <c r="Q38" s="1547"/>
      <c r="R38" s="1548"/>
      <c r="S38" s="1548"/>
      <c r="T38" s="1549"/>
      <c r="U38" s="1547"/>
      <c r="V38" s="1548"/>
      <c r="W38" s="1548"/>
      <c r="X38" s="1549"/>
      <c r="Y38" s="377"/>
    </row>
    <row r="39" spans="1:25" ht="21">
      <c r="A39" s="303"/>
      <c r="B39" s="1541">
        <v>24</v>
      </c>
      <c r="C39" s="1542"/>
      <c r="D39" s="1543"/>
      <c r="E39" s="1544" t="str">
        <f>IF(VLOOKUP(B39,住戸一覧!$B:$AM,3,0)="","",VLOOKUP(B39,住戸一覧!$B:$AM,3,0))</f>
        <v/>
      </c>
      <c r="F39" s="1545"/>
      <c r="G39" s="1545"/>
      <c r="H39" s="1546"/>
      <c r="I39" s="1544" t="str">
        <f>IF(VLOOKUP(B39,住戸一覧!$B:$AM,6,0)="","",VLOOKUP(B39,住戸一覧!$B:$AM,6,0))</f>
        <v/>
      </c>
      <c r="J39" s="1545"/>
      <c r="K39" s="1545"/>
      <c r="L39" s="1546"/>
      <c r="M39" s="1547"/>
      <c r="N39" s="1548"/>
      <c r="O39" s="1548"/>
      <c r="P39" s="1549"/>
      <c r="Q39" s="1547"/>
      <c r="R39" s="1548"/>
      <c r="S39" s="1548"/>
      <c r="T39" s="1549"/>
      <c r="U39" s="1547"/>
      <c r="V39" s="1548"/>
      <c r="W39" s="1548"/>
      <c r="X39" s="1549"/>
      <c r="Y39" s="377"/>
    </row>
    <row r="40" spans="1:25" ht="21">
      <c r="A40" s="303"/>
      <c r="B40" s="1541">
        <v>25</v>
      </c>
      <c r="C40" s="1542"/>
      <c r="D40" s="1543"/>
      <c r="E40" s="1544" t="str">
        <f>IF(VLOOKUP(B40,住戸一覧!$B:$AM,3,0)="","",VLOOKUP(B40,住戸一覧!$B:$AM,3,0))</f>
        <v/>
      </c>
      <c r="F40" s="1545"/>
      <c r="G40" s="1545"/>
      <c r="H40" s="1546"/>
      <c r="I40" s="1544" t="str">
        <f>IF(VLOOKUP(B40,住戸一覧!$B:$AM,6,0)="","",VLOOKUP(B40,住戸一覧!$B:$AM,6,0))</f>
        <v/>
      </c>
      <c r="J40" s="1545"/>
      <c r="K40" s="1545"/>
      <c r="L40" s="1546"/>
      <c r="M40" s="1547"/>
      <c r="N40" s="1548"/>
      <c r="O40" s="1548"/>
      <c r="P40" s="1549"/>
      <c r="Q40" s="1547"/>
      <c r="R40" s="1548"/>
      <c r="S40" s="1548"/>
      <c r="T40" s="1549"/>
      <c r="U40" s="1547"/>
      <c r="V40" s="1548"/>
      <c r="W40" s="1548"/>
      <c r="X40" s="1549"/>
      <c r="Y40" s="377"/>
    </row>
    <row r="41" spans="1:25" ht="21">
      <c r="A41" s="303"/>
      <c r="B41" s="1541">
        <v>26</v>
      </c>
      <c r="C41" s="1542"/>
      <c r="D41" s="1543"/>
      <c r="E41" s="1544" t="str">
        <f>IF(VLOOKUP(B41,住戸一覧!$B:$AM,3,0)="","",VLOOKUP(B41,住戸一覧!$B:$AM,3,0))</f>
        <v/>
      </c>
      <c r="F41" s="1545"/>
      <c r="G41" s="1545"/>
      <c r="H41" s="1546"/>
      <c r="I41" s="1544" t="str">
        <f>IF(VLOOKUP(B41,住戸一覧!$B:$AM,6,0)="","",VLOOKUP(B41,住戸一覧!$B:$AM,6,0))</f>
        <v/>
      </c>
      <c r="J41" s="1545"/>
      <c r="K41" s="1545"/>
      <c r="L41" s="1546"/>
      <c r="M41" s="1547"/>
      <c r="N41" s="1548"/>
      <c r="O41" s="1548"/>
      <c r="P41" s="1549"/>
      <c r="Q41" s="1547"/>
      <c r="R41" s="1548"/>
      <c r="S41" s="1548"/>
      <c r="T41" s="1549"/>
      <c r="U41" s="1547"/>
      <c r="V41" s="1548"/>
      <c r="W41" s="1548"/>
      <c r="X41" s="1549"/>
      <c r="Y41" s="377"/>
    </row>
    <row r="42" spans="1:25" ht="21">
      <c r="A42" s="303"/>
      <c r="B42" s="1541">
        <v>27</v>
      </c>
      <c r="C42" s="1542"/>
      <c r="D42" s="1543"/>
      <c r="E42" s="1544" t="str">
        <f>IF(VLOOKUP(B42,住戸一覧!$B:$AM,3,0)="","",VLOOKUP(B42,住戸一覧!$B:$AM,3,0))</f>
        <v/>
      </c>
      <c r="F42" s="1545"/>
      <c r="G42" s="1545"/>
      <c r="H42" s="1546"/>
      <c r="I42" s="1544" t="str">
        <f>IF(VLOOKUP(B42,住戸一覧!$B:$AM,6,0)="","",VLOOKUP(B42,住戸一覧!$B:$AM,6,0))</f>
        <v/>
      </c>
      <c r="J42" s="1545"/>
      <c r="K42" s="1545"/>
      <c r="L42" s="1546"/>
      <c r="M42" s="1547"/>
      <c r="N42" s="1548"/>
      <c r="O42" s="1548"/>
      <c r="P42" s="1549"/>
      <c r="Q42" s="1547"/>
      <c r="R42" s="1548"/>
      <c r="S42" s="1548"/>
      <c r="T42" s="1549"/>
      <c r="U42" s="1547"/>
      <c r="V42" s="1548"/>
      <c r="W42" s="1548"/>
      <c r="X42" s="1549"/>
      <c r="Y42" s="377"/>
    </row>
    <row r="43" spans="1:25" ht="21">
      <c r="A43" s="303"/>
      <c r="B43" s="1541">
        <v>28</v>
      </c>
      <c r="C43" s="1542"/>
      <c r="D43" s="1543"/>
      <c r="E43" s="1544" t="str">
        <f>IF(VLOOKUP(B43,住戸一覧!$B:$AM,3,0)="","",VLOOKUP(B43,住戸一覧!$B:$AM,3,0))</f>
        <v/>
      </c>
      <c r="F43" s="1545"/>
      <c r="G43" s="1545"/>
      <c r="H43" s="1546"/>
      <c r="I43" s="1544" t="str">
        <f>IF(VLOOKUP(B43,住戸一覧!$B:$AM,6,0)="","",VLOOKUP(B43,住戸一覧!$B:$AM,6,0))</f>
        <v/>
      </c>
      <c r="J43" s="1545"/>
      <c r="K43" s="1545"/>
      <c r="L43" s="1546"/>
      <c r="M43" s="1547"/>
      <c r="N43" s="1548"/>
      <c r="O43" s="1548"/>
      <c r="P43" s="1549"/>
      <c r="Q43" s="1547"/>
      <c r="R43" s="1548"/>
      <c r="S43" s="1548"/>
      <c r="T43" s="1549"/>
      <c r="U43" s="1547"/>
      <c r="V43" s="1548"/>
      <c r="W43" s="1548"/>
      <c r="X43" s="1549"/>
      <c r="Y43" s="377"/>
    </row>
    <row r="44" spans="1:25" ht="21">
      <c r="A44" s="303"/>
      <c r="B44" s="1541">
        <v>29</v>
      </c>
      <c r="C44" s="1542"/>
      <c r="D44" s="1543"/>
      <c r="E44" s="1544" t="str">
        <f>IF(VLOOKUP(B44,住戸一覧!$B:$AM,3,0)="","",VLOOKUP(B44,住戸一覧!$B:$AM,3,0))</f>
        <v/>
      </c>
      <c r="F44" s="1545"/>
      <c r="G44" s="1545"/>
      <c r="H44" s="1546"/>
      <c r="I44" s="1544" t="str">
        <f>IF(VLOOKUP(B44,住戸一覧!$B:$AM,6,0)="","",VLOOKUP(B44,住戸一覧!$B:$AM,6,0))</f>
        <v/>
      </c>
      <c r="J44" s="1545"/>
      <c r="K44" s="1545"/>
      <c r="L44" s="1546"/>
      <c r="M44" s="1547"/>
      <c r="N44" s="1548"/>
      <c r="O44" s="1548"/>
      <c r="P44" s="1549"/>
      <c r="Q44" s="1547"/>
      <c r="R44" s="1548"/>
      <c r="S44" s="1548"/>
      <c r="T44" s="1549"/>
      <c r="U44" s="1547"/>
      <c r="V44" s="1548"/>
      <c r="W44" s="1548"/>
      <c r="X44" s="1549"/>
      <c r="Y44" s="377"/>
    </row>
    <row r="45" spans="1:25" ht="21" collapsed="1">
      <c r="A45" s="303"/>
      <c r="B45" s="1541">
        <v>30</v>
      </c>
      <c r="C45" s="1542"/>
      <c r="D45" s="1543"/>
      <c r="E45" s="1544" t="str">
        <f>IF(VLOOKUP(B45,住戸一覧!$B:$AM,3,0)="","",VLOOKUP(B45,住戸一覧!$B:$AM,3,0))</f>
        <v/>
      </c>
      <c r="F45" s="1545"/>
      <c r="G45" s="1545"/>
      <c r="H45" s="1546"/>
      <c r="I45" s="1544" t="str">
        <f>IF(VLOOKUP(B45,住戸一覧!$B:$AM,6,0)="","",VLOOKUP(B45,住戸一覧!$B:$AM,6,0))</f>
        <v/>
      </c>
      <c r="J45" s="1545"/>
      <c r="K45" s="1545"/>
      <c r="L45" s="1546"/>
      <c r="M45" s="1547"/>
      <c r="N45" s="1548"/>
      <c r="O45" s="1548"/>
      <c r="P45" s="1549"/>
      <c r="Q45" s="1547"/>
      <c r="R45" s="1548"/>
      <c r="S45" s="1548"/>
      <c r="T45" s="1549"/>
      <c r="U45" s="1547"/>
      <c r="V45" s="1548"/>
      <c r="W45" s="1548"/>
      <c r="X45" s="1549"/>
      <c r="Y45" s="601" t="s">
        <v>742</v>
      </c>
    </row>
    <row r="46" spans="1:25" ht="21" hidden="1" customHeight="1" outlineLevel="1">
      <c r="A46" s="303"/>
      <c r="B46" s="1552">
        <v>31</v>
      </c>
      <c r="C46" s="1541"/>
      <c r="D46" s="1541"/>
      <c r="E46" s="1544" t="str">
        <f>IF(VLOOKUP(B46,住戸一覧!$B:$AM,3,0)="","",VLOOKUP(B46,住戸一覧!$B:$AM,3,0))</f>
        <v/>
      </c>
      <c r="F46" s="1545"/>
      <c r="G46" s="1545"/>
      <c r="H46" s="1546"/>
      <c r="I46" s="1544" t="str">
        <f>IF(VLOOKUP(B46,住戸一覧!$B:$AM,6,0)="","",VLOOKUP(B46,住戸一覧!$B:$AM,6,0))</f>
        <v/>
      </c>
      <c r="J46" s="1545"/>
      <c r="K46" s="1545"/>
      <c r="L46" s="1546"/>
      <c r="M46" s="1547"/>
      <c r="N46" s="1548"/>
      <c r="O46" s="1548"/>
      <c r="P46" s="1549"/>
      <c r="Q46" s="1547"/>
      <c r="R46" s="1548"/>
      <c r="S46" s="1548"/>
      <c r="T46" s="1549"/>
      <c r="U46" s="1547"/>
      <c r="V46" s="1548"/>
      <c r="W46" s="1548"/>
      <c r="X46" s="1549"/>
      <c r="Y46" s="377"/>
    </row>
    <row r="47" spans="1:25" ht="21" hidden="1" customHeight="1" outlineLevel="1">
      <c r="A47" s="303"/>
      <c r="B47" s="1552">
        <v>32</v>
      </c>
      <c r="C47" s="1541"/>
      <c r="D47" s="1541"/>
      <c r="E47" s="1544" t="str">
        <f>IF(VLOOKUP(B47,住戸一覧!$B:$AM,3,0)="","",VLOOKUP(B47,住戸一覧!$B:$AM,3,0))</f>
        <v/>
      </c>
      <c r="F47" s="1545"/>
      <c r="G47" s="1545"/>
      <c r="H47" s="1546"/>
      <c r="I47" s="1544" t="str">
        <f>IF(VLOOKUP(B47,住戸一覧!$B:$AM,6,0)="","",VLOOKUP(B47,住戸一覧!$B:$AM,6,0))</f>
        <v/>
      </c>
      <c r="J47" s="1545"/>
      <c r="K47" s="1545"/>
      <c r="L47" s="1546"/>
      <c r="M47" s="1547"/>
      <c r="N47" s="1548"/>
      <c r="O47" s="1548"/>
      <c r="P47" s="1549"/>
      <c r="Q47" s="1547"/>
      <c r="R47" s="1548"/>
      <c r="S47" s="1548"/>
      <c r="T47" s="1549"/>
      <c r="U47" s="1547"/>
      <c r="V47" s="1548"/>
      <c r="W47" s="1548"/>
      <c r="X47" s="1549"/>
      <c r="Y47" s="377"/>
    </row>
    <row r="48" spans="1:25" ht="21" hidden="1" customHeight="1" outlineLevel="1">
      <c r="A48" s="303"/>
      <c r="B48" s="1552">
        <v>33</v>
      </c>
      <c r="C48" s="1541"/>
      <c r="D48" s="1541"/>
      <c r="E48" s="1544" t="str">
        <f>IF(VLOOKUP(B48,住戸一覧!$B:$AM,3,0)="","",VLOOKUP(B48,住戸一覧!$B:$AM,3,0))</f>
        <v/>
      </c>
      <c r="F48" s="1545"/>
      <c r="G48" s="1545"/>
      <c r="H48" s="1546"/>
      <c r="I48" s="1544" t="str">
        <f>IF(VLOOKUP(B48,住戸一覧!$B:$AM,6,0)="","",VLOOKUP(B48,住戸一覧!$B:$AM,6,0))</f>
        <v/>
      </c>
      <c r="J48" s="1545"/>
      <c r="K48" s="1545"/>
      <c r="L48" s="1546"/>
      <c r="M48" s="1547"/>
      <c r="N48" s="1548"/>
      <c r="O48" s="1548"/>
      <c r="P48" s="1549"/>
      <c r="Q48" s="1547"/>
      <c r="R48" s="1548"/>
      <c r="S48" s="1548"/>
      <c r="T48" s="1549"/>
      <c r="U48" s="1547"/>
      <c r="V48" s="1548"/>
      <c r="W48" s="1548"/>
      <c r="X48" s="1549"/>
      <c r="Y48" s="377"/>
    </row>
    <row r="49" spans="1:25" ht="21" hidden="1" customHeight="1" outlineLevel="1">
      <c r="A49" s="303"/>
      <c r="B49" s="1552">
        <v>34</v>
      </c>
      <c r="C49" s="1541"/>
      <c r="D49" s="1541"/>
      <c r="E49" s="1544" t="str">
        <f>IF(VLOOKUP(B49,住戸一覧!$B:$AM,3,0)="","",VLOOKUP(B49,住戸一覧!$B:$AM,3,0))</f>
        <v/>
      </c>
      <c r="F49" s="1545"/>
      <c r="G49" s="1545"/>
      <c r="H49" s="1546"/>
      <c r="I49" s="1544" t="str">
        <f>IF(VLOOKUP(B49,住戸一覧!$B:$AM,6,0)="","",VLOOKUP(B49,住戸一覧!$B:$AM,6,0))</f>
        <v/>
      </c>
      <c r="J49" s="1545"/>
      <c r="K49" s="1545"/>
      <c r="L49" s="1546"/>
      <c r="M49" s="1547"/>
      <c r="N49" s="1548"/>
      <c r="O49" s="1548"/>
      <c r="P49" s="1549"/>
      <c r="Q49" s="1547"/>
      <c r="R49" s="1548"/>
      <c r="S49" s="1548"/>
      <c r="T49" s="1549"/>
      <c r="U49" s="1547"/>
      <c r="V49" s="1548"/>
      <c r="W49" s="1548"/>
      <c r="X49" s="1549"/>
      <c r="Y49" s="377"/>
    </row>
    <row r="50" spans="1:25" ht="21" hidden="1" customHeight="1" outlineLevel="1">
      <c r="A50" s="303"/>
      <c r="B50" s="1552">
        <v>35</v>
      </c>
      <c r="C50" s="1541"/>
      <c r="D50" s="1541"/>
      <c r="E50" s="1544" t="str">
        <f>IF(VLOOKUP(B50,住戸一覧!$B:$AM,3,0)="","",VLOOKUP(B50,住戸一覧!$B:$AM,3,0))</f>
        <v/>
      </c>
      <c r="F50" s="1545"/>
      <c r="G50" s="1545"/>
      <c r="H50" s="1546"/>
      <c r="I50" s="1544" t="str">
        <f>IF(VLOOKUP(B50,住戸一覧!$B:$AM,6,0)="","",VLOOKUP(B50,住戸一覧!$B:$AM,6,0))</f>
        <v/>
      </c>
      <c r="J50" s="1545"/>
      <c r="K50" s="1545"/>
      <c r="L50" s="1546"/>
      <c r="M50" s="1547"/>
      <c r="N50" s="1548"/>
      <c r="O50" s="1548"/>
      <c r="P50" s="1549"/>
      <c r="Q50" s="1547"/>
      <c r="R50" s="1548"/>
      <c r="S50" s="1548"/>
      <c r="T50" s="1549"/>
      <c r="U50" s="1547"/>
      <c r="V50" s="1548"/>
      <c r="W50" s="1548"/>
      <c r="X50" s="1549"/>
      <c r="Y50" s="377"/>
    </row>
    <row r="51" spans="1:25" ht="21" hidden="1" customHeight="1" outlineLevel="1">
      <c r="A51" s="303"/>
      <c r="B51" s="1552">
        <v>36</v>
      </c>
      <c r="C51" s="1541"/>
      <c r="D51" s="1541"/>
      <c r="E51" s="1544" t="str">
        <f>IF(VLOOKUP(B51,住戸一覧!$B:$AM,3,0)="","",VLOOKUP(B51,住戸一覧!$B:$AM,3,0))</f>
        <v/>
      </c>
      <c r="F51" s="1545"/>
      <c r="G51" s="1545"/>
      <c r="H51" s="1546"/>
      <c r="I51" s="1544" t="str">
        <f>IF(VLOOKUP(B51,住戸一覧!$B:$AM,6,0)="","",VLOOKUP(B51,住戸一覧!$B:$AM,6,0))</f>
        <v/>
      </c>
      <c r="J51" s="1545"/>
      <c r="K51" s="1545"/>
      <c r="L51" s="1546"/>
      <c r="M51" s="1547"/>
      <c r="N51" s="1548"/>
      <c r="O51" s="1548"/>
      <c r="P51" s="1549"/>
      <c r="Q51" s="1547"/>
      <c r="R51" s="1548"/>
      <c r="S51" s="1548"/>
      <c r="T51" s="1549"/>
      <c r="U51" s="1547"/>
      <c r="V51" s="1548"/>
      <c r="W51" s="1548"/>
      <c r="X51" s="1549"/>
      <c r="Y51" s="377"/>
    </row>
    <row r="52" spans="1:25" ht="21" hidden="1" customHeight="1" outlineLevel="1">
      <c r="A52" s="303"/>
      <c r="B52" s="1552">
        <v>37</v>
      </c>
      <c r="C52" s="1541"/>
      <c r="D52" s="1541"/>
      <c r="E52" s="1544" t="str">
        <f>IF(VLOOKUP(B52,住戸一覧!$B:$AM,3,0)="","",VLOOKUP(B52,住戸一覧!$B:$AM,3,0))</f>
        <v/>
      </c>
      <c r="F52" s="1545"/>
      <c r="G52" s="1545"/>
      <c r="H52" s="1546"/>
      <c r="I52" s="1544" t="str">
        <f>IF(VLOOKUP(B52,住戸一覧!$B:$AM,6,0)="","",VLOOKUP(B52,住戸一覧!$B:$AM,6,0))</f>
        <v/>
      </c>
      <c r="J52" s="1545"/>
      <c r="K52" s="1545"/>
      <c r="L52" s="1546"/>
      <c r="M52" s="1547"/>
      <c r="N52" s="1548"/>
      <c r="O52" s="1548"/>
      <c r="P52" s="1549"/>
      <c r="Q52" s="1547"/>
      <c r="R52" s="1548"/>
      <c r="S52" s="1548"/>
      <c r="T52" s="1549"/>
      <c r="U52" s="1547"/>
      <c r="V52" s="1548"/>
      <c r="W52" s="1548"/>
      <c r="X52" s="1549"/>
      <c r="Y52" s="377"/>
    </row>
    <row r="53" spans="1:25" ht="21" hidden="1" customHeight="1" outlineLevel="1">
      <c r="A53" s="303"/>
      <c r="B53" s="1552">
        <v>38</v>
      </c>
      <c r="C53" s="1541"/>
      <c r="D53" s="1541"/>
      <c r="E53" s="1544" t="str">
        <f>IF(VLOOKUP(B53,住戸一覧!$B:$AM,3,0)="","",VLOOKUP(B53,住戸一覧!$B:$AM,3,0))</f>
        <v/>
      </c>
      <c r="F53" s="1545"/>
      <c r="G53" s="1545"/>
      <c r="H53" s="1546"/>
      <c r="I53" s="1544" t="str">
        <f>IF(VLOOKUP(B53,住戸一覧!$B:$AM,6,0)="","",VLOOKUP(B53,住戸一覧!$B:$AM,6,0))</f>
        <v/>
      </c>
      <c r="J53" s="1545"/>
      <c r="K53" s="1545"/>
      <c r="L53" s="1546"/>
      <c r="M53" s="1547"/>
      <c r="N53" s="1548"/>
      <c r="O53" s="1548"/>
      <c r="P53" s="1549"/>
      <c r="Q53" s="1547"/>
      <c r="R53" s="1548"/>
      <c r="S53" s="1548"/>
      <c r="T53" s="1549"/>
      <c r="U53" s="1547"/>
      <c r="V53" s="1548"/>
      <c r="W53" s="1548"/>
      <c r="X53" s="1549"/>
      <c r="Y53" s="377"/>
    </row>
    <row r="54" spans="1:25" ht="21" hidden="1" customHeight="1" outlineLevel="1">
      <c r="A54" s="303"/>
      <c r="B54" s="1552">
        <v>39</v>
      </c>
      <c r="C54" s="1541"/>
      <c r="D54" s="1541"/>
      <c r="E54" s="1544" t="str">
        <f>IF(VLOOKUP(B54,住戸一覧!$B:$AM,3,0)="","",VLOOKUP(B54,住戸一覧!$B:$AM,3,0))</f>
        <v/>
      </c>
      <c r="F54" s="1545"/>
      <c r="G54" s="1545"/>
      <c r="H54" s="1546"/>
      <c r="I54" s="1544" t="str">
        <f>IF(VLOOKUP(B54,住戸一覧!$B:$AM,6,0)="","",VLOOKUP(B54,住戸一覧!$B:$AM,6,0))</f>
        <v/>
      </c>
      <c r="J54" s="1545"/>
      <c r="K54" s="1545"/>
      <c r="L54" s="1546"/>
      <c r="M54" s="1547"/>
      <c r="N54" s="1548"/>
      <c r="O54" s="1548"/>
      <c r="P54" s="1549"/>
      <c r="Q54" s="1547"/>
      <c r="R54" s="1548"/>
      <c r="S54" s="1548"/>
      <c r="T54" s="1549"/>
      <c r="U54" s="1547"/>
      <c r="V54" s="1548"/>
      <c r="W54" s="1548"/>
      <c r="X54" s="1549"/>
      <c r="Y54" s="377"/>
    </row>
    <row r="55" spans="1:25" ht="21" hidden="1" customHeight="1" outlineLevel="1">
      <c r="A55" s="303"/>
      <c r="B55" s="1552">
        <v>40</v>
      </c>
      <c r="C55" s="1541"/>
      <c r="D55" s="1541"/>
      <c r="E55" s="1544" t="str">
        <f>IF(VLOOKUP(B55,住戸一覧!$B:$AM,3,0)="","",VLOOKUP(B55,住戸一覧!$B:$AM,3,0))</f>
        <v/>
      </c>
      <c r="F55" s="1545"/>
      <c r="G55" s="1545"/>
      <c r="H55" s="1546"/>
      <c r="I55" s="1544" t="str">
        <f>IF(VLOOKUP(B55,住戸一覧!$B:$AM,6,0)="","",VLOOKUP(B55,住戸一覧!$B:$AM,6,0))</f>
        <v/>
      </c>
      <c r="J55" s="1545"/>
      <c r="K55" s="1545"/>
      <c r="L55" s="1546"/>
      <c r="M55" s="1547"/>
      <c r="N55" s="1548"/>
      <c r="O55" s="1548"/>
      <c r="P55" s="1549"/>
      <c r="Q55" s="1547"/>
      <c r="R55" s="1548"/>
      <c r="S55" s="1548"/>
      <c r="T55" s="1549"/>
      <c r="U55" s="1547"/>
      <c r="V55" s="1548"/>
      <c r="W55" s="1548"/>
      <c r="X55" s="1549"/>
      <c r="Y55" s="377"/>
    </row>
    <row r="56" spans="1:25" ht="21" hidden="1" customHeight="1" outlineLevel="1">
      <c r="A56" s="303"/>
      <c r="B56" s="1552">
        <v>41</v>
      </c>
      <c r="C56" s="1541"/>
      <c r="D56" s="1541"/>
      <c r="E56" s="1544" t="str">
        <f>IF(VLOOKUP(B56,住戸一覧!$B:$AM,3,0)="","",VLOOKUP(B56,住戸一覧!$B:$AM,3,0))</f>
        <v/>
      </c>
      <c r="F56" s="1545"/>
      <c r="G56" s="1545"/>
      <c r="H56" s="1546"/>
      <c r="I56" s="1544" t="str">
        <f>IF(VLOOKUP(B56,住戸一覧!$B:$AM,6,0)="","",VLOOKUP(B56,住戸一覧!$B:$AM,6,0))</f>
        <v/>
      </c>
      <c r="J56" s="1545"/>
      <c r="K56" s="1545"/>
      <c r="L56" s="1546"/>
      <c r="M56" s="1547"/>
      <c r="N56" s="1548"/>
      <c r="O56" s="1548"/>
      <c r="P56" s="1549"/>
      <c r="Q56" s="1547"/>
      <c r="R56" s="1548"/>
      <c r="S56" s="1548"/>
      <c r="T56" s="1549"/>
      <c r="U56" s="1547"/>
      <c r="V56" s="1548"/>
      <c r="W56" s="1548"/>
      <c r="X56" s="1549"/>
      <c r="Y56" s="377"/>
    </row>
    <row r="57" spans="1:25" ht="21" hidden="1" customHeight="1" outlineLevel="1">
      <c r="A57" s="303"/>
      <c r="B57" s="1552">
        <v>42</v>
      </c>
      <c r="C57" s="1541"/>
      <c r="D57" s="1541"/>
      <c r="E57" s="1544" t="str">
        <f>IF(VLOOKUP(B57,住戸一覧!$B:$AM,3,0)="","",VLOOKUP(B57,住戸一覧!$B:$AM,3,0))</f>
        <v/>
      </c>
      <c r="F57" s="1545"/>
      <c r="G57" s="1545"/>
      <c r="H57" s="1546"/>
      <c r="I57" s="1544" t="str">
        <f>IF(VLOOKUP(B57,住戸一覧!$B:$AM,6,0)="","",VLOOKUP(B57,住戸一覧!$B:$AM,6,0))</f>
        <v/>
      </c>
      <c r="J57" s="1545"/>
      <c r="K57" s="1545"/>
      <c r="L57" s="1546"/>
      <c r="M57" s="1547"/>
      <c r="N57" s="1548"/>
      <c r="O57" s="1548"/>
      <c r="P57" s="1549"/>
      <c r="Q57" s="1547"/>
      <c r="R57" s="1548"/>
      <c r="S57" s="1548"/>
      <c r="T57" s="1549"/>
      <c r="U57" s="1547"/>
      <c r="V57" s="1548"/>
      <c r="W57" s="1548"/>
      <c r="X57" s="1549"/>
      <c r="Y57" s="377"/>
    </row>
    <row r="58" spans="1:25" ht="21" hidden="1" customHeight="1" outlineLevel="1">
      <c r="A58" s="303"/>
      <c r="B58" s="1552">
        <v>43</v>
      </c>
      <c r="C58" s="1541"/>
      <c r="D58" s="1541"/>
      <c r="E58" s="1544" t="str">
        <f>IF(VLOOKUP(B58,住戸一覧!$B:$AM,3,0)="","",VLOOKUP(B58,住戸一覧!$B:$AM,3,0))</f>
        <v/>
      </c>
      <c r="F58" s="1545"/>
      <c r="G58" s="1545"/>
      <c r="H58" s="1546"/>
      <c r="I58" s="1544" t="str">
        <f>IF(VLOOKUP(B58,住戸一覧!$B:$AM,6,0)="","",VLOOKUP(B58,住戸一覧!$B:$AM,6,0))</f>
        <v/>
      </c>
      <c r="J58" s="1545"/>
      <c r="K58" s="1545"/>
      <c r="L58" s="1546"/>
      <c r="M58" s="1547"/>
      <c r="N58" s="1548"/>
      <c r="O58" s="1548"/>
      <c r="P58" s="1549"/>
      <c r="Q58" s="1547"/>
      <c r="R58" s="1548"/>
      <c r="S58" s="1548"/>
      <c r="T58" s="1549"/>
      <c r="U58" s="1547"/>
      <c r="V58" s="1548"/>
      <c r="W58" s="1548"/>
      <c r="X58" s="1549"/>
      <c r="Y58" s="377"/>
    </row>
    <row r="59" spans="1:25" ht="21" hidden="1" customHeight="1" outlineLevel="1">
      <c r="A59" s="303"/>
      <c r="B59" s="1552">
        <v>44</v>
      </c>
      <c r="C59" s="1541"/>
      <c r="D59" s="1541"/>
      <c r="E59" s="1544" t="str">
        <f>IF(VLOOKUP(B59,住戸一覧!$B:$AM,3,0)="","",VLOOKUP(B59,住戸一覧!$B:$AM,3,0))</f>
        <v/>
      </c>
      <c r="F59" s="1545"/>
      <c r="G59" s="1545"/>
      <c r="H59" s="1546"/>
      <c r="I59" s="1544" t="str">
        <f>IF(VLOOKUP(B59,住戸一覧!$B:$AM,6,0)="","",VLOOKUP(B59,住戸一覧!$B:$AM,6,0))</f>
        <v/>
      </c>
      <c r="J59" s="1545"/>
      <c r="K59" s="1545"/>
      <c r="L59" s="1546"/>
      <c r="M59" s="1547"/>
      <c r="N59" s="1548"/>
      <c r="O59" s="1548"/>
      <c r="P59" s="1549"/>
      <c r="Q59" s="1547"/>
      <c r="R59" s="1548"/>
      <c r="S59" s="1548"/>
      <c r="T59" s="1549"/>
      <c r="U59" s="1547"/>
      <c r="V59" s="1548"/>
      <c r="W59" s="1548"/>
      <c r="X59" s="1549"/>
      <c r="Y59" s="377"/>
    </row>
    <row r="60" spans="1:25" ht="21" hidden="1" customHeight="1" outlineLevel="1">
      <c r="A60" s="303"/>
      <c r="B60" s="1552">
        <v>45</v>
      </c>
      <c r="C60" s="1541"/>
      <c r="D60" s="1541"/>
      <c r="E60" s="1544" t="str">
        <f>IF(VLOOKUP(B60,住戸一覧!$B:$AM,3,0)="","",VLOOKUP(B60,住戸一覧!$B:$AM,3,0))</f>
        <v/>
      </c>
      <c r="F60" s="1545"/>
      <c r="G60" s="1545"/>
      <c r="H60" s="1546"/>
      <c r="I60" s="1544" t="str">
        <f>IF(VLOOKUP(B60,住戸一覧!$B:$AM,6,0)="","",VLOOKUP(B60,住戸一覧!$B:$AM,6,0))</f>
        <v/>
      </c>
      <c r="J60" s="1545"/>
      <c r="K60" s="1545"/>
      <c r="L60" s="1546"/>
      <c r="M60" s="1547"/>
      <c r="N60" s="1548"/>
      <c r="O60" s="1548"/>
      <c r="P60" s="1549"/>
      <c r="Q60" s="1547"/>
      <c r="R60" s="1548"/>
      <c r="S60" s="1548"/>
      <c r="T60" s="1549"/>
      <c r="U60" s="1547"/>
      <c r="V60" s="1548"/>
      <c r="W60" s="1548"/>
      <c r="X60" s="1549"/>
      <c r="Y60" s="377"/>
    </row>
    <row r="61" spans="1:25" ht="21" hidden="1" customHeight="1" outlineLevel="1">
      <c r="A61" s="303"/>
      <c r="B61" s="1552">
        <v>46</v>
      </c>
      <c r="C61" s="1541"/>
      <c r="D61" s="1541"/>
      <c r="E61" s="1544" t="str">
        <f>IF(VLOOKUP(B61,住戸一覧!$B:$AM,3,0)="","",VLOOKUP(B61,住戸一覧!$B:$AM,3,0))</f>
        <v/>
      </c>
      <c r="F61" s="1545"/>
      <c r="G61" s="1545"/>
      <c r="H61" s="1546"/>
      <c r="I61" s="1544" t="str">
        <f>IF(VLOOKUP(B61,住戸一覧!$B:$AM,6,0)="","",VLOOKUP(B61,住戸一覧!$B:$AM,6,0))</f>
        <v/>
      </c>
      <c r="J61" s="1545"/>
      <c r="K61" s="1545"/>
      <c r="L61" s="1546"/>
      <c r="M61" s="1547"/>
      <c r="N61" s="1548"/>
      <c r="O61" s="1548"/>
      <c r="P61" s="1549"/>
      <c r="Q61" s="1547"/>
      <c r="R61" s="1548"/>
      <c r="S61" s="1548"/>
      <c r="T61" s="1549"/>
      <c r="U61" s="1547"/>
      <c r="V61" s="1548"/>
      <c r="W61" s="1548"/>
      <c r="X61" s="1549"/>
      <c r="Y61" s="377"/>
    </row>
    <row r="62" spans="1:25" ht="21" hidden="1" customHeight="1" outlineLevel="1">
      <c r="A62" s="303"/>
      <c r="B62" s="1552">
        <v>47</v>
      </c>
      <c r="C62" s="1541"/>
      <c r="D62" s="1541"/>
      <c r="E62" s="1544" t="str">
        <f>IF(VLOOKUP(B62,住戸一覧!$B:$AM,3,0)="","",VLOOKUP(B62,住戸一覧!$B:$AM,3,0))</f>
        <v/>
      </c>
      <c r="F62" s="1545"/>
      <c r="G62" s="1545"/>
      <c r="H62" s="1546"/>
      <c r="I62" s="1544" t="str">
        <f>IF(VLOOKUP(B62,住戸一覧!$B:$AM,6,0)="","",VLOOKUP(B62,住戸一覧!$B:$AM,6,0))</f>
        <v/>
      </c>
      <c r="J62" s="1545"/>
      <c r="K62" s="1545"/>
      <c r="L62" s="1546"/>
      <c r="M62" s="1547"/>
      <c r="N62" s="1548"/>
      <c r="O62" s="1548"/>
      <c r="P62" s="1549"/>
      <c r="Q62" s="1547"/>
      <c r="R62" s="1548"/>
      <c r="S62" s="1548"/>
      <c r="T62" s="1549"/>
      <c r="U62" s="1547"/>
      <c r="V62" s="1548"/>
      <c r="W62" s="1548"/>
      <c r="X62" s="1549"/>
      <c r="Y62" s="377"/>
    </row>
    <row r="63" spans="1:25" ht="21" hidden="1" customHeight="1" outlineLevel="1">
      <c r="A63" s="303"/>
      <c r="B63" s="1552">
        <v>48</v>
      </c>
      <c r="C63" s="1541"/>
      <c r="D63" s="1541"/>
      <c r="E63" s="1544" t="str">
        <f>IF(VLOOKUP(B63,住戸一覧!$B:$AM,3,0)="","",VLOOKUP(B63,住戸一覧!$B:$AM,3,0))</f>
        <v/>
      </c>
      <c r="F63" s="1545"/>
      <c r="G63" s="1545"/>
      <c r="H63" s="1546"/>
      <c r="I63" s="1544" t="str">
        <f>IF(VLOOKUP(B63,住戸一覧!$B:$AM,6,0)="","",VLOOKUP(B63,住戸一覧!$B:$AM,6,0))</f>
        <v/>
      </c>
      <c r="J63" s="1545"/>
      <c r="K63" s="1545"/>
      <c r="L63" s="1546"/>
      <c r="M63" s="1547"/>
      <c r="N63" s="1548"/>
      <c r="O63" s="1548"/>
      <c r="P63" s="1549"/>
      <c r="Q63" s="1547"/>
      <c r="R63" s="1548"/>
      <c r="S63" s="1548"/>
      <c r="T63" s="1549"/>
      <c r="U63" s="1547"/>
      <c r="V63" s="1548"/>
      <c r="W63" s="1548"/>
      <c r="X63" s="1549"/>
      <c r="Y63" s="377"/>
    </row>
    <row r="64" spans="1:25" ht="21" hidden="1" customHeight="1" outlineLevel="1">
      <c r="A64" s="303"/>
      <c r="B64" s="1552">
        <v>49</v>
      </c>
      <c r="C64" s="1541"/>
      <c r="D64" s="1541"/>
      <c r="E64" s="1544" t="str">
        <f>IF(VLOOKUP(B64,住戸一覧!$B:$AM,3,0)="","",VLOOKUP(B64,住戸一覧!$B:$AM,3,0))</f>
        <v/>
      </c>
      <c r="F64" s="1545"/>
      <c r="G64" s="1545"/>
      <c r="H64" s="1546"/>
      <c r="I64" s="1544" t="str">
        <f>IF(VLOOKUP(B64,住戸一覧!$B:$AM,6,0)="","",VLOOKUP(B64,住戸一覧!$B:$AM,6,0))</f>
        <v/>
      </c>
      <c r="J64" s="1545"/>
      <c r="K64" s="1545"/>
      <c r="L64" s="1546"/>
      <c r="M64" s="1547"/>
      <c r="N64" s="1548"/>
      <c r="O64" s="1548"/>
      <c r="P64" s="1549"/>
      <c r="Q64" s="1547"/>
      <c r="R64" s="1548"/>
      <c r="S64" s="1548"/>
      <c r="T64" s="1549"/>
      <c r="U64" s="1547"/>
      <c r="V64" s="1548"/>
      <c r="W64" s="1548"/>
      <c r="X64" s="1549"/>
      <c r="Y64" s="377"/>
    </row>
    <row r="65" spans="1:25" ht="21" hidden="1" customHeight="1" outlineLevel="1">
      <c r="A65" s="303"/>
      <c r="B65" s="1552">
        <v>50</v>
      </c>
      <c r="C65" s="1541"/>
      <c r="D65" s="1541"/>
      <c r="E65" s="1544" t="str">
        <f>IF(VLOOKUP(B65,住戸一覧!$B:$AM,3,0)="","",VLOOKUP(B65,住戸一覧!$B:$AM,3,0))</f>
        <v/>
      </c>
      <c r="F65" s="1545"/>
      <c r="G65" s="1545"/>
      <c r="H65" s="1546"/>
      <c r="I65" s="1544" t="str">
        <f>IF(VLOOKUP(B65,住戸一覧!$B:$AM,6,0)="","",VLOOKUP(B65,住戸一覧!$B:$AM,6,0))</f>
        <v/>
      </c>
      <c r="J65" s="1545"/>
      <c r="K65" s="1545"/>
      <c r="L65" s="1546"/>
      <c r="M65" s="1547"/>
      <c r="N65" s="1548"/>
      <c r="O65" s="1548"/>
      <c r="P65" s="1549"/>
      <c r="Q65" s="1547"/>
      <c r="R65" s="1548"/>
      <c r="S65" s="1548"/>
      <c r="T65" s="1549"/>
      <c r="U65" s="1547"/>
      <c r="V65" s="1548"/>
      <c r="W65" s="1548"/>
      <c r="X65" s="1549"/>
      <c r="Y65" s="377"/>
    </row>
    <row r="66" spans="1:25" ht="21" hidden="1" customHeight="1" outlineLevel="1">
      <c r="A66" s="303"/>
      <c r="B66" s="1552">
        <v>51</v>
      </c>
      <c r="C66" s="1541"/>
      <c r="D66" s="1541"/>
      <c r="E66" s="1544" t="str">
        <f>IF(VLOOKUP(B66,住戸一覧!$B:$AM,3,0)="","",VLOOKUP(B66,住戸一覧!$B:$AM,3,0))</f>
        <v/>
      </c>
      <c r="F66" s="1545"/>
      <c r="G66" s="1545"/>
      <c r="H66" s="1546"/>
      <c r="I66" s="1544" t="str">
        <f>IF(VLOOKUP(B66,住戸一覧!$B:$AM,6,0)="","",VLOOKUP(B66,住戸一覧!$B:$AM,6,0))</f>
        <v/>
      </c>
      <c r="J66" s="1545"/>
      <c r="K66" s="1545"/>
      <c r="L66" s="1546"/>
      <c r="M66" s="1547"/>
      <c r="N66" s="1548"/>
      <c r="O66" s="1548"/>
      <c r="P66" s="1549"/>
      <c r="Q66" s="1547"/>
      <c r="R66" s="1548"/>
      <c r="S66" s="1548"/>
      <c r="T66" s="1549"/>
      <c r="U66" s="1547"/>
      <c r="V66" s="1548"/>
      <c r="W66" s="1548"/>
      <c r="X66" s="1549"/>
      <c r="Y66" s="377"/>
    </row>
    <row r="67" spans="1:25" ht="21" hidden="1" customHeight="1" outlineLevel="1">
      <c r="A67" s="303"/>
      <c r="B67" s="1552">
        <v>52</v>
      </c>
      <c r="C67" s="1541"/>
      <c r="D67" s="1541"/>
      <c r="E67" s="1544" t="str">
        <f>IF(VLOOKUP(B67,住戸一覧!$B:$AM,3,0)="","",VLOOKUP(B67,住戸一覧!$B:$AM,3,0))</f>
        <v/>
      </c>
      <c r="F67" s="1545"/>
      <c r="G67" s="1545"/>
      <c r="H67" s="1546"/>
      <c r="I67" s="1544" t="str">
        <f>IF(VLOOKUP(B67,住戸一覧!$B:$AM,6,0)="","",VLOOKUP(B67,住戸一覧!$B:$AM,6,0))</f>
        <v/>
      </c>
      <c r="J67" s="1545"/>
      <c r="K67" s="1545"/>
      <c r="L67" s="1546"/>
      <c r="M67" s="1547"/>
      <c r="N67" s="1548"/>
      <c r="O67" s="1548"/>
      <c r="P67" s="1549"/>
      <c r="Q67" s="1547"/>
      <c r="R67" s="1548"/>
      <c r="S67" s="1548"/>
      <c r="T67" s="1549"/>
      <c r="U67" s="1547"/>
      <c r="V67" s="1548"/>
      <c r="W67" s="1548"/>
      <c r="X67" s="1549"/>
      <c r="Y67" s="377"/>
    </row>
    <row r="68" spans="1:25" ht="21" hidden="1" customHeight="1" outlineLevel="1">
      <c r="A68" s="303"/>
      <c r="B68" s="1552">
        <v>53</v>
      </c>
      <c r="C68" s="1541"/>
      <c r="D68" s="1541"/>
      <c r="E68" s="1544" t="str">
        <f>IF(VLOOKUP(B68,住戸一覧!$B:$AM,3,0)="","",VLOOKUP(B68,住戸一覧!$B:$AM,3,0))</f>
        <v/>
      </c>
      <c r="F68" s="1545"/>
      <c r="G68" s="1545"/>
      <c r="H68" s="1546"/>
      <c r="I68" s="1544" t="str">
        <f>IF(VLOOKUP(B68,住戸一覧!$B:$AM,6,0)="","",VLOOKUP(B68,住戸一覧!$B:$AM,6,0))</f>
        <v/>
      </c>
      <c r="J68" s="1545"/>
      <c r="K68" s="1545"/>
      <c r="L68" s="1546"/>
      <c r="M68" s="1547"/>
      <c r="N68" s="1548"/>
      <c r="O68" s="1548"/>
      <c r="P68" s="1549"/>
      <c r="Q68" s="1547"/>
      <c r="R68" s="1548"/>
      <c r="S68" s="1548"/>
      <c r="T68" s="1549"/>
      <c r="U68" s="1547"/>
      <c r="V68" s="1548"/>
      <c r="W68" s="1548"/>
      <c r="X68" s="1549"/>
      <c r="Y68" s="377"/>
    </row>
    <row r="69" spans="1:25" ht="21" hidden="1" customHeight="1" outlineLevel="1">
      <c r="A69" s="303"/>
      <c r="B69" s="1552">
        <v>54</v>
      </c>
      <c r="C69" s="1541"/>
      <c r="D69" s="1541"/>
      <c r="E69" s="1544" t="str">
        <f>IF(VLOOKUP(B69,住戸一覧!$B:$AM,3,0)="","",VLOOKUP(B69,住戸一覧!$B:$AM,3,0))</f>
        <v/>
      </c>
      <c r="F69" s="1545"/>
      <c r="G69" s="1545"/>
      <c r="H69" s="1546"/>
      <c r="I69" s="1544" t="str">
        <f>IF(VLOOKUP(B69,住戸一覧!$B:$AM,6,0)="","",VLOOKUP(B69,住戸一覧!$B:$AM,6,0))</f>
        <v/>
      </c>
      <c r="J69" s="1545"/>
      <c r="K69" s="1545"/>
      <c r="L69" s="1546"/>
      <c r="M69" s="1547"/>
      <c r="N69" s="1548"/>
      <c r="O69" s="1548"/>
      <c r="P69" s="1549"/>
      <c r="Q69" s="1547"/>
      <c r="R69" s="1548"/>
      <c r="S69" s="1548"/>
      <c r="T69" s="1549"/>
      <c r="U69" s="1547"/>
      <c r="V69" s="1548"/>
      <c r="W69" s="1548"/>
      <c r="X69" s="1549"/>
      <c r="Y69" s="377"/>
    </row>
    <row r="70" spans="1:25" ht="21" hidden="1" customHeight="1" outlineLevel="1">
      <c r="A70" s="303"/>
      <c r="B70" s="1552">
        <v>55</v>
      </c>
      <c r="C70" s="1541"/>
      <c r="D70" s="1541"/>
      <c r="E70" s="1544" t="str">
        <f>IF(VLOOKUP(B70,住戸一覧!$B:$AM,3,0)="","",VLOOKUP(B70,住戸一覧!$B:$AM,3,0))</f>
        <v/>
      </c>
      <c r="F70" s="1545"/>
      <c r="G70" s="1545"/>
      <c r="H70" s="1546"/>
      <c r="I70" s="1544" t="str">
        <f>IF(VLOOKUP(B70,住戸一覧!$B:$AM,6,0)="","",VLOOKUP(B70,住戸一覧!$B:$AM,6,0))</f>
        <v/>
      </c>
      <c r="J70" s="1545"/>
      <c r="K70" s="1545"/>
      <c r="L70" s="1546"/>
      <c r="M70" s="1547"/>
      <c r="N70" s="1548"/>
      <c r="O70" s="1548"/>
      <c r="P70" s="1549"/>
      <c r="Q70" s="1547"/>
      <c r="R70" s="1548"/>
      <c r="S70" s="1548"/>
      <c r="T70" s="1549"/>
      <c r="U70" s="1547"/>
      <c r="V70" s="1548"/>
      <c r="W70" s="1548"/>
      <c r="X70" s="1549"/>
      <c r="Y70" s="377"/>
    </row>
    <row r="71" spans="1:25" ht="21" hidden="1" customHeight="1" outlineLevel="1">
      <c r="A71" s="303"/>
      <c r="B71" s="1552">
        <v>56</v>
      </c>
      <c r="C71" s="1541"/>
      <c r="D71" s="1541"/>
      <c r="E71" s="1544" t="str">
        <f>IF(VLOOKUP(B71,住戸一覧!$B:$AM,3,0)="","",VLOOKUP(B71,住戸一覧!$B:$AM,3,0))</f>
        <v/>
      </c>
      <c r="F71" s="1545"/>
      <c r="G71" s="1545"/>
      <c r="H71" s="1546"/>
      <c r="I71" s="1544" t="str">
        <f>IF(VLOOKUP(B71,住戸一覧!$B:$AM,6,0)="","",VLOOKUP(B71,住戸一覧!$B:$AM,6,0))</f>
        <v/>
      </c>
      <c r="J71" s="1545"/>
      <c r="K71" s="1545"/>
      <c r="L71" s="1546"/>
      <c r="M71" s="1547"/>
      <c r="N71" s="1548"/>
      <c r="O71" s="1548"/>
      <c r="P71" s="1549"/>
      <c r="Q71" s="1547"/>
      <c r="R71" s="1548"/>
      <c r="S71" s="1548"/>
      <c r="T71" s="1549"/>
      <c r="U71" s="1547"/>
      <c r="V71" s="1548"/>
      <c r="W71" s="1548"/>
      <c r="X71" s="1549"/>
      <c r="Y71" s="377"/>
    </row>
    <row r="72" spans="1:25" ht="21" hidden="1" customHeight="1" outlineLevel="1">
      <c r="A72" s="303"/>
      <c r="B72" s="1552">
        <v>57</v>
      </c>
      <c r="C72" s="1541"/>
      <c r="D72" s="1541"/>
      <c r="E72" s="1544" t="str">
        <f>IF(VLOOKUP(B72,住戸一覧!$B:$AM,3,0)="","",VLOOKUP(B72,住戸一覧!$B:$AM,3,0))</f>
        <v/>
      </c>
      <c r="F72" s="1545"/>
      <c r="G72" s="1545"/>
      <c r="H72" s="1546"/>
      <c r="I72" s="1544" t="str">
        <f>IF(VLOOKUP(B72,住戸一覧!$B:$AM,6,0)="","",VLOOKUP(B72,住戸一覧!$B:$AM,6,0))</f>
        <v/>
      </c>
      <c r="J72" s="1545"/>
      <c r="K72" s="1545"/>
      <c r="L72" s="1546"/>
      <c r="M72" s="1547"/>
      <c r="N72" s="1548"/>
      <c r="O72" s="1548"/>
      <c r="P72" s="1549"/>
      <c r="Q72" s="1547"/>
      <c r="R72" s="1548"/>
      <c r="S72" s="1548"/>
      <c r="T72" s="1549"/>
      <c r="U72" s="1547"/>
      <c r="V72" s="1548"/>
      <c r="W72" s="1548"/>
      <c r="X72" s="1549"/>
      <c r="Y72" s="377"/>
    </row>
    <row r="73" spans="1:25" ht="21" hidden="1" customHeight="1" outlineLevel="1">
      <c r="A73" s="303"/>
      <c r="B73" s="1552">
        <v>58</v>
      </c>
      <c r="C73" s="1541"/>
      <c r="D73" s="1541"/>
      <c r="E73" s="1544" t="str">
        <f>IF(VLOOKUP(B73,住戸一覧!$B:$AM,3,0)="","",VLOOKUP(B73,住戸一覧!$B:$AM,3,0))</f>
        <v/>
      </c>
      <c r="F73" s="1545"/>
      <c r="G73" s="1545"/>
      <c r="H73" s="1546"/>
      <c r="I73" s="1544" t="str">
        <f>IF(VLOOKUP(B73,住戸一覧!$B:$AM,6,0)="","",VLOOKUP(B73,住戸一覧!$B:$AM,6,0))</f>
        <v/>
      </c>
      <c r="J73" s="1545"/>
      <c r="K73" s="1545"/>
      <c r="L73" s="1546"/>
      <c r="M73" s="1547"/>
      <c r="N73" s="1548"/>
      <c r="O73" s="1548"/>
      <c r="P73" s="1549"/>
      <c r="Q73" s="1547"/>
      <c r="R73" s="1548"/>
      <c r="S73" s="1548"/>
      <c r="T73" s="1549"/>
      <c r="U73" s="1547"/>
      <c r="V73" s="1548"/>
      <c r="W73" s="1548"/>
      <c r="X73" s="1549"/>
      <c r="Y73" s="377"/>
    </row>
    <row r="74" spans="1:25" ht="21" hidden="1" customHeight="1" outlineLevel="1">
      <c r="A74" s="303"/>
      <c r="B74" s="1552">
        <v>59</v>
      </c>
      <c r="C74" s="1541"/>
      <c r="D74" s="1541"/>
      <c r="E74" s="1544" t="str">
        <f>IF(VLOOKUP(B74,住戸一覧!$B:$AM,3,0)="","",VLOOKUP(B74,住戸一覧!$B:$AM,3,0))</f>
        <v/>
      </c>
      <c r="F74" s="1545"/>
      <c r="G74" s="1545"/>
      <c r="H74" s="1546"/>
      <c r="I74" s="1544" t="str">
        <f>IF(VLOOKUP(B74,住戸一覧!$B:$AM,6,0)="","",VLOOKUP(B74,住戸一覧!$B:$AM,6,0))</f>
        <v/>
      </c>
      <c r="J74" s="1545"/>
      <c r="K74" s="1545"/>
      <c r="L74" s="1546"/>
      <c r="M74" s="1547"/>
      <c r="N74" s="1548"/>
      <c r="O74" s="1548"/>
      <c r="P74" s="1549"/>
      <c r="Q74" s="1547"/>
      <c r="R74" s="1548"/>
      <c r="S74" s="1548"/>
      <c r="T74" s="1549"/>
      <c r="U74" s="1547"/>
      <c r="V74" s="1548"/>
      <c r="W74" s="1548"/>
      <c r="X74" s="1549"/>
      <c r="Y74" s="377"/>
    </row>
    <row r="75" spans="1:25" ht="21" hidden="1" customHeight="1" outlineLevel="1">
      <c r="A75" s="303"/>
      <c r="B75" s="1552">
        <v>60</v>
      </c>
      <c r="C75" s="1541"/>
      <c r="D75" s="1541"/>
      <c r="E75" s="1544" t="str">
        <f>IF(VLOOKUP(B75,住戸一覧!$B:$AM,3,0)="","",VLOOKUP(B75,住戸一覧!$B:$AM,3,0))</f>
        <v/>
      </c>
      <c r="F75" s="1545"/>
      <c r="G75" s="1545"/>
      <c r="H75" s="1546"/>
      <c r="I75" s="1544" t="str">
        <f>IF(VLOOKUP(B75,住戸一覧!$B:$AM,6,0)="","",VLOOKUP(B75,住戸一覧!$B:$AM,6,0))</f>
        <v/>
      </c>
      <c r="J75" s="1545"/>
      <c r="K75" s="1545"/>
      <c r="L75" s="1546"/>
      <c r="M75" s="1547"/>
      <c r="N75" s="1548"/>
      <c r="O75" s="1548"/>
      <c r="P75" s="1549"/>
      <c r="Q75" s="1547"/>
      <c r="R75" s="1548"/>
      <c r="S75" s="1548"/>
      <c r="T75" s="1549"/>
      <c r="U75" s="1547"/>
      <c r="V75" s="1548"/>
      <c r="W75" s="1548"/>
      <c r="X75" s="1549"/>
      <c r="Y75" s="377"/>
    </row>
    <row r="76" spans="1:25" ht="21" hidden="1" customHeight="1" outlineLevel="1">
      <c r="A76" s="303"/>
      <c r="B76" s="1552">
        <v>61</v>
      </c>
      <c r="C76" s="1541"/>
      <c r="D76" s="1541"/>
      <c r="E76" s="1544" t="str">
        <f>IF(VLOOKUP(B76,住戸一覧!$B:$AM,3,0)="","",VLOOKUP(B76,住戸一覧!$B:$AM,3,0))</f>
        <v/>
      </c>
      <c r="F76" s="1545"/>
      <c r="G76" s="1545"/>
      <c r="H76" s="1546"/>
      <c r="I76" s="1544" t="str">
        <f>IF(VLOOKUP(B76,住戸一覧!$B:$AM,6,0)="","",VLOOKUP(B76,住戸一覧!$B:$AM,6,0))</f>
        <v/>
      </c>
      <c r="J76" s="1545"/>
      <c r="K76" s="1545"/>
      <c r="L76" s="1546"/>
      <c r="M76" s="1547"/>
      <c r="N76" s="1548"/>
      <c r="O76" s="1548"/>
      <c r="P76" s="1549"/>
      <c r="Q76" s="1547"/>
      <c r="R76" s="1548"/>
      <c r="S76" s="1548"/>
      <c r="T76" s="1549"/>
      <c r="U76" s="1547"/>
      <c r="V76" s="1548"/>
      <c r="W76" s="1548"/>
      <c r="X76" s="1549"/>
      <c r="Y76" s="377"/>
    </row>
    <row r="77" spans="1:25" ht="21" hidden="1" customHeight="1" outlineLevel="1">
      <c r="A77" s="303"/>
      <c r="B77" s="1552">
        <v>62</v>
      </c>
      <c r="C77" s="1541"/>
      <c r="D77" s="1541"/>
      <c r="E77" s="1544" t="str">
        <f>IF(VLOOKUP(B77,住戸一覧!$B:$AM,3,0)="","",VLOOKUP(B77,住戸一覧!$B:$AM,3,0))</f>
        <v/>
      </c>
      <c r="F77" s="1545"/>
      <c r="G77" s="1545"/>
      <c r="H77" s="1546"/>
      <c r="I77" s="1544" t="str">
        <f>IF(VLOOKUP(B77,住戸一覧!$B:$AM,6,0)="","",VLOOKUP(B77,住戸一覧!$B:$AM,6,0))</f>
        <v/>
      </c>
      <c r="J77" s="1545"/>
      <c r="K77" s="1545"/>
      <c r="L77" s="1546"/>
      <c r="M77" s="1547"/>
      <c r="N77" s="1548"/>
      <c r="O77" s="1548"/>
      <c r="P77" s="1549"/>
      <c r="Q77" s="1547"/>
      <c r="R77" s="1548"/>
      <c r="S77" s="1548"/>
      <c r="T77" s="1549"/>
      <c r="U77" s="1547"/>
      <c r="V77" s="1548"/>
      <c r="W77" s="1548"/>
      <c r="X77" s="1549"/>
      <c r="Y77" s="377"/>
    </row>
    <row r="78" spans="1:25" ht="21" hidden="1" customHeight="1" outlineLevel="1">
      <c r="A78" s="303"/>
      <c r="B78" s="1552">
        <v>63</v>
      </c>
      <c r="C78" s="1541"/>
      <c r="D78" s="1541"/>
      <c r="E78" s="1544" t="str">
        <f>IF(VLOOKUP(B78,住戸一覧!$B:$AM,3,0)="","",VLOOKUP(B78,住戸一覧!$B:$AM,3,0))</f>
        <v/>
      </c>
      <c r="F78" s="1545"/>
      <c r="G78" s="1545"/>
      <c r="H78" s="1546"/>
      <c r="I78" s="1544" t="str">
        <f>IF(VLOOKUP(B78,住戸一覧!$B:$AM,6,0)="","",VLOOKUP(B78,住戸一覧!$B:$AM,6,0))</f>
        <v/>
      </c>
      <c r="J78" s="1545"/>
      <c r="K78" s="1545"/>
      <c r="L78" s="1546"/>
      <c r="M78" s="1547"/>
      <c r="N78" s="1548"/>
      <c r="O78" s="1548"/>
      <c r="P78" s="1549"/>
      <c r="Q78" s="1547"/>
      <c r="R78" s="1548"/>
      <c r="S78" s="1548"/>
      <c r="T78" s="1549"/>
      <c r="U78" s="1547"/>
      <c r="V78" s="1548"/>
      <c r="W78" s="1548"/>
      <c r="X78" s="1549"/>
      <c r="Y78" s="377"/>
    </row>
    <row r="79" spans="1:25" ht="21" hidden="1" customHeight="1" outlineLevel="1">
      <c r="A79" s="303"/>
      <c r="B79" s="1552">
        <v>64</v>
      </c>
      <c r="C79" s="1541"/>
      <c r="D79" s="1541"/>
      <c r="E79" s="1544" t="str">
        <f>IF(VLOOKUP(B79,住戸一覧!$B:$AM,3,0)="","",VLOOKUP(B79,住戸一覧!$B:$AM,3,0))</f>
        <v/>
      </c>
      <c r="F79" s="1545"/>
      <c r="G79" s="1545"/>
      <c r="H79" s="1546"/>
      <c r="I79" s="1544" t="str">
        <f>IF(VLOOKUP(B79,住戸一覧!$B:$AM,6,0)="","",VLOOKUP(B79,住戸一覧!$B:$AM,6,0))</f>
        <v/>
      </c>
      <c r="J79" s="1545"/>
      <c r="K79" s="1545"/>
      <c r="L79" s="1546"/>
      <c r="M79" s="1547"/>
      <c r="N79" s="1548"/>
      <c r="O79" s="1548"/>
      <c r="P79" s="1549"/>
      <c r="Q79" s="1547"/>
      <c r="R79" s="1548"/>
      <c r="S79" s="1548"/>
      <c r="T79" s="1549"/>
      <c r="U79" s="1547"/>
      <c r="V79" s="1548"/>
      <c r="W79" s="1548"/>
      <c r="X79" s="1549"/>
      <c r="Y79" s="377"/>
    </row>
    <row r="80" spans="1:25" ht="21" hidden="1" customHeight="1" outlineLevel="1">
      <c r="A80" s="303"/>
      <c r="B80" s="1552">
        <v>65</v>
      </c>
      <c r="C80" s="1541"/>
      <c r="D80" s="1541"/>
      <c r="E80" s="1544" t="str">
        <f>IF(VLOOKUP(B80,住戸一覧!$B:$AM,3,0)="","",VLOOKUP(B80,住戸一覧!$B:$AM,3,0))</f>
        <v/>
      </c>
      <c r="F80" s="1545"/>
      <c r="G80" s="1545"/>
      <c r="H80" s="1546"/>
      <c r="I80" s="1544" t="str">
        <f>IF(VLOOKUP(B80,住戸一覧!$B:$AM,6,0)="","",VLOOKUP(B80,住戸一覧!$B:$AM,6,0))</f>
        <v/>
      </c>
      <c r="J80" s="1545"/>
      <c r="K80" s="1545"/>
      <c r="L80" s="1546"/>
      <c r="M80" s="1547"/>
      <c r="N80" s="1548"/>
      <c r="O80" s="1548"/>
      <c r="P80" s="1549"/>
      <c r="Q80" s="1547"/>
      <c r="R80" s="1548"/>
      <c r="S80" s="1548"/>
      <c r="T80" s="1549"/>
      <c r="U80" s="1547"/>
      <c r="V80" s="1548"/>
      <c r="W80" s="1548"/>
      <c r="X80" s="1549"/>
      <c r="Y80" s="377"/>
    </row>
    <row r="81" spans="1:25" ht="21" hidden="1" customHeight="1" outlineLevel="1">
      <c r="A81" s="303"/>
      <c r="B81" s="1552">
        <v>66</v>
      </c>
      <c r="C81" s="1541"/>
      <c r="D81" s="1541"/>
      <c r="E81" s="1544" t="str">
        <f>IF(VLOOKUP(B81,住戸一覧!$B:$AM,3,0)="","",VLOOKUP(B81,住戸一覧!$B:$AM,3,0))</f>
        <v/>
      </c>
      <c r="F81" s="1545"/>
      <c r="G81" s="1545"/>
      <c r="H81" s="1546"/>
      <c r="I81" s="1544" t="str">
        <f>IF(VLOOKUP(B81,住戸一覧!$B:$AM,6,0)="","",VLOOKUP(B81,住戸一覧!$B:$AM,6,0))</f>
        <v/>
      </c>
      <c r="J81" s="1545"/>
      <c r="K81" s="1545"/>
      <c r="L81" s="1546"/>
      <c r="M81" s="1547"/>
      <c r="N81" s="1548"/>
      <c r="O81" s="1548"/>
      <c r="P81" s="1549"/>
      <c r="Q81" s="1547"/>
      <c r="R81" s="1548"/>
      <c r="S81" s="1548"/>
      <c r="T81" s="1549"/>
      <c r="U81" s="1547"/>
      <c r="V81" s="1548"/>
      <c r="W81" s="1548"/>
      <c r="X81" s="1549"/>
      <c r="Y81" s="377"/>
    </row>
    <row r="82" spans="1:25" ht="21" hidden="1" customHeight="1" outlineLevel="1">
      <c r="A82" s="303"/>
      <c r="B82" s="1552">
        <v>67</v>
      </c>
      <c r="C82" s="1541"/>
      <c r="D82" s="1541"/>
      <c r="E82" s="1544" t="str">
        <f>IF(VLOOKUP(B82,住戸一覧!$B:$AM,3,0)="","",VLOOKUP(B82,住戸一覧!$B:$AM,3,0))</f>
        <v/>
      </c>
      <c r="F82" s="1545"/>
      <c r="G82" s="1545"/>
      <c r="H82" s="1546"/>
      <c r="I82" s="1544" t="str">
        <f>IF(VLOOKUP(B82,住戸一覧!$B:$AM,6,0)="","",VLOOKUP(B82,住戸一覧!$B:$AM,6,0))</f>
        <v/>
      </c>
      <c r="J82" s="1545"/>
      <c r="K82" s="1545"/>
      <c r="L82" s="1546"/>
      <c r="M82" s="1547"/>
      <c r="N82" s="1548"/>
      <c r="O82" s="1548"/>
      <c r="P82" s="1549"/>
      <c r="Q82" s="1547"/>
      <c r="R82" s="1548"/>
      <c r="S82" s="1548"/>
      <c r="T82" s="1549"/>
      <c r="U82" s="1547"/>
      <c r="V82" s="1548"/>
      <c r="W82" s="1548"/>
      <c r="X82" s="1549"/>
      <c r="Y82" s="377"/>
    </row>
    <row r="83" spans="1:25" ht="21" hidden="1" customHeight="1" outlineLevel="1">
      <c r="A83" s="303"/>
      <c r="B83" s="1552">
        <v>68</v>
      </c>
      <c r="C83" s="1541"/>
      <c r="D83" s="1541"/>
      <c r="E83" s="1544" t="str">
        <f>IF(VLOOKUP(B83,住戸一覧!$B:$AM,3,0)="","",VLOOKUP(B83,住戸一覧!$B:$AM,3,0))</f>
        <v/>
      </c>
      <c r="F83" s="1545"/>
      <c r="G83" s="1545"/>
      <c r="H83" s="1546"/>
      <c r="I83" s="1544" t="str">
        <f>IF(VLOOKUP(B83,住戸一覧!$B:$AM,6,0)="","",VLOOKUP(B83,住戸一覧!$B:$AM,6,0))</f>
        <v/>
      </c>
      <c r="J83" s="1545"/>
      <c r="K83" s="1545"/>
      <c r="L83" s="1546"/>
      <c r="M83" s="1547"/>
      <c r="N83" s="1548"/>
      <c r="O83" s="1548"/>
      <c r="P83" s="1549"/>
      <c r="Q83" s="1547"/>
      <c r="R83" s="1548"/>
      <c r="S83" s="1548"/>
      <c r="T83" s="1549"/>
      <c r="U83" s="1547"/>
      <c r="V83" s="1548"/>
      <c r="W83" s="1548"/>
      <c r="X83" s="1549"/>
      <c r="Y83" s="377"/>
    </row>
    <row r="84" spans="1:25" ht="21" hidden="1" customHeight="1" outlineLevel="1">
      <c r="A84" s="303"/>
      <c r="B84" s="1552">
        <v>69</v>
      </c>
      <c r="C84" s="1541"/>
      <c r="D84" s="1541"/>
      <c r="E84" s="1544" t="str">
        <f>IF(VLOOKUP(B84,住戸一覧!$B:$AM,3,0)="","",VLOOKUP(B84,住戸一覧!$B:$AM,3,0))</f>
        <v/>
      </c>
      <c r="F84" s="1545"/>
      <c r="G84" s="1545"/>
      <c r="H84" s="1546"/>
      <c r="I84" s="1544" t="str">
        <f>IF(VLOOKUP(B84,住戸一覧!$B:$AM,6,0)="","",VLOOKUP(B84,住戸一覧!$B:$AM,6,0))</f>
        <v/>
      </c>
      <c r="J84" s="1545"/>
      <c r="K84" s="1545"/>
      <c r="L84" s="1546"/>
      <c r="M84" s="1547"/>
      <c r="N84" s="1548"/>
      <c r="O84" s="1548"/>
      <c r="P84" s="1549"/>
      <c r="Q84" s="1547"/>
      <c r="R84" s="1548"/>
      <c r="S84" s="1548"/>
      <c r="T84" s="1549"/>
      <c r="U84" s="1547"/>
      <c r="V84" s="1548"/>
      <c r="W84" s="1548"/>
      <c r="X84" s="1549"/>
      <c r="Y84" s="377"/>
    </row>
    <row r="85" spans="1:25" ht="21" hidden="1" customHeight="1" outlineLevel="1">
      <c r="A85" s="303"/>
      <c r="B85" s="1552">
        <v>70</v>
      </c>
      <c r="C85" s="1541"/>
      <c r="D85" s="1541"/>
      <c r="E85" s="1544" t="str">
        <f>IF(VLOOKUP(B85,住戸一覧!$B:$AM,3,0)="","",VLOOKUP(B85,住戸一覧!$B:$AM,3,0))</f>
        <v/>
      </c>
      <c r="F85" s="1545"/>
      <c r="G85" s="1545"/>
      <c r="H85" s="1546"/>
      <c r="I85" s="1544" t="str">
        <f>IF(VLOOKUP(B85,住戸一覧!$B:$AM,6,0)="","",VLOOKUP(B85,住戸一覧!$B:$AM,6,0))</f>
        <v/>
      </c>
      <c r="J85" s="1545"/>
      <c r="K85" s="1545"/>
      <c r="L85" s="1546"/>
      <c r="M85" s="1547"/>
      <c r="N85" s="1548"/>
      <c r="O85" s="1548"/>
      <c r="P85" s="1549"/>
      <c r="Q85" s="1547"/>
      <c r="R85" s="1548"/>
      <c r="S85" s="1548"/>
      <c r="T85" s="1549"/>
      <c r="U85" s="1547"/>
      <c r="V85" s="1548"/>
      <c r="W85" s="1548"/>
      <c r="X85" s="1549"/>
      <c r="Y85" s="377"/>
    </row>
    <row r="86" spans="1:25" ht="21" hidden="1" customHeight="1" outlineLevel="1">
      <c r="A86" s="303"/>
      <c r="B86" s="1552">
        <v>71</v>
      </c>
      <c r="C86" s="1541"/>
      <c r="D86" s="1541"/>
      <c r="E86" s="1544" t="str">
        <f>IF(VLOOKUP(B86,住戸一覧!$B:$AM,3,0)="","",VLOOKUP(B86,住戸一覧!$B:$AM,3,0))</f>
        <v/>
      </c>
      <c r="F86" s="1545"/>
      <c r="G86" s="1545"/>
      <c r="H86" s="1546"/>
      <c r="I86" s="1544" t="str">
        <f>IF(VLOOKUP(B86,住戸一覧!$B:$AM,6,0)="","",VLOOKUP(B86,住戸一覧!$B:$AM,6,0))</f>
        <v/>
      </c>
      <c r="J86" s="1545"/>
      <c r="K86" s="1545"/>
      <c r="L86" s="1546"/>
      <c r="M86" s="1547"/>
      <c r="N86" s="1548"/>
      <c r="O86" s="1548"/>
      <c r="P86" s="1549"/>
      <c r="Q86" s="1547"/>
      <c r="R86" s="1548"/>
      <c r="S86" s="1548"/>
      <c r="T86" s="1549"/>
      <c r="U86" s="1547"/>
      <c r="V86" s="1548"/>
      <c r="W86" s="1548"/>
      <c r="X86" s="1549"/>
      <c r="Y86" s="377"/>
    </row>
    <row r="87" spans="1:25" ht="21" hidden="1" customHeight="1" outlineLevel="1">
      <c r="A87" s="303"/>
      <c r="B87" s="1552">
        <v>72</v>
      </c>
      <c r="C87" s="1541"/>
      <c r="D87" s="1541"/>
      <c r="E87" s="1544" t="str">
        <f>IF(VLOOKUP(B87,住戸一覧!$B:$AM,3,0)="","",VLOOKUP(B87,住戸一覧!$B:$AM,3,0))</f>
        <v/>
      </c>
      <c r="F87" s="1545"/>
      <c r="G87" s="1545"/>
      <c r="H87" s="1546"/>
      <c r="I87" s="1544" t="str">
        <f>IF(VLOOKUP(B87,住戸一覧!$B:$AM,6,0)="","",VLOOKUP(B87,住戸一覧!$B:$AM,6,0))</f>
        <v/>
      </c>
      <c r="J87" s="1545"/>
      <c r="K87" s="1545"/>
      <c r="L87" s="1546"/>
      <c r="M87" s="1547"/>
      <c r="N87" s="1548"/>
      <c r="O87" s="1548"/>
      <c r="P87" s="1549"/>
      <c r="Q87" s="1547"/>
      <c r="R87" s="1548"/>
      <c r="S87" s="1548"/>
      <c r="T87" s="1549"/>
      <c r="U87" s="1547"/>
      <c r="V87" s="1548"/>
      <c r="W87" s="1548"/>
      <c r="X87" s="1549"/>
      <c r="Y87" s="377"/>
    </row>
    <row r="88" spans="1:25" ht="21" hidden="1" customHeight="1" outlineLevel="1">
      <c r="A88" s="303"/>
      <c r="B88" s="1552">
        <v>73</v>
      </c>
      <c r="C88" s="1541"/>
      <c r="D88" s="1541"/>
      <c r="E88" s="1544" t="str">
        <f>IF(VLOOKUP(B88,住戸一覧!$B:$AM,3,0)="","",VLOOKUP(B88,住戸一覧!$B:$AM,3,0))</f>
        <v/>
      </c>
      <c r="F88" s="1545"/>
      <c r="G88" s="1545"/>
      <c r="H88" s="1546"/>
      <c r="I88" s="1544" t="str">
        <f>IF(VLOOKUP(B88,住戸一覧!$B:$AM,6,0)="","",VLOOKUP(B88,住戸一覧!$B:$AM,6,0))</f>
        <v/>
      </c>
      <c r="J88" s="1545"/>
      <c r="K88" s="1545"/>
      <c r="L88" s="1546"/>
      <c r="M88" s="1547"/>
      <c r="N88" s="1548"/>
      <c r="O88" s="1548"/>
      <c r="P88" s="1549"/>
      <c r="Q88" s="1547"/>
      <c r="R88" s="1548"/>
      <c r="S88" s="1548"/>
      <c r="T88" s="1549"/>
      <c r="U88" s="1547"/>
      <c r="V88" s="1548"/>
      <c r="W88" s="1548"/>
      <c r="X88" s="1549"/>
      <c r="Y88" s="377"/>
    </row>
    <row r="89" spans="1:25" ht="21" hidden="1" customHeight="1" outlineLevel="1">
      <c r="A89" s="303"/>
      <c r="B89" s="1552">
        <v>74</v>
      </c>
      <c r="C89" s="1541"/>
      <c r="D89" s="1541"/>
      <c r="E89" s="1544" t="str">
        <f>IF(VLOOKUP(B89,住戸一覧!$B:$AM,3,0)="","",VLOOKUP(B89,住戸一覧!$B:$AM,3,0))</f>
        <v/>
      </c>
      <c r="F89" s="1545"/>
      <c r="G89" s="1545"/>
      <c r="H89" s="1546"/>
      <c r="I89" s="1544" t="str">
        <f>IF(VLOOKUP(B89,住戸一覧!$B:$AM,6,0)="","",VLOOKUP(B89,住戸一覧!$B:$AM,6,0))</f>
        <v/>
      </c>
      <c r="J89" s="1545"/>
      <c r="K89" s="1545"/>
      <c r="L89" s="1546"/>
      <c r="M89" s="1547"/>
      <c r="N89" s="1548"/>
      <c r="O89" s="1548"/>
      <c r="P89" s="1549"/>
      <c r="Q89" s="1547"/>
      <c r="R89" s="1548"/>
      <c r="S89" s="1548"/>
      <c r="T89" s="1549"/>
      <c r="U89" s="1547"/>
      <c r="V89" s="1548"/>
      <c r="W89" s="1548"/>
      <c r="X89" s="1549"/>
      <c r="Y89" s="377"/>
    </row>
    <row r="90" spans="1:25" ht="21" hidden="1" customHeight="1" outlineLevel="1">
      <c r="A90" s="303"/>
      <c r="B90" s="1552">
        <v>75</v>
      </c>
      <c r="C90" s="1541"/>
      <c r="D90" s="1541"/>
      <c r="E90" s="1544" t="str">
        <f>IF(VLOOKUP(B90,住戸一覧!$B:$AM,3,0)="","",VLOOKUP(B90,住戸一覧!$B:$AM,3,0))</f>
        <v/>
      </c>
      <c r="F90" s="1545"/>
      <c r="G90" s="1545"/>
      <c r="H90" s="1546"/>
      <c r="I90" s="1544" t="str">
        <f>IF(VLOOKUP(B90,住戸一覧!$B:$AM,6,0)="","",VLOOKUP(B90,住戸一覧!$B:$AM,6,0))</f>
        <v/>
      </c>
      <c r="J90" s="1545"/>
      <c r="K90" s="1545"/>
      <c r="L90" s="1546"/>
      <c r="M90" s="1547"/>
      <c r="N90" s="1548"/>
      <c r="O90" s="1548"/>
      <c r="P90" s="1549"/>
      <c r="Q90" s="1547"/>
      <c r="R90" s="1548"/>
      <c r="S90" s="1548"/>
      <c r="T90" s="1549"/>
      <c r="U90" s="1547"/>
      <c r="V90" s="1548"/>
      <c r="W90" s="1548"/>
      <c r="X90" s="1549"/>
      <c r="Y90" s="377"/>
    </row>
    <row r="91" spans="1:25" ht="21" hidden="1" customHeight="1" outlineLevel="1">
      <c r="A91" s="303"/>
      <c r="B91" s="1552">
        <v>76</v>
      </c>
      <c r="C91" s="1541"/>
      <c r="D91" s="1541"/>
      <c r="E91" s="1544" t="str">
        <f>IF(VLOOKUP(B91,住戸一覧!$B:$AM,3,0)="","",VLOOKUP(B91,住戸一覧!$B:$AM,3,0))</f>
        <v/>
      </c>
      <c r="F91" s="1545"/>
      <c r="G91" s="1545"/>
      <c r="H91" s="1546"/>
      <c r="I91" s="1544" t="str">
        <f>IF(VLOOKUP(B91,住戸一覧!$B:$AM,6,0)="","",VLOOKUP(B91,住戸一覧!$B:$AM,6,0))</f>
        <v/>
      </c>
      <c r="J91" s="1545"/>
      <c r="K91" s="1545"/>
      <c r="L91" s="1546"/>
      <c r="M91" s="1547"/>
      <c r="N91" s="1548"/>
      <c r="O91" s="1548"/>
      <c r="P91" s="1549"/>
      <c r="Q91" s="1547"/>
      <c r="R91" s="1548"/>
      <c r="S91" s="1548"/>
      <c r="T91" s="1549"/>
      <c r="U91" s="1547"/>
      <c r="V91" s="1548"/>
      <c r="W91" s="1548"/>
      <c r="X91" s="1549"/>
      <c r="Y91" s="377"/>
    </row>
    <row r="92" spans="1:25" ht="21" hidden="1" customHeight="1" outlineLevel="1">
      <c r="A92" s="303"/>
      <c r="B92" s="1552">
        <v>77</v>
      </c>
      <c r="C92" s="1541"/>
      <c r="D92" s="1541"/>
      <c r="E92" s="1544" t="str">
        <f>IF(VLOOKUP(B92,住戸一覧!$B:$AM,3,0)="","",VLOOKUP(B92,住戸一覧!$B:$AM,3,0))</f>
        <v/>
      </c>
      <c r="F92" s="1545"/>
      <c r="G92" s="1545"/>
      <c r="H92" s="1546"/>
      <c r="I92" s="1544" t="str">
        <f>IF(VLOOKUP(B92,住戸一覧!$B:$AM,6,0)="","",VLOOKUP(B92,住戸一覧!$B:$AM,6,0))</f>
        <v/>
      </c>
      <c r="J92" s="1545"/>
      <c r="K92" s="1545"/>
      <c r="L92" s="1546"/>
      <c r="M92" s="1547"/>
      <c r="N92" s="1548"/>
      <c r="O92" s="1548"/>
      <c r="P92" s="1549"/>
      <c r="Q92" s="1547"/>
      <c r="R92" s="1548"/>
      <c r="S92" s="1548"/>
      <c r="T92" s="1549"/>
      <c r="U92" s="1547"/>
      <c r="V92" s="1548"/>
      <c r="W92" s="1548"/>
      <c r="X92" s="1549"/>
      <c r="Y92" s="377"/>
    </row>
    <row r="93" spans="1:25" ht="21" hidden="1" customHeight="1" outlineLevel="1">
      <c r="A93" s="303"/>
      <c r="B93" s="1552">
        <v>78</v>
      </c>
      <c r="C93" s="1541"/>
      <c r="D93" s="1541"/>
      <c r="E93" s="1544" t="str">
        <f>IF(VLOOKUP(B93,住戸一覧!$B:$AM,3,0)="","",VLOOKUP(B93,住戸一覧!$B:$AM,3,0))</f>
        <v/>
      </c>
      <c r="F93" s="1545"/>
      <c r="G93" s="1545"/>
      <c r="H93" s="1546"/>
      <c r="I93" s="1544" t="str">
        <f>IF(VLOOKUP(B93,住戸一覧!$B:$AM,6,0)="","",VLOOKUP(B93,住戸一覧!$B:$AM,6,0))</f>
        <v/>
      </c>
      <c r="J93" s="1545"/>
      <c r="K93" s="1545"/>
      <c r="L93" s="1546"/>
      <c r="M93" s="1547"/>
      <c r="N93" s="1548"/>
      <c r="O93" s="1548"/>
      <c r="P93" s="1549"/>
      <c r="Q93" s="1547"/>
      <c r="R93" s="1548"/>
      <c r="S93" s="1548"/>
      <c r="T93" s="1549"/>
      <c r="U93" s="1547"/>
      <c r="V93" s="1548"/>
      <c r="W93" s="1548"/>
      <c r="X93" s="1549"/>
      <c r="Y93" s="377"/>
    </row>
    <row r="94" spans="1:25" ht="21" hidden="1" customHeight="1" outlineLevel="1">
      <c r="A94" s="303"/>
      <c r="B94" s="1552">
        <v>79</v>
      </c>
      <c r="C94" s="1541"/>
      <c r="D94" s="1541"/>
      <c r="E94" s="1544" t="str">
        <f>IF(VLOOKUP(B94,住戸一覧!$B:$AM,3,0)="","",VLOOKUP(B94,住戸一覧!$B:$AM,3,0))</f>
        <v/>
      </c>
      <c r="F94" s="1545"/>
      <c r="G94" s="1545"/>
      <c r="H94" s="1546"/>
      <c r="I94" s="1544" t="str">
        <f>IF(VLOOKUP(B94,住戸一覧!$B:$AM,6,0)="","",VLOOKUP(B94,住戸一覧!$B:$AM,6,0))</f>
        <v/>
      </c>
      <c r="J94" s="1545"/>
      <c r="K94" s="1545"/>
      <c r="L94" s="1546"/>
      <c r="M94" s="1547"/>
      <c r="N94" s="1548"/>
      <c r="O94" s="1548"/>
      <c r="P94" s="1549"/>
      <c r="Q94" s="1547"/>
      <c r="R94" s="1548"/>
      <c r="S94" s="1548"/>
      <c r="T94" s="1549"/>
      <c r="U94" s="1547"/>
      <c r="V94" s="1548"/>
      <c r="W94" s="1548"/>
      <c r="X94" s="1549"/>
      <c r="Y94" s="377"/>
    </row>
    <row r="95" spans="1:25" ht="21" hidden="1" customHeight="1" outlineLevel="1">
      <c r="A95" s="303"/>
      <c r="B95" s="1552">
        <v>80</v>
      </c>
      <c r="C95" s="1541"/>
      <c r="D95" s="1541"/>
      <c r="E95" s="1544" t="str">
        <f>IF(VLOOKUP(B95,住戸一覧!$B:$AM,3,0)="","",VLOOKUP(B95,住戸一覧!$B:$AM,3,0))</f>
        <v/>
      </c>
      <c r="F95" s="1545"/>
      <c r="G95" s="1545"/>
      <c r="H95" s="1546"/>
      <c r="I95" s="1544" t="str">
        <f>IF(VLOOKUP(B95,住戸一覧!$B:$AM,6,0)="","",VLOOKUP(B95,住戸一覧!$B:$AM,6,0))</f>
        <v/>
      </c>
      <c r="J95" s="1545"/>
      <c r="K95" s="1545"/>
      <c r="L95" s="1546"/>
      <c r="M95" s="1547"/>
      <c r="N95" s="1548"/>
      <c r="O95" s="1548"/>
      <c r="P95" s="1549"/>
      <c r="Q95" s="1547"/>
      <c r="R95" s="1548"/>
      <c r="S95" s="1548"/>
      <c r="T95" s="1549"/>
      <c r="U95" s="1547"/>
      <c r="V95" s="1548"/>
      <c r="W95" s="1548"/>
      <c r="X95" s="1549"/>
      <c r="Y95" s="377"/>
    </row>
    <row r="96" spans="1:25" ht="21" hidden="1" customHeight="1" outlineLevel="1">
      <c r="A96" s="303"/>
      <c r="B96" s="1552">
        <v>81</v>
      </c>
      <c r="C96" s="1541"/>
      <c r="D96" s="1541"/>
      <c r="E96" s="1544" t="str">
        <f>IF(VLOOKUP(B96,住戸一覧!$B:$AM,3,0)="","",VLOOKUP(B96,住戸一覧!$B:$AM,3,0))</f>
        <v/>
      </c>
      <c r="F96" s="1545"/>
      <c r="G96" s="1545"/>
      <c r="H96" s="1546"/>
      <c r="I96" s="1544" t="str">
        <f>IF(VLOOKUP(B96,住戸一覧!$B:$AM,6,0)="","",VLOOKUP(B96,住戸一覧!$B:$AM,6,0))</f>
        <v/>
      </c>
      <c r="J96" s="1545"/>
      <c r="K96" s="1545"/>
      <c r="L96" s="1546"/>
      <c r="M96" s="1547"/>
      <c r="N96" s="1548"/>
      <c r="O96" s="1548"/>
      <c r="P96" s="1549"/>
      <c r="Q96" s="1547"/>
      <c r="R96" s="1548"/>
      <c r="S96" s="1548"/>
      <c r="T96" s="1549"/>
      <c r="U96" s="1547"/>
      <c r="V96" s="1548"/>
      <c r="W96" s="1548"/>
      <c r="X96" s="1549"/>
      <c r="Y96" s="377"/>
    </row>
    <row r="97" spans="1:25" ht="21" hidden="1" customHeight="1" outlineLevel="1">
      <c r="A97" s="303"/>
      <c r="B97" s="1552">
        <v>82</v>
      </c>
      <c r="C97" s="1541"/>
      <c r="D97" s="1541"/>
      <c r="E97" s="1544" t="str">
        <f>IF(VLOOKUP(B97,住戸一覧!$B:$AM,3,0)="","",VLOOKUP(B97,住戸一覧!$B:$AM,3,0))</f>
        <v/>
      </c>
      <c r="F97" s="1545"/>
      <c r="G97" s="1545"/>
      <c r="H97" s="1546"/>
      <c r="I97" s="1544" t="str">
        <f>IF(VLOOKUP(B97,住戸一覧!$B:$AM,6,0)="","",VLOOKUP(B97,住戸一覧!$B:$AM,6,0))</f>
        <v/>
      </c>
      <c r="J97" s="1545"/>
      <c r="K97" s="1545"/>
      <c r="L97" s="1546"/>
      <c r="M97" s="1547"/>
      <c r="N97" s="1548"/>
      <c r="O97" s="1548"/>
      <c r="P97" s="1549"/>
      <c r="Q97" s="1547"/>
      <c r="R97" s="1548"/>
      <c r="S97" s="1548"/>
      <c r="T97" s="1549"/>
      <c r="U97" s="1547"/>
      <c r="V97" s="1548"/>
      <c r="W97" s="1548"/>
      <c r="X97" s="1549"/>
      <c r="Y97" s="377"/>
    </row>
    <row r="98" spans="1:25" ht="21" hidden="1" customHeight="1" outlineLevel="1">
      <c r="A98" s="303"/>
      <c r="B98" s="1552">
        <v>83</v>
      </c>
      <c r="C98" s="1541"/>
      <c r="D98" s="1541"/>
      <c r="E98" s="1544" t="str">
        <f>IF(VLOOKUP(B98,住戸一覧!$B:$AM,3,0)="","",VLOOKUP(B98,住戸一覧!$B:$AM,3,0))</f>
        <v/>
      </c>
      <c r="F98" s="1545"/>
      <c r="G98" s="1545"/>
      <c r="H98" s="1546"/>
      <c r="I98" s="1544" t="str">
        <f>IF(VLOOKUP(B98,住戸一覧!$B:$AM,6,0)="","",VLOOKUP(B98,住戸一覧!$B:$AM,6,0))</f>
        <v/>
      </c>
      <c r="J98" s="1545"/>
      <c r="K98" s="1545"/>
      <c r="L98" s="1546"/>
      <c r="M98" s="1547"/>
      <c r="N98" s="1548"/>
      <c r="O98" s="1548"/>
      <c r="P98" s="1549"/>
      <c r="Q98" s="1547"/>
      <c r="R98" s="1548"/>
      <c r="S98" s="1548"/>
      <c r="T98" s="1549"/>
      <c r="U98" s="1547"/>
      <c r="V98" s="1548"/>
      <c r="W98" s="1548"/>
      <c r="X98" s="1549"/>
      <c r="Y98" s="377"/>
    </row>
    <row r="99" spans="1:25" ht="21" hidden="1" customHeight="1" outlineLevel="1">
      <c r="A99" s="303"/>
      <c r="B99" s="1552">
        <v>84</v>
      </c>
      <c r="C99" s="1541"/>
      <c r="D99" s="1541"/>
      <c r="E99" s="1544" t="str">
        <f>IF(VLOOKUP(B99,住戸一覧!$B:$AM,3,0)="","",VLOOKUP(B99,住戸一覧!$B:$AM,3,0))</f>
        <v/>
      </c>
      <c r="F99" s="1545"/>
      <c r="G99" s="1545"/>
      <c r="H99" s="1546"/>
      <c r="I99" s="1544" t="str">
        <f>IF(VLOOKUP(B99,住戸一覧!$B:$AM,6,0)="","",VLOOKUP(B99,住戸一覧!$B:$AM,6,0))</f>
        <v/>
      </c>
      <c r="J99" s="1545"/>
      <c r="K99" s="1545"/>
      <c r="L99" s="1546"/>
      <c r="M99" s="1547"/>
      <c r="N99" s="1548"/>
      <c r="O99" s="1548"/>
      <c r="P99" s="1549"/>
      <c r="Q99" s="1547"/>
      <c r="R99" s="1548"/>
      <c r="S99" s="1548"/>
      <c r="T99" s="1549"/>
      <c r="U99" s="1547"/>
      <c r="V99" s="1548"/>
      <c r="W99" s="1548"/>
      <c r="X99" s="1549"/>
      <c r="Y99" s="377"/>
    </row>
    <row r="100" spans="1:25" ht="21" hidden="1" customHeight="1" outlineLevel="1">
      <c r="A100" s="303"/>
      <c r="B100" s="1552">
        <v>85</v>
      </c>
      <c r="C100" s="1541"/>
      <c r="D100" s="1541"/>
      <c r="E100" s="1544" t="str">
        <f>IF(VLOOKUP(B100,住戸一覧!$B:$AM,3,0)="","",VLOOKUP(B100,住戸一覧!$B:$AM,3,0))</f>
        <v/>
      </c>
      <c r="F100" s="1545"/>
      <c r="G100" s="1545"/>
      <c r="H100" s="1546"/>
      <c r="I100" s="1544" t="str">
        <f>IF(VLOOKUP(B100,住戸一覧!$B:$AM,6,0)="","",VLOOKUP(B100,住戸一覧!$B:$AM,6,0))</f>
        <v/>
      </c>
      <c r="J100" s="1545"/>
      <c r="K100" s="1545"/>
      <c r="L100" s="1546"/>
      <c r="M100" s="1547"/>
      <c r="N100" s="1548"/>
      <c r="O100" s="1548"/>
      <c r="P100" s="1549"/>
      <c r="Q100" s="1547"/>
      <c r="R100" s="1548"/>
      <c r="S100" s="1548"/>
      <c r="T100" s="1549"/>
      <c r="U100" s="1547"/>
      <c r="V100" s="1548"/>
      <c r="W100" s="1548"/>
      <c r="X100" s="1549"/>
      <c r="Y100" s="377"/>
    </row>
    <row r="101" spans="1:25" ht="21" hidden="1" customHeight="1" outlineLevel="1">
      <c r="A101" s="303"/>
      <c r="B101" s="1552">
        <v>86</v>
      </c>
      <c r="C101" s="1541"/>
      <c r="D101" s="1541"/>
      <c r="E101" s="1544" t="str">
        <f>IF(VLOOKUP(B101,住戸一覧!$B:$AM,3,0)="","",VLOOKUP(B101,住戸一覧!$B:$AM,3,0))</f>
        <v/>
      </c>
      <c r="F101" s="1545"/>
      <c r="G101" s="1545"/>
      <c r="H101" s="1546"/>
      <c r="I101" s="1544" t="str">
        <f>IF(VLOOKUP(B101,住戸一覧!$B:$AM,6,0)="","",VLOOKUP(B101,住戸一覧!$B:$AM,6,0))</f>
        <v/>
      </c>
      <c r="J101" s="1545"/>
      <c r="K101" s="1545"/>
      <c r="L101" s="1546"/>
      <c r="M101" s="1547"/>
      <c r="N101" s="1548"/>
      <c r="O101" s="1548"/>
      <c r="P101" s="1549"/>
      <c r="Q101" s="1547"/>
      <c r="R101" s="1548"/>
      <c r="S101" s="1548"/>
      <c r="T101" s="1549"/>
      <c r="U101" s="1547"/>
      <c r="V101" s="1548"/>
      <c r="W101" s="1548"/>
      <c r="X101" s="1549"/>
      <c r="Y101" s="377"/>
    </row>
    <row r="102" spans="1:25" ht="21" hidden="1" customHeight="1" outlineLevel="1">
      <c r="A102" s="303"/>
      <c r="B102" s="1552">
        <v>87</v>
      </c>
      <c r="C102" s="1541"/>
      <c r="D102" s="1541"/>
      <c r="E102" s="1544" t="str">
        <f>IF(VLOOKUP(B102,住戸一覧!$B:$AM,3,0)="","",VLOOKUP(B102,住戸一覧!$B:$AM,3,0))</f>
        <v/>
      </c>
      <c r="F102" s="1545"/>
      <c r="G102" s="1545"/>
      <c r="H102" s="1546"/>
      <c r="I102" s="1544" t="str">
        <f>IF(VLOOKUP(B102,住戸一覧!$B:$AM,6,0)="","",VLOOKUP(B102,住戸一覧!$B:$AM,6,0))</f>
        <v/>
      </c>
      <c r="J102" s="1545"/>
      <c r="K102" s="1545"/>
      <c r="L102" s="1546"/>
      <c r="M102" s="1547"/>
      <c r="N102" s="1548"/>
      <c r="O102" s="1548"/>
      <c r="P102" s="1549"/>
      <c r="Q102" s="1547"/>
      <c r="R102" s="1548"/>
      <c r="S102" s="1548"/>
      <c r="T102" s="1549"/>
      <c r="U102" s="1547"/>
      <c r="V102" s="1548"/>
      <c r="W102" s="1548"/>
      <c r="X102" s="1549"/>
      <c r="Y102" s="377"/>
    </row>
    <row r="103" spans="1:25" ht="21" hidden="1" customHeight="1" outlineLevel="1">
      <c r="A103" s="303"/>
      <c r="B103" s="1552">
        <v>88</v>
      </c>
      <c r="C103" s="1541"/>
      <c r="D103" s="1541"/>
      <c r="E103" s="1544" t="str">
        <f>IF(VLOOKUP(B103,住戸一覧!$B:$AM,3,0)="","",VLOOKUP(B103,住戸一覧!$B:$AM,3,0))</f>
        <v/>
      </c>
      <c r="F103" s="1545"/>
      <c r="G103" s="1545"/>
      <c r="H103" s="1546"/>
      <c r="I103" s="1544" t="str">
        <f>IF(VLOOKUP(B103,住戸一覧!$B:$AM,6,0)="","",VLOOKUP(B103,住戸一覧!$B:$AM,6,0))</f>
        <v/>
      </c>
      <c r="J103" s="1545"/>
      <c r="K103" s="1545"/>
      <c r="L103" s="1546"/>
      <c r="M103" s="1547"/>
      <c r="N103" s="1548"/>
      <c r="O103" s="1548"/>
      <c r="P103" s="1549"/>
      <c r="Q103" s="1547"/>
      <c r="R103" s="1548"/>
      <c r="S103" s="1548"/>
      <c r="T103" s="1549"/>
      <c r="U103" s="1547"/>
      <c r="V103" s="1548"/>
      <c r="W103" s="1548"/>
      <c r="X103" s="1549"/>
      <c r="Y103" s="377"/>
    </row>
    <row r="104" spans="1:25" ht="21" hidden="1" customHeight="1" outlineLevel="1">
      <c r="A104" s="303"/>
      <c r="B104" s="1552">
        <v>89</v>
      </c>
      <c r="C104" s="1541"/>
      <c r="D104" s="1541"/>
      <c r="E104" s="1544" t="str">
        <f>IF(VLOOKUP(B104,住戸一覧!$B:$AM,3,0)="","",VLOOKUP(B104,住戸一覧!$B:$AM,3,0))</f>
        <v/>
      </c>
      <c r="F104" s="1545"/>
      <c r="G104" s="1545"/>
      <c r="H104" s="1546"/>
      <c r="I104" s="1544" t="str">
        <f>IF(VLOOKUP(B104,住戸一覧!$B:$AM,6,0)="","",VLOOKUP(B104,住戸一覧!$B:$AM,6,0))</f>
        <v/>
      </c>
      <c r="J104" s="1545"/>
      <c r="K104" s="1545"/>
      <c r="L104" s="1546"/>
      <c r="M104" s="1547"/>
      <c r="N104" s="1548"/>
      <c r="O104" s="1548"/>
      <c r="P104" s="1549"/>
      <c r="Q104" s="1547"/>
      <c r="R104" s="1548"/>
      <c r="S104" s="1548"/>
      <c r="T104" s="1549"/>
      <c r="U104" s="1547"/>
      <c r="V104" s="1548"/>
      <c r="W104" s="1548"/>
      <c r="X104" s="1549"/>
      <c r="Y104" s="377"/>
    </row>
    <row r="105" spans="1:25" ht="21" hidden="1" customHeight="1" outlineLevel="1">
      <c r="A105" s="303"/>
      <c r="B105" s="1552">
        <v>90</v>
      </c>
      <c r="C105" s="1541"/>
      <c r="D105" s="1541"/>
      <c r="E105" s="1544" t="str">
        <f>IF(VLOOKUP(B105,住戸一覧!$B:$AM,3,0)="","",VLOOKUP(B105,住戸一覧!$B:$AM,3,0))</f>
        <v/>
      </c>
      <c r="F105" s="1545"/>
      <c r="G105" s="1545"/>
      <c r="H105" s="1546"/>
      <c r="I105" s="1544" t="str">
        <f>IF(VLOOKUP(B105,住戸一覧!$B:$AM,6,0)="","",VLOOKUP(B105,住戸一覧!$B:$AM,6,0))</f>
        <v/>
      </c>
      <c r="J105" s="1545"/>
      <c r="K105" s="1545"/>
      <c r="L105" s="1546"/>
      <c r="M105" s="1547"/>
      <c r="N105" s="1548"/>
      <c r="O105" s="1548"/>
      <c r="P105" s="1549"/>
      <c r="Q105" s="1547"/>
      <c r="R105" s="1548"/>
      <c r="S105" s="1548"/>
      <c r="T105" s="1549"/>
      <c r="U105" s="1547"/>
      <c r="V105" s="1548"/>
      <c r="W105" s="1548"/>
      <c r="X105" s="1549"/>
      <c r="Y105" s="377"/>
    </row>
    <row r="106" spans="1:25" ht="21" hidden="1" customHeight="1" outlineLevel="1">
      <c r="A106" s="303"/>
      <c r="B106" s="1552">
        <v>91</v>
      </c>
      <c r="C106" s="1541"/>
      <c r="D106" s="1541"/>
      <c r="E106" s="1544" t="str">
        <f>IF(VLOOKUP(B106,住戸一覧!$B:$AM,3,0)="","",VLOOKUP(B106,住戸一覧!$B:$AM,3,0))</f>
        <v/>
      </c>
      <c r="F106" s="1545"/>
      <c r="G106" s="1545"/>
      <c r="H106" s="1546"/>
      <c r="I106" s="1544" t="str">
        <f>IF(VLOOKUP(B106,住戸一覧!$B:$AM,6,0)="","",VLOOKUP(B106,住戸一覧!$B:$AM,6,0))</f>
        <v/>
      </c>
      <c r="J106" s="1545"/>
      <c r="K106" s="1545"/>
      <c r="L106" s="1546"/>
      <c r="M106" s="1547"/>
      <c r="N106" s="1548"/>
      <c r="O106" s="1548"/>
      <c r="P106" s="1549"/>
      <c r="Q106" s="1547"/>
      <c r="R106" s="1548"/>
      <c r="S106" s="1548"/>
      <c r="T106" s="1549"/>
      <c r="U106" s="1547"/>
      <c r="V106" s="1548"/>
      <c r="W106" s="1548"/>
      <c r="X106" s="1549"/>
      <c r="Y106" s="377"/>
    </row>
    <row r="107" spans="1:25" ht="21" hidden="1" customHeight="1" outlineLevel="1">
      <c r="A107" s="303"/>
      <c r="B107" s="1552">
        <v>92</v>
      </c>
      <c r="C107" s="1541"/>
      <c r="D107" s="1541"/>
      <c r="E107" s="1544" t="str">
        <f>IF(VLOOKUP(B107,住戸一覧!$B:$AM,3,0)="","",VLOOKUP(B107,住戸一覧!$B:$AM,3,0))</f>
        <v/>
      </c>
      <c r="F107" s="1545"/>
      <c r="G107" s="1545"/>
      <c r="H107" s="1546"/>
      <c r="I107" s="1544" t="str">
        <f>IF(VLOOKUP(B107,住戸一覧!$B:$AM,6,0)="","",VLOOKUP(B107,住戸一覧!$B:$AM,6,0))</f>
        <v/>
      </c>
      <c r="J107" s="1545"/>
      <c r="K107" s="1545"/>
      <c r="L107" s="1546"/>
      <c r="M107" s="1547"/>
      <c r="N107" s="1548"/>
      <c r="O107" s="1548"/>
      <c r="P107" s="1549"/>
      <c r="Q107" s="1547"/>
      <c r="R107" s="1548"/>
      <c r="S107" s="1548"/>
      <c r="T107" s="1549"/>
      <c r="U107" s="1547"/>
      <c r="V107" s="1548"/>
      <c r="W107" s="1548"/>
      <c r="X107" s="1549"/>
      <c r="Y107" s="377"/>
    </row>
    <row r="108" spans="1:25" ht="21" hidden="1" customHeight="1" outlineLevel="1">
      <c r="A108" s="303"/>
      <c r="B108" s="1552">
        <v>93</v>
      </c>
      <c r="C108" s="1541"/>
      <c r="D108" s="1541"/>
      <c r="E108" s="1544" t="str">
        <f>IF(VLOOKUP(B108,住戸一覧!$B:$AM,3,0)="","",VLOOKUP(B108,住戸一覧!$B:$AM,3,0))</f>
        <v/>
      </c>
      <c r="F108" s="1545"/>
      <c r="G108" s="1545"/>
      <c r="H108" s="1546"/>
      <c r="I108" s="1544" t="str">
        <f>IF(VLOOKUP(B108,住戸一覧!$B:$AM,6,0)="","",VLOOKUP(B108,住戸一覧!$B:$AM,6,0))</f>
        <v/>
      </c>
      <c r="J108" s="1545"/>
      <c r="K108" s="1545"/>
      <c r="L108" s="1546"/>
      <c r="M108" s="1547"/>
      <c r="N108" s="1548"/>
      <c r="O108" s="1548"/>
      <c r="P108" s="1549"/>
      <c r="Q108" s="1547"/>
      <c r="R108" s="1548"/>
      <c r="S108" s="1548"/>
      <c r="T108" s="1549"/>
      <c r="U108" s="1547"/>
      <c r="V108" s="1548"/>
      <c r="W108" s="1548"/>
      <c r="X108" s="1549"/>
      <c r="Y108" s="377"/>
    </row>
    <row r="109" spans="1:25" ht="21" hidden="1" customHeight="1" outlineLevel="1">
      <c r="A109" s="303"/>
      <c r="B109" s="1552">
        <v>94</v>
      </c>
      <c r="C109" s="1541"/>
      <c r="D109" s="1541"/>
      <c r="E109" s="1544" t="str">
        <f>IF(VLOOKUP(B109,住戸一覧!$B:$AM,3,0)="","",VLOOKUP(B109,住戸一覧!$B:$AM,3,0))</f>
        <v/>
      </c>
      <c r="F109" s="1545"/>
      <c r="G109" s="1545"/>
      <c r="H109" s="1546"/>
      <c r="I109" s="1544" t="str">
        <f>IF(VLOOKUP(B109,住戸一覧!$B:$AM,6,0)="","",VLOOKUP(B109,住戸一覧!$B:$AM,6,0))</f>
        <v/>
      </c>
      <c r="J109" s="1545"/>
      <c r="K109" s="1545"/>
      <c r="L109" s="1546"/>
      <c r="M109" s="1547"/>
      <c r="N109" s="1548"/>
      <c r="O109" s="1548"/>
      <c r="P109" s="1549"/>
      <c r="Q109" s="1547"/>
      <c r="R109" s="1548"/>
      <c r="S109" s="1548"/>
      <c r="T109" s="1549"/>
      <c r="U109" s="1547"/>
      <c r="V109" s="1548"/>
      <c r="W109" s="1548"/>
      <c r="X109" s="1549"/>
      <c r="Y109" s="377"/>
    </row>
    <row r="110" spans="1:25" ht="21" hidden="1" customHeight="1" outlineLevel="1">
      <c r="A110" s="303"/>
      <c r="B110" s="1552">
        <v>95</v>
      </c>
      <c r="C110" s="1541"/>
      <c r="D110" s="1541"/>
      <c r="E110" s="1544" t="str">
        <f>IF(VLOOKUP(B110,住戸一覧!$B:$AM,3,0)="","",VLOOKUP(B110,住戸一覧!$B:$AM,3,0))</f>
        <v/>
      </c>
      <c r="F110" s="1545"/>
      <c r="G110" s="1545"/>
      <c r="H110" s="1546"/>
      <c r="I110" s="1544" t="str">
        <f>IF(VLOOKUP(B110,住戸一覧!$B:$AM,6,0)="","",VLOOKUP(B110,住戸一覧!$B:$AM,6,0))</f>
        <v/>
      </c>
      <c r="J110" s="1545"/>
      <c r="K110" s="1545"/>
      <c r="L110" s="1546"/>
      <c r="M110" s="1547"/>
      <c r="N110" s="1548"/>
      <c r="O110" s="1548"/>
      <c r="P110" s="1549"/>
      <c r="Q110" s="1547"/>
      <c r="R110" s="1548"/>
      <c r="S110" s="1548"/>
      <c r="T110" s="1549"/>
      <c r="U110" s="1547"/>
      <c r="V110" s="1548"/>
      <c r="W110" s="1548"/>
      <c r="X110" s="1549"/>
      <c r="Y110" s="377"/>
    </row>
    <row r="111" spans="1:25" ht="21" hidden="1" customHeight="1" outlineLevel="1">
      <c r="A111" s="303"/>
      <c r="B111" s="1552">
        <v>96</v>
      </c>
      <c r="C111" s="1541"/>
      <c r="D111" s="1541"/>
      <c r="E111" s="1544" t="str">
        <f>IF(VLOOKUP(B111,住戸一覧!$B:$AM,3,0)="","",VLOOKUP(B111,住戸一覧!$B:$AM,3,0))</f>
        <v/>
      </c>
      <c r="F111" s="1545"/>
      <c r="G111" s="1545"/>
      <c r="H111" s="1546"/>
      <c r="I111" s="1544" t="str">
        <f>IF(VLOOKUP(B111,住戸一覧!$B:$AM,6,0)="","",VLOOKUP(B111,住戸一覧!$B:$AM,6,0))</f>
        <v/>
      </c>
      <c r="J111" s="1545"/>
      <c r="K111" s="1545"/>
      <c r="L111" s="1546"/>
      <c r="M111" s="1547"/>
      <c r="N111" s="1548"/>
      <c r="O111" s="1548"/>
      <c r="P111" s="1549"/>
      <c r="Q111" s="1547"/>
      <c r="R111" s="1548"/>
      <c r="S111" s="1548"/>
      <c r="T111" s="1549"/>
      <c r="U111" s="1547"/>
      <c r="V111" s="1548"/>
      <c r="W111" s="1548"/>
      <c r="X111" s="1549"/>
      <c r="Y111" s="377"/>
    </row>
    <row r="112" spans="1:25" ht="21" hidden="1" customHeight="1" outlineLevel="1">
      <c r="A112" s="303"/>
      <c r="B112" s="1552">
        <v>97</v>
      </c>
      <c r="C112" s="1541"/>
      <c r="D112" s="1541"/>
      <c r="E112" s="1544" t="str">
        <f>IF(VLOOKUP(B112,住戸一覧!$B:$AM,3,0)="","",VLOOKUP(B112,住戸一覧!$B:$AM,3,0))</f>
        <v/>
      </c>
      <c r="F112" s="1545"/>
      <c r="G112" s="1545"/>
      <c r="H112" s="1546"/>
      <c r="I112" s="1544" t="str">
        <f>IF(VLOOKUP(B112,住戸一覧!$B:$AM,6,0)="","",VLOOKUP(B112,住戸一覧!$B:$AM,6,0))</f>
        <v/>
      </c>
      <c r="J112" s="1545"/>
      <c r="K112" s="1545"/>
      <c r="L112" s="1546"/>
      <c r="M112" s="1547"/>
      <c r="N112" s="1548"/>
      <c r="O112" s="1548"/>
      <c r="P112" s="1549"/>
      <c r="Q112" s="1547"/>
      <c r="R112" s="1548"/>
      <c r="S112" s="1548"/>
      <c r="T112" s="1549"/>
      <c r="U112" s="1547"/>
      <c r="V112" s="1548"/>
      <c r="W112" s="1548"/>
      <c r="X112" s="1549"/>
      <c r="Y112" s="377"/>
    </row>
    <row r="113" spans="1:25" ht="21" hidden="1" customHeight="1" outlineLevel="1">
      <c r="A113" s="303"/>
      <c r="B113" s="1552">
        <v>98</v>
      </c>
      <c r="C113" s="1541"/>
      <c r="D113" s="1541"/>
      <c r="E113" s="1544" t="str">
        <f>IF(VLOOKUP(B113,住戸一覧!$B:$AM,3,0)="","",VLOOKUP(B113,住戸一覧!$B:$AM,3,0))</f>
        <v/>
      </c>
      <c r="F113" s="1545"/>
      <c r="G113" s="1545"/>
      <c r="H113" s="1546"/>
      <c r="I113" s="1544" t="str">
        <f>IF(VLOOKUP(B113,住戸一覧!$B:$AM,6,0)="","",VLOOKUP(B113,住戸一覧!$B:$AM,6,0))</f>
        <v/>
      </c>
      <c r="J113" s="1545"/>
      <c r="K113" s="1545"/>
      <c r="L113" s="1546"/>
      <c r="M113" s="1547"/>
      <c r="N113" s="1548"/>
      <c r="O113" s="1548"/>
      <c r="P113" s="1549"/>
      <c r="Q113" s="1547"/>
      <c r="R113" s="1548"/>
      <c r="S113" s="1548"/>
      <c r="T113" s="1549"/>
      <c r="U113" s="1547"/>
      <c r="V113" s="1548"/>
      <c r="W113" s="1548"/>
      <c r="X113" s="1549"/>
      <c r="Y113" s="377"/>
    </row>
    <row r="114" spans="1:25" ht="21" hidden="1" customHeight="1" outlineLevel="1">
      <c r="A114" s="303"/>
      <c r="B114" s="1552">
        <v>99</v>
      </c>
      <c r="C114" s="1541"/>
      <c r="D114" s="1541"/>
      <c r="E114" s="1544" t="str">
        <f>IF(VLOOKUP(B114,住戸一覧!$B:$AM,3,0)="","",VLOOKUP(B114,住戸一覧!$B:$AM,3,0))</f>
        <v/>
      </c>
      <c r="F114" s="1545"/>
      <c r="G114" s="1545"/>
      <c r="H114" s="1546"/>
      <c r="I114" s="1544" t="str">
        <f>IF(VLOOKUP(B114,住戸一覧!$B:$AM,6,0)="","",VLOOKUP(B114,住戸一覧!$B:$AM,6,0))</f>
        <v/>
      </c>
      <c r="J114" s="1545"/>
      <c r="K114" s="1545"/>
      <c r="L114" s="1546"/>
      <c r="M114" s="1547"/>
      <c r="N114" s="1548"/>
      <c r="O114" s="1548"/>
      <c r="P114" s="1549"/>
      <c r="Q114" s="1547"/>
      <c r="R114" s="1548"/>
      <c r="S114" s="1548"/>
      <c r="T114" s="1549"/>
      <c r="U114" s="1547"/>
      <c r="V114" s="1548"/>
      <c r="W114" s="1548"/>
      <c r="X114" s="1549"/>
      <c r="Y114" s="377"/>
    </row>
    <row r="115" spans="1:25" ht="21" hidden="1" customHeight="1" outlineLevel="1">
      <c r="A115" s="303"/>
      <c r="B115" s="1552">
        <v>100</v>
      </c>
      <c r="C115" s="1541"/>
      <c r="D115" s="1541"/>
      <c r="E115" s="1544" t="str">
        <f>IF(VLOOKUP(B115,住戸一覧!$B:$AM,3,0)="","",VLOOKUP(B115,住戸一覧!$B:$AM,3,0))</f>
        <v/>
      </c>
      <c r="F115" s="1545"/>
      <c r="G115" s="1545"/>
      <c r="H115" s="1546"/>
      <c r="I115" s="1544" t="str">
        <f>IF(VLOOKUP(B115,住戸一覧!$B:$AM,6,0)="","",VLOOKUP(B115,住戸一覧!$B:$AM,6,0))</f>
        <v/>
      </c>
      <c r="J115" s="1545"/>
      <c r="K115" s="1545"/>
      <c r="L115" s="1546"/>
      <c r="M115" s="1547"/>
      <c r="N115" s="1548"/>
      <c r="O115" s="1548"/>
      <c r="P115" s="1549"/>
      <c r="Q115" s="1547"/>
      <c r="R115" s="1548"/>
      <c r="S115" s="1548"/>
      <c r="T115" s="1549"/>
      <c r="U115" s="1547"/>
      <c r="V115" s="1548"/>
      <c r="W115" s="1548"/>
      <c r="X115" s="1549"/>
      <c r="Y115" s="377"/>
    </row>
    <row r="116" spans="1:25" ht="21" hidden="1" customHeight="1" outlineLevel="1">
      <c r="A116" s="303"/>
      <c r="B116" s="1552">
        <v>101</v>
      </c>
      <c r="C116" s="1541"/>
      <c r="D116" s="1541"/>
      <c r="E116" s="1544" t="str">
        <f>IF(VLOOKUP(B116,住戸一覧!$B:$AM,3,0)="","",VLOOKUP(B116,住戸一覧!$B:$AM,3,0))</f>
        <v/>
      </c>
      <c r="F116" s="1545"/>
      <c r="G116" s="1545"/>
      <c r="H116" s="1546"/>
      <c r="I116" s="1544" t="str">
        <f>IF(VLOOKUP(B116,住戸一覧!$B:$AM,6,0)="","",VLOOKUP(B116,住戸一覧!$B:$AM,6,0))</f>
        <v/>
      </c>
      <c r="J116" s="1545"/>
      <c r="K116" s="1545"/>
      <c r="L116" s="1546"/>
      <c r="M116" s="1547"/>
      <c r="N116" s="1548"/>
      <c r="O116" s="1548"/>
      <c r="P116" s="1549"/>
      <c r="Q116" s="1547"/>
      <c r="R116" s="1548"/>
      <c r="S116" s="1548"/>
      <c r="T116" s="1549"/>
      <c r="U116" s="1547"/>
      <c r="V116" s="1548"/>
      <c r="W116" s="1548"/>
      <c r="X116" s="1549"/>
      <c r="Y116" s="377"/>
    </row>
    <row r="117" spans="1:25" ht="21" hidden="1" customHeight="1" outlineLevel="1">
      <c r="A117" s="303"/>
      <c r="B117" s="1552">
        <v>102</v>
      </c>
      <c r="C117" s="1541"/>
      <c r="D117" s="1541"/>
      <c r="E117" s="1544" t="str">
        <f>IF(VLOOKUP(B117,住戸一覧!$B:$AM,3,0)="","",VLOOKUP(B117,住戸一覧!$B:$AM,3,0))</f>
        <v/>
      </c>
      <c r="F117" s="1545"/>
      <c r="G117" s="1545"/>
      <c r="H117" s="1546"/>
      <c r="I117" s="1544" t="str">
        <f>IF(VLOOKUP(B117,住戸一覧!$B:$AM,6,0)="","",VLOOKUP(B117,住戸一覧!$B:$AM,6,0))</f>
        <v/>
      </c>
      <c r="J117" s="1545"/>
      <c r="K117" s="1545"/>
      <c r="L117" s="1546"/>
      <c r="M117" s="1547"/>
      <c r="N117" s="1548"/>
      <c r="O117" s="1548"/>
      <c r="P117" s="1549"/>
      <c r="Q117" s="1547"/>
      <c r="R117" s="1548"/>
      <c r="S117" s="1548"/>
      <c r="T117" s="1549"/>
      <c r="U117" s="1547"/>
      <c r="V117" s="1548"/>
      <c r="W117" s="1548"/>
      <c r="X117" s="1549"/>
      <c r="Y117" s="377"/>
    </row>
    <row r="118" spans="1:25" ht="21" hidden="1" customHeight="1" outlineLevel="1">
      <c r="A118" s="303"/>
      <c r="B118" s="1552">
        <v>103</v>
      </c>
      <c r="C118" s="1541"/>
      <c r="D118" s="1541"/>
      <c r="E118" s="1544" t="str">
        <f>IF(VLOOKUP(B118,住戸一覧!$B:$AM,3,0)="","",VLOOKUP(B118,住戸一覧!$B:$AM,3,0))</f>
        <v/>
      </c>
      <c r="F118" s="1545"/>
      <c r="G118" s="1545"/>
      <c r="H118" s="1546"/>
      <c r="I118" s="1544" t="str">
        <f>IF(VLOOKUP(B118,住戸一覧!$B:$AM,6,0)="","",VLOOKUP(B118,住戸一覧!$B:$AM,6,0))</f>
        <v/>
      </c>
      <c r="J118" s="1545"/>
      <c r="K118" s="1545"/>
      <c r="L118" s="1546"/>
      <c r="M118" s="1547"/>
      <c r="N118" s="1548"/>
      <c r="O118" s="1548"/>
      <c r="P118" s="1549"/>
      <c r="Q118" s="1547"/>
      <c r="R118" s="1548"/>
      <c r="S118" s="1548"/>
      <c r="T118" s="1549"/>
      <c r="U118" s="1547"/>
      <c r="V118" s="1548"/>
      <c r="W118" s="1548"/>
      <c r="X118" s="1549"/>
      <c r="Y118" s="377"/>
    </row>
    <row r="119" spans="1:25" ht="21" hidden="1" customHeight="1" outlineLevel="1">
      <c r="A119" s="303"/>
      <c r="B119" s="1552">
        <v>104</v>
      </c>
      <c r="C119" s="1541"/>
      <c r="D119" s="1541"/>
      <c r="E119" s="1544" t="str">
        <f>IF(VLOOKUP(B119,住戸一覧!$B:$AM,3,0)="","",VLOOKUP(B119,住戸一覧!$B:$AM,3,0))</f>
        <v/>
      </c>
      <c r="F119" s="1545"/>
      <c r="G119" s="1545"/>
      <c r="H119" s="1546"/>
      <c r="I119" s="1544" t="str">
        <f>IF(VLOOKUP(B119,住戸一覧!$B:$AM,6,0)="","",VLOOKUP(B119,住戸一覧!$B:$AM,6,0))</f>
        <v/>
      </c>
      <c r="J119" s="1545"/>
      <c r="K119" s="1545"/>
      <c r="L119" s="1546"/>
      <c r="M119" s="1547"/>
      <c r="N119" s="1548"/>
      <c r="O119" s="1548"/>
      <c r="P119" s="1549"/>
      <c r="Q119" s="1547"/>
      <c r="R119" s="1548"/>
      <c r="S119" s="1548"/>
      <c r="T119" s="1549"/>
      <c r="U119" s="1547"/>
      <c r="V119" s="1548"/>
      <c r="W119" s="1548"/>
      <c r="X119" s="1549"/>
      <c r="Y119" s="377"/>
    </row>
    <row r="120" spans="1:25" ht="21" hidden="1" customHeight="1" outlineLevel="1">
      <c r="A120" s="303"/>
      <c r="B120" s="1552">
        <v>105</v>
      </c>
      <c r="C120" s="1541"/>
      <c r="D120" s="1541"/>
      <c r="E120" s="1544" t="str">
        <f>IF(VLOOKUP(B120,住戸一覧!$B:$AM,3,0)="","",VLOOKUP(B120,住戸一覧!$B:$AM,3,0))</f>
        <v/>
      </c>
      <c r="F120" s="1545"/>
      <c r="G120" s="1545"/>
      <c r="H120" s="1546"/>
      <c r="I120" s="1544" t="str">
        <f>IF(VLOOKUP(B120,住戸一覧!$B:$AM,6,0)="","",VLOOKUP(B120,住戸一覧!$B:$AM,6,0))</f>
        <v/>
      </c>
      <c r="J120" s="1545"/>
      <c r="K120" s="1545"/>
      <c r="L120" s="1546"/>
      <c r="M120" s="1547"/>
      <c r="N120" s="1548"/>
      <c r="O120" s="1548"/>
      <c r="P120" s="1549"/>
      <c r="Q120" s="1547"/>
      <c r="R120" s="1548"/>
      <c r="S120" s="1548"/>
      <c r="T120" s="1549"/>
      <c r="U120" s="1547"/>
      <c r="V120" s="1548"/>
      <c r="W120" s="1548"/>
      <c r="X120" s="1549"/>
      <c r="Y120" s="377"/>
    </row>
    <row r="121" spans="1:25" ht="21" hidden="1" customHeight="1" outlineLevel="1">
      <c r="A121" s="303"/>
      <c r="B121" s="1552">
        <v>106</v>
      </c>
      <c r="C121" s="1541"/>
      <c r="D121" s="1541"/>
      <c r="E121" s="1544" t="str">
        <f>IF(VLOOKUP(B121,住戸一覧!$B:$AM,3,0)="","",VLOOKUP(B121,住戸一覧!$B:$AM,3,0))</f>
        <v/>
      </c>
      <c r="F121" s="1545"/>
      <c r="G121" s="1545"/>
      <c r="H121" s="1546"/>
      <c r="I121" s="1544" t="str">
        <f>IF(VLOOKUP(B121,住戸一覧!$B:$AM,6,0)="","",VLOOKUP(B121,住戸一覧!$B:$AM,6,0))</f>
        <v/>
      </c>
      <c r="J121" s="1545"/>
      <c r="K121" s="1545"/>
      <c r="L121" s="1546"/>
      <c r="M121" s="1547"/>
      <c r="N121" s="1548"/>
      <c r="O121" s="1548"/>
      <c r="P121" s="1549"/>
      <c r="Q121" s="1547"/>
      <c r="R121" s="1548"/>
      <c r="S121" s="1548"/>
      <c r="T121" s="1549"/>
      <c r="U121" s="1547"/>
      <c r="V121" s="1548"/>
      <c r="W121" s="1548"/>
      <c r="X121" s="1549"/>
      <c r="Y121" s="377"/>
    </row>
    <row r="122" spans="1:25" ht="21" hidden="1" customHeight="1" outlineLevel="1">
      <c r="A122" s="303"/>
      <c r="B122" s="1552">
        <v>107</v>
      </c>
      <c r="C122" s="1541"/>
      <c r="D122" s="1541"/>
      <c r="E122" s="1544" t="str">
        <f>IF(VLOOKUP(B122,住戸一覧!$B:$AM,3,0)="","",VLOOKUP(B122,住戸一覧!$B:$AM,3,0))</f>
        <v/>
      </c>
      <c r="F122" s="1545"/>
      <c r="G122" s="1545"/>
      <c r="H122" s="1546"/>
      <c r="I122" s="1544" t="str">
        <f>IF(VLOOKUP(B122,住戸一覧!$B:$AM,6,0)="","",VLOOKUP(B122,住戸一覧!$B:$AM,6,0))</f>
        <v/>
      </c>
      <c r="J122" s="1545"/>
      <c r="K122" s="1545"/>
      <c r="L122" s="1546"/>
      <c r="M122" s="1547"/>
      <c r="N122" s="1548"/>
      <c r="O122" s="1548"/>
      <c r="P122" s="1549"/>
      <c r="Q122" s="1547"/>
      <c r="R122" s="1548"/>
      <c r="S122" s="1548"/>
      <c r="T122" s="1549"/>
      <c r="U122" s="1547"/>
      <c r="V122" s="1548"/>
      <c r="W122" s="1548"/>
      <c r="X122" s="1549"/>
      <c r="Y122" s="377"/>
    </row>
    <row r="123" spans="1:25" ht="21" hidden="1" customHeight="1" outlineLevel="1">
      <c r="A123" s="303"/>
      <c r="B123" s="1552">
        <v>108</v>
      </c>
      <c r="C123" s="1541"/>
      <c r="D123" s="1541"/>
      <c r="E123" s="1544" t="str">
        <f>IF(VLOOKUP(B123,住戸一覧!$B:$AM,3,0)="","",VLOOKUP(B123,住戸一覧!$B:$AM,3,0))</f>
        <v/>
      </c>
      <c r="F123" s="1545"/>
      <c r="G123" s="1545"/>
      <c r="H123" s="1546"/>
      <c r="I123" s="1544" t="str">
        <f>IF(VLOOKUP(B123,住戸一覧!$B:$AM,6,0)="","",VLOOKUP(B123,住戸一覧!$B:$AM,6,0))</f>
        <v/>
      </c>
      <c r="J123" s="1545"/>
      <c r="K123" s="1545"/>
      <c r="L123" s="1546"/>
      <c r="M123" s="1547"/>
      <c r="N123" s="1548"/>
      <c r="O123" s="1548"/>
      <c r="P123" s="1549"/>
      <c r="Q123" s="1547"/>
      <c r="R123" s="1548"/>
      <c r="S123" s="1548"/>
      <c r="T123" s="1549"/>
      <c r="U123" s="1547"/>
      <c r="V123" s="1548"/>
      <c r="W123" s="1548"/>
      <c r="X123" s="1549"/>
      <c r="Y123" s="377"/>
    </row>
    <row r="124" spans="1:25" ht="21" hidden="1" customHeight="1" outlineLevel="1">
      <c r="A124" s="303"/>
      <c r="B124" s="1552">
        <v>109</v>
      </c>
      <c r="C124" s="1541"/>
      <c r="D124" s="1541"/>
      <c r="E124" s="1544" t="str">
        <f>IF(VLOOKUP(B124,住戸一覧!$B:$AM,3,0)="","",VLOOKUP(B124,住戸一覧!$B:$AM,3,0))</f>
        <v/>
      </c>
      <c r="F124" s="1545"/>
      <c r="G124" s="1545"/>
      <c r="H124" s="1546"/>
      <c r="I124" s="1544" t="str">
        <f>IF(VLOOKUP(B124,住戸一覧!$B:$AM,6,0)="","",VLOOKUP(B124,住戸一覧!$B:$AM,6,0))</f>
        <v/>
      </c>
      <c r="J124" s="1545"/>
      <c r="K124" s="1545"/>
      <c r="L124" s="1546"/>
      <c r="M124" s="1547"/>
      <c r="N124" s="1548"/>
      <c r="O124" s="1548"/>
      <c r="P124" s="1549"/>
      <c r="Q124" s="1547"/>
      <c r="R124" s="1548"/>
      <c r="S124" s="1548"/>
      <c r="T124" s="1549"/>
      <c r="U124" s="1547"/>
      <c r="V124" s="1548"/>
      <c r="W124" s="1548"/>
      <c r="X124" s="1549"/>
      <c r="Y124" s="377"/>
    </row>
    <row r="125" spans="1:25" ht="21" hidden="1" customHeight="1" outlineLevel="1">
      <c r="A125" s="303"/>
      <c r="B125" s="1552">
        <v>110</v>
      </c>
      <c r="C125" s="1541"/>
      <c r="D125" s="1541"/>
      <c r="E125" s="1544" t="str">
        <f>IF(VLOOKUP(B125,住戸一覧!$B:$AM,3,0)="","",VLOOKUP(B125,住戸一覧!$B:$AM,3,0))</f>
        <v/>
      </c>
      <c r="F125" s="1545"/>
      <c r="G125" s="1545"/>
      <c r="H125" s="1546"/>
      <c r="I125" s="1544" t="str">
        <f>IF(VLOOKUP(B125,住戸一覧!$B:$AM,6,0)="","",VLOOKUP(B125,住戸一覧!$B:$AM,6,0))</f>
        <v/>
      </c>
      <c r="J125" s="1545"/>
      <c r="K125" s="1545"/>
      <c r="L125" s="1546"/>
      <c r="M125" s="1547"/>
      <c r="N125" s="1548"/>
      <c r="O125" s="1548"/>
      <c r="P125" s="1549"/>
      <c r="Q125" s="1547"/>
      <c r="R125" s="1548"/>
      <c r="S125" s="1548"/>
      <c r="T125" s="1549"/>
      <c r="U125" s="1547"/>
      <c r="V125" s="1548"/>
      <c r="W125" s="1548"/>
      <c r="X125" s="1549"/>
      <c r="Y125" s="377"/>
    </row>
    <row r="126" spans="1:25" ht="21" hidden="1" customHeight="1" outlineLevel="1">
      <c r="A126" s="303"/>
      <c r="B126" s="1552">
        <v>111</v>
      </c>
      <c r="C126" s="1541"/>
      <c r="D126" s="1541"/>
      <c r="E126" s="1544" t="str">
        <f>IF(VLOOKUP(B126,住戸一覧!$B:$AM,3,0)="","",VLOOKUP(B126,住戸一覧!$B:$AM,3,0))</f>
        <v/>
      </c>
      <c r="F126" s="1545"/>
      <c r="G126" s="1545"/>
      <c r="H126" s="1546"/>
      <c r="I126" s="1544" t="str">
        <f>IF(VLOOKUP(B126,住戸一覧!$B:$AM,6,0)="","",VLOOKUP(B126,住戸一覧!$B:$AM,6,0))</f>
        <v/>
      </c>
      <c r="J126" s="1545"/>
      <c r="K126" s="1545"/>
      <c r="L126" s="1546"/>
      <c r="M126" s="1547"/>
      <c r="N126" s="1548"/>
      <c r="O126" s="1548"/>
      <c r="P126" s="1549"/>
      <c r="Q126" s="1547"/>
      <c r="R126" s="1548"/>
      <c r="S126" s="1548"/>
      <c r="T126" s="1549"/>
      <c r="U126" s="1547"/>
      <c r="V126" s="1548"/>
      <c r="W126" s="1548"/>
      <c r="X126" s="1549"/>
      <c r="Y126" s="377"/>
    </row>
    <row r="127" spans="1:25" ht="21" hidden="1" customHeight="1" outlineLevel="1">
      <c r="A127" s="303"/>
      <c r="B127" s="1552">
        <v>112</v>
      </c>
      <c r="C127" s="1541"/>
      <c r="D127" s="1541"/>
      <c r="E127" s="1544" t="str">
        <f>IF(VLOOKUP(B127,住戸一覧!$B:$AM,3,0)="","",VLOOKUP(B127,住戸一覧!$B:$AM,3,0))</f>
        <v/>
      </c>
      <c r="F127" s="1545"/>
      <c r="G127" s="1545"/>
      <c r="H127" s="1546"/>
      <c r="I127" s="1544" t="str">
        <f>IF(VLOOKUP(B127,住戸一覧!$B:$AM,6,0)="","",VLOOKUP(B127,住戸一覧!$B:$AM,6,0))</f>
        <v/>
      </c>
      <c r="J127" s="1545"/>
      <c r="K127" s="1545"/>
      <c r="L127" s="1546"/>
      <c r="M127" s="1547"/>
      <c r="N127" s="1548"/>
      <c r="O127" s="1548"/>
      <c r="P127" s="1549"/>
      <c r="Q127" s="1547"/>
      <c r="R127" s="1548"/>
      <c r="S127" s="1548"/>
      <c r="T127" s="1549"/>
      <c r="U127" s="1547"/>
      <c r="V127" s="1548"/>
      <c r="W127" s="1548"/>
      <c r="X127" s="1549"/>
      <c r="Y127" s="377"/>
    </row>
    <row r="128" spans="1:25" ht="21" hidden="1" customHeight="1" outlineLevel="1">
      <c r="A128" s="303"/>
      <c r="B128" s="1552">
        <v>113</v>
      </c>
      <c r="C128" s="1541"/>
      <c r="D128" s="1541"/>
      <c r="E128" s="1544" t="str">
        <f>IF(VLOOKUP(B128,住戸一覧!$B:$AM,3,0)="","",VLOOKUP(B128,住戸一覧!$B:$AM,3,0))</f>
        <v/>
      </c>
      <c r="F128" s="1545"/>
      <c r="G128" s="1545"/>
      <c r="H128" s="1546"/>
      <c r="I128" s="1544" t="str">
        <f>IF(VLOOKUP(B128,住戸一覧!$B:$AM,6,0)="","",VLOOKUP(B128,住戸一覧!$B:$AM,6,0))</f>
        <v/>
      </c>
      <c r="J128" s="1545"/>
      <c r="K128" s="1545"/>
      <c r="L128" s="1546"/>
      <c r="M128" s="1547"/>
      <c r="N128" s="1548"/>
      <c r="O128" s="1548"/>
      <c r="P128" s="1549"/>
      <c r="Q128" s="1547"/>
      <c r="R128" s="1548"/>
      <c r="S128" s="1548"/>
      <c r="T128" s="1549"/>
      <c r="U128" s="1547"/>
      <c r="V128" s="1548"/>
      <c r="W128" s="1548"/>
      <c r="X128" s="1549"/>
      <c r="Y128" s="377"/>
    </row>
    <row r="129" spans="1:25" ht="21" hidden="1" customHeight="1" outlineLevel="1">
      <c r="A129" s="303"/>
      <c r="B129" s="1552">
        <v>114</v>
      </c>
      <c r="C129" s="1541"/>
      <c r="D129" s="1541"/>
      <c r="E129" s="1544" t="str">
        <f>IF(VLOOKUP(B129,住戸一覧!$B:$AM,3,0)="","",VLOOKUP(B129,住戸一覧!$B:$AM,3,0))</f>
        <v/>
      </c>
      <c r="F129" s="1545"/>
      <c r="G129" s="1545"/>
      <c r="H129" s="1546"/>
      <c r="I129" s="1544" t="str">
        <f>IF(VLOOKUP(B129,住戸一覧!$B:$AM,6,0)="","",VLOOKUP(B129,住戸一覧!$B:$AM,6,0))</f>
        <v/>
      </c>
      <c r="J129" s="1545"/>
      <c r="K129" s="1545"/>
      <c r="L129" s="1546"/>
      <c r="M129" s="1547"/>
      <c r="N129" s="1548"/>
      <c r="O129" s="1548"/>
      <c r="P129" s="1549"/>
      <c r="Q129" s="1547"/>
      <c r="R129" s="1548"/>
      <c r="S129" s="1548"/>
      <c r="T129" s="1549"/>
      <c r="U129" s="1547"/>
      <c r="V129" s="1548"/>
      <c r="W129" s="1548"/>
      <c r="X129" s="1549"/>
      <c r="Y129" s="377"/>
    </row>
    <row r="130" spans="1:25" ht="21" hidden="1" customHeight="1" outlineLevel="1">
      <c r="A130" s="303"/>
      <c r="B130" s="1552">
        <v>115</v>
      </c>
      <c r="C130" s="1541"/>
      <c r="D130" s="1541"/>
      <c r="E130" s="1544" t="str">
        <f>IF(VLOOKUP(B130,住戸一覧!$B:$AM,3,0)="","",VLOOKUP(B130,住戸一覧!$B:$AM,3,0))</f>
        <v/>
      </c>
      <c r="F130" s="1545"/>
      <c r="G130" s="1545"/>
      <c r="H130" s="1546"/>
      <c r="I130" s="1544" t="str">
        <f>IF(VLOOKUP(B130,住戸一覧!$B:$AM,6,0)="","",VLOOKUP(B130,住戸一覧!$B:$AM,6,0))</f>
        <v/>
      </c>
      <c r="J130" s="1545"/>
      <c r="K130" s="1545"/>
      <c r="L130" s="1546"/>
      <c r="M130" s="1547"/>
      <c r="N130" s="1548"/>
      <c r="O130" s="1548"/>
      <c r="P130" s="1549"/>
      <c r="Q130" s="1547"/>
      <c r="R130" s="1548"/>
      <c r="S130" s="1548"/>
      <c r="T130" s="1549"/>
      <c r="U130" s="1547"/>
      <c r="V130" s="1548"/>
      <c r="W130" s="1548"/>
      <c r="X130" s="1549"/>
      <c r="Y130" s="377"/>
    </row>
    <row r="131" spans="1:25" ht="21" hidden="1" customHeight="1" outlineLevel="1">
      <c r="A131" s="303"/>
      <c r="B131" s="1552">
        <v>116</v>
      </c>
      <c r="C131" s="1541"/>
      <c r="D131" s="1541"/>
      <c r="E131" s="1544" t="str">
        <f>IF(VLOOKUP(B131,住戸一覧!$B:$AM,3,0)="","",VLOOKUP(B131,住戸一覧!$B:$AM,3,0))</f>
        <v/>
      </c>
      <c r="F131" s="1545"/>
      <c r="G131" s="1545"/>
      <c r="H131" s="1546"/>
      <c r="I131" s="1544" t="str">
        <f>IF(VLOOKUP(B131,住戸一覧!$B:$AM,6,0)="","",VLOOKUP(B131,住戸一覧!$B:$AM,6,0))</f>
        <v/>
      </c>
      <c r="J131" s="1545"/>
      <c r="K131" s="1545"/>
      <c r="L131" s="1546"/>
      <c r="M131" s="1547"/>
      <c r="N131" s="1548"/>
      <c r="O131" s="1548"/>
      <c r="P131" s="1549"/>
      <c r="Q131" s="1547"/>
      <c r="R131" s="1548"/>
      <c r="S131" s="1548"/>
      <c r="T131" s="1549"/>
      <c r="U131" s="1547"/>
      <c r="V131" s="1548"/>
      <c r="W131" s="1548"/>
      <c r="X131" s="1549"/>
      <c r="Y131" s="377"/>
    </row>
    <row r="132" spans="1:25" ht="21" hidden="1" customHeight="1" outlineLevel="1">
      <c r="A132" s="303"/>
      <c r="B132" s="1552">
        <v>117</v>
      </c>
      <c r="C132" s="1541"/>
      <c r="D132" s="1541"/>
      <c r="E132" s="1544" t="str">
        <f>IF(VLOOKUP(B132,住戸一覧!$B:$AM,3,0)="","",VLOOKUP(B132,住戸一覧!$B:$AM,3,0))</f>
        <v/>
      </c>
      <c r="F132" s="1545"/>
      <c r="G132" s="1545"/>
      <c r="H132" s="1546"/>
      <c r="I132" s="1544" t="str">
        <f>IF(VLOOKUP(B132,住戸一覧!$B:$AM,6,0)="","",VLOOKUP(B132,住戸一覧!$B:$AM,6,0))</f>
        <v/>
      </c>
      <c r="J132" s="1545"/>
      <c r="K132" s="1545"/>
      <c r="L132" s="1546"/>
      <c r="M132" s="1547"/>
      <c r="N132" s="1548"/>
      <c r="O132" s="1548"/>
      <c r="P132" s="1549"/>
      <c r="Q132" s="1547"/>
      <c r="R132" s="1548"/>
      <c r="S132" s="1548"/>
      <c r="T132" s="1549"/>
      <c r="U132" s="1547"/>
      <c r="V132" s="1548"/>
      <c r="W132" s="1548"/>
      <c r="X132" s="1549"/>
      <c r="Y132" s="377"/>
    </row>
    <row r="133" spans="1:25" ht="21" hidden="1" customHeight="1" outlineLevel="1">
      <c r="A133" s="303"/>
      <c r="B133" s="1552">
        <v>118</v>
      </c>
      <c r="C133" s="1541"/>
      <c r="D133" s="1541"/>
      <c r="E133" s="1544" t="str">
        <f>IF(VLOOKUP(B133,住戸一覧!$B:$AM,3,0)="","",VLOOKUP(B133,住戸一覧!$B:$AM,3,0))</f>
        <v/>
      </c>
      <c r="F133" s="1545"/>
      <c r="G133" s="1545"/>
      <c r="H133" s="1546"/>
      <c r="I133" s="1544" t="str">
        <f>IF(VLOOKUP(B133,住戸一覧!$B:$AM,6,0)="","",VLOOKUP(B133,住戸一覧!$B:$AM,6,0))</f>
        <v/>
      </c>
      <c r="J133" s="1545"/>
      <c r="K133" s="1545"/>
      <c r="L133" s="1546"/>
      <c r="M133" s="1547"/>
      <c r="N133" s="1548"/>
      <c r="O133" s="1548"/>
      <c r="P133" s="1549"/>
      <c r="Q133" s="1547"/>
      <c r="R133" s="1548"/>
      <c r="S133" s="1548"/>
      <c r="T133" s="1549"/>
      <c r="U133" s="1547"/>
      <c r="V133" s="1548"/>
      <c r="W133" s="1548"/>
      <c r="X133" s="1549"/>
      <c r="Y133" s="377"/>
    </row>
    <row r="134" spans="1:25" ht="21" hidden="1" customHeight="1" outlineLevel="1">
      <c r="A134" s="303"/>
      <c r="B134" s="1552">
        <v>119</v>
      </c>
      <c r="C134" s="1541"/>
      <c r="D134" s="1541"/>
      <c r="E134" s="1544" t="str">
        <f>IF(VLOOKUP(B134,住戸一覧!$B:$AM,3,0)="","",VLOOKUP(B134,住戸一覧!$B:$AM,3,0))</f>
        <v/>
      </c>
      <c r="F134" s="1545"/>
      <c r="G134" s="1545"/>
      <c r="H134" s="1546"/>
      <c r="I134" s="1544" t="str">
        <f>IF(VLOOKUP(B134,住戸一覧!$B:$AM,6,0)="","",VLOOKUP(B134,住戸一覧!$B:$AM,6,0))</f>
        <v/>
      </c>
      <c r="J134" s="1545"/>
      <c r="K134" s="1545"/>
      <c r="L134" s="1546"/>
      <c r="M134" s="1547"/>
      <c r="N134" s="1548"/>
      <c r="O134" s="1548"/>
      <c r="P134" s="1549"/>
      <c r="Q134" s="1547"/>
      <c r="R134" s="1548"/>
      <c r="S134" s="1548"/>
      <c r="T134" s="1549"/>
      <c r="U134" s="1547"/>
      <c r="V134" s="1548"/>
      <c r="W134" s="1548"/>
      <c r="X134" s="1549"/>
      <c r="Y134" s="377"/>
    </row>
    <row r="135" spans="1:25" ht="21" hidden="1" customHeight="1" outlineLevel="1">
      <c r="A135" s="303"/>
      <c r="B135" s="1552">
        <v>120</v>
      </c>
      <c r="C135" s="1541"/>
      <c r="D135" s="1541"/>
      <c r="E135" s="1544" t="str">
        <f>IF(VLOOKUP(B135,住戸一覧!$B:$AM,3,0)="","",VLOOKUP(B135,住戸一覧!$B:$AM,3,0))</f>
        <v/>
      </c>
      <c r="F135" s="1545"/>
      <c r="G135" s="1545"/>
      <c r="H135" s="1546"/>
      <c r="I135" s="1544" t="str">
        <f>IF(VLOOKUP(B135,住戸一覧!$B:$AM,6,0)="","",VLOOKUP(B135,住戸一覧!$B:$AM,6,0))</f>
        <v/>
      </c>
      <c r="J135" s="1545"/>
      <c r="K135" s="1545"/>
      <c r="L135" s="1546"/>
      <c r="M135" s="1547"/>
      <c r="N135" s="1548"/>
      <c r="O135" s="1548"/>
      <c r="P135" s="1549"/>
      <c r="Q135" s="1547"/>
      <c r="R135" s="1548"/>
      <c r="S135" s="1548"/>
      <c r="T135" s="1549"/>
      <c r="U135" s="1547"/>
      <c r="V135" s="1548"/>
      <c r="W135" s="1548"/>
      <c r="X135" s="1549"/>
      <c r="Y135" s="377"/>
    </row>
    <row r="136" spans="1:25" ht="21" hidden="1" customHeight="1" outlineLevel="1">
      <c r="A136" s="303"/>
      <c r="B136" s="1552">
        <v>121</v>
      </c>
      <c r="C136" s="1541"/>
      <c r="D136" s="1541"/>
      <c r="E136" s="1544" t="str">
        <f>IF(VLOOKUP(B136,住戸一覧!$B:$AM,3,0)="","",VLOOKUP(B136,住戸一覧!$B:$AM,3,0))</f>
        <v/>
      </c>
      <c r="F136" s="1545"/>
      <c r="G136" s="1545"/>
      <c r="H136" s="1546"/>
      <c r="I136" s="1544" t="str">
        <f>IF(VLOOKUP(B136,住戸一覧!$B:$AM,6,0)="","",VLOOKUP(B136,住戸一覧!$B:$AM,6,0))</f>
        <v/>
      </c>
      <c r="J136" s="1545"/>
      <c r="K136" s="1545"/>
      <c r="L136" s="1546"/>
      <c r="M136" s="1547"/>
      <c r="N136" s="1548"/>
      <c r="O136" s="1548"/>
      <c r="P136" s="1549"/>
      <c r="Q136" s="1547"/>
      <c r="R136" s="1548"/>
      <c r="S136" s="1548"/>
      <c r="T136" s="1549"/>
      <c r="U136" s="1547"/>
      <c r="V136" s="1548"/>
      <c r="W136" s="1548"/>
      <c r="X136" s="1549"/>
      <c r="Y136" s="377"/>
    </row>
    <row r="137" spans="1:25" ht="21" hidden="1" customHeight="1" outlineLevel="1">
      <c r="A137" s="303"/>
      <c r="B137" s="1552">
        <v>122</v>
      </c>
      <c r="C137" s="1541"/>
      <c r="D137" s="1541"/>
      <c r="E137" s="1544" t="str">
        <f>IF(VLOOKUP(B137,住戸一覧!$B:$AM,3,0)="","",VLOOKUP(B137,住戸一覧!$B:$AM,3,0))</f>
        <v/>
      </c>
      <c r="F137" s="1545"/>
      <c r="G137" s="1545"/>
      <c r="H137" s="1546"/>
      <c r="I137" s="1544" t="str">
        <f>IF(VLOOKUP(B137,住戸一覧!$B:$AM,6,0)="","",VLOOKUP(B137,住戸一覧!$B:$AM,6,0))</f>
        <v/>
      </c>
      <c r="J137" s="1545"/>
      <c r="K137" s="1545"/>
      <c r="L137" s="1546"/>
      <c r="M137" s="1547"/>
      <c r="N137" s="1548"/>
      <c r="O137" s="1548"/>
      <c r="P137" s="1549"/>
      <c r="Q137" s="1547"/>
      <c r="R137" s="1548"/>
      <c r="S137" s="1548"/>
      <c r="T137" s="1549"/>
      <c r="U137" s="1547"/>
      <c r="V137" s="1548"/>
      <c r="W137" s="1548"/>
      <c r="X137" s="1549"/>
      <c r="Y137" s="377"/>
    </row>
    <row r="138" spans="1:25" ht="21" hidden="1" customHeight="1" outlineLevel="1">
      <c r="A138" s="303"/>
      <c r="B138" s="1552">
        <v>123</v>
      </c>
      <c r="C138" s="1541"/>
      <c r="D138" s="1541"/>
      <c r="E138" s="1544" t="str">
        <f>IF(VLOOKUP(B138,住戸一覧!$B:$AM,3,0)="","",VLOOKUP(B138,住戸一覧!$B:$AM,3,0))</f>
        <v/>
      </c>
      <c r="F138" s="1545"/>
      <c r="G138" s="1545"/>
      <c r="H138" s="1546"/>
      <c r="I138" s="1544" t="str">
        <f>IF(VLOOKUP(B138,住戸一覧!$B:$AM,6,0)="","",VLOOKUP(B138,住戸一覧!$B:$AM,6,0))</f>
        <v/>
      </c>
      <c r="J138" s="1545"/>
      <c r="K138" s="1545"/>
      <c r="L138" s="1546"/>
      <c r="M138" s="1547"/>
      <c r="N138" s="1548"/>
      <c r="O138" s="1548"/>
      <c r="P138" s="1549"/>
      <c r="Q138" s="1547"/>
      <c r="R138" s="1548"/>
      <c r="S138" s="1548"/>
      <c r="T138" s="1549"/>
      <c r="U138" s="1547"/>
      <c r="V138" s="1548"/>
      <c r="W138" s="1548"/>
      <c r="X138" s="1549"/>
      <c r="Y138" s="377"/>
    </row>
    <row r="139" spans="1:25" ht="21" hidden="1" customHeight="1" outlineLevel="1">
      <c r="A139" s="303"/>
      <c r="B139" s="1552">
        <v>124</v>
      </c>
      <c r="C139" s="1541"/>
      <c r="D139" s="1541"/>
      <c r="E139" s="1544" t="str">
        <f>IF(VLOOKUP(B139,住戸一覧!$B:$AM,3,0)="","",VLOOKUP(B139,住戸一覧!$B:$AM,3,0))</f>
        <v/>
      </c>
      <c r="F139" s="1545"/>
      <c r="G139" s="1545"/>
      <c r="H139" s="1546"/>
      <c r="I139" s="1544" t="str">
        <f>IF(VLOOKUP(B139,住戸一覧!$B:$AM,6,0)="","",VLOOKUP(B139,住戸一覧!$B:$AM,6,0))</f>
        <v/>
      </c>
      <c r="J139" s="1545"/>
      <c r="K139" s="1545"/>
      <c r="L139" s="1546"/>
      <c r="M139" s="1547"/>
      <c r="N139" s="1548"/>
      <c r="O139" s="1548"/>
      <c r="P139" s="1549"/>
      <c r="Q139" s="1547"/>
      <c r="R139" s="1548"/>
      <c r="S139" s="1548"/>
      <c r="T139" s="1549"/>
      <c r="U139" s="1547"/>
      <c r="V139" s="1548"/>
      <c r="W139" s="1548"/>
      <c r="X139" s="1549"/>
      <c r="Y139" s="377"/>
    </row>
    <row r="140" spans="1:25" ht="21" hidden="1" customHeight="1" outlineLevel="1">
      <c r="A140" s="303"/>
      <c r="B140" s="1552">
        <v>125</v>
      </c>
      <c r="C140" s="1541"/>
      <c r="D140" s="1541"/>
      <c r="E140" s="1544" t="str">
        <f>IF(VLOOKUP(B140,住戸一覧!$B:$AM,3,0)="","",VLOOKUP(B140,住戸一覧!$B:$AM,3,0))</f>
        <v/>
      </c>
      <c r="F140" s="1545"/>
      <c r="G140" s="1545"/>
      <c r="H140" s="1546"/>
      <c r="I140" s="1544" t="str">
        <f>IF(VLOOKUP(B140,住戸一覧!$B:$AM,6,0)="","",VLOOKUP(B140,住戸一覧!$B:$AM,6,0))</f>
        <v/>
      </c>
      <c r="J140" s="1545"/>
      <c r="K140" s="1545"/>
      <c r="L140" s="1546"/>
      <c r="M140" s="1547"/>
      <c r="N140" s="1548"/>
      <c r="O140" s="1548"/>
      <c r="P140" s="1549"/>
      <c r="Q140" s="1547"/>
      <c r="R140" s="1548"/>
      <c r="S140" s="1548"/>
      <c r="T140" s="1549"/>
      <c r="U140" s="1547"/>
      <c r="V140" s="1548"/>
      <c r="W140" s="1548"/>
      <c r="X140" s="1549"/>
      <c r="Y140" s="377"/>
    </row>
    <row r="141" spans="1:25" ht="21" hidden="1" customHeight="1" outlineLevel="1">
      <c r="A141" s="303"/>
      <c r="B141" s="1552">
        <v>126</v>
      </c>
      <c r="C141" s="1541"/>
      <c r="D141" s="1541"/>
      <c r="E141" s="1544" t="str">
        <f>IF(VLOOKUP(B141,住戸一覧!$B:$AM,3,0)="","",VLOOKUP(B141,住戸一覧!$B:$AM,3,0))</f>
        <v/>
      </c>
      <c r="F141" s="1545"/>
      <c r="G141" s="1545"/>
      <c r="H141" s="1546"/>
      <c r="I141" s="1544" t="str">
        <f>IF(VLOOKUP(B141,住戸一覧!$B:$AM,6,0)="","",VLOOKUP(B141,住戸一覧!$B:$AM,6,0))</f>
        <v/>
      </c>
      <c r="J141" s="1545"/>
      <c r="K141" s="1545"/>
      <c r="L141" s="1546"/>
      <c r="M141" s="1547"/>
      <c r="N141" s="1548"/>
      <c r="O141" s="1548"/>
      <c r="P141" s="1549"/>
      <c r="Q141" s="1547"/>
      <c r="R141" s="1548"/>
      <c r="S141" s="1548"/>
      <c r="T141" s="1549"/>
      <c r="U141" s="1547"/>
      <c r="V141" s="1548"/>
      <c r="W141" s="1548"/>
      <c r="X141" s="1549"/>
      <c r="Y141" s="377"/>
    </row>
    <row r="142" spans="1:25" ht="21" hidden="1" customHeight="1" outlineLevel="1">
      <c r="A142" s="303"/>
      <c r="B142" s="1552">
        <v>127</v>
      </c>
      <c r="C142" s="1541"/>
      <c r="D142" s="1541"/>
      <c r="E142" s="1544" t="str">
        <f>IF(VLOOKUP(B142,住戸一覧!$B:$AM,3,0)="","",VLOOKUP(B142,住戸一覧!$B:$AM,3,0))</f>
        <v/>
      </c>
      <c r="F142" s="1545"/>
      <c r="G142" s="1545"/>
      <c r="H142" s="1546"/>
      <c r="I142" s="1544" t="str">
        <f>IF(VLOOKUP(B142,住戸一覧!$B:$AM,6,0)="","",VLOOKUP(B142,住戸一覧!$B:$AM,6,0))</f>
        <v/>
      </c>
      <c r="J142" s="1545"/>
      <c r="K142" s="1545"/>
      <c r="L142" s="1546"/>
      <c r="M142" s="1547"/>
      <c r="N142" s="1548"/>
      <c r="O142" s="1548"/>
      <c r="P142" s="1549"/>
      <c r="Q142" s="1547"/>
      <c r="R142" s="1548"/>
      <c r="S142" s="1548"/>
      <c r="T142" s="1549"/>
      <c r="U142" s="1547"/>
      <c r="V142" s="1548"/>
      <c r="W142" s="1548"/>
      <c r="X142" s="1549"/>
      <c r="Y142" s="377"/>
    </row>
    <row r="143" spans="1:25" ht="21" hidden="1" customHeight="1" outlineLevel="1">
      <c r="A143" s="303"/>
      <c r="B143" s="1552">
        <v>128</v>
      </c>
      <c r="C143" s="1541"/>
      <c r="D143" s="1541"/>
      <c r="E143" s="1544" t="str">
        <f>IF(VLOOKUP(B143,住戸一覧!$B:$AM,3,0)="","",VLOOKUP(B143,住戸一覧!$B:$AM,3,0))</f>
        <v/>
      </c>
      <c r="F143" s="1545"/>
      <c r="G143" s="1545"/>
      <c r="H143" s="1546"/>
      <c r="I143" s="1544" t="str">
        <f>IF(VLOOKUP(B143,住戸一覧!$B:$AM,6,0)="","",VLOOKUP(B143,住戸一覧!$B:$AM,6,0))</f>
        <v/>
      </c>
      <c r="J143" s="1545"/>
      <c r="K143" s="1545"/>
      <c r="L143" s="1546"/>
      <c r="M143" s="1547"/>
      <c r="N143" s="1548"/>
      <c r="O143" s="1548"/>
      <c r="P143" s="1549"/>
      <c r="Q143" s="1547"/>
      <c r="R143" s="1548"/>
      <c r="S143" s="1548"/>
      <c r="T143" s="1549"/>
      <c r="U143" s="1547"/>
      <c r="V143" s="1548"/>
      <c r="W143" s="1548"/>
      <c r="X143" s="1549"/>
      <c r="Y143" s="377"/>
    </row>
    <row r="144" spans="1:25" ht="21" hidden="1" customHeight="1" outlineLevel="1">
      <c r="A144" s="303"/>
      <c r="B144" s="1552">
        <v>129</v>
      </c>
      <c r="C144" s="1541"/>
      <c r="D144" s="1541"/>
      <c r="E144" s="1544" t="str">
        <f>IF(VLOOKUP(B144,住戸一覧!$B:$AM,3,0)="","",VLOOKUP(B144,住戸一覧!$B:$AM,3,0))</f>
        <v/>
      </c>
      <c r="F144" s="1545"/>
      <c r="G144" s="1545"/>
      <c r="H144" s="1546"/>
      <c r="I144" s="1544" t="str">
        <f>IF(VLOOKUP(B144,住戸一覧!$B:$AM,6,0)="","",VLOOKUP(B144,住戸一覧!$B:$AM,6,0))</f>
        <v/>
      </c>
      <c r="J144" s="1545"/>
      <c r="K144" s="1545"/>
      <c r="L144" s="1546"/>
      <c r="M144" s="1547"/>
      <c r="N144" s="1548"/>
      <c r="O144" s="1548"/>
      <c r="P144" s="1549"/>
      <c r="Q144" s="1547"/>
      <c r="R144" s="1548"/>
      <c r="S144" s="1548"/>
      <c r="T144" s="1549"/>
      <c r="U144" s="1547"/>
      <c r="V144" s="1548"/>
      <c r="W144" s="1548"/>
      <c r="X144" s="1549"/>
      <c r="Y144" s="377"/>
    </row>
    <row r="145" spans="1:25" ht="21" hidden="1" customHeight="1" outlineLevel="1">
      <c r="A145" s="303"/>
      <c r="B145" s="1552">
        <v>130</v>
      </c>
      <c r="C145" s="1541"/>
      <c r="D145" s="1541"/>
      <c r="E145" s="1544" t="str">
        <f>IF(VLOOKUP(B145,住戸一覧!$B:$AM,3,0)="","",VLOOKUP(B145,住戸一覧!$B:$AM,3,0))</f>
        <v/>
      </c>
      <c r="F145" s="1545"/>
      <c r="G145" s="1545"/>
      <c r="H145" s="1546"/>
      <c r="I145" s="1544" t="str">
        <f>IF(VLOOKUP(B145,住戸一覧!$B:$AM,6,0)="","",VLOOKUP(B145,住戸一覧!$B:$AM,6,0))</f>
        <v/>
      </c>
      <c r="J145" s="1545"/>
      <c r="K145" s="1545"/>
      <c r="L145" s="1546"/>
      <c r="M145" s="1547"/>
      <c r="N145" s="1548"/>
      <c r="O145" s="1548"/>
      <c r="P145" s="1549"/>
      <c r="Q145" s="1547"/>
      <c r="R145" s="1548"/>
      <c r="S145" s="1548"/>
      <c r="T145" s="1549"/>
      <c r="U145" s="1547"/>
      <c r="V145" s="1548"/>
      <c r="W145" s="1548"/>
      <c r="X145" s="1549"/>
      <c r="Y145" s="377"/>
    </row>
    <row r="146" spans="1:25" ht="21" hidden="1" customHeight="1" outlineLevel="1">
      <c r="A146" s="303"/>
      <c r="B146" s="1552">
        <v>131</v>
      </c>
      <c r="C146" s="1541"/>
      <c r="D146" s="1541"/>
      <c r="E146" s="1544" t="str">
        <f>IF(VLOOKUP(B146,住戸一覧!$B:$AM,3,0)="","",VLOOKUP(B146,住戸一覧!$B:$AM,3,0))</f>
        <v/>
      </c>
      <c r="F146" s="1545"/>
      <c r="G146" s="1545"/>
      <c r="H146" s="1546"/>
      <c r="I146" s="1544" t="str">
        <f>IF(VLOOKUP(B146,住戸一覧!$B:$AM,6,0)="","",VLOOKUP(B146,住戸一覧!$B:$AM,6,0))</f>
        <v/>
      </c>
      <c r="J146" s="1545"/>
      <c r="K146" s="1545"/>
      <c r="L146" s="1546"/>
      <c r="M146" s="1547"/>
      <c r="N146" s="1548"/>
      <c r="O146" s="1548"/>
      <c r="P146" s="1549"/>
      <c r="Q146" s="1547"/>
      <c r="R146" s="1548"/>
      <c r="S146" s="1548"/>
      <c r="T146" s="1549"/>
      <c r="U146" s="1547"/>
      <c r="V146" s="1548"/>
      <c r="W146" s="1548"/>
      <c r="X146" s="1549"/>
      <c r="Y146" s="377"/>
    </row>
    <row r="147" spans="1:25" ht="21" hidden="1" customHeight="1" outlineLevel="1">
      <c r="A147" s="303"/>
      <c r="B147" s="1552">
        <v>132</v>
      </c>
      <c r="C147" s="1541"/>
      <c r="D147" s="1541"/>
      <c r="E147" s="1544" t="str">
        <f>IF(VLOOKUP(B147,住戸一覧!$B:$AM,3,0)="","",VLOOKUP(B147,住戸一覧!$B:$AM,3,0))</f>
        <v/>
      </c>
      <c r="F147" s="1545"/>
      <c r="G147" s="1545"/>
      <c r="H147" s="1546"/>
      <c r="I147" s="1544" t="str">
        <f>IF(VLOOKUP(B147,住戸一覧!$B:$AM,6,0)="","",VLOOKUP(B147,住戸一覧!$B:$AM,6,0))</f>
        <v/>
      </c>
      <c r="J147" s="1545"/>
      <c r="K147" s="1545"/>
      <c r="L147" s="1546"/>
      <c r="M147" s="1547"/>
      <c r="N147" s="1548"/>
      <c r="O147" s="1548"/>
      <c r="P147" s="1549"/>
      <c r="Q147" s="1547"/>
      <c r="R147" s="1548"/>
      <c r="S147" s="1548"/>
      <c r="T147" s="1549"/>
      <c r="U147" s="1547"/>
      <c r="V147" s="1548"/>
      <c r="W147" s="1548"/>
      <c r="X147" s="1549"/>
      <c r="Y147" s="377"/>
    </row>
    <row r="148" spans="1:25" ht="21" hidden="1" customHeight="1" outlineLevel="1">
      <c r="A148" s="303"/>
      <c r="B148" s="1552">
        <v>133</v>
      </c>
      <c r="C148" s="1541"/>
      <c r="D148" s="1541"/>
      <c r="E148" s="1544" t="str">
        <f>IF(VLOOKUP(B148,住戸一覧!$B:$AM,3,0)="","",VLOOKUP(B148,住戸一覧!$B:$AM,3,0))</f>
        <v/>
      </c>
      <c r="F148" s="1545"/>
      <c r="G148" s="1545"/>
      <c r="H148" s="1546"/>
      <c r="I148" s="1544" t="str">
        <f>IF(VLOOKUP(B148,住戸一覧!$B:$AM,6,0)="","",VLOOKUP(B148,住戸一覧!$B:$AM,6,0))</f>
        <v/>
      </c>
      <c r="J148" s="1545"/>
      <c r="K148" s="1545"/>
      <c r="L148" s="1546"/>
      <c r="M148" s="1547"/>
      <c r="N148" s="1548"/>
      <c r="O148" s="1548"/>
      <c r="P148" s="1549"/>
      <c r="Q148" s="1547"/>
      <c r="R148" s="1548"/>
      <c r="S148" s="1548"/>
      <c r="T148" s="1549"/>
      <c r="U148" s="1547"/>
      <c r="V148" s="1548"/>
      <c r="W148" s="1548"/>
      <c r="X148" s="1549"/>
      <c r="Y148" s="377"/>
    </row>
    <row r="149" spans="1:25" ht="21" hidden="1" customHeight="1" outlineLevel="1">
      <c r="A149" s="303"/>
      <c r="B149" s="1552">
        <v>134</v>
      </c>
      <c r="C149" s="1541"/>
      <c r="D149" s="1541"/>
      <c r="E149" s="1544" t="str">
        <f>IF(VLOOKUP(B149,住戸一覧!$B:$AM,3,0)="","",VLOOKUP(B149,住戸一覧!$B:$AM,3,0))</f>
        <v/>
      </c>
      <c r="F149" s="1545"/>
      <c r="G149" s="1545"/>
      <c r="H149" s="1546"/>
      <c r="I149" s="1544" t="str">
        <f>IF(VLOOKUP(B149,住戸一覧!$B:$AM,6,0)="","",VLOOKUP(B149,住戸一覧!$B:$AM,6,0))</f>
        <v/>
      </c>
      <c r="J149" s="1545"/>
      <c r="K149" s="1545"/>
      <c r="L149" s="1546"/>
      <c r="M149" s="1547"/>
      <c r="N149" s="1548"/>
      <c r="O149" s="1548"/>
      <c r="P149" s="1549"/>
      <c r="Q149" s="1547"/>
      <c r="R149" s="1548"/>
      <c r="S149" s="1548"/>
      <c r="T149" s="1549"/>
      <c r="U149" s="1547"/>
      <c r="V149" s="1548"/>
      <c r="W149" s="1548"/>
      <c r="X149" s="1549"/>
      <c r="Y149" s="377"/>
    </row>
    <row r="150" spans="1:25" ht="21" hidden="1" customHeight="1" outlineLevel="1">
      <c r="A150" s="303"/>
      <c r="B150" s="1552">
        <v>135</v>
      </c>
      <c r="C150" s="1541"/>
      <c r="D150" s="1541"/>
      <c r="E150" s="1544" t="str">
        <f>IF(VLOOKUP(B150,住戸一覧!$B:$AM,3,0)="","",VLOOKUP(B150,住戸一覧!$B:$AM,3,0))</f>
        <v/>
      </c>
      <c r="F150" s="1545"/>
      <c r="G150" s="1545"/>
      <c r="H150" s="1546"/>
      <c r="I150" s="1544" t="str">
        <f>IF(VLOOKUP(B150,住戸一覧!$B:$AM,6,0)="","",VLOOKUP(B150,住戸一覧!$B:$AM,6,0))</f>
        <v/>
      </c>
      <c r="J150" s="1545"/>
      <c r="K150" s="1545"/>
      <c r="L150" s="1546"/>
      <c r="M150" s="1547"/>
      <c r="N150" s="1548"/>
      <c r="O150" s="1548"/>
      <c r="P150" s="1549"/>
      <c r="Q150" s="1547"/>
      <c r="R150" s="1548"/>
      <c r="S150" s="1548"/>
      <c r="T150" s="1549"/>
      <c r="U150" s="1547"/>
      <c r="V150" s="1548"/>
      <c r="W150" s="1548"/>
      <c r="X150" s="1549"/>
      <c r="Y150" s="377"/>
    </row>
    <row r="151" spans="1:25" ht="21" hidden="1" customHeight="1" outlineLevel="1">
      <c r="A151" s="303"/>
      <c r="B151" s="1552">
        <v>136</v>
      </c>
      <c r="C151" s="1541"/>
      <c r="D151" s="1541"/>
      <c r="E151" s="1544" t="str">
        <f>IF(VLOOKUP(B151,住戸一覧!$B:$AM,3,0)="","",VLOOKUP(B151,住戸一覧!$B:$AM,3,0))</f>
        <v/>
      </c>
      <c r="F151" s="1545"/>
      <c r="G151" s="1545"/>
      <c r="H151" s="1546"/>
      <c r="I151" s="1544" t="str">
        <f>IF(VLOOKUP(B151,住戸一覧!$B:$AM,6,0)="","",VLOOKUP(B151,住戸一覧!$B:$AM,6,0))</f>
        <v/>
      </c>
      <c r="J151" s="1545"/>
      <c r="K151" s="1545"/>
      <c r="L151" s="1546"/>
      <c r="M151" s="1547"/>
      <c r="N151" s="1548"/>
      <c r="O151" s="1548"/>
      <c r="P151" s="1549"/>
      <c r="Q151" s="1547"/>
      <c r="R151" s="1548"/>
      <c r="S151" s="1548"/>
      <c r="T151" s="1549"/>
      <c r="U151" s="1547"/>
      <c r="V151" s="1548"/>
      <c r="W151" s="1548"/>
      <c r="X151" s="1549"/>
      <c r="Y151" s="377"/>
    </row>
    <row r="152" spans="1:25" ht="21" hidden="1" customHeight="1" outlineLevel="1">
      <c r="A152" s="303"/>
      <c r="B152" s="1552">
        <v>137</v>
      </c>
      <c r="C152" s="1541"/>
      <c r="D152" s="1541"/>
      <c r="E152" s="1544" t="str">
        <f>IF(VLOOKUP(B152,住戸一覧!$B:$AM,3,0)="","",VLOOKUP(B152,住戸一覧!$B:$AM,3,0))</f>
        <v/>
      </c>
      <c r="F152" s="1545"/>
      <c r="G152" s="1545"/>
      <c r="H152" s="1546"/>
      <c r="I152" s="1544" t="str">
        <f>IF(VLOOKUP(B152,住戸一覧!$B:$AM,6,0)="","",VLOOKUP(B152,住戸一覧!$B:$AM,6,0))</f>
        <v/>
      </c>
      <c r="J152" s="1545"/>
      <c r="K152" s="1545"/>
      <c r="L152" s="1546"/>
      <c r="M152" s="1547"/>
      <c r="N152" s="1548"/>
      <c r="O152" s="1548"/>
      <c r="P152" s="1549"/>
      <c r="Q152" s="1547"/>
      <c r="R152" s="1548"/>
      <c r="S152" s="1548"/>
      <c r="T152" s="1549"/>
      <c r="U152" s="1547"/>
      <c r="V152" s="1548"/>
      <c r="W152" s="1548"/>
      <c r="X152" s="1549"/>
      <c r="Y152" s="377"/>
    </row>
    <row r="153" spans="1:25" ht="21" hidden="1" customHeight="1" outlineLevel="1">
      <c r="A153" s="303"/>
      <c r="B153" s="1552">
        <v>138</v>
      </c>
      <c r="C153" s="1541"/>
      <c r="D153" s="1541"/>
      <c r="E153" s="1544" t="str">
        <f>IF(VLOOKUP(B153,住戸一覧!$B:$AM,3,0)="","",VLOOKUP(B153,住戸一覧!$B:$AM,3,0))</f>
        <v/>
      </c>
      <c r="F153" s="1545"/>
      <c r="G153" s="1545"/>
      <c r="H153" s="1546"/>
      <c r="I153" s="1544" t="str">
        <f>IF(VLOOKUP(B153,住戸一覧!$B:$AM,6,0)="","",VLOOKUP(B153,住戸一覧!$B:$AM,6,0))</f>
        <v/>
      </c>
      <c r="J153" s="1545"/>
      <c r="K153" s="1545"/>
      <c r="L153" s="1546"/>
      <c r="M153" s="1547"/>
      <c r="N153" s="1548"/>
      <c r="O153" s="1548"/>
      <c r="P153" s="1549"/>
      <c r="Q153" s="1547"/>
      <c r="R153" s="1548"/>
      <c r="S153" s="1548"/>
      <c r="T153" s="1549"/>
      <c r="U153" s="1547"/>
      <c r="V153" s="1548"/>
      <c r="W153" s="1548"/>
      <c r="X153" s="1549"/>
      <c r="Y153" s="377"/>
    </row>
    <row r="154" spans="1:25" ht="21" hidden="1" customHeight="1" outlineLevel="1">
      <c r="A154" s="303"/>
      <c r="B154" s="1552">
        <v>139</v>
      </c>
      <c r="C154" s="1541"/>
      <c r="D154" s="1541"/>
      <c r="E154" s="1544" t="str">
        <f>IF(VLOOKUP(B154,住戸一覧!$B:$AM,3,0)="","",VLOOKUP(B154,住戸一覧!$B:$AM,3,0))</f>
        <v/>
      </c>
      <c r="F154" s="1545"/>
      <c r="G154" s="1545"/>
      <c r="H154" s="1546"/>
      <c r="I154" s="1544" t="str">
        <f>IF(VLOOKUP(B154,住戸一覧!$B:$AM,6,0)="","",VLOOKUP(B154,住戸一覧!$B:$AM,6,0))</f>
        <v/>
      </c>
      <c r="J154" s="1545"/>
      <c r="K154" s="1545"/>
      <c r="L154" s="1546"/>
      <c r="M154" s="1547"/>
      <c r="N154" s="1548"/>
      <c r="O154" s="1548"/>
      <c r="P154" s="1549"/>
      <c r="Q154" s="1547"/>
      <c r="R154" s="1548"/>
      <c r="S154" s="1548"/>
      <c r="T154" s="1549"/>
      <c r="U154" s="1547"/>
      <c r="V154" s="1548"/>
      <c r="W154" s="1548"/>
      <c r="X154" s="1549"/>
      <c r="Y154" s="377"/>
    </row>
    <row r="155" spans="1:25" ht="21" hidden="1" customHeight="1" outlineLevel="1">
      <c r="A155" s="303"/>
      <c r="B155" s="1552">
        <v>140</v>
      </c>
      <c r="C155" s="1541"/>
      <c r="D155" s="1541"/>
      <c r="E155" s="1544" t="str">
        <f>IF(VLOOKUP(B155,住戸一覧!$B:$AM,3,0)="","",VLOOKUP(B155,住戸一覧!$B:$AM,3,0))</f>
        <v/>
      </c>
      <c r="F155" s="1545"/>
      <c r="G155" s="1545"/>
      <c r="H155" s="1546"/>
      <c r="I155" s="1544" t="str">
        <f>IF(VLOOKUP(B155,住戸一覧!$B:$AM,6,0)="","",VLOOKUP(B155,住戸一覧!$B:$AM,6,0))</f>
        <v/>
      </c>
      <c r="J155" s="1545"/>
      <c r="K155" s="1545"/>
      <c r="L155" s="1546"/>
      <c r="M155" s="1547"/>
      <c r="N155" s="1548"/>
      <c r="O155" s="1548"/>
      <c r="P155" s="1549"/>
      <c r="Q155" s="1547"/>
      <c r="R155" s="1548"/>
      <c r="S155" s="1548"/>
      <c r="T155" s="1549"/>
      <c r="U155" s="1547"/>
      <c r="V155" s="1548"/>
      <c r="W155" s="1548"/>
      <c r="X155" s="1549"/>
      <c r="Y155" s="377"/>
    </row>
    <row r="156" spans="1:25" ht="21" hidden="1" customHeight="1" outlineLevel="1">
      <c r="A156" s="303"/>
      <c r="B156" s="1552">
        <v>141</v>
      </c>
      <c r="C156" s="1541"/>
      <c r="D156" s="1541"/>
      <c r="E156" s="1544" t="str">
        <f>IF(VLOOKUP(B156,住戸一覧!$B:$AM,3,0)="","",VLOOKUP(B156,住戸一覧!$B:$AM,3,0))</f>
        <v/>
      </c>
      <c r="F156" s="1545"/>
      <c r="G156" s="1545"/>
      <c r="H156" s="1546"/>
      <c r="I156" s="1544" t="str">
        <f>IF(VLOOKUP(B156,住戸一覧!$B:$AM,6,0)="","",VLOOKUP(B156,住戸一覧!$B:$AM,6,0))</f>
        <v/>
      </c>
      <c r="J156" s="1545"/>
      <c r="K156" s="1545"/>
      <c r="L156" s="1546"/>
      <c r="M156" s="1547"/>
      <c r="N156" s="1548"/>
      <c r="O156" s="1548"/>
      <c r="P156" s="1549"/>
      <c r="Q156" s="1547"/>
      <c r="R156" s="1548"/>
      <c r="S156" s="1548"/>
      <c r="T156" s="1549"/>
      <c r="U156" s="1547"/>
      <c r="V156" s="1548"/>
      <c r="W156" s="1548"/>
      <c r="X156" s="1549"/>
      <c r="Y156" s="377"/>
    </row>
    <row r="157" spans="1:25" ht="21" hidden="1" customHeight="1" outlineLevel="1">
      <c r="A157" s="303"/>
      <c r="B157" s="1552">
        <v>142</v>
      </c>
      <c r="C157" s="1541"/>
      <c r="D157" s="1541"/>
      <c r="E157" s="1544" t="str">
        <f>IF(VLOOKUP(B157,住戸一覧!$B:$AM,3,0)="","",VLOOKUP(B157,住戸一覧!$B:$AM,3,0))</f>
        <v/>
      </c>
      <c r="F157" s="1545"/>
      <c r="G157" s="1545"/>
      <c r="H157" s="1546"/>
      <c r="I157" s="1544" t="str">
        <f>IF(VLOOKUP(B157,住戸一覧!$B:$AM,6,0)="","",VLOOKUP(B157,住戸一覧!$B:$AM,6,0))</f>
        <v/>
      </c>
      <c r="J157" s="1545"/>
      <c r="K157" s="1545"/>
      <c r="L157" s="1546"/>
      <c r="M157" s="1547"/>
      <c r="N157" s="1548"/>
      <c r="O157" s="1548"/>
      <c r="P157" s="1549"/>
      <c r="Q157" s="1547"/>
      <c r="R157" s="1548"/>
      <c r="S157" s="1548"/>
      <c r="T157" s="1549"/>
      <c r="U157" s="1547"/>
      <c r="V157" s="1548"/>
      <c r="W157" s="1548"/>
      <c r="X157" s="1549"/>
      <c r="Y157" s="377"/>
    </row>
    <row r="158" spans="1:25" ht="21" hidden="1" customHeight="1" outlineLevel="1">
      <c r="A158" s="303"/>
      <c r="B158" s="1552">
        <v>143</v>
      </c>
      <c r="C158" s="1541"/>
      <c r="D158" s="1541"/>
      <c r="E158" s="1544" t="str">
        <f>IF(VLOOKUP(B158,住戸一覧!$B:$AM,3,0)="","",VLOOKUP(B158,住戸一覧!$B:$AM,3,0))</f>
        <v/>
      </c>
      <c r="F158" s="1545"/>
      <c r="G158" s="1545"/>
      <c r="H158" s="1546"/>
      <c r="I158" s="1544" t="str">
        <f>IF(VLOOKUP(B158,住戸一覧!$B:$AM,6,0)="","",VLOOKUP(B158,住戸一覧!$B:$AM,6,0))</f>
        <v/>
      </c>
      <c r="J158" s="1545"/>
      <c r="K158" s="1545"/>
      <c r="L158" s="1546"/>
      <c r="M158" s="1547"/>
      <c r="N158" s="1548"/>
      <c r="O158" s="1548"/>
      <c r="P158" s="1549"/>
      <c r="Q158" s="1547"/>
      <c r="R158" s="1548"/>
      <c r="S158" s="1548"/>
      <c r="T158" s="1549"/>
      <c r="U158" s="1547"/>
      <c r="V158" s="1548"/>
      <c r="W158" s="1548"/>
      <c r="X158" s="1549"/>
      <c r="Y158" s="377"/>
    </row>
    <row r="159" spans="1:25" ht="21" hidden="1" customHeight="1" outlineLevel="1">
      <c r="A159" s="303"/>
      <c r="B159" s="1552">
        <v>144</v>
      </c>
      <c r="C159" s="1541"/>
      <c r="D159" s="1541"/>
      <c r="E159" s="1544" t="str">
        <f>IF(VLOOKUP(B159,住戸一覧!$B:$AM,3,0)="","",VLOOKUP(B159,住戸一覧!$B:$AM,3,0))</f>
        <v/>
      </c>
      <c r="F159" s="1545"/>
      <c r="G159" s="1545"/>
      <c r="H159" s="1546"/>
      <c r="I159" s="1544" t="str">
        <f>IF(VLOOKUP(B159,住戸一覧!$B:$AM,6,0)="","",VLOOKUP(B159,住戸一覧!$B:$AM,6,0))</f>
        <v/>
      </c>
      <c r="J159" s="1545"/>
      <c r="K159" s="1545"/>
      <c r="L159" s="1546"/>
      <c r="M159" s="1547"/>
      <c r="N159" s="1548"/>
      <c r="O159" s="1548"/>
      <c r="P159" s="1549"/>
      <c r="Q159" s="1547"/>
      <c r="R159" s="1548"/>
      <c r="S159" s="1548"/>
      <c r="T159" s="1549"/>
      <c r="U159" s="1547"/>
      <c r="V159" s="1548"/>
      <c r="W159" s="1548"/>
      <c r="X159" s="1549"/>
      <c r="Y159" s="377"/>
    </row>
    <row r="160" spans="1:25" ht="21" hidden="1" customHeight="1" outlineLevel="1">
      <c r="A160" s="303"/>
      <c r="B160" s="1552">
        <v>145</v>
      </c>
      <c r="C160" s="1541"/>
      <c r="D160" s="1541"/>
      <c r="E160" s="1544" t="str">
        <f>IF(VLOOKUP(B160,住戸一覧!$B:$AM,3,0)="","",VLOOKUP(B160,住戸一覧!$B:$AM,3,0))</f>
        <v/>
      </c>
      <c r="F160" s="1545"/>
      <c r="G160" s="1545"/>
      <c r="H160" s="1546"/>
      <c r="I160" s="1544" t="str">
        <f>IF(VLOOKUP(B160,住戸一覧!$B:$AM,6,0)="","",VLOOKUP(B160,住戸一覧!$B:$AM,6,0))</f>
        <v/>
      </c>
      <c r="J160" s="1545"/>
      <c r="K160" s="1545"/>
      <c r="L160" s="1546"/>
      <c r="M160" s="1547"/>
      <c r="N160" s="1548"/>
      <c r="O160" s="1548"/>
      <c r="P160" s="1549"/>
      <c r="Q160" s="1547"/>
      <c r="R160" s="1548"/>
      <c r="S160" s="1548"/>
      <c r="T160" s="1549"/>
      <c r="U160" s="1547"/>
      <c r="V160" s="1548"/>
      <c r="W160" s="1548"/>
      <c r="X160" s="1549"/>
      <c r="Y160" s="377"/>
    </row>
    <row r="161" spans="1:25" ht="21" hidden="1" customHeight="1" outlineLevel="1">
      <c r="A161" s="303"/>
      <c r="B161" s="1552">
        <v>146</v>
      </c>
      <c r="C161" s="1541"/>
      <c r="D161" s="1541"/>
      <c r="E161" s="1544" t="str">
        <f>IF(VLOOKUP(B161,住戸一覧!$B:$AM,3,0)="","",VLOOKUP(B161,住戸一覧!$B:$AM,3,0))</f>
        <v/>
      </c>
      <c r="F161" s="1545"/>
      <c r="G161" s="1545"/>
      <c r="H161" s="1546"/>
      <c r="I161" s="1544" t="str">
        <f>IF(VLOOKUP(B161,住戸一覧!$B:$AM,6,0)="","",VLOOKUP(B161,住戸一覧!$B:$AM,6,0))</f>
        <v/>
      </c>
      <c r="J161" s="1545"/>
      <c r="K161" s="1545"/>
      <c r="L161" s="1546"/>
      <c r="M161" s="1547"/>
      <c r="N161" s="1548"/>
      <c r="O161" s="1548"/>
      <c r="P161" s="1549"/>
      <c r="Q161" s="1547"/>
      <c r="R161" s="1548"/>
      <c r="S161" s="1548"/>
      <c r="T161" s="1549"/>
      <c r="U161" s="1547"/>
      <c r="V161" s="1548"/>
      <c r="W161" s="1548"/>
      <c r="X161" s="1549"/>
      <c r="Y161" s="377"/>
    </row>
    <row r="162" spans="1:25" ht="21" hidden="1" customHeight="1" outlineLevel="1">
      <c r="A162" s="303"/>
      <c r="B162" s="1552">
        <v>147</v>
      </c>
      <c r="C162" s="1541"/>
      <c r="D162" s="1541"/>
      <c r="E162" s="1544" t="str">
        <f>IF(VLOOKUP(B162,住戸一覧!$B:$AM,3,0)="","",VLOOKUP(B162,住戸一覧!$B:$AM,3,0))</f>
        <v/>
      </c>
      <c r="F162" s="1545"/>
      <c r="G162" s="1545"/>
      <c r="H162" s="1546"/>
      <c r="I162" s="1544" t="str">
        <f>IF(VLOOKUP(B162,住戸一覧!$B:$AM,6,0)="","",VLOOKUP(B162,住戸一覧!$B:$AM,6,0))</f>
        <v/>
      </c>
      <c r="J162" s="1545"/>
      <c r="K162" s="1545"/>
      <c r="L162" s="1546"/>
      <c r="M162" s="1547"/>
      <c r="N162" s="1548"/>
      <c r="O162" s="1548"/>
      <c r="P162" s="1549"/>
      <c r="Q162" s="1547"/>
      <c r="R162" s="1548"/>
      <c r="S162" s="1548"/>
      <c r="T162" s="1549"/>
      <c r="U162" s="1547"/>
      <c r="V162" s="1548"/>
      <c r="W162" s="1548"/>
      <c r="X162" s="1549"/>
      <c r="Y162" s="377"/>
    </row>
    <row r="163" spans="1:25" ht="21" hidden="1" customHeight="1" outlineLevel="1">
      <c r="A163" s="303"/>
      <c r="B163" s="1552">
        <v>148</v>
      </c>
      <c r="C163" s="1541"/>
      <c r="D163" s="1541"/>
      <c r="E163" s="1544" t="str">
        <f>IF(VLOOKUP(B163,住戸一覧!$B:$AM,3,0)="","",VLOOKUP(B163,住戸一覧!$B:$AM,3,0))</f>
        <v/>
      </c>
      <c r="F163" s="1545"/>
      <c r="G163" s="1545"/>
      <c r="H163" s="1546"/>
      <c r="I163" s="1544" t="str">
        <f>IF(VLOOKUP(B163,住戸一覧!$B:$AM,6,0)="","",VLOOKUP(B163,住戸一覧!$B:$AM,6,0))</f>
        <v/>
      </c>
      <c r="J163" s="1545"/>
      <c r="K163" s="1545"/>
      <c r="L163" s="1546"/>
      <c r="M163" s="1547"/>
      <c r="N163" s="1548"/>
      <c r="O163" s="1548"/>
      <c r="P163" s="1549"/>
      <c r="Q163" s="1547"/>
      <c r="R163" s="1548"/>
      <c r="S163" s="1548"/>
      <c r="T163" s="1549"/>
      <c r="U163" s="1547"/>
      <c r="V163" s="1548"/>
      <c r="W163" s="1548"/>
      <c r="X163" s="1549"/>
      <c r="Y163" s="377"/>
    </row>
    <row r="164" spans="1:25" ht="21" hidden="1" customHeight="1" outlineLevel="1">
      <c r="A164" s="303"/>
      <c r="B164" s="1552">
        <v>149</v>
      </c>
      <c r="C164" s="1541"/>
      <c r="D164" s="1541"/>
      <c r="E164" s="1544" t="str">
        <f>IF(VLOOKUP(B164,住戸一覧!$B:$AM,3,0)="","",VLOOKUP(B164,住戸一覧!$B:$AM,3,0))</f>
        <v/>
      </c>
      <c r="F164" s="1545"/>
      <c r="G164" s="1545"/>
      <c r="H164" s="1546"/>
      <c r="I164" s="1544" t="str">
        <f>IF(VLOOKUP(B164,住戸一覧!$B:$AM,6,0)="","",VLOOKUP(B164,住戸一覧!$B:$AM,6,0))</f>
        <v/>
      </c>
      <c r="J164" s="1545"/>
      <c r="K164" s="1545"/>
      <c r="L164" s="1546"/>
      <c r="M164" s="1547"/>
      <c r="N164" s="1548"/>
      <c r="O164" s="1548"/>
      <c r="P164" s="1549"/>
      <c r="Q164" s="1547"/>
      <c r="R164" s="1548"/>
      <c r="S164" s="1548"/>
      <c r="T164" s="1549"/>
      <c r="U164" s="1547"/>
      <c r="V164" s="1548"/>
      <c r="W164" s="1548"/>
      <c r="X164" s="1549"/>
      <c r="Y164" s="377"/>
    </row>
    <row r="165" spans="1:25" ht="21" hidden="1" customHeight="1" outlineLevel="1">
      <c r="A165" s="303"/>
      <c r="B165" s="1552">
        <v>150</v>
      </c>
      <c r="C165" s="1541"/>
      <c r="D165" s="1541"/>
      <c r="E165" s="1544" t="str">
        <f>IF(VLOOKUP(B165,住戸一覧!$B:$AM,3,0)="","",VLOOKUP(B165,住戸一覧!$B:$AM,3,0))</f>
        <v/>
      </c>
      <c r="F165" s="1545"/>
      <c r="G165" s="1545"/>
      <c r="H165" s="1546"/>
      <c r="I165" s="1544" t="str">
        <f>IF(VLOOKUP(B165,住戸一覧!$B:$AM,6,0)="","",VLOOKUP(B165,住戸一覧!$B:$AM,6,0))</f>
        <v/>
      </c>
      <c r="J165" s="1545"/>
      <c r="K165" s="1545"/>
      <c r="L165" s="1546"/>
      <c r="M165" s="1547"/>
      <c r="N165" s="1548"/>
      <c r="O165" s="1548"/>
      <c r="P165" s="1549"/>
      <c r="Q165" s="1547"/>
      <c r="R165" s="1548"/>
      <c r="S165" s="1548"/>
      <c r="T165" s="1549"/>
      <c r="U165" s="1547"/>
      <c r="V165" s="1548"/>
      <c r="W165" s="1548"/>
      <c r="X165" s="1549"/>
      <c r="Y165" s="377"/>
    </row>
    <row r="166" spans="1:25" ht="21" hidden="1" customHeight="1" outlineLevel="1">
      <c r="A166" s="303"/>
      <c r="B166" s="1552">
        <v>151</v>
      </c>
      <c r="C166" s="1541"/>
      <c r="D166" s="1541"/>
      <c r="E166" s="1544" t="str">
        <f>IF(VLOOKUP(B166,住戸一覧!$B:$AM,3,0)="","",VLOOKUP(B166,住戸一覧!$B:$AM,3,0))</f>
        <v/>
      </c>
      <c r="F166" s="1545"/>
      <c r="G166" s="1545"/>
      <c r="H166" s="1546"/>
      <c r="I166" s="1544" t="str">
        <f>IF(VLOOKUP(B166,住戸一覧!$B:$AM,6,0)="","",VLOOKUP(B166,住戸一覧!$B:$AM,6,0))</f>
        <v/>
      </c>
      <c r="J166" s="1545"/>
      <c r="K166" s="1545"/>
      <c r="L166" s="1546"/>
      <c r="M166" s="1547"/>
      <c r="N166" s="1548"/>
      <c r="O166" s="1548"/>
      <c r="P166" s="1549"/>
      <c r="Q166" s="1547"/>
      <c r="R166" s="1548"/>
      <c r="S166" s="1548"/>
      <c r="T166" s="1549"/>
      <c r="U166" s="1547"/>
      <c r="V166" s="1548"/>
      <c r="W166" s="1548"/>
      <c r="X166" s="1549"/>
      <c r="Y166" s="377"/>
    </row>
    <row r="167" spans="1:25" ht="21" hidden="1" customHeight="1" outlineLevel="1">
      <c r="A167" s="303"/>
      <c r="B167" s="1552">
        <v>152</v>
      </c>
      <c r="C167" s="1541"/>
      <c r="D167" s="1541"/>
      <c r="E167" s="1544" t="str">
        <f>IF(VLOOKUP(B167,住戸一覧!$B:$AM,3,0)="","",VLOOKUP(B167,住戸一覧!$B:$AM,3,0))</f>
        <v/>
      </c>
      <c r="F167" s="1545"/>
      <c r="G167" s="1545"/>
      <c r="H167" s="1546"/>
      <c r="I167" s="1544" t="str">
        <f>IF(VLOOKUP(B167,住戸一覧!$B:$AM,6,0)="","",VLOOKUP(B167,住戸一覧!$B:$AM,6,0))</f>
        <v/>
      </c>
      <c r="J167" s="1545"/>
      <c r="K167" s="1545"/>
      <c r="L167" s="1546"/>
      <c r="M167" s="1547"/>
      <c r="N167" s="1548"/>
      <c r="O167" s="1548"/>
      <c r="P167" s="1549"/>
      <c r="Q167" s="1547"/>
      <c r="R167" s="1548"/>
      <c r="S167" s="1548"/>
      <c r="T167" s="1549"/>
      <c r="U167" s="1547"/>
      <c r="V167" s="1548"/>
      <c r="W167" s="1548"/>
      <c r="X167" s="1549"/>
      <c r="Y167" s="377"/>
    </row>
    <row r="168" spans="1:25" ht="21" hidden="1" customHeight="1" outlineLevel="1">
      <c r="A168" s="303"/>
      <c r="B168" s="1552">
        <v>153</v>
      </c>
      <c r="C168" s="1541"/>
      <c r="D168" s="1541"/>
      <c r="E168" s="1544" t="str">
        <f>IF(VLOOKUP(B168,住戸一覧!$B:$AM,3,0)="","",VLOOKUP(B168,住戸一覧!$B:$AM,3,0))</f>
        <v/>
      </c>
      <c r="F168" s="1545"/>
      <c r="G168" s="1545"/>
      <c r="H168" s="1546"/>
      <c r="I168" s="1544" t="str">
        <f>IF(VLOOKUP(B168,住戸一覧!$B:$AM,6,0)="","",VLOOKUP(B168,住戸一覧!$B:$AM,6,0))</f>
        <v/>
      </c>
      <c r="J168" s="1545"/>
      <c r="K168" s="1545"/>
      <c r="L168" s="1546"/>
      <c r="M168" s="1547"/>
      <c r="N168" s="1548"/>
      <c r="O168" s="1548"/>
      <c r="P168" s="1549"/>
      <c r="Q168" s="1547"/>
      <c r="R168" s="1548"/>
      <c r="S168" s="1548"/>
      <c r="T168" s="1549"/>
      <c r="U168" s="1547"/>
      <c r="V168" s="1548"/>
      <c r="W168" s="1548"/>
      <c r="X168" s="1549"/>
      <c r="Y168" s="377"/>
    </row>
    <row r="169" spans="1:25" ht="21" hidden="1" customHeight="1" outlineLevel="1">
      <c r="A169" s="303"/>
      <c r="B169" s="1552">
        <v>154</v>
      </c>
      <c r="C169" s="1541"/>
      <c r="D169" s="1541"/>
      <c r="E169" s="1544" t="str">
        <f>IF(VLOOKUP(B169,住戸一覧!$B:$AM,3,0)="","",VLOOKUP(B169,住戸一覧!$B:$AM,3,0))</f>
        <v/>
      </c>
      <c r="F169" s="1545"/>
      <c r="G169" s="1545"/>
      <c r="H169" s="1546"/>
      <c r="I169" s="1544" t="str">
        <f>IF(VLOOKUP(B169,住戸一覧!$B:$AM,6,0)="","",VLOOKUP(B169,住戸一覧!$B:$AM,6,0))</f>
        <v/>
      </c>
      <c r="J169" s="1545"/>
      <c r="K169" s="1545"/>
      <c r="L169" s="1546"/>
      <c r="M169" s="1547"/>
      <c r="N169" s="1548"/>
      <c r="O169" s="1548"/>
      <c r="P169" s="1549"/>
      <c r="Q169" s="1547"/>
      <c r="R169" s="1548"/>
      <c r="S169" s="1548"/>
      <c r="T169" s="1549"/>
      <c r="U169" s="1547"/>
      <c r="V169" s="1548"/>
      <c r="W169" s="1548"/>
      <c r="X169" s="1549"/>
      <c r="Y169" s="377"/>
    </row>
    <row r="170" spans="1:25" ht="21" hidden="1" customHeight="1" outlineLevel="1">
      <c r="A170" s="303"/>
      <c r="B170" s="1552">
        <v>155</v>
      </c>
      <c r="C170" s="1541"/>
      <c r="D170" s="1541"/>
      <c r="E170" s="1544" t="str">
        <f>IF(VLOOKUP(B170,住戸一覧!$B:$AM,3,0)="","",VLOOKUP(B170,住戸一覧!$B:$AM,3,0))</f>
        <v/>
      </c>
      <c r="F170" s="1545"/>
      <c r="G170" s="1545"/>
      <c r="H170" s="1546"/>
      <c r="I170" s="1544" t="str">
        <f>IF(VLOOKUP(B170,住戸一覧!$B:$AM,6,0)="","",VLOOKUP(B170,住戸一覧!$B:$AM,6,0))</f>
        <v/>
      </c>
      <c r="J170" s="1545"/>
      <c r="K170" s="1545"/>
      <c r="L170" s="1546"/>
      <c r="M170" s="1547"/>
      <c r="N170" s="1548"/>
      <c r="O170" s="1548"/>
      <c r="P170" s="1549"/>
      <c r="Q170" s="1547"/>
      <c r="R170" s="1548"/>
      <c r="S170" s="1548"/>
      <c r="T170" s="1549"/>
      <c r="U170" s="1547"/>
      <c r="V170" s="1548"/>
      <c r="W170" s="1548"/>
      <c r="X170" s="1549"/>
      <c r="Y170" s="377"/>
    </row>
    <row r="171" spans="1:25" ht="21" hidden="1" customHeight="1" outlineLevel="1">
      <c r="A171" s="303"/>
      <c r="B171" s="1552">
        <v>156</v>
      </c>
      <c r="C171" s="1541"/>
      <c r="D171" s="1541"/>
      <c r="E171" s="1544" t="str">
        <f>IF(VLOOKUP(B171,住戸一覧!$B:$AM,3,0)="","",VLOOKUP(B171,住戸一覧!$B:$AM,3,0))</f>
        <v/>
      </c>
      <c r="F171" s="1545"/>
      <c r="G171" s="1545"/>
      <c r="H171" s="1546"/>
      <c r="I171" s="1544" t="str">
        <f>IF(VLOOKUP(B171,住戸一覧!$B:$AM,6,0)="","",VLOOKUP(B171,住戸一覧!$B:$AM,6,0))</f>
        <v/>
      </c>
      <c r="J171" s="1545"/>
      <c r="K171" s="1545"/>
      <c r="L171" s="1546"/>
      <c r="M171" s="1547"/>
      <c r="N171" s="1548"/>
      <c r="O171" s="1548"/>
      <c r="P171" s="1549"/>
      <c r="Q171" s="1547"/>
      <c r="R171" s="1548"/>
      <c r="S171" s="1548"/>
      <c r="T171" s="1549"/>
      <c r="U171" s="1547"/>
      <c r="V171" s="1548"/>
      <c r="W171" s="1548"/>
      <c r="X171" s="1549"/>
      <c r="Y171" s="377"/>
    </row>
    <row r="172" spans="1:25" ht="21" hidden="1" customHeight="1" outlineLevel="1">
      <c r="A172" s="303"/>
      <c r="B172" s="1552">
        <v>157</v>
      </c>
      <c r="C172" s="1541"/>
      <c r="D172" s="1541"/>
      <c r="E172" s="1544" t="str">
        <f>IF(VLOOKUP(B172,住戸一覧!$B:$AM,3,0)="","",VLOOKUP(B172,住戸一覧!$B:$AM,3,0))</f>
        <v/>
      </c>
      <c r="F172" s="1545"/>
      <c r="G172" s="1545"/>
      <c r="H172" s="1546"/>
      <c r="I172" s="1544" t="str">
        <f>IF(VLOOKUP(B172,住戸一覧!$B:$AM,6,0)="","",VLOOKUP(B172,住戸一覧!$B:$AM,6,0))</f>
        <v/>
      </c>
      <c r="J172" s="1545"/>
      <c r="K172" s="1545"/>
      <c r="L172" s="1546"/>
      <c r="M172" s="1547"/>
      <c r="N172" s="1548"/>
      <c r="O172" s="1548"/>
      <c r="P172" s="1549"/>
      <c r="Q172" s="1547"/>
      <c r="R172" s="1548"/>
      <c r="S172" s="1548"/>
      <c r="T172" s="1549"/>
      <c r="U172" s="1547"/>
      <c r="V172" s="1548"/>
      <c r="W172" s="1548"/>
      <c r="X172" s="1549"/>
      <c r="Y172" s="377"/>
    </row>
    <row r="173" spans="1:25" ht="21" hidden="1" customHeight="1" outlineLevel="1">
      <c r="A173" s="303"/>
      <c r="B173" s="1552">
        <v>158</v>
      </c>
      <c r="C173" s="1541"/>
      <c r="D173" s="1541"/>
      <c r="E173" s="1544" t="str">
        <f>IF(VLOOKUP(B173,住戸一覧!$B:$AM,3,0)="","",VLOOKUP(B173,住戸一覧!$B:$AM,3,0))</f>
        <v/>
      </c>
      <c r="F173" s="1545"/>
      <c r="G173" s="1545"/>
      <c r="H173" s="1546"/>
      <c r="I173" s="1544" t="str">
        <f>IF(VLOOKUP(B173,住戸一覧!$B:$AM,6,0)="","",VLOOKUP(B173,住戸一覧!$B:$AM,6,0))</f>
        <v/>
      </c>
      <c r="J173" s="1545"/>
      <c r="K173" s="1545"/>
      <c r="L173" s="1546"/>
      <c r="M173" s="1547"/>
      <c r="N173" s="1548"/>
      <c r="O173" s="1548"/>
      <c r="P173" s="1549"/>
      <c r="Q173" s="1547"/>
      <c r="R173" s="1548"/>
      <c r="S173" s="1548"/>
      <c r="T173" s="1549"/>
      <c r="U173" s="1547"/>
      <c r="V173" s="1548"/>
      <c r="W173" s="1548"/>
      <c r="X173" s="1549"/>
      <c r="Y173" s="377"/>
    </row>
    <row r="174" spans="1:25" ht="21" hidden="1" customHeight="1" outlineLevel="1">
      <c r="A174" s="303"/>
      <c r="B174" s="1552">
        <v>159</v>
      </c>
      <c r="C174" s="1541"/>
      <c r="D174" s="1541"/>
      <c r="E174" s="1544" t="str">
        <f>IF(VLOOKUP(B174,住戸一覧!$B:$AM,3,0)="","",VLOOKUP(B174,住戸一覧!$B:$AM,3,0))</f>
        <v/>
      </c>
      <c r="F174" s="1545"/>
      <c r="G174" s="1545"/>
      <c r="H174" s="1546"/>
      <c r="I174" s="1544" t="str">
        <f>IF(VLOOKUP(B174,住戸一覧!$B:$AM,6,0)="","",VLOOKUP(B174,住戸一覧!$B:$AM,6,0))</f>
        <v/>
      </c>
      <c r="J174" s="1545"/>
      <c r="K174" s="1545"/>
      <c r="L174" s="1546"/>
      <c r="M174" s="1547"/>
      <c r="N174" s="1548"/>
      <c r="O174" s="1548"/>
      <c r="P174" s="1549"/>
      <c r="Q174" s="1547"/>
      <c r="R174" s="1548"/>
      <c r="S174" s="1548"/>
      <c r="T174" s="1549"/>
      <c r="U174" s="1547"/>
      <c r="V174" s="1548"/>
      <c r="W174" s="1548"/>
      <c r="X174" s="1549"/>
      <c r="Y174" s="377"/>
    </row>
    <row r="175" spans="1:25" ht="21" hidden="1" customHeight="1" outlineLevel="1">
      <c r="A175" s="303"/>
      <c r="B175" s="1552">
        <v>160</v>
      </c>
      <c r="C175" s="1541"/>
      <c r="D175" s="1541"/>
      <c r="E175" s="1544" t="str">
        <f>IF(VLOOKUP(B175,住戸一覧!$B:$AM,3,0)="","",VLOOKUP(B175,住戸一覧!$B:$AM,3,0))</f>
        <v/>
      </c>
      <c r="F175" s="1545"/>
      <c r="G175" s="1545"/>
      <c r="H175" s="1546"/>
      <c r="I175" s="1544" t="str">
        <f>IF(VLOOKUP(B175,住戸一覧!$B:$AM,6,0)="","",VLOOKUP(B175,住戸一覧!$B:$AM,6,0))</f>
        <v/>
      </c>
      <c r="J175" s="1545"/>
      <c r="K175" s="1545"/>
      <c r="L175" s="1546"/>
      <c r="M175" s="1547"/>
      <c r="N175" s="1548"/>
      <c r="O175" s="1548"/>
      <c r="P175" s="1549"/>
      <c r="Q175" s="1547"/>
      <c r="R175" s="1548"/>
      <c r="S175" s="1548"/>
      <c r="T175" s="1549"/>
      <c r="U175" s="1547"/>
      <c r="V175" s="1548"/>
      <c r="W175" s="1548"/>
      <c r="X175" s="1549"/>
      <c r="Y175" s="377"/>
    </row>
    <row r="176" spans="1:25" ht="21" hidden="1" customHeight="1" outlineLevel="1">
      <c r="A176" s="303"/>
      <c r="B176" s="1552">
        <v>161</v>
      </c>
      <c r="C176" s="1541"/>
      <c r="D176" s="1541"/>
      <c r="E176" s="1544" t="str">
        <f>IF(VLOOKUP(B176,住戸一覧!$B:$AM,3,0)="","",VLOOKUP(B176,住戸一覧!$B:$AM,3,0))</f>
        <v/>
      </c>
      <c r="F176" s="1545"/>
      <c r="G176" s="1545"/>
      <c r="H176" s="1546"/>
      <c r="I176" s="1544" t="str">
        <f>IF(VLOOKUP(B176,住戸一覧!$B:$AM,6,0)="","",VLOOKUP(B176,住戸一覧!$B:$AM,6,0))</f>
        <v/>
      </c>
      <c r="J176" s="1545"/>
      <c r="K176" s="1545"/>
      <c r="L176" s="1546"/>
      <c r="M176" s="1547"/>
      <c r="N176" s="1548"/>
      <c r="O176" s="1548"/>
      <c r="P176" s="1549"/>
      <c r="Q176" s="1547"/>
      <c r="R176" s="1548"/>
      <c r="S176" s="1548"/>
      <c r="T176" s="1549"/>
      <c r="U176" s="1547"/>
      <c r="V176" s="1548"/>
      <c r="W176" s="1548"/>
      <c r="X176" s="1549"/>
      <c r="Y176" s="377"/>
    </row>
    <row r="177" spans="1:25" ht="21" hidden="1" customHeight="1" outlineLevel="1">
      <c r="A177" s="303"/>
      <c r="B177" s="1552">
        <v>162</v>
      </c>
      <c r="C177" s="1541"/>
      <c r="D177" s="1541"/>
      <c r="E177" s="1544" t="str">
        <f>IF(VLOOKUP(B177,住戸一覧!$B:$AM,3,0)="","",VLOOKUP(B177,住戸一覧!$B:$AM,3,0))</f>
        <v/>
      </c>
      <c r="F177" s="1545"/>
      <c r="G177" s="1545"/>
      <c r="H177" s="1546"/>
      <c r="I177" s="1544" t="str">
        <f>IF(VLOOKUP(B177,住戸一覧!$B:$AM,6,0)="","",VLOOKUP(B177,住戸一覧!$B:$AM,6,0))</f>
        <v/>
      </c>
      <c r="J177" s="1545"/>
      <c r="K177" s="1545"/>
      <c r="L177" s="1546"/>
      <c r="M177" s="1547"/>
      <c r="N177" s="1548"/>
      <c r="O177" s="1548"/>
      <c r="P177" s="1549"/>
      <c r="Q177" s="1547"/>
      <c r="R177" s="1548"/>
      <c r="S177" s="1548"/>
      <c r="T177" s="1549"/>
      <c r="U177" s="1547"/>
      <c r="V177" s="1548"/>
      <c r="W177" s="1548"/>
      <c r="X177" s="1549"/>
      <c r="Y177" s="377"/>
    </row>
    <row r="178" spans="1:25" ht="21" hidden="1" customHeight="1" outlineLevel="1">
      <c r="A178" s="303"/>
      <c r="B178" s="1552">
        <v>163</v>
      </c>
      <c r="C178" s="1541"/>
      <c r="D178" s="1541"/>
      <c r="E178" s="1544" t="str">
        <f>IF(VLOOKUP(B178,住戸一覧!$B:$AM,3,0)="","",VLOOKUP(B178,住戸一覧!$B:$AM,3,0))</f>
        <v/>
      </c>
      <c r="F178" s="1545"/>
      <c r="G178" s="1545"/>
      <c r="H178" s="1546"/>
      <c r="I178" s="1544" t="str">
        <f>IF(VLOOKUP(B178,住戸一覧!$B:$AM,6,0)="","",VLOOKUP(B178,住戸一覧!$B:$AM,6,0))</f>
        <v/>
      </c>
      <c r="J178" s="1545"/>
      <c r="K178" s="1545"/>
      <c r="L178" s="1546"/>
      <c r="M178" s="1547"/>
      <c r="N178" s="1548"/>
      <c r="O178" s="1548"/>
      <c r="P178" s="1549"/>
      <c r="Q178" s="1547"/>
      <c r="R178" s="1548"/>
      <c r="S178" s="1548"/>
      <c r="T178" s="1549"/>
      <c r="U178" s="1547"/>
      <c r="V178" s="1548"/>
      <c r="W178" s="1548"/>
      <c r="X178" s="1549"/>
      <c r="Y178" s="377"/>
    </row>
    <row r="179" spans="1:25" ht="21" hidden="1" customHeight="1" outlineLevel="1">
      <c r="A179" s="303"/>
      <c r="B179" s="1552">
        <v>164</v>
      </c>
      <c r="C179" s="1541"/>
      <c r="D179" s="1541"/>
      <c r="E179" s="1544" t="str">
        <f>IF(VLOOKUP(B179,住戸一覧!$B:$AM,3,0)="","",VLOOKUP(B179,住戸一覧!$B:$AM,3,0))</f>
        <v/>
      </c>
      <c r="F179" s="1545"/>
      <c r="G179" s="1545"/>
      <c r="H179" s="1546"/>
      <c r="I179" s="1544" t="str">
        <f>IF(VLOOKUP(B179,住戸一覧!$B:$AM,6,0)="","",VLOOKUP(B179,住戸一覧!$B:$AM,6,0))</f>
        <v/>
      </c>
      <c r="J179" s="1545"/>
      <c r="K179" s="1545"/>
      <c r="L179" s="1546"/>
      <c r="M179" s="1547"/>
      <c r="N179" s="1548"/>
      <c r="O179" s="1548"/>
      <c r="P179" s="1549"/>
      <c r="Q179" s="1547"/>
      <c r="R179" s="1548"/>
      <c r="S179" s="1548"/>
      <c r="T179" s="1549"/>
      <c r="U179" s="1547"/>
      <c r="V179" s="1548"/>
      <c r="W179" s="1548"/>
      <c r="X179" s="1549"/>
      <c r="Y179" s="377"/>
    </row>
    <row r="180" spans="1:25" ht="21" hidden="1" customHeight="1" outlineLevel="1">
      <c r="A180" s="303"/>
      <c r="B180" s="1552">
        <v>165</v>
      </c>
      <c r="C180" s="1541"/>
      <c r="D180" s="1541"/>
      <c r="E180" s="1544" t="str">
        <f>IF(VLOOKUP(B180,住戸一覧!$B:$AM,3,0)="","",VLOOKUP(B180,住戸一覧!$B:$AM,3,0))</f>
        <v/>
      </c>
      <c r="F180" s="1545"/>
      <c r="G180" s="1545"/>
      <c r="H180" s="1546"/>
      <c r="I180" s="1544" t="str">
        <f>IF(VLOOKUP(B180,住戸一覧!$B:$AM,6,0)="","",VLOOKUP(B180,住戸一覧!$B:$AM,6,0))</f>
        <v/>
      </c>
      <c r="J180" s="1545"/>
      <c r="K180" s="1545"/>
      <c r="L180" s="1546"/>
      <c r="M180" s="1547"/>
      <c r="N180" s="1548"/>
      <c r="O180" s="1548"/>
      <c r="P180" s="1549"/>
      <c r="Q180" s="1547"/>
      <c r="R180" s="1548"/>
      <c r="S180" s="1548"/>
      <c r="T180" s="1549"/>
      <c r="U180" s="1547"/>
      <c r="V180" s="1548"/>
      <c r="W180" s="1548"/>
      <c r="X180" s="1549"/>
      <c r="Y180" s="377"/>
    </row>
    <row r="181" spans="1:25" ht="21" hidden="1" customHeight="1" outlineLevel="1">
      <c r="A181" s="303"/>
      <c r="B181" s="1552">
        <v>166</v>
      </c>
      <c r="C181" s="1541"/>
      <c r="D181" s="1541"/>
      <c r="E181" s="1544" t="str">
        <f>IF(VLOOKUP(B181,住戸一覧!$B:$AM,3,0)="","",VLOOKUP(B181,住戸一覧!$B:$AM,3,0))</f>
        <v/>
      </c>
      <c r="F181" s="1545"/>
      <c r="G181" s="1545"/>
      <c r="H181" s="1546"/>
      <c r="I181" s="1544" t="str">
        <f>IF(VLOOKUP(B181,住戸一覧!$B:$AM,6,0)="","",VLOOKUP(B181,住戸一覧!$B:$AM,6,0))</f>
        <v/>
      </c>
      <c r="J181" s="1545"/>
      <c r="K181" s="1545"/>
      <c r="L181" s="1546"/>
      <c r="M181" s="1547"/>
      <c r="N181" s="1548"/>
      <c r="O181" s="1548"/>
      <c r="P181" s="1549"/>
      <c r="Q181" s="1547"/>
      <c r="R181" s="1548"/>
      <c r="S181" s="1548"/>
      <c r="T181" s="1549"/>
      <c r="U181" s="1547"/>
      <c r="V181" s="1548"/>
      <c r="W181" s="1548"/>
      <c r="X181" s="1549"/>
      <c r="Y181" s="377"/>
    </row>
    <row r="182" spans="1:25" ht="21" hidden="1" customHeight="1" outlineLevel="1">
      <c r="A182" s="303"/>
      <c r="B182" s="1552">
        <v>167</v>
      </c>
      <c r="C182" s="1541"/>
      <c r="D182" s="1541"/>
      <c r="E182" s="1544" t="str">
        <f>IF(VLOOKUP(B182,住戸一覧!$B:$AM,3,0)="","",VLOOKUP(B182,住戸一覧!$B:$AM,3,0))</f>
        <v/>
      </c>
      <c r="F182" s="1545"/>
      <c r="G182" s="1545"/>
      <c r="H182" s="1546"/>
      <c r="I182" s="1544" t="str">
        <f>IF(VLOOKUP(B182,住戸一覧!$B:$AM,6,0)="","",VLOOKUP(B182,住戸一覧!$B:$AM,6,0))</f>
        <v/>
      </c>
      <c r="J182" s="1545"/>
      <c r="K182" s="1545"/>
      <c r="L182" s="1546"/>
      <c r="M182" s="1547"/>
      <c r="N182" s="1548"/>
      <c r="O182" s="1548"/>
      <c r="P182" s="1549"/>
      <c r="Q182" s="1547"/>
      <c r="R182" s="1548"/>
      <c r="S182" s="1548"/>
      <c r="T182" s="1549"/>
      <c r="U182" s="1547"/>
      <c r="V182" s="1548"/>
      <c r="W182" s="1548"/>
      <c r="X182" s="1549"/>
      <c r="Y182" s="377"/>
    </row>
    <row r="183" spans="1:25" ht="21" hidden="1" customHeight="1" outlineLevel="1">
      <c r="A183" s="303"/>
      <c r="B183" s="1552">
        <v>168</v>
      </c>
      <c r="C183" s="1541"/>
      <c r="D183" s="1541"/>
      <c r="E183" s="1544" t="str">
        <f>IF(VLOOKUP(B183,住戸一覧!$B:$AM,3,0)="","",VLOOKUP(B183,住戸一覧!$B:$AM,3,0))</f>
        <v/>
      </c>
      <c r="F183" s="1545"/>
      <c r="G183" s="1545"/>
      <c r="H183" s="1546"/>
      <c r="I183" s="1544" t="str">
        <f>IF(VLOOKUP(B183,住戸一覧!$B:$AM,6,0)="","",VLOOKUP(B183,住戸一覧!$B:$AM,6,0))</f>
        <v/>
      </c>
      <c r="J183" s="1545"/>
      <c r="K183" s="1545"/>
      <c r="L183" s="1546"/>
      <c r="M183" s="1547"/>
      <c r="N183" s="1548"/>
      <c r="O183" s="1548"/>
      <c r="P183" s="1549"/>
      <c r="Q183" s="1547"/>
      <c r="R183" s="1548"/>
      <c r="S183" s="1548"/>
      <c r="T183" s="1549"/>
      <c r="U183" s="1547"/>
      <c r="V183" s="1548"/>
      <c r="W183" s="1548"/>
      <c r="X183" s="1549"/>
      <c r="Y183" s="377"/>
    </row>
    <row r="184" spans="1:25" ht="21" hidden="1" customHeight="1" outlineLevel="1">
      <c r="A184" s="303"/>
      <c r="B184" s="1552">
        <v>169</v>
      </c>
      <c r="C184" s="1541"/>
      <c r="D184" s="1541"/>
      <c r="E184" s="1544" t="str">
        <f>IF(VLOOKUP(B184,住戸一覧!$B:$AM,3,0)="","",VLOOKUP(B184,住戸一覧!$B:$AM,3,0))</f>
        <v/>
      </c>
      <c r="F184" s="1545"/>
      <c r="G184" s="1545"/>
      <c r="H184" s="1546"/>
      <c r="I184" s="1544" t="str">
        <f>IF(VLOOKUP(B184,住戸一覧!$B:$AM,6,0)="","",VLOOKUP(B184,住戸一覧!$B:$AM,6,0))</f>
        <v/>
      </c>
      <c r="J184" s="1545"/>
      <c r="K184" s="1545"/>
      <c r="L184" s="1546"/>
      <c r="M184" s="1547"/>
      <c r="N184" s="1548"/>
      <c r="O184" s="1548"/>
      <c r="P184" s="1549"/>
      <c r="Q184" s="1547"/>
      <c r="R184" s="1548"/>
      <c r="S184" s="1548"/>
      <c r="T184" s="1549"/>
      <c r="U184" s="1547"/>
      <c r="V184" s="1548"/>
      <c r="W184" s="1548"/>
      <c r="X184" s="1549"/>
      <c r="Y184" s="377"/>
    </row>
    <row r="185" spans="1:25" ht="21" hidden="1" customHeight="1" outlineLevel="1">
      <c r="A185" s="303"/>
      <c r="B185" s="1552">
        <v>170</v>
      </c>
      <c r="C185" s="1541"/>
      <c r="D185" s="1541"/>
      <c r="E185" s="1544" t="str">
        <f>IF(VLOOKUP(B185,住戸一覧!$B:$AM,3,0)="","",VLOOKUP(B185,住戸一覧!$B:$AM,3,0))</f>
        <v/>
      </c>
      <c r="F185" s="1545"/>
      <c r="G185" s="1545"/>
      <c r="H185" s="1546"/>
      <c r="I185" s="1544" t="str">
        <f>IF(VLOOKUP(B185,住戸一覧!$B:$AM,6,0)="","",VLOOKUP(B185,住戸一覧!$B:$AM,6,0))</f>
        <v/>
      </c>
      <c r="J185" s="1545"/>
      <c r="K185" s="1545"/>
      <c r="L185" s="1546"/>
      <c r="M185" s="1547"/>
      <c r="N185" s="1548"/>
      <c r="O185" s="1548"/>
      <c r="P185" s="1549"/>
      <c r="Q185" s="1547"/>
      <c r="R185" s="1548"/>
      <c r="S185" s="1548"/>
      <c r="T185" s="1549"/>
      <c r="U185" s="1547"/>
      <c r="V185" s="1548"/>
      <c r="W185" s="1548"/>
      <c r="X185" s="1549"/>
      <c r="Y185" s="377"/>
    </row>
    <row r="186" spans="1:25" ht="21" hidden="1" customHeight="1" outlineLevel="1">
      <c r="A186" s="303"/>
      <c r="B186" s="1552">
        <v>171</v>
      </c>
      <c r="C186" s="1541"/>
      <c r="D186" s="1541"/>
      <c r="E186" s="1544" t="str">
        <f>IF(VLOOKUP(B186,住戸一覧!$B:$AM,3,0)="","",VLOOKUP(B186,住戸一覧!$B:$AM,3,0))</f>
        <v/>
      </c>
      <c r="F186" s="1545"/>
      <c r="G186" s="1545"/>
      <c r="H186" s="1546"/>
      <c r="I186" s="1544" t="str">
        <f>IF(VLOOKUP(B186,住戸一覧!$B:$AM,6,0)="","",VLOOKUP(B186,住戸一覧!$B:$AM,6,0))</f>
        <v/>
      </c>
      <c r="J186" s="1545"/>
      <c r="K186" s="1545"/>
      <c r="L186" s="1546"/>
      <c r="M186" s="1547"/>
      <c r="N186" s="1548"/>
      <c r="O186" s="1548"/>
      <c r="P186" s="1549"/>
      <c r="Q186" s="1547"/>
      <c r="R186" s="1548"/>
      <c r="S186" s="1548"/>
      <c r="T186" s="1549"/>
      <c r="U186" s="1547"/>
      <c r="V186" s="1548"/>
      <c r="W186" s="1548"/>
      <c r="X186" s="1549"/>
      <c r="Y186" s="377"/>
    </row>
    <row r="187" spans="1:25" ht="21" hidden="1" customHeight="1" outlineLevel="1">
      <c r="A187" s="303"/>
      <c r="B187" s="1552">
        <v>172</v>
      </c>
      <c r="C187" s="1541"/>
      <c r="D187" s="1541"/>
      <c r="E187" s="1544" t="str">
        <f>IF(VLOOKUP(B187,住戸一覧!$B:$AM,3,0)="","",VLOOKUP(B187,住戸一覧!$B:$AM,3,0))</f>
        <v/>
      </c>
      <c r="F187" s="1545"/>
      <c r="G187" s="1545"/>
      <c r="H187" s="1546"/>
      <c r="I187" s="1544" t="str">
        <f>IF(VLOOKUP(B187,住戸一覧!$B:$AM,6,0)="","",VLOOKUP(B187,住戸一覧!$B:$AM,6,0))</f>
        <v/>
      </c>
      <c r="J187" s="1545"/>
      <c r="K187" s="1545"/>
      <c r="L187" s="1546"/>
      <c r="M187" s="1547"/>
      <c r="N187" s="1548"/>
      <c r="O187" s="1548"/>
      <c r="P187" s="1549"/>
      <c r="Q187" s="1547"/>
      <c r="R187" s="1548"/>
      <c r="S187" s="1548"/>
      <c r="T187" s="1549"/>
      <c r="U187" s="1547"/>
      <c r="V187" s="1548"/>
      <c r="W187" s="1548"/>
      <c r="X187" s="1549"/>
      <c r="Y187" s="377"/>
    </row>
    <row r="188" spans="1:25" ht="21" hidden="1" customHeight="1" outlineLevel="1">
      <c r="A188" s="303"/>
      <c r="B188" s="1552">
        <v>173</v>
      </c>
      <c r="C188" s="1541"/>
      <c r="D188" s="1541"/>
      <c r="E188" s="1544" t="str">
        <f>IF(VLOOKUP(B188,住戸一覧!$B:$AM,3,0)="","",VLOOKUP(B188,住戸一覧!$B:$AM,3,0))</f>
        <v/>
      </c>
      <c r="F188" s="1545"/>
      <c r="G188" s="1545"/>
      <c r="H188" s="1546"/>
      <c r="I188" s="1544" t="str">
        <f>IF(VLOOKUP(B188,住戸一覧!$B:$AM,6,0)="","",VLOOKUP(B188,住戸一覧!$B:$AM,6,0))</f>
        <v/>
      </c>
      <c r="J188" s="1545"/>
      <c r="K188" s="1545"/>
      <c r="L188" s="1546"/>
      <c r="M188" s="1547"/>
      <c r="N188" s="1548"/>
      <c r="O188" s="1548"/>
      <c r="P188" s="1549"/>
      <c r="Q188" s="1547"/>
      <c r="R188" s="1548"/>
      <c r="S188" s="1548"/>
      <c r="T188" s="1549"/>
      <c r="U188" s="1547"/>
      <c r="V188" s="1548"/>
      <c r="W188" s="1548"/>
      <c r="X188" s="1549"/>
      <c r="Y188" s="377"/>
    </row>
    <row r="189" spans="1:25" ht="21" hidden="1" customHeight="1" outlineLevel="1">
      <c r="A189" s="303"/>
      <c r="B189" s="1552">
        <v>174</v>
      </c>
      <c r="C189" s="1541"/>
      <c r="D189" s="1541"/>
      <c r="E189" s="1544" t="str">
        <f>IF(VLOOKUP(B189,住戸一覧!$B:$AM,3,0)="","",VLOOKUP(B189,住戸一覧!$B:$AM,3,0))</f>
        <v/>
      </c>
      <c r="F189" s="1545"/>
      <c r="G189" s="1545"/>
      <c r="H189" s="1546"/>
      <c r="I189" s="1544" t="str">
        <f>IF(VLOOKUP(B189,住戸一覧!$B:$AM,6,0)="","",VLOOKUP(B189,住戸一覧!$B:$AM,6,0))</f>
        <v/>
      </c>
      <c r="J189" s="1545"/>
      <c r="K189" s="1545"/>
      <c r="L189" s="1546"/>
      <c r="M189" s="1547"/>
      <c r="N189" s="1548"/>
      <c r="O189" s="1548"/>
      <c r="P189" s="1549"/>
      <c r="Q189" s="1547"/>
      <c r="R189" s="1548"/>
      <c r="S189" s="1548"/>
      <c r="T189" s="1549"/>
      <c r="U189" s="1547"/>
      <c r="V189" s="1548"/>
      <c r="W189" s="1548"/>
      <c r="X189" s="1549"/>
      <c r="Y189" s="377"/>
    </row>
    <row r="190" spans="1:25" ht="21" hidden="1" customHeight="1" outlineLevel="1">
      <c r="A190" s="303"/>
      <c r="B190" s="1552">
        <v>175</v>
      </c>
      <c r="C190" s="1541"/>
      <c r="D190" s="1541"/>
      <c r="E190" s="1544" t="str">
        <f>IF(VLOOKUP(B190,住戸一覧!$B:$AM,3,0)="","",VLOOKUP(B190,住戸一覧!$B:$AM,3,0))</f>
        <v/>
      </c>
      <c r="F190" s="1545"/>
      <c r="G190" s="1545"/>
      <c r="H190" s="1546"/>
      <c r="I190" s="1544" t="str">
        <f>IF(VLOOKUP(B190,住戸一覧!$B:$AM,6,0)="","",VLOOKUP(B190,住戸一覧!$B:$AM,6,0))</f>
        <v/>
      </c>
      <c r="J190" s="1545"/>
      <c r="K190" s="1545"/>
      <c r="L190" s="1546"/>
      <c r="M190" s="1547"/>
      <c r="N190" s="1548"/>
      <c r="O190" s="1548"/>
      <c r="P190" s="1549"/>
      <c r="Q190" s="1547"/>
      <c r="R190" s="1548"/>
      <c r="S190" s="1548"/>
      <c r="T190" s="1549"/>
      <c r="U190" s="1547"/>
      <c r="V190" s="1548"/>
      <c r="W190" s="1548"/>
      <c r="X190" s="1549"/>
      <c r="Y190" s="377"/>
    </row>
    <row r="191" spans="1:25" ht="21" hidden="1" customHeight="1" outlineLevel="1">
      <c r="A191" s="303"/>
      <c r="B191" s="1552">
        <v>176</v>
      </c>
      <c r="C191" s="1541"/>
      <c r="D191" s="1541"/>
      <c r="E191" s="1544" t="str">
        <f>IF(VLOOKUP(B191,住戸一覧!$B:$AM,3,0)="","",VLOOKUP(B191,住戸一覧!$B:$AM,3,0))</f>
        <v/>
      </c>
      <c r="F191" s="1545"/>
      <c r="G191" s="1545"/>
      <c r="H191" s="1546"/>
      <c r="I191" s="1544" t="str">
        <f>IF(VLOOKUP(B191,住戸一覧!$B:$AM,6,0)="","",VLOOKUP(B191,住戸一覧!$B:$AM,6,0))</f>
        <v/>
      </c>
      <c r="J191" s="1545"/>
      <c r="K191" s="1545"/>
      <c r="L191" s="1546"/>
      <c r="M191" s="1547"/>
      <c r="N191" s="1548"/>
      <c r="O191" s="1548"/>
      <c r="P191" s="1549"/>
      <c r="Q191" s="1547"/>
      <c r="R191" s="1548"/>
      <c r="S191" s="1548"/>
      <c r="T191" s="1549"/>
      <c r="U191" s="1547"/>
      <c r="V191" s="1548"/>
      <c r="W191" s="1548"/>
      <c r="X191" s="1549"/>
      <c r="Y191" s="377"/>
    </row>
    <row r="192" spans="1:25" ht="21" hidden="1" customHeight="1" outlineLevel="1">
      <c r="A192" s="303"/>
      <c r="B192" s="1552">
        <v>177</v>
      </c>
      <c r="C192" s="1541"/>
      <c r="D192" s="1541"/>
      <c r="E192" s="1544" t="str">
        <f>IF(VLOOKUP(B192,住戸一覧!$B:$AM,3,0)="","",VLOOKUP(B192,住戸一覧!$B:$AM,3,0))</f>
        <v/>
      </c>
      <c r="F192" s="1545"/>
      <c r="G192" s="1545"/>
      <c r="H192" s="1546"/>
      <c r="I192" s="1544" t="str">
        <f>IF(VLOOKUP(B192,住戸一覧!$B:$AM,6,0)="","",VLOOKUP(B192,住戸一覧!$B:$AM,6,0))</f>
        <v/>
      </c>
      <c r="J192" s="1545"/>
      <c r="K192" s="1545"/>
      <c r="L192" s="1546"/>
      <c r="M192" s="1547"/>
      <c r="N192" s="1548"/>
      <c r="O192" s="1548"/>
      <c r="P192" s="1549"/>
      <c r="Q192" s="1547"/>
      <c r="R192" s="1548"/>
      <c r="S192" s="1548"/>
      <c r="T192" s="1549"/>
      <c r="U192" s="1547"/>
      <c r="V192" s="1548"/>
      <c r="W192" s="1548"/>
      <c r="X192" s="1549"/>
      <c r="Y192" s="377"/>
    </row>
    <row r="193" spans="1:25" ht="21" hidden="1" customHeight="1" outlineLevel="1">
      <c r="A193" s="303"/>
      <c r="B193" s="1552">
        <v>178</v>
      </c>
      <c r="C193" s="1541"/>
      <c r="D193" s="1541"/>
      <c r="E193" s="1544" t="str">
        <f>IF(VLOOKUP(B193,住戸一覧!$B:$AM,3,0)="","",VLOOKUP(B193,住戸一覧!$B:$AM,3,0))</f>
        <v/>
      </c>
      <c r="F193" s="1545"/>
      <c r="G193" s="1545"/>
      <c r="H193" s="1546"/>
      <c r="I193" s="1544" t="str">
        <f>IF(VLOOKUP(B193,住戸一覧!$B:$AM,6,0)="","",VLOOKUP(B193,住戸一覧!$B:$AM,6,0))</f>
        <v/>
      </c>
      <c r="J193" s="1545"/>
      <c r="K193" s="1545"/>
      <c r="L193" s="1546"/>
      <c r="M193" s="1547"/>
      <c r="N193" s="1548"/>
      <c r="O193" s="1548"/>
      <c r="P193" s="1549"/>
      <c r="Q193" s="1547"/>
      <c r="R193" s="1548"/>
      <c r="S193" s="1548"/>
      <c r="T193" s="1549"/>
      <c r="U193" s="1547"/>
      <c r="V193" s="1548"/>
      <c r="W193" s="1548"/>
      <c r="X193" s="1549"/>
      <c r="Y193" s="377"/>
    </row>
    <row r="194" spans="1:25" ht="21" hidden="1" customHeight="1" outlineLevel="1">
      <c r="A194" s="303"/>
      <c r="B194" s="1552">
        <v>179</v>
      </c>
      <c r="C194" s="1541"/>
      <c r="D194" s="1541"/>
      <c r="E194" s="1544" t="str">
        <f>IF(VLOOKUP(B194,住戸一覧!$B:$AM,3,0)="","",VLOOKUP(B194,住戸一覧!$B:$AM,3,0))</f>
        <v/>
      </c>
      <c r="F194" s="1545"/>
      <c r="G194" s="1545"/>
      <c r="H194" s="1546"/>
      <c r="I194" s="1544" t="str">
        <f>IF(VLOOKUP(B194,住戸一覧!$B:$AM,6,0)="","",VLOOKUP(B194,住戸一覧!$B:$AM,6,0))</f>
        <v/>
      </c>
      <c r="J194" s="1545"/>
      <c r="K194" s="1545"/>
      <c r="L194" s="1546"/>
      <c r="M194" s="1547"/>
      <c r="N194" s="1548"/>
      <c r="O194" s="1548"/>
      <c r="P194" s="1549"/>
      <c r="Q194" s="1547"/>
      <c r="R194" s="1548"/>
      <c r="S194" s="1548"/>
      <c r="T194" s="1549"/>
      <c r="U194" s="1547"/>
      <c r="V194" s="1548"/>
      <c r="W194" s="1548"/>
      <c r="X194" s="1549"/>
      <c r="Y194" s="377"/>
    </row>
    <row r="195" spans="1:25" ht="21" hidden="1" customHeight="1" outlineLevel="1">
      <c r="A195" s="303"/>
      <c r="B195" s="1552">
        <v>180</v>
      </c>
      <c r="C195" s="1541"/>
      <c r="D195" s="1541"/>
      <c r="E195" s="1544" t="str">
        <f>IF(VLOOKUP(B195,住戸一覧!$B:$AM,3,0)="","",VLOOKUP(B195,住戸一覧!$B:$AM,3,0))</f>
        <v/>
      </c>
      <c r="F195" s="1545"/>
      <c r="G195" s="1545"/>
      <c r="H195" s="1546"/>
      <c r="I195" s="1544" t="str">
        <f>IF(VLOOKUP(B195,住戸一覧!$B:$AM,6,0)="","",VLOOKUP(B195,住戸一覧!$B:$AM,6,0))</f>
        <v/>
      </c>
      <c r="J195" s="1545"/>
      <c r="K195" s="1545"/>
      <c r="L195" s="1546"/>
      <c r="M195" s="1547"/>
      <c r="N195" s="1548"/>
      <c r="O195" s="1548"/>
      <c r="P195" s="1549"/>
      <c r="Q195" s="1547"/>
      <c r="R195" s="1548"/>
      <c r="S195" s="1548"/>
      <c r="T195" s="1549"/>
      <c r="U195" s="1547"/>
      <c r="V195" s="1548"/>
      <c r="W195" s="1548"/>
      <c r="X195" s="1549"/>
      <c r="Y195" s="377"/>
    </row>
    <row r="196" spans="1:25" ht="21" hidden="1" customHeight="1" outlineLevel="1">
      <c r="A196" s="303"/>
      <c r="B196" s="1552">
        <v>181</v>
      </c>
      <c r="C196" s="1541"/>
      <c r="D196" s="1541"/>
      <c r="E196" s="1544" t="str">
        <f>IF(VLOOKUP(B196,住戸一覧!$B:$AM,3,0)="","",VLOOKUP(B196,住戸一覧!$B:$AM,3,0))</f>
        <v/>
      </c>
      <c r="F196" s="1545"/>
      <c r="G196" s="1545"/>
      <c r="H196" s="1546"/>
      <c r="I196" s="1544" t="str">
        <f>IF(VLOOKUP(B196,住戸一覧!$B:$AM,6,0)="","",VLOOKUP(B196,住戸一覧!$B:$AM,6,0))</f>
        <v/>
      </c>
      <c r="J196" s="1545"/>
      <c r="K196" s="1545"/>
      <c r="L196" s="1546"/>
      <c r="M196" s="1547"/>
      <c r="N196" s="1548"/>
      <c r="O196" s="1548"/>
      <c r="P196" s="1549"/>
      <c r="Q196" s="1547"/>
      <c r="R196" s="1548"/>
      <c r="S196" s="1548"/>
      <c r="T196" s="1549"/>
      <c r="U196" s="1547"/>
      <c r="V196" s="1548"/>
      <c r="W196" s="1548"/>
      <c r="X196" s="1549"/>
      <c r="Y196" s="377"/>
    </row>
    <row r="197" spans="1:25" ht="21" hidden="1" customHeight="1" outlineLevel="1">
      <c r="A197" s="303"/>
      <c r="B197" s="1552">
        <v>182</v>
      </c>
      <c r="C197" s="1541"/>
      <c r="D197" s="1541"/>
      <c r="E197" s="1544" t="str">
        <f>IF(VLOOKUP(B197,住戸一覧!$B:$AM,3,0)="","",VLOOKUP(B197,住戸一覧!$B:$AM,3,0))</f>
        <v/>
      </c>
      <c r="F197" s="1545"/>
      <c r="G197" s="1545"/>
      <c r="H197" s="1546"/>
      <c r="I197" s="1544" t="str">
        <f>IF(VLOOKUP(B197,住戸一覧!$B:$AM,6,0)="","",VLOOKUP(B197,住戸一覧!$B:$AM,6,0))</f>
        <v/>
      </c>
      <c r="J197" s="1545"/>
      <c r="K197" s="1545"/>
      <c r="L197" s="1546"/>
      <c r="M197" s="1547"/>
      <c r="N197" s="1548"/>
      <c r="O197" s="1548"/>
      <c r="P197" s="1549"/>
      <c r="Q197" s="1547"/>
      <c r="R197" s="1548"/>
      <c r="S197" s="1548"/>
      <c r="T197" s="1549"/>
      <c r="U197" s="1547"/>
      <c r="V197" s="1548"/>
      <c r="W197" s="1548"/>
      <c r="X197" s="1549"/>
      <c r="Y197" s="377"/>
    </row>
    <row r="198" spans="1:25" ht="21" hidden="1" customHeight="1" outlineLevel="1">
      <c r="A198" s="303"/>
      <c r="B198" s="1552">
        <v>183</v>
      </c>
      <c r="C198" s="1541"/>
      <c r="D198" s="1541"/>
      <c r="E198" s="1544" t="str">
        <f>IF(VLOOKUP(B198,住戸一覧!$B:$AM,3,0)="","",VLOOKUP(B198,住戸一覧!$B:$AM,3,0))</f>
        <v/>
      </c>
      <c r="F198" s="1545"/>
      <c r="G198" s="1545"/>
      <c r="H198" s="1546"/>
      <c r="I198" s="1544" t="str">
        <f>IF(VLOOKUP(B198,住戸一覧!$B:$AM,6,0)="","",VLOOKUP(B198,住戸一覧!$B:$AM,6,0))</f>
        <v/>
      </c>
      <c r="J198" s="1545"/>
      <c r="K198" s="1545"/>
      <c r="L198" s="1546"/>
      <c r="M198" s="1547"/>
      <c r="N198" s="1548"/>
      <c r="O198" s="1548"/>
      <c r="P198" s="1549"/>
      <c r="Q198" s="1547"/>
      <c r="R198" s="1548"/>
      <c r="S198" s="1548"/>
      <c r="T198" s="1549"/>
      <c r="U198" s="1547"/>
      <c r="V198" s="1548"/>
      <c r="W198" s="1548"/>
      <c r="X198" s="1549"/>
      <c r="Y198" s="377"/>
    </row>
    <row r="199" spans="1:25" ht="21" hidden="1" customHeight="1" outlineLevel="1">
      <c r="A199" s="303"/>
      <c r="B199" s="1552">
        <v>184</v>
      </c>
      <c r="C199" s="1541"/>
      <c r="D199" s="1541"/>
      <c r="E199" s="1544" t="str">
        <f>IF(VLOOKUP(B199,住戸一覧!$B:$AM,3,0)="","",VLOOKUP(B199,住戸一覧!$B:$AM,3,0))</f>
        <v/>
      </c>
      <c r="F199" s="1545"/>
      <c r="G199" s="1545"/>
      <c r="H199" s="1546"/>
      <c r="I199" s="1544" t="str">
        <f>IF(VLOOKUP(B199,住戸一覧!$B:$AM,6,0)="","",VLOOKUP(B199,住戸一覧!$B:$AM,6,0))</f>
        <v/>
      </c>
      <c r="J199" s="1545"/>
      <c r="K199" s="1545"/>
      <c r="L199" s="1546"/>
      <c r="M199" s="1547"/>
      <c r="N199" s="1548"/>
      <c r="O199" s="1548"/>
      <c r="P199" s="1549"/>
      <c r="Q199" s="1547"/>
      <c r="R199" s="1548"/>
      <c r="S199" s="1548"/>
      <c r="T199" s="1549"/>
      <c r="U199" s="1547"/>
      <c r="V199" s="1548"/>
      <c r="W199" s="1548"/>
      <c r="X199" s="1549"/>
      <c r="Y199" s="377"/>
    </row>
    <row r="200" spans="1:25" ht="21" hidden="1" customHeight="1" outlineLevel="1">
      <c r="A200" s="303"/>
      <c r="B200" s="1552">
        <v>185</v>
      </c>
      <c r="C200" s="1541"/>
      <c r="D200" s="1541"/>
      <c r="E200" s="1544" t="str">
        <f>IF(VLOOKUP(B200,住戸一覧!$B:$AM,3,0)="","",VLOOKUP(B200,住戸一覧!$B:$AM,3,0))</f>
        <v/>
      </c>
      <c r="F200" s="1545"/>
      <c r="G200" s="1545"/>
      <c r="H200" s="1546"/>
      <c r="I200" s="1544" t="str">
        <f>IF(VLOOKUP(B200,住戸一覧!$B:$AM,6,0)="","",VLOOKUP(B200,住戸一覧!$B:$AM,6,0))</f>
        <v/>
      </c>
      <c r="J200" s="1545"/>
      <c r="K200" s="1545"/>
      <c r="L200" s="1546"/>
      <c r="M200" s="1547"/>
      <c r="N200" s="1548"/>
      <c r="O200" s="1548"/>
      <c r="P200" s="1549"/>
      <c r="Q200" s="1547"/>
      <c r="R200" s="1548"/>
      <c r="S200" s="1548"/>
      <c r="T200" s="1549"/>
      <c r="U200" s="1547"/>
      <c r="V200" s="1548"/>
      <c r="W200" s="1548"/>
      <c r="X200" s="1549"/>
      <c r="Y200" s="377"/>
    </row>
    <row r="201" spans="1:25" ht="21" hidden="1" customHeight="1" outlineLevel="1">
      <c r="A201" s="303"/>
      <c r="B201" s="1552">
        <v>186</v>
      </c>
      <c r="C201" s="1541"/>
      <c r="D201" s="1541"/>
      <c r="E201" s="1544" t="str">
        <f>IF(VLOOKUP(B201,住戸一覧!$B:$AM,3,0)="","",VLOOKUP(B201,住戸一覧!$B:$AM,3,0))</f>
        <v/>
      </c>
      <c r="F201" s="1545"/>
      <c r="G201" s="1545"/>
      <c r="H201" s="1546"/>
      <c r="I201" s="1544" t="str">
        <f>IF(VLOOKUP(B201,住戸一覧!$B:$AM,6,0)="","",VLOOKUP(B201,住戸一覧!$B:$AM,6,0))</f>
        <v/>
      </c>
      <c r="J201" s="1545"/>
      <c r="K201" s="1545"/>
      <c r="L201" s="1546"/>
      <c r="M201" s="1547"/>
      <c r="N201" s="1548"/>
      <c r="O201" s="1548"/>
      <c r="P201" s="1549"/>
      <c r="Q201" s="1547"/>
      <c r="R201" s="1548"/>
      <c r="S201" s="1548"/>
      <c r="T201" s="1549"/>
      <c r="U201" s="1547"/>
      <c r="V201" s="1548"/>
      <c r="W201" s="1548"/>
      <c r="X201" s="1549"/>
      <c r="Y201" s="377"/>
    </row>
    <row r="202" spans="1:25" ht="21" hidden="1" customHeight="1" outlineLevel="1">
      <c r="A202" s="303"/>
      <c r="B202" s="1552">
        <v>187</v>
      </c>
      <c r="C202" s="1541"/>
      <c r="D202" s="1541"/>
      <c r="E202" s="1544" t="str">
        <f>IF(VLOOKUP(B202,住戸一覧!$B:$AM,3,0)="","",VLOOKUP(B202,住戸一覧!$B:$AM,3,0))</f>
        <v/>
      </c>
      <c r="F202" s="1545"/>
      <c r="G202" s="1545"/>
      <c r="H202" s="1546"/>
      <c r="I202" s="1544" t="str">
        <f>IF(VLOOKUP(B202,住戸一覧!$B:$AM,6,0)="","",VLOOKUP(B202,住戸一覧!$B:$AM,6,0))</f>
        <v/>
      </c>
      <c r="J202" s="1545"/>
      <c r="K202" s="1545"/>
      <c r="L202" s="1546"/>
      <c r="M202" s="1547"/>
      <c r="N202" s="1548"/>
      <c r="O202" s="1548"/>
      <c r="P202" s="1549"/>
      <c r="Q202" s="1547"/>
      <c r="R202" s="1548"/>
      <c r="S202" s="1548"/>
      <c r="T202" s="1549"/>
      <c r="U202" s="1547"/>
      <c r="V202" s="1548"/>
      <c r="W202" s="1548"/>
      <c r="X202" s="1549"/>
      <c r="Y202" s="377"/>
    </row>
    <row r="203" spans="1:25" ht="21" hidden="1" customHeight="1" outlineLevel="1">
      <c r="A203" s="303"/>
      <c r="B203" s="1552">
        <v>188</v>
      </c>
      <c r="C203" s="1541"/>
      <c r="D203" s="1541"/>
      <c r="E203" s="1544" t="str">
        <f>IF(VLOOKUP(B203,住戸一覧!$B:$AM,3,0)="","",VLOOKUP(B203,住戸一覧!$B:$AM,3,0))</f>
        <v/>
      </c>
      <c r="F203" s="1545"/>
      <c r="G203" s="1545"/>
      <c r="H203" s="1546"/>
      <c r="I203" s="1544" t="str">
        <f>IF(VLOOKUP(B203,住戸一覧!$B:$AM,6,0)="","",VLOOKUP(B203,住戸一覧!$B:$AM,6,0))</f>
        <v/>
      </c>
      <c r="J203" s="1545"/>
      <c r="K203" s="1545"/>
      <c r="L203" s="1546"/>
      <c r="M203" s="1547"/>
      <c r="N203" s="1548"/>
      <c r="O203" s="1548"/>
      <c r="P203" s="1549"/>
      <c r="Q203" s="1547"/>
      <c r="R203" s="1548"/>
      <c r="S203" s="1548"/>
      <c r="T203" s="1549"/>
      <c r="U203" s="1547"/>
      <c r="V203" s="1548"/>
      <c r="W203" s="1548"/>
      <c r="X203" s="1549"/>
      <c r="Y203" s="377"/>
    </row>
    <row r="204" spans="1:25" ht="21" hidden="1" customHeight="1" outlineLevel="1">
      <c r="A204" s="303"/>
      <c r="B204" s="1552">
        <v>189</v>
      </c>
      <c r="C204" s="1541"/>
      <c r="D204" s="1541"/>
      <c r="E204" s="1544" t="str">
        <f>IF(VLOOKUP(B204,住戸一覧!$B:$AM,3,0)="","",VLOOKUP(B204,住戸一覧!$B:$AM,3,0))</f>
        <v/>
      </c>
      <c r="F204" s="1545"/>
      <c r="G204" s="1545"/>
      <c r="H204" s="1546"/>
      <c r="I204" s="1544" t="str">
        <f>IF(VLOOKUP(B204,住戸一覧!$B:$AM,6,0)="","",VLOOKUP(B204,住戸一覧!$B:$AM,6,0))</f>
        <v/>
      </c>
      <c r="J204" s="1545"/>
      <c r="K204" s="1545"/>
      <c r="L204" s="1546"/>
      <c r="M204" s="1547"/>
      <c r="N204" s="1548"/>
      <c r="O204" s="1548"/>
      <c r="P204" s="1549"/>
      <c r="Q204" s="1547"/>
      <c r="R204" s="1548"/>
      <c r="S204" s="1548"/>
      <c r="T204" s="1549"/>
      <c r="U204" s="1547"/>
      <c r="V204" s="1548"/>
      <c r="W204" s="1548"/>
      <c r="X204" s="1549"/>
      <c r="Y204" s="377"/>
    </row>
    <row r="205" spans="1:25" ht="21" hidden="1" customHeight="1" outlineLevel="1">
      <c r="A205" s="303"/>
      <c r="B205" s="1552">
        <v>190</v>
      </c>
      <c r="C205" s="1541"/>
      <c r="D205" s="1541"/>
      <c r="E205" s="1544" t="str">
        <f>IF(VLOOKUP(B205,住戸一覧!$B:$AM,3,0)="","",VLOOKUP(B205,住戸一覧!$B:$AM,3,0))</f>
        <v/>
      </c>
      <c r="F205" s="1545"/>
      <c r="G205" s="1545"/>
      <c r="H205" s="1546"/>
      <c r="I205" s="1544" t="str">
        <f>IF(VLOOKUP(B205,住戸一覧!$B:$AM,6,0)="","",VLOOKUP(B205,住戸一覧!$B:$AM,6,0))</f>
        <v/>
      </c>
      <c r="J205" s="1545"/>
      <c r="K205" s="1545"/>
      <c r="L205" s="1546"/>
      <c r="M205" s="1547"/>
      <c r="N205" s="1548"/>
      <c r="O205" s="1548"/>
      <c r="P205" s="1549"/>
      <c r="Q205" s="1547"/>
      <c r="R205" s="1548"/>
      <c r="S205" s="1548"/>
      <c r="T205" s="1549"/>
      <c r="U205" s="1547"/>
      <c r="V205" s="1548"/>
      <c r="W205" s="1548"/>
      <c r="X205" s="1549"/>
      <c r="Y205" s="377"/>
    </row>
    <row r="206" spans="1:25" ht="21" hidden="1" customHeight="1" outlineLevel="1">
      <c r="A206" s="303"/>
      <c r="B206" s="1552">
        <v>191</v>
      </c>
      <c r="C206" s="1541"/>
      <c r="D206" s="1541"/>
      <c r="E206" s="1544" t="str">
        <f>IF(VLOOKUP(B206,住戸一覧!$B:$AM,3,0)="","",VLOOKUP(B206,住戸一覧!$B:$AM,3,0))</f>
        <v/>
      </c>
      <c r="F206" s="1545"/>
      <c r="G206" s="1545"/>
      <c r="H206" s="1546"/>
      <c r="I206" s="1544" t="str">
        <f>IF(VLOOKUP(B206,住戸一覧!$B:$AM,6,0)="","",VLOOKUP(B206,住戸一覧!$B:$AM,6,0))</f>
        <v/>
      </c>
      <c r="J206" s="1545"/>
      <c r="K206" s="1545"/>
      <c r="L206" s="1546"/>
      <c r="M206" s="1547"/>
      <c r="N206" s="1548"/>
      <c r="O206" s="1548"/>
      <c r="P206" s="1549"/>
      <c r="Q206" s="1547"/>
      <c r="R206" s="1548"/>
      <c r="S206" s="1548"/>
      <c r="T206" s="1549"/>
      <c r="U206" s="1547"/>
      <c r="V206" s="1548"/>
      <c r="W206" s="1548"/>
      <c r="X206" s="1549"/>
      <c r="Y206" s="377"/>
    </row>
    <row r="207" spans="1:25" ht="21" hidden="1" customHeight="1" outlineLevel="1">
      <c r="A207" s="303"/>
      <c r="B207" s="1552">
        <v>192</v>
      </c>
      <c r="C207" s="1541"/>
      <c r="D207" s="1541"/>
      <c r="E207" s="1544" t="str">
        <f>IF(VLOOKUP(B207,住戸一覧!$B:$AM,3,0)="","",VLOOKUP(B207,住戸一覧!$B:$AM,3,0))</f>
        <v/>
      </c>
      <c r="F207" s="1545"/>
      <c r="G207" s="1545"/>
      <c r="H207" s="1546"/>
      <c r="I207" s="1544" t="str">
        <f>IF(VLOOKUP(B207,住戸一覧!$B:$AM,6,0)="","",VLOOKUP(B207,住戸一覧!$B:$AM,6,0))</f>
        <v/>
      </c>
      <c r="J207" s="1545"/>
      <c r="K207" s="1545"/>
      <c r="L207" s="1546"/>
      <c r="M207" s="1547"/>
      <c r="N207" s="1548"/>
      <c r="O207" s="1548"/>
      <c r="P207" s="1549"/>
      <c r="Q207" s="1547"/>
      <c r="R207" s="1548"/>
      <c r="S207" s="1548"/>
      <c r="T207" s="1549"/>
      <c r="U207" s="1547"/>
      <c r="V207" s="1548"/>
      <c r="W207" s="1548"/>
      <c r="X207" s="1549"/>
      <c r="Y207" s="377"/>
    </row>
    <row r="208" spans="1:25" ht="21" hidden="1" customHeight="1" outlineLevel="1">
      <c r="A208" s="303"/>
      <c r="B208" s="1552">
        <v>193</v>
      </c>
      <c r="C208" s="1541"/>
      <c r="D208" s="1541"/>
      <c r="E208" s="1544" t="str">
        <f>IF(VLOOKUP(B208,住戸一覧!$B:$AM,3,0)="","",VLOOKUP(B208,住戸一覧!$B:$AM,3,0))</f>
        <v/>
      </c>
      <c r="F208" s="1545"/>
      <c r="G208" s="1545"/>
      <c r="H208" s="1546"/>
      <c r="I208" s="1544" t="str">
        <f>IF(VLOOKUP(B208,住戸一覧!$B:$AM,6,0)="","",VLOOKUP(B208,住戸一覧!$B:$AM,6,0))</f>
        <v/>
      </c>
      <c r="J208" s="1545"/>
      <c r="K208" s="1545"/>
      <c r="L208" s="1546"/>
      <c r="M208" s="1547"/>
      <c r="N208" s="1548"/>
      <c r="O208" s="1548"/>
      <c r="P208" s="1549"/>
      <c r="Q208" s="1547"/>
      <c r="R208" s="1548"/>
      <c r="S208" s="1548"/>
      <c r="T208" s="1549"/>
      <c r="U208" s="1547"/>
      <c r="V208" s="1548"/>
      <c r="W208" s="1548"/>
      <c r="X208" s="1549"/>
      <c r="Y208" s="377"/>
    </row>
    <row r="209" spans="1:25" ht="21" hidden="1" customHeight="1" outlineLevel="1">
      <c r="A209" s="303"/>
      <c r="B209" s="1552">
        <v>194</v>
      </c>
      <c r="C209" s="1541"/>
      <c r="D209" s="1541"/>
      <c r="E209" s="1544" t="str">
        <f>IF(VLOOKUP(B209,住戸一覧!$B:$AM,3,0)="","",VLOOKUP(B209,住戸一覧!$B:$AM,3,0))</f>
        <v/>
      </c>
      <c r="F209" s="1545"/>
      <c r="G209" s="1545"/>
      <c r="H209" s="1546"/>
      <c r="I209" s="1544" t="str">
        <f>IF(VLOOKUP(B209,住戸一覧!$B:$AM,6,0)="","",VLOOKUP(B209,住戸一覧!$B:$AM,6,0))</f>
        <v/>
      </c>
      <c r="J209" s="1545"/>
      <c r="K209" s="1545"/>
      <c r="L209" s="1546"/>
      <c r="M209" s="1547"/>
      <c r="N209" s="1548"/>
      <c r="O209" s="1548"/>
      <c r="P209" s="1549"/>
      <c r="Q209" s="1547"/>
      <c r="R209" s="1548"/>
      <c r="S209" s="1548"/>
      <c r="T209" s="1549"/>
      <c r="U209" s="1547"/>
      <c r="V209" s="1548"/>
      <c r="W209" s="1548"/>
      <c r="X209" s="1549"/>
      <c r="Y209" s="377"/>
    </row>
    <row r="210" spans="1:25" ht="21" hidden="1" customHeight="1" outlineLevel="1">
      <c r="A210" s="303"/>
      <c r="B210" s="1552">
        <v>195</v>
      </c>
      <c r="C210" s="1541"/>
      <c r="D210" s="1541"/>
      <c r="E210" s="1544" t="str">
        <f>IF(VLOOKUP(B210,住戸一覧!$B:$AM,3,0)="","",VLOOKUP(B210,住戸一覧!$B:$AM,3,0))</f>
        <v/>
      </c>
      <c r="F210" s="1545"/>
      <c r="G210" s="1545"/>
      <c r="H210" s="1546"/>
      <c r="I210" s="1544" t="str">
        <f>IF(VLOOKUP(B210,住戸一覧!$B:$AM,6,0)="","",VLOOKUP(B210,住戸一覧!$B:$AM,6,0))</f>
        <v/>
      </c>
      <c r="J210" s="1545"/>
      <c r="K210" s="1545"/>
      <c r="L210" s="1546"/>
      <c r="M210" s="1547"/>
      <c r="N210" s="1548"/>
      <c r="O210" s="1548"/>
      <c r="P210" s="1549"/>
      <c r="Q210" s="1547"/>
      <c r="R210" s="1548"/>
      <c r="S210" s="1548"/>
      <c r="T210" s="1549"/>
      <c r="U210" s="1547"/>
      <c r="V210" s="1548"/>
      <c r="W210" s="1548"/>
      <c r="X210" s="1549"/>
      <c r="Y210" s="377"/>
    </row>
    <row r="211" spans="1:25" ht="21" hidden="1" customHeight="1" outlineLevel="1">
      <c r="A211" s="303"/>
      <c r="B211" s="1552">
        <v>196</v>
      </c>
      <c r="C211" s="1541"/>
      <c r="D211" s="1541"/>
      <c r="E211" s="1544" t="str">
        <f>IF(VLOOKUP(B211,住戸一覧!$B:$AM,3,0)="","",VLOOKUP(B211,住戸一覧!$B:$AM,3,0))</f>
        <v/>
      </c>
      <c r="F211" s="1545"/>
      <c r="G211" s="1545"/>
      <c r="H211" s="1546"/>
      <c r="I211" s="1544" t="str">
        <f>IF(VLOOKUP(B211,住戸一覧!$B:$AM,6,0)="","",VLOOKUP(B211,住戸一覧!$B:$AM,6,0))</f>
        <v/>
      </c>
      <c r="J211" s="1545"/>
      <c r="K211" s="1545"/>
      <c r="L211" s="1546"/>
      <c r="M211" s="1547"/>
      <c r="N211" s="1548"/>
      <c r="O211" s="1548"/>
      <c r="P211" s="1549"/>
      <c r="Q211" s="1547"/>
      <c r="R211" s="1548"/>
      <c r="S211" s="1548"/>
      <c r="T211" s="1549"/>
      <c r="U211" s="1547"/>
      <c r="V211" s="1548"/>
      <c r="W211" s="1548"/>
      <c r="X211" s="1549"/>
      <c r="Y211" s="377"/>
    </row>
    <row r="212" spans="1:25" ht="21" hidden="1" customHeight="1" outlineLevel="1">
      <c r="A212" s="303"/>
      <c r="B212" s="1552">
        <v>197</v>
      </c>
      <c r="C212" s="1541"/>
      <c r="D212" s="1541"/>
      <c r="E212" s="1544" t="str">
        <f>IF(VLOOKUP(B212,住戸一覧!$B:$AM,3,0)="","",VLOOKUP(B212,住戸一覧!$B:$AM,3,0))</f>
        <v/>
      </c>
      <c r="F212" s="1545"/>
      <c r="G212" s="1545"/>
      <c r="H212" s="1546"/>
      <c r="I212" s="1544" t="str">
        <f>IF(VLOOKUP(B212,住戸一覧!$B:$AM,6,0)="","",VLOOKUP(B212,住戸一覧!$B:$AM,6,0))</f>
        <v/>
      </c>
      <c r="J212" s="1545"/>
      <c r="K212" s="1545"/>
      <c r="L212" s="1546"/>
      <c r="M212" s="1547"/>
      <c r="N212" s="1548"/>
      <c r="O212" s="1548"/>
      <c r="P212" s="1549"/>
      <c r="Q212" s="1547"/>
      <c r="R212" s="1548"/>
      <c r="S212" s="1548"/>
      <c r="T212" s="1549"/>
      <c r="U212" s="1547"/>
      <c r="V212" s="1548"/>
      <c r="W212" s="1548"/>
      <c r="X212" s="1549"/>
      <c r="Y212" s="377"/>
    </row>
    <row r="213" spans="1:25" ht="21" hidden="1" customHeight="1" outlineLevel="1">
      <c r="A213" s="303"/>
      <c r="B213" s="1552">
        <v>198</v>
      </c>
      <c r="C213" s="1541"/>
      <c r="D213" s="1541"/>
      <c r="E213" s="1544" t="str">
        <f>IF(VLOOKUP(B213,住戸一覧!$B:$AM,3,0)="","",VLOOKUP(B213,住戸一覧!$B:$AM,3,0))</f>
        <v/>
      </c>
      <c r="F213" s="1545"/>
      <c r="G213" s="1545"/>
      <c r="H213" s="1546"/>
      <c r="I213" s="1544" t="str">
        <f>IF(VLOOKUP(B213,住戸一覧!$B:$AM,6,0)="","",VLOOKUP(B213,住戸一覧!$B:$AM,6,0))</f>
        <v/>
      </c>
      <c r="J213" s="1545"/>
      <c r="K213" s="1545"/>
      <c r="L213" s="1546"/>
      <c r="M213" s="1547"/>
      <c r="N213" s="1548"/>
      <c r="O213" s="1548"/>
      <c r="P213" s="1549"/>
      <c r="Q213" s="1547"/>
      <c r="R213" s="1548"/>
      <c r="S213" s="1548"/>
      <c r="T213" s="1549"/>
      <c r="U213" s="1547"/>
      <c r="V213" s="1548"/>
      <c r="W213" s="1548"/>
      <c r="X213" s="1549"/>
      <c r="Y213" s="377"/>
    </row>
    <row r="214" spans="1:25" ht="21" hidden="1" customHeight="1" outlineLevel="1">
      <c r="A214" s="303"/>
      <c r="B214" s="1552">
        <v>199</v>
      </c>
      <c r="C214" s="1541"/>
      <c r="D214" s="1541"/>
      <c r="E214" s="1544" t="str">
        <f>IF(VLOOKUP(B214,住戸一覧!$B:$AM,3,0)="","",VLOOKUP(B214,住戸一覧!$B:$AM,3,0))</f>
        <v/>
      </c>
      <c r="F214" s="1545"/>
      <c r="G214" s="1545"/>
      <c r="H214" s="1546"/>
      <c r="I214" s="1544" t="str">
        <f>IF(VLOOKUP(B214,住戸一覧!$B:$AM,6,0)="","",VLOOKUP(B214,住戸一覧!$B:$AM,6,0))</f>
        <v/>
      </c>
      <c r="J214" s="1545"/>
      <c r="K214" s="1545"/>
      <c r="L214" s="1546"/>
      <c r="M214" s="1547"/>
      <c r="N214" s="1548"/>
      <c r="O214" s="1548"/>
      <c r="P214" s="1549"/>
      <c r="Q214" s="1547"/>
      <c r="R214" s="1548"/>
      <c r="S214" s="1548"/>
      <c r="T214" s="1549"/>
      <c r="U214" s="1547"/>
      <c r="V214" s="1548"/>
      <c r="W214" s="1548"/>
      <c r="X214" s="1549"/>
      <c r="Y214" s="377"/>
    </row>
    <row r="215" spans="1:25" ht="21" hidden="1" customHeight="1" outlineLevel="1">
      <c r="A215" s="303"/>
      <c r="B215" s="1552">
        <v>200</v>
      </c>
      <c r="C215" s="1541"/>
      <c r="D215" s="1541"/>
      <c r="E215" s="1544" t="str">
        <f>IF(VLOOKUP(B215,住戸一覧!$B:$AM,3,0)="","",VLOOKUP(B215,住戸一覧!$B:$AM,3,0))</f>
        <v/>
      </c>
      <c r="F215" s="1545"/>
      <c r="G215" s="1545"/>
      <c r="H215" s="1546"/>
      <c r="I215" s="1544" t="str">
        <f>IF(VLOOKUP(B215,住戸一覧!$B:$AM,6,0)="","",VLOOKUP(B215,住戸一覧!$B:$AM,6,0))</f>
        <v/>
      </c>
      <c r="J215" s="1545"/>
      <c r="K215" s="1545"/>
      <c r="L215" s="1546"/>
      <c r="M215" s="1547"/>
      <c r="N215" s="1548"/>
      <c r="O215" s="1548"/>
      <c r="P215" s="1549"/>
      <c r="Q215" s="1547"/>
      <c r="R215" s="1548"/>
      <c r="S215" s="1548"/>
      <c r="T215" s="1549"/>
      <c r="U215" s="1547"/>
      <c r="V215" s="1548"/>
      <c r="W215" s="1548"/>
      <c r="X215" s="1549"/>
      <c r="Y215" s="377"/>
    </row>
    <row r="216" spans="1:25" ht="21" hidden="1" customHeight="1" outlineLevel="1">
      <c r="A216" s="303"/>
      <c r="B216" s="1552">
        <v>201</v>
      </c>
      <c r="C216" s="1541"/>
      <c r="D216" s="1541"/>
      <c r="E216" s="1544" t="str">
        <f>IF(VLOOKUP(B216,住戸一覧!$B:$AM,3,0)="","",VLOOKUP(B216,住戸一覧!$B:$AM,3,0))</f>
        <v/>
      </c>
      <c r="F216" s="1545"/>
      <c r="G216" s="1545"/>
      <c r="H216" s="1546"/>
      <c r="I216" s="1544" t="str">
        <f>IF(VLOOKUP(B216,住戸一覧!$B:$AM,6,0)="","",VLOOKUP(B216,住戸一覧!$B:$AM,6,0))</f>
        <v/>
      </c>
      <c r="J216" s="1545"/>
      <c r="K216" s="1545"/>
      <c r="L216" s="1546"/>
      <c r="M216" s="1547"/>
      <c r="N216" s="1548"/>
      <c r="O216" s="1548"/>
      <c r="P216" s="1549"/>
      <c r="Q216" s="1547"/>
      <c r="R216" s="1548"/>
      <c r="S216" s="1548"/>
      <c r="T216" s="1549"/>
      <c r="U216" s="1547"/>
      <c r="V216" s="1548"/>
      <c r="W216" s="1548"/>
      <c r="X216" s="1549"/>
      <c r="Y216" s="377"/>
    </row>
    <row r="217" spans="1:25" ht="21" hidden="1" customHeight="1" outlineLevel="1">
      <c r="A217" s="303"/>
      <c r="B217" s="1552">
        <v>202</v>
      </c>
      <c r="C217" s="1541"/>
      <c r="D217" s="1541"/>
      <c r="E217" s="1544" t="str">
        <f>IF(VLOOKUP(B217,住戸一覧!$B:$AM,3,0)="","",VLOOKUP(B217,住戸一覧!$B:$AM,3,0))</f>
        <v/>
      </c>
      <c r="F217" s="1545"/>
      <c r="G217" s="1545"/>
      <c r="H217" s="1546"/>
      <c r="I217" s="1544" t="str">
        <f>IF(VLOOKUP(B217,住戸一覧!$B:$AM,6,0)="","",VLOOKUP(B217,住戸一覧!$B:$AM,6,0))</f>
        <v/>
      </c>
      <c r="J217" s="1545"/>
      <c r="K217" s="1545"/>
      <c r="L217" s="1546"/>
      <c r="M217" s="1547"/>
      <c r="N217" s="1548"/>
      <c r="O217" s="1548"/>
      <c r="P217" s="1549"/>
      <c r="Q217" s="1547"/>
      <c r="R217" s="1548"/>
      <c r="S217" s="1548"/>
      <c r="T217" s="1549"/>
      <c r="U217" s="1547"/>
      <c r="V217" s="1548"/>
      <c r="W217" s="1548"/>
      <c r="X217" s="1549"/>
      <c r="Y217" s="377"/>
    </row>
    <row r="218" spans="1:25" ht="21" hidden="1" customHeight="1" outlineLevel="1">
      <c r="A218" s="303"/>
      <c r="B218" s="1552">
        <v>203</v>
      </c>
      <c r="C218" s="1541"/>
      <c r="D218" s="1541"/>
      <c r="E218" s="1544" t="str">
        <f>IF(VLOOKUP(B218,住戸一覧!$B:$AM,3,0)="","",VLOOKUP(B218,住戸一覧!$B:$AM,3,0))</f>
        <v/>
      </c>
      <c r="F218" s="1545"/>
      <c r="G218" s="1545"/>
      <c r="H218" s="1546"/>
      <c r="I218" s="1544" t="str">
        <f>IF(VLOOKUP(B218,住戸一覧!$B:$AM,6,0)="","",VLOOKUP(B218,住戸一覧!$B:$AM,6,0))</f>
        <v/>
      </c>
      <c r="J218" s="1545"/>
      <c r="K218" s="1545"/>
      <c r="L218" s="1546"/>
      <c r="M218" s="1547"/>
      <c r="N218" s="1548"/>
      <c r="O218" s="1548"/>
      <c r="P218" s="1549"/>
      <c r="Q218" s="1547"/>
      <c r="R218" s="1548"/>
      <c r="S218" s="1548"/>
      <c r="T218" s="1549"/>
      <c r="U218" s="1547"/>
      <c r="V218" s="1548"/>
      <c r="W218" s="1548"/>
      <c r="X218" s="1549"/>
      <c r="Y218" s="377"/>
    </row>
    <row r="219" spans="1:25" ht="21" hidden="1" customHeight="1" outlineLevel="1">
      <c r="A219" s="303"/>
      <c r="B219" s="1552">
        <v>204</v>
      </c>
      <c r="C219" s="1541"/>
      <c r="D219" s="1541"/>
      <c r="E219" s="1544" t="str">
        <f>IF(VLOOKUP(B219,住戸一覧!$B:$AM,3,0)="","",VLOOKUP(B219,住戸一覧!$B:$AM,3,0))</f>
        <v/>
      </c>
      <c r="F219" s="1545"/>
      <c r="G219" s="1545"/>
      <c r="H219" s="1546"/>
      <c r="I219" s="1544" t="str">
        <f>IF(VLOOKUP(B219,住戸一覧!$B:$AM,6,0)="","",VLOOKUP(B219,住戸一覧!$B:$AM,6,0))</f>
        <v/>
      </c>
      <c r="J219" s="1545"/>
      <c r="K219" s="1545"/>
      <c r="L219" s="1546"/>
      <c r="M219" s="1547"/>
      <c r="N219" s="1548"/>
      <c r="O219" s="1548"/>
      <c r="P219" s="1549"/>
      <c r="Q219" s="1547"/>
      <c r="R219" s="1548"/>
      <c r="S219" s="1548"/>
      <c r="T219" s="1549"/>
      <c r="U219" s="1547"/>
      <c r="V219" s="1548"/>
      <c r="W219" s="1548"/>
      <c r="X219" s="1549"/>
      <c r="Y219" s="377"/>
    </row>
    <row r="220" spans="1:25" ht="21" hidden="1" customHeight="1" outlineLevel="1">
      <c r="A220" s="303"/>
      <c r="B220" s="1552">
        <v>205</v>
      </c>
      <c r="C220" s="1541"/>
      <c r="D220" s="1541"/>
      <c r="E220" s="1544" t="str">
        <f>IF(VLOOKUP(B220,住戸一覧!$B:$AM,3,0)="","",VLOOKUP(B220,住戸一覧!$B:$AM,3,0))</f>
        <v/>
      </c>
      <c r="F220" s="1545"/>
      <c r="G220" s="1545"/>
      <c r="H220" s="1546"/>
      <c r="I220" s="1544" t="str">
        <f>IF(VLOOKUP(B220,住戸一覧!$B:$AM,6,0)="","",VLOOKUP(B220,住戸一覧!$B:$AM,6,0))</f>
        <v/>
      </c>
      <c r="J220" s="1545"/>
      <c r="K220" s="1545"/>
      <c r="L220" s="1546"/>
      <c r="M220" s="1547"/>
      <c r="N220" s="1548"/>
      <c r="O220" s="1548"/>
      <c r="P220" s="1549"/>
      <c r="Q220" s="1547"/>
      <c r="R220" s="1548"/>
      <c r="S220" s="1548"/>
      <c r="T220" s="1549"/>
      <c r="U220" s="1547"/>
      <c r="V220" s="1548"/>
      <c r="W220" s="1548"/>
      <c r="X220" s="1549"/>
      <c r="Y220" s="377"/>
    </row>
    <row r="221" spans="1:25" ht="21" hidden="1" customHeight="1" outlineLevel="1">
      <c r="A221" s="303"/>
      <c r="B221" s="1552">
        <v>206</v>
      </c>
      <c r="C221" s="1541"/>
      <c r="D221" s="1541"/>
      <c r="E221" s="1544" t="str">
        <f>IF(VLOOKUP(B221,住戸一覧!$B:$AM,3,0)="","",VLOOKUP(B221,住戸一覧!$B:$AM,3,0))</f>
        <v/>
      </c>
      <c r="F221" s="1545"/>
      <c r="G221" s="1545"/>
      <c r="H221" s="1546"/>
      <c r="I221" s="1544" t="str">
        <f>IF(VLOOKUP(B221,住戸一覧!$B:$AM,6,0)="","",VLOOKUP(B221,住戸一覧!$B:$AM,6,0))</f>
        <v/>
      </c>
      <c r="J221" s="1545"/>
      <c r="K221" s="1545"/>
      <c r="L221" s="1546"/>
      <c r="M221" s="1547"/>
      <c r="N221" s="1548"/>
      <c r="O221" s="1548"/>
      <c r="P221" s="1549"/>
      <c r="Q221" s="1547"/>
      <c r="R221" s="1548"/>
      <c r="S221" s="1548"/>
      <c r="T221" s="1549"/>
      <c r="U221" s="1547"/>
      <c r="V221" s="1548"/>
      <c r="W221" s="1548"/>
      <c r="X221" s="1549"/>
      <c r="Y221" s="377"/>
    </row>
    <row r="222" spans="1:25" ht="21" hidden="1" customHeight="1" outlineLevel="1">
      <c r="A222" s="303"/>
      <c r="B222" s="1552">
        <v>207</v>
      </c>
      <c r="C222" s="1541"/>
      <c r="D222" s="1541"/>
      <c r="E222" s="1544" t="str">
        <f>IF(VLOOKUP(B222,住戸一覧!$B:$AM,3,0)="","",VLOOKUP(B222,住戸一覧!$B:$AM,3,0))</f>
        <v/>
      </c>
      <c r="F222" s="1545"/>
      <c r="G222" s="1545"/>
      <c r="H222" s="1546"/>
      <c r="I222" s="1544" t="str">
        <f>IF(VLOOKUP(B222,住戸一覧!$B:$AM,6,0)="","",VLOOKUP(B222,住戸一覧!$B:$AM,6,0))</f>
        <v/>
      </c>
      <c r="J222" s="1545"/>
      <c r="K222" s="1545"/>
      <c r="L222" s="1546"/>
      <c r="M222" s="1547"/>
      <c r="N222" s="1548"/>
      <c r="O222" s="1548"/>
      <c r="P222" s="1549"/>
      <c r="Q222" s="1547"/>
      <c r="R222" s="1548"/>
      <c r="S222" s="1548"/>
      <c r="T222" s="1549"/>
      <c r="U222" s="1547"/>
      <c r="V222" s="1548"/>
      <c r="W222" s="1548"/>
      <c r="X222" s="1549"/>
      <c r="Y222" s="377"/>
    </row>
    <row r="223" spans="1:25" ht="21" hidden="1" customHeight="1" outlineLevel="1">
      <c r="A223" s="303"/>
      <c r="B223" s="1552">
        <v>208</v>
      </c>
      <c r="C223" s="1541"/>
      <c r="D223" s="1541"/>
      <c r="E223" s="1544" t="str">
        <f>IF(VLOOKUP(B223,住戸一覧!$B:$AM,3,0)="","",VLOOKUP(B223,住戸一覧!$B:$AM,3,0))</f>
        <v/>
      </c>
      <c r="F223" s="1545"/>
      <c r="G223" s="1545"/>
      <c r="H223" s="1546"/>
      <c r="I223" s="1544" t="str">
        <f>IF(VLOOKUP(B223,住戸一覧!$B:$AM,6,0)="","",VLOOKUP(B223,住戸一覧!$B:$AM,6,0))</f>
        <v/>
      </c>
      <c r="J223" s="1545"/>
      <c r="K223" s="1545"/>
      <c r="L223" s="1546"/>
      <c r="M223" s="1547"/>
      <c r="N223" s="1548"/>
      <c r="O223" s="1548"/>
      <c r="P223" s="1549"/>
      <c r="Q223" s="1547"/>
      <c r="R223" s="1548"/>
      <c r="S223" s="1548"/>
      <c r="T223" s="1549"/>
      <c r="U223" s="1547"/>
      <c r="V223" s="1548"/>
      <c r="W223" s="1548"/>
      <c r="X223" s="1549"/>
      <c r="Y223" s="377"/>
    </row>
    <row r="224" spans="1:25" ht="21" hidden="1" customHeight="1" outlineLevel="1">
      <c r="A224" s="303"/>
      <c r="B224" s="1552">
        <v>209</v>
      </c>
      <c r="C224" s="1541"/>
      <c r="D224" s="1541"/>
      <c r="E224" s="1544" t="str">
        <f>IF(VLOOKUP(B224,住戸一覧!$B:$AM,3,0)="","",VLOOKUP(B224,住戸一覧!$B:$AM,3,0))</f>
        <v/>
      </c>
      <c r="F224" s="1545"/>
      <c r="G224" s="1545"/>
      <c r="H224" s="1546"/>
      <c r="I224" s="1544" t="str">
        <f>IF(VLOOKUP(B224,住戸一覧!$B:$AM,6,0)="","",VLOOKUP(B224,住戸一覧!$B:$AM,6,0))</f>
        <v/>
      </c>
      <c r="J224" s="1545"/>
      <c r="K224" s="1545"/>
      <c r="L224" s="1546"/>
      <c r="M224" s="1547"/>
      <c r="N224" s="1548"/>
      <c r="O224" s="1548"/>
      <c r="P224" s="1549"/>
      <c r="Q224" s="1547"/>
      <c r="R224" s="1548"/>
      <c r="S224" s="1548"/>
      <c r="T224" s="1549"/>
      <c r="U224" s="1547"/>
      <c r="V224" s="1548"/>
      <c r="W224" s="1548"/>
      <c r="X224" s="1549"/>
      <c r="Y224" s="377"/>
    </row>
    <row r="225" spans="1:25" ht="21" hidden="1" customHeight="1" outlineLevel="1">
      <c r="A225" s="303"/>
      <c r="B225" s="1552">
        <v>210</v>
      </c>
      <c r="C225" s="1541"/>
      <c r="D225" s="1541"/>
      <c r="E225" s="1544" t="str">
        <f>IF(VLOOKUP(B225,住戸一覧!$B:$AM,3,0)="","",VLOOKUP(B225,住戸一覧!$B:$AM,3,0))</f>
        <v/>
      </c>
      <c r="F225" s="1545"/>
      <c r="G225" s="1545"/>
      <c r="H225" s="1546"/>
      <c r="I225" s="1544" t="str">
        <f>IF(VLOOKUP(B225,住戸一覧!$B:$AM,6,0)="","",VLOOKUP(B225,住戸一覧!$B:$AM,6,0))</f>
        <v/>
      </c>
      <c r="J225" s="1545"/>
      <c r="K225" s="1545"/>
      <c r="L225" s="1546"/>
      <c r="M225" s="1547"/>
      <c r="N225" s="1548"/>
      <c r="O225" s="1548"/>
      <c r="P225" s="1549"/>
      <c r="Q225" s="1547"/>
      <c r="R225" s="1548"/>
      <c r="S225" s="1548"/>
      <c r="T225" s="1549"/>
      <c r="U225" s="1547"/>
      <c r="V225" s="1548"/>
      <c r="W225" s="1548"/>
      <c r="X225" s="1549"/>
      <c r="Y225" s="377"/>
    </row>
    <row r="226" spans="1:25" ht="21" hidden="1" customHeight="1" outlineLevel="1">
      <c r="A226" s="303"/>
      <c r="B226" s="1552">
        <v>211</v>
      </c>
      <c r="C226" s="1541"/>
      <c r="D226" s="1541"/>
      <c r="E226" s="1544" t="str">
        <f>IF(VLOOKUP(B226,住戸一覧!$B:$AM,3,0)="","",VLOOKUP(B226,住戸一覧!$B:$AM,3,0))</f>
        <v/>
      </c>
      <c r="F226" s="1545"/>
      <c r="G226" s="1545"/>
      <c r="H226" s="1546"/>
      <c r="I226" s="1544" t="str">
        <f>IF(VLOOKUP(B226,住戸一覧!$B:$AM,6,0)="","",VLOOKUP(B226,住戸一覧!$B:$AM,6,0))</f>
        <v/>
      </c>
      <c r="J226" s="1545"/>
      <c r="K226" s="1545"/>
      <c r="L226" s="1546"/>
      <c r="M226" s="1547"/>
      <c r="N226" s="1548"/>
      <c r="O226" s="1548"/>
      <c r="P226" s="1549"/>
      <c r="Q226" s="1547"/>
      <c r="R226" s="1548"/>
      <c r="S226" s="1548"/>
      <c r="T226" s="1549"/>
      <c r="U226" s="1547"/>
      <c r="V226" s="1548"/>
      <c r="W226" s="1548"/>
      <c r="X226" s="1549"/>
      <c r="Y226" s="377"/>
    </row>
    <row r="227" spans="1:25" ht="21" hidden="1" customHeight="1" outlineLevel="1">
      <c r="A227" s="303"/>
      <c r="B227" s="1552">
        <v>212</v>
      </c>
      <c r="C227" s="1541"/>
      <c r="D227" s="1541"/>
      <c r="E227" s="1544" t="str">
        <f>IF(VLOOKUP(B227,住戸一覧!$B:$AM,3,0)="","",VLOOKUP(B227,住戸一覧!$B:$AM,3,0))</f>
        <v/>
      </c>
      <c r="F227" s="1545"/>
      <c r="G227" s="1545"/>
      <c r="H227" s="1546"/>
      <c r="I227" s="1544" t="str">
        <f>IF(VLOOKUP(B227,住戸一覧!$B:$AM,6,0)="","",VLOOKUP(B227,住戸一覧!$B:$AM,6,0))</f>
        <v/>
      </c>
      <c r="J227" s="1545"/>
      <c r="K227" s="1545"/>
      <c r="L227" s="1546"/>
      <c r="M227" s="1547"/>
      <c r="N227" s="1548"/>
      <c r="O227" s="1548"/>
      <c r="P227" s="1549"/>
      <c r="Q227" s="1547"/>
      <c r="R227" s="1548"/>
      <c r="S227" s="1548"/>
      <c r="T227" s="1549"/>
      <c r="U227" s="1547"/>
      <c r="V227" s="1548"/>
      <c r="W227" s="1548"/>
      <c r="X227" s="1549"/>
      <c r="Y227" s="377"/>
    </row>
    <row r="228" spans="1:25" ht="21" hidden="1" customHeight="1" outlineLevel="1">
      <c r="A228" s="303"/>
      <c r="B228" s="1552">
        <v>213</v>
      </c>
      <c r="C228" s="1541"/>
      <c r="D228" s="1541"/>
      <c r="E228" s="1544" t="str">
        <f>IF(VLOOKUP(B228,住戸一覧!$B:$AM,3,0)="","",VLOOKUP(B228,住戸一覧!$B:$AM,3,0))</f>
        <v/>
      </c>
      <c r="F228" s="1545"/>
      <c r="G228" s="1545"/>
      <c r="H228" s="1546"/>
      <c r="I228" s="1544" t="str">
        <f>IF(VLOOKUP(B228,住戸一覧!$B:$AM,6,0)="","",VLOOKUP(B228,住戸一覧!$B:$AM,6,0))</f>
        <v/>
      </c>
      <c r="J228" s="1545"/>
      <c r="K228" s="1545"/>
      <c r="L228" s="1546"/>
      <c r="M228" s="1547"/>
      <c r="N228" s="1548"/>
      <c r="O228" s="1548"/>
      <c r="P228" s="1549"/>
      <c r="Q228" s="1547"/>
      <c r="R228" s="1548"/>
      <c r="S228" s="1548"/>
      <c r="T228" s="1549"/>
      <c r="U228" s="1547"/>
      <c r="V228" s="1548"/>
      <c r="W228" s="1548"/>
      <c r="X228" s="1549"/>
      <c r="Y228" s="377"/>
    </row>
    <row r="229" spans="1:25" ht="21" hidden="1" customHeight="1" outlineLevel="1">
      <c r="A229" s="303"/>
      <c r="B229" s="1552">
        <v>214</v>
      </c>
      <c r="C229" s="1541"/>
      <c r="D229" s="1541"/>
      <c r="E229" s="1544" t="str">
        <f>IF(VLOOKUP(B229,住戸一覧!$B:$AM,3,0)="","",VLOOKUP(B229,住戸一覧!$B:$AM,3,0))</f>
        <v/>
      </c>
      <c r="F229" s="1545"/>
      <c r="G229" s="1545"/>
      <c r="H229" s="1546"/>
      <c r="I229" s="1544" t="str">
        <f>IF(VLOOKUP(B229,住戸一覧!$B:$AM,6,0)="","",VLOOKUP(B229,住戸一覧!$B:$AM,6,0))</f>
        <v/>
      </c>
      <c r="J229" s="1545"/>
      <c r="K229" s="1545"/>
      <c r="L229" s="1546"/>
      <c r="M229" s="1547"/>
      <c r="N229" s="1548"/>
      <c r="O229" s="1548"/>
      <c r="P229" s="1549"/>
      <c r="Q229" s="1547"/>
      <c r="R229" s="1548"/>
      <c r="S229" s="1548"/>
      <c r="T229" s="1549"/>
      <c r="U229" s="1547"/>
      <c r="V229" s="1548"/>
      <c r="W229" s="1548"/>
      <c r="X229" s="1549"/>
      <c r="Y229" s="377"/>
    </row>
    <row r="230" spans="1:25" ht="21" hidden="1" customHeight="1" outlineLevel="1">
      <c r="A230" s="303"/>
      <c r="B230" s="1552">
        <v>215</v>
      </c>
      <c r="C230" s="1541"/>
      <c r="D230" s="1541"/>
      <c r="E230" s="1544" t="str">
        <f>IF(VLOOKUP(B230,住戸一覧!$B:$AM,3,0)="","",VLOOKUP(B230,住戸一覧!$B:$AM,3,0))</f>
        <v/>
      </c>
      <c r="F230" s="1545"/>
      <c r="G230" s="1545"/>
      <c r="H230" s="1546"/>
      <c r="I230" s="1544" t="str">
        <f>IF(VLOOKUP(B230,住戸一覧!$B:$AM,6,0)="","",VLOOKUP(B230,住戸一覧!$B:$AM,6,0))</f>
        <v/>
      </c>
      <c r="J230" s="1545"/>
      <c r="K230" s="1545"/>
      <c r="L230" s="1546"/>
      <c r="M230" s="1547"/>
      <c r="N230" s="1548"/>
      <c r="O230" s="1548"/>
      <c r="P230" s="1549"/>
      <c r="Q230" s="1547"/>
      <c r="R230" s="1548"/>
      <c r="S230" s="1548"/>
      <c r="T230" s="1549"/>
      <c r="U230" s="1547"/>
      <c r="V230" s="1548"/>
      <c r="W230" s="1548"/>
      <c r="X230" s="1549"/>
      <c r="Y230" s="377"/>
    </row>
    <row r="231" spans="1:25" ht="21" hidden="1" customHeight="1" outlineLevel="1">
      <c r="A231" s="303"/>
      <c r="B231" s="1552">
        <v>216</v>
      </c>
      <c r="C231" s="1541"/>
      <c r="D231" s="1541"/>
      <c r="E231" s="1544" t="str">
        <f>IF(VLOOKUP(B231,住戸一覧!$B:$AM,3,0)="","",VLOOKUP(B231,住戸一覧!$B:$AM,3,0))</f>
        <v/>
      </c>
      <c r="F231" s="1545"/>
      <c r="G231" s="1545"/>
      <c r="H231" s="1546"/>
      <c r="I231" s="1544" t="str">
        <f>IF(VLOOKUP(B231,住戸一覧!$B:$AM,6,0)="","",VLOOKUP(B231,住戸一覧!$B:$AM,6,0))</f>
        <v/>
      </c>
      <c r="J231" s="1545"/>
      <c r="K231" s="1545"/>
      <c r="L231" s="1546"/>
      <c r="M231" s="1547"/>
      <c r="N231" s="1548"/>
      <c r="O231" s="1548"/>
      <c r="P231" s="1549"/>
      <c r="Q231" s="1547"/>
      <c r="R231" s="1548"/>
      <c r="S231" s="1548"/>
      <c r="T231" s="1549"/>
      <c r="U231" s="1547"/>
      <c r="V231" s="1548"/>
      <c r="W231" s="1548"/>
      <c r="X231" s="1549"/>
      <c r="Y231" s="377"/>
    </row>
    <row r="232" spans="1:25" ht="21" hidden="1" customHeight="1" outlineLevel="1">
      <c r="A232" s="303"/>
      <c r="B232" s="1552">
        <v>217</v>
      </c>
      <c r="C232" s="1541"/>
      <c r="D232" s="1541"/>
      <c r="E232" s="1544" t="str">
        <f>IF(VLOOKUP(B232,住戸一覧!$B:$AM,3,0)="","",VLOOKUP(B232,住戸一覧!$B:$AM,3,0))</f>
        <v/>
      </c>
      <c r="F232" s="1545"/>
      <c r="G232" s="1545"/>
      <c r="H232" s="1546"/>
      <c r="I232" s="1544" t="str">
        <f>IF(VLOOKUP(B232,住戸一覧!$B:$AM,6,0)="","",VLOOKUP(B232,住戸一覧!$B:$AM,6,0))</f>
        <v/>
      </c>
      <c r="J232" s="1545"/>
      <c r="K232" s="1545"/>
      <c r="L232" s="1546"/>
      <c r="M232" s="1547"/>
      <c r="N232" s="1548"/>
      <c r="O232" s="1548"/>
      <c r="P232" s="1549"/>
      <c r="Q232" s="1547"/>
      <c r="R232" s="1548"/>
      <c r="S232" s="1548"/>
      <c r="T232" s="1549"/>
      <c r="U232" s="1547"/>
      <c r="V232" s="1548"/>
      <c r="W232" s="1548"/>
      <c r="X232" s="1549"/>
      <c r="Y232" s="377"/>
    </row>
    <row r="233" spans="1:25" ht="21" hidden="1" customHeight="1" outlineLevel="1">
      <c r="A233" s="303"/>
      <c r="B233" s="1552">
        <v>218</v>
      </c>
      <c r="C233" s="1541"/>
      <c r="D233" s="1541"/>
      <c r="E233" s="1544" t="str">
        <f>IF(VLOOKUP(B233,住戸一覧!$B:$AM,3,0)="","",VLOOKUP(B233,住戸一覧!$B:$AM,3,0))</f>
        <v/>
      </c>
      <c r="F233" s="1545"/>
      <c r="G233" s="1545"/>
      <c r="H233" s="1546"/>
      <c r="I233" s="1544" t="str">
        <f>IF(VLOOKUP(B233,住戸一覧!$B:$AM,6,0)="","",VLOOKUP(B233,住戸一覧!$B:$AM,6,0))</f>
        <v/>
      </c>
      <c r="J233" s="1545"/>
      <c r="K233" s="1545"/>
      <c r="L233" s="1546"/>
      <c r="M233" s="1547"/>
      <c r="N233" s="1548"/>
      <c r="O233" s="1548"/>
      <c r="P233" s="1549"/>
      <c r="Q233" s="1547"/>
      <c r="R233" s="1548"/>
      <c r="S233" s="1548"/>
      <c r="T233" s="1549"/>
      <c r="U233" s="1547"/>
      <c r="V233" s="1548"/>
      <c r="W233" s="1548"/>
      <c r="X233" s="1549"/>
      <c r="Y233" s="377"/>
    </row>
    <row r="234" spans="1:25" ht="21" hidden="1" customHeight="1" outlineLevel="1">
      <c r="A234" s="303"/>
      <c r="B234" s="1552">
        <v>219</v>
      </c>
      <c r="C234" s="1541"/>
      <c r="D234" s="1541"/>
      <c r="E234" s="1544" t="str">
        <f>IF(VLOOKUP(B234,住戸一覧!$B:$AM,3,0)="","",VLOOKUP(B234,住戸一覧!$B:$AM,3,0))</f>
        <v/>
      </c>
      <c r="F234" s="1545"/>
      <c r="G234" s="1545"/>
      <c r="H234" s="1546"/>
      <c r="I234" s="1544" t="str">
        <f>IF(VLOOKUP(B234,住戸一覧!$B:$AM,6,0)="","",VLOOKUP(B234,住戸一覧!$B:$AM,6,0))</f>
        <v/>
      </c>
      <c r="J234" s="1545"/>
      <c r="K234" s="1545"/>
      <c r="L234" s="1546"/>
      <c r="M234" s="1547"/>
      <c r="N234" s="1548"/>
      <c r="O234" s="1548"/>
      <c r="P234" s="1549"/>
      <c r="Q234" s="1547"/>
      <c r="R234" s="1548"/>
      <c r="S234" s="1548"/>
      <c r="T234" s="1549"/>
      <c r="U234" s="1547"/>
      <c r="V234" s="1548"/>
      <c r="W234" s="1548"/>
      <c r="X234" s="1549"/>
      <c r="Y234" s="377"/>
    </row>
    <row r="235" spans="1:25" ht="21" hidden="1" customHeight="1" outlineLevel="1">
      <c r="A235" s="303"/>
      <c r="B235" s="1552">
        <v>220</v>
      </c>
      <c r="C235" s="1541"/>
      <c r="D235" s="1541"/>
      <c r="E235" s="1544" t="str">
        <f>IF(VLOOKUP(B235,住戸一覧!$B:$AM,3,0)="","",VLOOKUP(B235,住戸一覧!$B:$AM,3,0))</f>
        <v/>
      </c>
      <c r="F235" s="1545"/>
      <c r="G235" s="1545"/>
      <c r="H235" s="1546"/>
      <c r="I235" s="1544" t="str">
        <f>IF(VLOOKUP(B235,住戸一覧!$B:$AM,6,0)="","",VLOOKUP(B235,住戸一覧!$B:$AM,6,0))</f>
        <v/>
      </c>
      <c r="J235" s="1545"/>
      <c r="K235" s="1545"/>
      <c r="L235" s="1546"/>
      <c r="M235" s="1547"/>
      <c r="N235" s="1548"/>
      <c r="O235" s="1548"/>
      <c r="P235" s="1549"/>
      <c r="Q235" s="1547"/>
      <c r="R235" s="1548"/>
      <c r="S235" s="1548"/>
      <c r="T235" s="1549"/>
      <c r="U235" s="1547"/>
      <c r="V235" s="1548"/>
      <c r="W235" s="1548"/>
      <c r="X235" s="1549"/>
      <c r="Y235" s="377"/>
    </row>
    <row r="236" spans="1:25" ht="21" hidden="1" customHeight="1" outlineLevel="1">
      <c r="A236" s="303"/>
      <c r="B236" s="1552">
        <v>221</v>
      </c>
      <c r="C236" s="1541"/>
      <c r="D236" s="1541"/>
      <c r="E236" s="1544" t="str">
        <f>IF(VLOOKUP(B236,住戸一覧!$B:$AM,3,0)="","",VLOOKUP(B236,住戸一覧!$B:$AM,3,0))</f>
        <v/>
      </c>
      <c r="F236" s="1545"/>
      <c r="G236" s="1545"/>
      <c r="H236" s="1546"/>
      <c r="I236" s="1544" t="str">
        <f>IF(VLOOKUP(B236,住戸一覧!$B:$AM,6,0)="","",VLOOKUP(B236,住戸一覧!$B:$AM,6,0))</f>
        <v/>
      </c>
      <c r="J236" s="1545"/>
      <c r="K236" s="1545"/>
      <c r="L236" s="1546"/>
      <c r="M236" s="1547"/>
      <c r="N236" s="1548"/>
      <c r="O236" s="1548"/>
      <c r="P236" s="1549"/>
      <c r="Q236" s="1547"/>
      <c r="R236" s="1548"/>
      <c r="S236" s="1548"/>
      <c r="T236" s="1549"/>
      <c r="U236" s="1547"/>
      <c r="V236" s="1548"/>
      <c r="W236" s="1548"/>
      <c r="X236" s="1549"/>
      <c r="Y236" s="377"/>
    </row>
    <row r="237" spans="1:25" ht="21" hidden="1" customHeight="1" outlineLevel="1">
      <c r="A237" s="303"/>
      <c r="B237" s="1552">
        <v>222</v>
      </c>
      <c r="C237" s="1541"/>
      <c r="D237" s="1541"/>
      <c r="E237" s="1544" t="str">
        <f>IF(VLOOKUP(B237,住戸一覧!$B:$AM,3,0)="","",VLOOKUP(B237,住戸一覧!$B:$AM,3,0))</f>
        <v/>
      </c>
      <c r="F237" s="1545"/>
      <c r="G237" s="1545"/>
      <c r="H237" s="1546"/>
      <c r="I237" s="1544" t="str">
        <f>IF(VLOOKUP(B237,住戸一覧!$B:$AM,6,0)="","",VLOOKUP(B237,住戸一覧!$B:$AM,6,0))</f>
        <v/>
      </c>
      <c r="J237" s="1545"/>
      <c r="K237" s="1545"/>
      <c r="L237" s="1546"/>
      <c r="M237" s="1547"/>
      <c r="N237" s="1548"/>
      <c r="O237" s="1548"/>
      <c r="P237" s="1549"/>
      <c r="Q237" s="1547"/>
      <c r="R237" s="1548"/>
      <c r="S237" s="1548"/>
      <c r="T237" s="1549"/>
      <c r="U237" s="1547"/>
      <c r="V237" s="1548"/>
      <c r="W237" s="1548"/>
      <c r="X237" s="1549"/>
      <c r="Y237" s="377"/>
    </row>
    <row r="238" spans="1:25" ht="21" hidden="1" customHeight="1" outlineLevel="1">
      <c r="A238" s="303"/>
      <c r="B238" s="1552">
        <v>223</v>
      </c>
      <c r="C238" s="1541"/>
      <c r="D238" s="1541"/>
      <c r="E238" s="1544" t="str">
        <f>IF(VLOOKUP(B238,住戸一覧!$B:$AM,3,0)="","",VLOOKUP(B238,住戸一覧!$B:$AM,3,0))</f>
        <v/>
      </c>
      <c r="F238" s="1545"/>
      <c r="G238" s="1545"/>
      <c r="H238" s="1546"/>
      <c r="I238" s="1544" t="str">
        <f>IF(VLOOKUP(B238,住戸一覧!$B:$AM,6,0)="","",VLOOKUP(B238,住戸一覧!$B:$AM,6,0))</f>
        <v/>
      </c>
      <c r="J238" s="1545"/>
      <c r="K238" s="1545"/>
      <c r="L238" s="1546"/>
      <c r="M238" s="1547"/>
      <c r="N238" s="1548"/>
      <c r="O238" s="1548"/>
      <c r="P238" s="1549"/>
      <c r="Q238" s="1547"/>
      <c r="R238" s="1548"/>
      <c r="S238" s="1548"/>
      <c r="T238" s="1549"/>
      <c r="U238" s="1547"/>
      <c r="V238" s="1548"/>
      <c r="W238" s="1548"/>
      <c r="X238" s="1549"/>
      <c r="Y238" s="377"/>
    </row>
    <row r="239" spans="1:25" ht="21" hidden="1" customHeight="1" outlineLevel="1">
      <c r="A239" s="303"/>
      <c r="B239" s="1552">
        <v>224</v>
      </c>
      <c r="C239" s="1541"/>
      <c r="D239" s="1541"/>
      <c r="E239" s="1544" t="str">
        <f>IF(VLOOKUP(B239,住戸一覧!$B:$AM,3,0)="","",VLOOKUP(B239,住戸一覧!$B:$AM,3,0))</f>
        <v/>
      </c>
      <c r="F239" s="1545"/>
      <c r="G239" s="1545"/>
      <c r="H239" s="1546"/>
      <c r="I239" s="1544" t="str">
        <f>IF(VLOOKUP(B239,住戸一覧!$B:$AM,6,0)="","",VLOOKUP(B239,住戸一覧!$B:$AM,6,0))</f>
        <v/>
      </c>
      <c r="J239" s="1545"/>
      <c r="K239" s="1545"/>
      <c r="L239" s="1546"/>
      <c r="M239" s="1547"/>
      <c r="N239" s="1548"/>
      <c r="O239" s="1548"/>
      <c r="P239" s="1549"/>
      <c r="Q239" s="1547"/>
      <c r="R239" s="1548"/>
      <c r="S239" s="1548"/>
      <c r="T239" s="1549"/>
      <c r="U239" s="1547"/>
      <c r="V239" s="1548"/>
      <c r="W239" s="1548"/>
      <c r="X239" s="1549"/>
      <c r="Y239" s="377"/>
    </row>
    <row r="240" spans="1:25" ht="21" hidden="1" customHeight="1" outlineLevel="1">
      <c r="A240" s="303"/>
      <c r="B240" s="1552">
        <v>225</v>
      </c>
      <c r="C240" s="1541"/>
      <c r="D240" s="1541"/>
      <c r="E240" s="1544" t="str">
        <f>IF(VLOOKUP(B240,住戸一覧!$B:$AM,3,0)="","",VLOOKUP(B240,住戸一覧!$B:$AM,3,0))</f>
        <v/>
      </c>
      <c r="F240" s="1545"/>
      <c r="G240" s="1545"/>
      <c r="H240" s="1546"/>
      <c r="I240" s="1544" t="str">
        <f>IF(VLOOKUP(B240,住戸一覧!$B:$AM,6,0)="","",VLOOKUP(B240,住戸一覧!$B:$AM,6,0))</f>
        <v/>
      </c>
      <c r="J240" s="1545"/>
      <c r="K240" s="1545"/>
      <c r="L240" s="1546"/>
      <c r="M240" s="1547"/>
      <c r="N240" s="1548"/>
      <c r="O240" s="1548"/>
      <c r="P240" s="1549"/>
      <c r="Q240" s="1547"/>
      <c r="R240" s="1548"/>
      <c r="S240" s="1548"/>
      <c r="T240" s="1549"/>
      <c r="U240" s="1547"/>
      <c r="V240" s="1548"/>
      <c r="W240" s="1548"/>
      <c r="X240" s="1549"/>
      <c r="Y240" s="377"/>
    </row>
    <row r="241" spans="1:25" ht="21" hidden="1" customHeight="1" outlineLevel="1">
      <c r="A241" s="303"/>
      <c r="B241" s="1552">
        <v>226</v>
      </c>
      <c r="C241" s="1541"/>
      <c r="D241" s="1541"/>
      <c r="E241" s="1544" t="str">
        <f>IF(VLOOKUP(B241,住戸一覧!$B:$AM,3,0)="","",VLOOKUP(B241,住戸一覧!$B:$AM,3,0))</f>
        <v/>
      </c>
      <c r="F241" s="1545"/>
      <c r="G241" s="1545"/>
      <c r="H241" s="1546"/>
      <c r="I241" s="1544" t="str">
        <f>IF(VLOOKUP(B241,住戸一覧!$B:$AM,6,0)="","",VLOOKUP(B241,住戸一覧!$B:$AM,6,0))</f>
        <v/>
      </c>
      <c r="J241" s="1545"/>
      <c r="K241" s="1545"/>
      <c r="L241" s="1546"/>
      <c r="M241" s="1547"/>
      <c r="N241" s="1548"/>
      <c r="O241" s="1548"/>
      <c r="P241" s="1549"/>
      <c r="Q241" s="1547"/>
      <c r="R241" s="1548"/>
      <c r="S241" s="1548"/>
      <c r="T241" s="1549"/>
      <c r="U241" s="1547"/>
      <c r="V241" s="1548"/>
      <c r="W241" s="1548"/>
      <c r="X241" s="1549"/>
      <c r="Y241" s="377"/>
    </row>
    <row r="242" spans="1:25" ht="21" hidden="1" customHeight="1" outlineLevel="1">
      <c r="A242" s="303"/>
      <c r="B242" s="1552">
        <v>227</v>
      </c>
      <c r="C242" s="1541"/>
      <c r="D242" s="1541"/>
      <c r="E242" s="1544" t="str">
        <f>IF(VLOOKUP(B242,住戸一覧!$B:$AM,3,0)="","",VLOOKUP(B242,住戸一覧!$B:$AM,3,0))</f>
        <v/>
      </c>
      <c r="F242" s="1545"/>
      <c r="G242" s="1545"/>
      <c r="H242" s="1546"/>
      <c r="I242" s="1544" t="str">
        <f>IF(VLOOKUP(B242,住戸一覧!$B:$AM,6,0)="","",VLOOKUP(B242,住戸一覧!$B:$AM,6,0))</f>
        <v/>
      </c>
      <c r="J242" s="1545"/>
      <c r="K242" s="1545"/>
      <c r="L242" s="1546"/>
      <c r="M242" s="1547"/>
      <c r="N242" s="1548"/>
      <c r="O242" s="1548"/>
      <c r="P242" s="1549"/>
      <c r="Q242" s="1547"/>
      <c r="R242" s="1548"/>
      <c r="S242" s="1548"/>
      <c r="T242" s="1549"/>
      <c r="U242" s="1547"/>
      <c r="V242" s="1548"/>
      <c r="W242" s="1548"/>
      <c r="X242" s="1549"/>
      <c r="Y242" s="377"/>
    </row>
    <row r="243" spans="1:25" ht="21" hidden="1" customHeight="1" outlineLevel="1">
      <c r="A243" s="303"/>
      <c r="B243" s="1552">
        <v>228</v>
      </c>
      <c r="C243" s="1541"/>
      <c r="D243" s="1541"/>
      <c r="E243" s="1544" t="str">
        <f>IF(VLOOKUP(B243,住戸一覧!$B:$AM,3,0)="","",VLOOKUP(B243,住戸一覧!$B:$AM,3,0))</f>
        <v/>
      </c>
      <c r="F243" s="1545"/>
      <c r="G243" s="1545"/>
      <c r="H243" s="1546"/>
      <c r="I243" s="1544" t="str">
        <f>IF(VLOOKUP(B243,住戸一覧!$B:$AM,6,0)="","",VLOOKUP(B243,住戸一覧!$B:$AM,6,0))</f>
        <v/>
      </c>
      <c r="J243" s="1545"/>
      <c r="K243" s="1545"/>
      <c r="L243" s="1546"/>
      <c r="M243" s="1547"/>
      <c r="N243" s="1548"/>
      <c r="O243" s="1548"/>
      <c r="P243" s="1549"/>
      <c r="Q243" s="1547"/>
      <c r="R243" s="1548"/>
      <c r="S243" s="1548"/>
      <c r="T243" s="1549"/>
      <c r="U243" s="1547"/>
      <c r="V243" s="1548"/>
      <c r="W243" s="1548"/>
      <c r="X243" s="1549"/>
      <c r="Y243" s="377"/>
    </row>
    <row r="244" spans="1:25" ht="21" hidden="1" customHeight="1" outlineLevel="1">
      <c r="A244" s="303"/>
      <c r="B244" s="1552">
        <v>229</v>
      </c>
      <c r="C244" s="1541"/>
      <c r="D244" s="1541"/>
      <c r="E244" s="1544" t="str">
        <f>IF(VLOOKUP(B244,住戸一覧!$B:$AM,3,0)="","",VLOOKUP(B244,住戸一覧!$B:$AM,3,0))</f>
        <v/>
      </c>
      <c r="F244" s="1545"/>
      <c r="G244" s="1545"/>
      <c r="H244" s="1546"/>
      <c r="I244" s="1544" t="str">
        <f>IF(VLOOKUP(B244,住戸一覧!$B:$AM,6,0)="","",VLOOKUP(B244,住戸一覧!$B:$AM,6,0))</f>
        <v/>
      </c>
      <c r="J244" s="1545"/>
      <c r="K244" s="1545"/>
      <c r="L244" s="1546"/>
      <c r="M244" s="1547"/>
      <c r="N244" s="1548"/>
      <c r="O244" s="1548"/>
      <c r="P244" s="1549"/>
      <c r="Q244" s="1547"/>
      <c r="R244" s="1548"/>
      <c r="S244" s="1548"/>
      <c r="T244" s="1549"/>
      <c r="U244" s="1547"/>
      <c r="V244" s="1548"/>
      <c r="W244" s="1548"/>
      <c r="X244" s="1549"/>
      <c r="Y244" s="377"/>
    </row>
    <row r="245" spans="1:25" ht="21" hidden="1" customHeight="1" outlineLevel="1">
      <c r="A245" s="303"/>
      <c r="B245" s="1552">
        <v>230</v>
      </c>
      <c r="C245" s="1541"/>
      <c r="D245" s="1541"/>
      <c r="E245" s="1544" t="str">
        <f>IF(VLOOKUP(B245,住戸一覧!$B:$AM,3,0)="","",VLOOKUP(B245,住戸一覧!$B:$AM,3,0))</f>
        <v/>
      </c>
      <c r="F245" s="1545"/>
      <c r="G245" s="1545"/>
      <c r="H245" s="1546"/>
      <c r="I245" s="1544" t="str">
        <f>IF(VLOOKUP(B245,住戸一覧!$B:$AM,6,0)="","",VLOOKUP(B245,住戸一覧!$B:$AM,6,0))</f>
        <v/>
      </c>
      <c r="J245" s="1545"/>
      <c r="K245" s="1545"/>
      <c r="L245" s="1546"/>
      <c r="M245" s="1547"/>
      <c r="N245" s="1548"/>
      <c r="O245" s="1548"/>
      <c r="P245" s="1549"/>
      <c r="Q245" s="1547"/>
      <c r="R245" s="1548"/>
      <c r="S245" s="1548"/>
      <c r="T245" s="1549"/>
      <c r="U245" s="1547"/>
      <c r="V245" s="1548"/>
      <c r="W245" s="1548"/>
      <c r="X245" s="1549"/>
      <c r="Y245" s="377"/>
    </row>
    <row r="247" spans="1:25" ht="17.25">
      <c r="Y247" s="377"/>
    </row>
    <row r="248" spans="1:25" ht="17.25">
      <c r="Y248" s="377"/>
    </row>
    <row r="249" spans="1:25" ht="17.25">
      <c r="Y249" s="377"/>
    </row>
    <row r="250" spans="1:25" ht="17.25">
      <c r="Y250" s="377"/>
    </row>
    <row r="251" spans="1:25" ht="17.25">
      <c r="Y251" s="377"/>
    </row>
    <row r="252" spans="1:25" ht="17.25">
      <c r="Y252" s="377"/>
    </row>
    <row r="253" spans="1:25" ht="17.25">
      <c r="Y253" s="377"/>
    </row>
    <row r="254" spans="1:25" ht="17.25">
      <c r="Y254" s="377"/>
    </row>
    <row r="255" spans="1:25" ht="17.25">
      <c r="Y255" s="377"/>
    </row>
  </sheetData>
  <sheetProtection algorithmName="SHA-512" hashValue="xLweBs1WhVUyvPjsLQFo/bu9MVj7iLSUzDoEreB4q5GnnPgymE0HP5MbGF/a4uHt3meOPF7cwsBiHnjr5qjweg==" saltValue="PDaS4WyZLZ+hBM2dnXohbQ==" spinCount="100000" sheet="1" formatCells="0" formatRows="0" insertRows="0" selectLockedCells="1" autoFilter="0" pivotTables="0"/>
  <mergeCells count="1437">
    <mergeCell ref="B245:D245"/>
    <mergeCell ref="E245:H245"/>
    <mergeCell ref="I245:L245"/>
    <mergeCell ref="M245:P245"/>
    <mergeCell ref="Q245:T245"/>
    <mergeCell ref="U245:X245"/>
    <mergeCell ref="B244:D244"/>
    <mergeCell ref="E244:H244"/>
    <mergeCell ref="I244:L244"/>
    <mergeCell ref="M244:P244"/>
    <mergeCell ref="Q244:T244"/>
    <mergeCell ref="U244:X244"/>
    <mergeCell ref="B243:D243"/>
    <mergeCell ref="E243:H243"/>
    <mergeCell ref="I243:L243"/>
    <mergeCell ref="M243:P243"/>
    <mergeCell ref="Q243:T243"/>
    <mergeCell ref="U243:X243"/>
    <mergeCell ref="B242:D242"/>
    <mergeCell ref="E242:H242"/>
    <mergeCell ref="I242:L242"/>
    <mergeCell ref="M242:P242"/>
    <mergeCell ref="Q242:T242"/>
    <mergeCell ref="U242:X242"/>
    <mergeCell ref="B241:D241"/>
    <mergeCell ref="E241:H241"/>
    <mergeCell ref="U15:X15"/>
    <mergeCell ref="I241:L241"/>
    <mergeCell ref="M241:P241"/>
    <mergeCell ref="Q241:T241"/>
    <mergeCell ref="U241:X241"/>
    <mergeCell ref="B240:D240"/>
    <mergeCell ref="E240:H240"/>
    <mergeCell ref="I240:L240"/>
    <mergeCell ref="M240:P240"/>
    <mergeCell ref="Q240:T240"/>
    <mergeCell ref="U240:X240"/>
    <mergeCell ref="B239:D239"/>
    <mergeCell ref="E239:H239"/>
    <mergeCell ref="I239:L239"/>
    <mergeCell ref="M239:P239"/>
    <mergeCell ref="Q239:T239"/>
    <mergeCell ref="U239:X239"/>
    <mergeCell ref="B238:D238"/>
    <mergeCell ref="E238:H238"/>
    <mergeCell ref="I238:L238"/>
    <mergeCell ref="M238:P238"/>
    <mergeCell ref="Q238:T238"/>
    <mergeCell ref="U238:X238"/>
    <mergeCell ref="B237:D237"/>
    <mergeCell ref="E237:H237"/>
    <mergeCell ref="I237:L237"/>
    <mergeCell ref="M237:P237"/>
    <mergeCell ref="Q237:T237"/>
    <mergeCell ref="U237:X237"/>
    <mergeCell ref="B236:D236"/>
    <mergeCell ref="E236:H236"/>
    <mergeCell ref="I236:L236"/>
    <mergeCell ref="M236:P236"/>
    <mergeCell ref="Q236:T236"/>
    <mergeCell ref="U236:X236"/>
    <mergeCell ref="B235:D235"/>
    <mergeCell ref="E235:H235"/>
    <mergeCell ref="I235:L235"/>
    <mergeCell ref="M235:P235"/>
    <mergeCell ref="Q235:T235"/>
    <mergeCell ref="U235:X235"/>
    <mergeCell ref="B234:D234"/>
    <mergeCell ref="E234:H234"/>
    <mergeCell ref="I234:L234"/>
    <mergeCell ref="M234:P234"/>
    <mergeCell ref="Q234:T234"/>
    <mergeCell ref="U234:X234"/>
    <mergeCell ref="B233:D233"/>
    <mergeCell ref="E233:H233"/>
    <mergeCell ref="I233:L233"/>
    <mergeCell ref="M233:P233"/>
    <mergeCell ref="Q233:T233"/>
    <mergeCell ref="U233:X233"/>
    <mergeCell ref="B232:D232"/>
    <mergeCell ref="E232:H232"/>
    <mergeCell ref="I232:L232"/>
    <mergeCell ref="M232:P232"/>
    <mergeCell ref="Q232:T232"/>
    <mergeCell ref="U232:X232"/>
    <mergeCell ref="B231:D231"/>
    <mergeCell ref="E231:H231"/>
    <mergeCell ref="I231:L231"/>
    <mergeCell ref="M231:P231"/>
    <mergeCell ref="Q231:T231"/>
    <mergeCell ref="U231:X231"/>
    <mergeCell ref="B230:D230"/>
    <mergeCell ref="E230:H230"/>
    <mergeCell ref="I230:L230"/>
    <mergeCell ref="M230:P230"/>
    <mergeCell ref="Q230:T230"/>
    <mergeCell ref="U230:X230"/>
    <mergeCell ref="B229:D229"/>
    <mergeCell ref="E229:H229"/>
    <mergeCell ref="I229:L229"/>
    <mergeCell ref="M229:P229"/>
    <mergeCell ref="Q229:T229"/>
    <mergeCell ref="U229:X229"/>
    <mergeCell ref="B228:D228"/>
    <mergeCell ref="E228:H228"/>
    <mergeCell ref="I228:L228"/>
    <mergeCell ref="M228:P228"/>
    <mergeCell ref="Q228:T228"/>
    <mergeCell ref="U228:X228"/>
    <mergeCell ref="B227:D227"/>
    <mergeCell ref="E227:H227"/>
    <mergeCell ref="I227:L227"/>
    <mergeCell ref="M227:P227"/>
    <mergeCell ref="Q227:T227"/>
    <mergeCell ref="U227:X227"/>
    <mergeCell ref="B226:D226"/>
    <mergeCell ref="E226:H226"/>
    <mergeCell ref="I226:L226"/>
    <mergeCell ref="M226:P226"/>
    <mergeCell ref="Q226:T226"/>
    <mergeCell ref="U226:X226"/>
    <mergeCell ref="B225:D225"/>
    <mergeCell ref="E225:H225"/>
    <mergeCell ref="I225:L225"/>
    <mergeCell ref="M225:P225"/>
    <mergeCell ref="Q225:T225"/>
    <mergeCell ref="U225:X225"/>
    <mergeCell ref="B224:D224"/>
    <mergeCell ref="E224:H224"/>
    <mergeCell ref="I224:L224"/>
    <mergeCell ref="M224:P224"/>
    <mergeCell ref="Q224:T224"/>
    <mergeCell ref="U224:X224"/>
    <mergeCell ref="B223:D223"/>
    <mergeCell ref="E223:H223"/>
    <mergeCell ref="I223:L223"/>
    <mergeCell ref="M223:P223"/>
    <mergeCell ref="Q223:T223"/>
    <mergeCell ref="U223:X223"/>
    <mergeCell ref="B222:D222"/>
    <mergeCell ref="E222:H222"/>
    <mergeCell ref="I222:L222"/>
    <mergeCell ref="M222:P222"/>
    <mergeCell ref="Q222:T222"/>
    <mergeCell ref="U222:X222"/>
    <mergeCell ref="B221:D221"/>
    <mergeCell ref="E221:H221"/>
    <mergeCell ref="I221:L221"/>
    <mergeCell ref="M221:P221"/>
    <mergeCell ref="Q221:T221"/>
    <mergeCell ref="U221:X221"/>
    <mergeCell ref="B220:D220"/>
    <mergeCell ref="E220:H220"/>
    <mergeCell ref="I220:L220"/>
    <mergeCell ref="M220:P220"/>
    <mergeCell ref="Q220:T220"/>
    <mergeCell ref="U220:X220"/>
    <mergeCell ref="B219:D219"/>
    <mergeCell ref="E219:H219"/>
    <mergeCell ref="I219:L219"/>
    <mergeCell ref="M219:P219"/>
    <mergeCell ref="Q219:T219"/>
    <mergeCell ref="U219:X219"/>
    <mergeCell ref="B218:D218"/>
    <mergeCell ref="E218:H218"/>
    <mergeCell ref="I218:L218"/>
    <mergeCell ref="M218:P218"/>
    <mergeCell ref="Q218:T218"/>
    <mergeCell ref="U218:X218"/>
    <mergeCell ref="B217:D217"/>
    <mergeCell ref="E217:H217"/>
    <mergeCell ref="I217:L217"/>
    <mergeCell ref="M217:P217"/>
    <mergeCell ref="Q217:T217"/>
    <mergeCell ref="U217:X217"/>
    <mergeCell ref="B216:D216"/>
    <mergeCell ref="E216:H216"/>
    <mergeCell ref="I216:L216"/>
    <mergeCell ref="M216:P216"/>
    <mergeCell ref="Q216:T216"/>
    <mergeCell ref="U216:X216"/>
    <mergeCell ref="B215:D215"/>
    <mergeCell ref="E215:H215"/>
    <mergeCell ref="I215:L215"/>
    <mergeCell ref="M215:P215"/>
    <mergeCell ref="Q215:T215"/>
    <mergeCell ref="U215:X215"/>
    <mergeCell ref="B214:D214"/>
    <mergeCell ref="E214:H214"/>
    <mergeCell ref="I214:L214"/>
    <mergeCell ref="M214:P214"/>
    <mergeCell ref="Q214:T214"/>
    <mergeCell ref="U214:X214"/>
    <mergeCell ref="B213:D213"/>
    <mergeCell ref="E213:H213"/>
    <mergeCell ref="I213:L213"/>
    <mergeCell ref="M213:P213"/>
    <mergeCell ref="Q213:T213"/>
    <mergeCell ref="U213:X213"/>
    <mergeCell ref="B212:D212"/>
    <mergeCell ref="E212:H212"/>
    <mergeCell ref="I212:L212"/>
    <mergeCell ref="M212:P212"/>
    <mergeCell ref="Q212:T212"/>
    <mergeCell ref="U212:X212"/>
    <mergeCell ref="B211:D211"/>
    <mergeCell ref="E211:H211"/>
    <mergeCell ref="I211:L211"/>
    <mergeCell ref="M211:P211"/>
    <mergeCell ref="Q211:T211"/>
    <mergeCell ref="U211:X211"/>
    <mergeCell ref="B210:D210"/>
    <mergeCell ref="E210:H210"/>
    <mergeCell ref="I210:L210"/>
    <mergeCell ref="M210:P210"/>
    <mergeCell ref="Q210:T210"/>
    <mergeCell ref="U210:X210"/>
    <mergeCell ref="B209:D209"/>
    <mergeCell ref="E209:H209"/>
    <mergeCell ref="I209:L209"/>
    <mergeCell ref="M209:P209"/>
    <mergeCell ref="Q209:T209"/>
    <mergeCell ref="U209:X209"/>
    <mergeCell ref="B208:D208"/>
    <mergeCell ref="E208:H208"/>
    <mergeCell ref="I208:L208"/>
    <mergeCell ref="M208:P208"/>
    <mergeCell ref="Q208:T208"/>
    <mergeCell ref="U208:X208"/>
    <mergeCell ref="B207:D207"/>
    <mergeCell ref="E207:H207"/>
    <mergeCell ref="I207:L207"/>
    <mergeCell ref="M207:P207"/>
    <mergeCell ref="Q207:T207"/>
    <mergeCell ref="U207:X207"/>
    <mergeCell ref="B206:D206"/>
    <mergeCell ref="E206:H206"/>
    <mergeCell ref="I206:L206"/>
    <mergeCell ref="M206:P206"/>
    <mergeCell ref="Q206:T206"/>
    <mergeCell ref="U206:X206"/>
    <mergeCell ref="B205:D205"/>
    <mergeCell ref="E205:H205"/>
    <mergeCell ref="I205:L205"/>
    <mergeCell ref="M205:P205"/>
    <mergeCell ref="Q205:T205"/>
    <mergeCell ref="U205:X205"/>
    <mergeCell ref="B204:D204"/>
    <mergeCell ref="E204:H204"/>
    <mergeCell ref="I204:L204"/>
    <mergeCell ref="M204:P204"/>
    <mergeCell ref="Q204:T204"/>
    <mergeCell ref="U204:X204"/>
    <mergeCell ref="B203:D203"/>
    <mergeCell ref="E203:H203"/>
    <mergeCell ref="I203:L203"/>
    <mergeCell ref="M203:P203"/>
    <mergeCell ref="Q203:T203"/>
    <mergeCell ref="U203:X203"/>
    <mergeCell ref="B202:D202"/>
    <mergeCell ref="E202:H202"/>
    <mergeCell ref="I202:L202"/>
    <mergeCell ref="M202:P202"/>
    <mergeCell ref="Q202:T202"/>
    <mergeCell ref="U202:X202"/>
    <mergeCell ref="B201:D201"/>
    <mergeCell ref="E201:H201"/>
    <mergeCell ref="I201:L201"/>
    <mergeCell ref="M201:P201"/>
    <mergeCell ref="Q201:T201"/>
    <mergeCell ref="U201:X201"/>
    <mergeCell ref="B200:D200"/>
    <mergeCell ref="E200:H200"/>
    <mergeCell ref="I200:L200"/>
    <mergeCell ref="M200:P200"/>
    <mergeCell ref="Q200:T200"/>
    <mergeCell ref="U200:X200"/>
    <mergeCell ref="B199:D199"/>
    <mergeCell ref="E199:H199"/>
    <mergeCell ref="I199:L199"/>
    <mergeCell ref="M199:P199"/>
    <mergeCell ref="Q199:T199"/>
    <mergeCell ref="U199:X199"/>
    <mergeCell ref="B198:D198"/>
    <mergeCell ref="E198:H198"/>
    <mergeCell ref="I198:L198"/>
    <mergeCell ref="M198:P198"/>
    <mergeCell ref="Q198:T198"/>
    <mergeCell ref="U198:X198"/>
    <mergeCell ref="B197:D197"/>
    <mergeCell ref="E197:H197"/>
    <mergeCell ref="I197:L197"/>
    <mergeCell ref="M197:P197"/>
    <mergeCell ref="Q197:T197"/>
    <mergeCell ref="U197:X197"/>
    <mergeCell ref="B196:D196"/>
    <mergeCell ref="E196:H196"/>
    <mergeCell ref="I196:L196"/>
    <mergeCell ref="M196:P196"/>
    <mergeCell ref="Q196:T196"/>
    <mergeCell ref="U196:X196"/>
    <mergeCell ref="B195:D195"/>
    <mergeCell ref="E195:H195"/>
    <mergeCell ref="I195:L195"/>
    <mergeCell ref="M195:P195"/>
    <mergeCell ref="Q195:T195"/>
    <mergeCell ref="U195:X195"/>
    <mergeCell ref="B194:D194"/>
    <mergeCell ref="E194:H194"/>
    <mergeCell ref="I194:L194"/>
    <mergeCell ref="M194:P194"/>
    <mergeCell ref="Q194:T194"/>
    <mergeCell ref="U194:X194"/>
    <mergeCell ref="B193:D193"/>
    <mergeCell ref="E193:H193"/>
    <mergeCell ref="I193:L193"/>
    <mergeCell ref="M193:P193"/>
    <mergeCell ref="Q193:T193"/>
    <mergeCell ref="U193:X193"/>
    <mergeCell ref="B192:D192"/>
    <mergeCell ref="E192:H192"/>
    <mergeCell ref="I192:L192"/>
    <mergeCell ref="M192:P192"/>
    <mergeCell ref="Q192:T192"/>
    <mergeCell ref="U192:X192"/>
    <mergeCell ref="B191:D191"/>
    <mergeCell ref="E191:H191"/>
    <mergeCell ref="I191:L191"/>
    <mergeCell ref="M191:P191"/>
    <mergeCell ref="Q191:T191"/>
    <mergeCell ref="U191:X191"/>
    <mergeCell ref="B190:D190"/>
    <mergeCell ref="E190:H190"/>
    <mergeCell ref="I190:L190"/>
    <mergeCell ref="M190:P190"/>
    <mergeCell ref="Q190:T190"/>
    <mergeCell ref="U190:X190"/>
    <mergeCell ref="B189:D189"/>
    <mergeCell ref="E189:H189"/>
    <mergeCell ref="I189:L189"/>
    <mergeCell ref="M189:P189"/>
    <mergeCell ref="Q189:T189"/>
    <mergeCell ref="U189:X189"/>
    <mergeCell ref="B188:D188"/>
    <mergeCell ref="E188:H188"/>
    <mergeCell ref="I188:L188"/>
    <mergeCell ref="M188:P188"/>
    <mergeCell ref="Q188:T188"/>
    <mergeCell ref="U188:X188"/>
    <mergeCell ref="B187:D187"/>
    <mergeCell ref="E187:H187"/>
    <mergeCell ref="I187:L187"/>
    <mergeCell ref="M187:P187"/>
    <mergeCell ref="Q187:T187"/>
    <mergeCell ref="U187:X187"/>
    <mergeCell ref="B186:D186"/>
    <mergeCell ref="E186:H186"/>
    <mergeCell ref="I186:L186"/>
    <mergeCell ref="M186:P186"/>
    <mergeCell ref="Q186:T186"/>
    <mergeCell ref="U186:X186"/>
    <mergeCell ref="B185:D185"/>
    <mergeCell ref="E185:H185"/>
    <mergeCell ref="I185:L185"/>
    <mergeCell ref="M185:P185"/>
    <mergeCell ref="Q185:T185"/>
    <mergeCell ref="U185:X185"/>
    <mergeCell ref="B184:D184"/>
    <mergeCell ref="E184:H184"/>
    <mergeCell ref="I184:L184"/>
    <mergeCell ref="M184:P184"/>
    <mergeCell ref="Q184:T184"/>
    <mergeCell ref="U184:X184"/>
    <mergeCell ref="B183:D183"/>
    <mergeCell ref="E183:H183"/>
    <mergeCell ref="I183:L183"/>
    <mergeCell ref="M183:P183"/>
    <mergeCell ref="Q183:T183"/>
    <mergeCell ref="U183:X183"/>
    <mergeCell ref="B182:D182"/>
    <mergeCell ref="E182:H182"/>
    <mergeCell ref="I182:L182"/>
    <mergeCell ref="M182:P182"/>
    <mergeCell ref="Q182:T182"/>
    <mergeCell ref="U182:X182"/>
    <mergeCell ref="B181:D181"/>
    <mergeCell ref="E181:H181"/>
    <mergeCell ref="I181:L181"/>
    <mergeCell ref="M181:P181"/>
    <mergeCell ref="Q181:T181"/>
    <mergeCell ref="U181:X181"/>
    <mergeCell ref="B180:D180"/>
    <mergeCell ref="E180:H180"/>
    <mergeCell ref="I180:L180"/>
    <mergeCell ref="M180:P180"/>
    <mergeCell ref="Q180:T180"/>
    <mergeCell ref="U180:X180"/>
    <mergeCell ref="B179:D179"/>
    <mergeCell ref="E179:H179"/>
    <mergeCell ref="I179:L179"/>
    <mergeCell ref="M179:P179"/>
    <mergeCell ref="Q179:T179"/>
    <mergeCell ref="U179:X179"/>
    <mergeCell ref="B178:D178"/>
    <mergeCell ref="E178:H178"/>
    <mergeCell ref="I178:L178"/>
    <mergeCell ref="M178:P178"/>
    <mergeCell ref="Q178:T178"/>
    <mergeCell ref="U178:X178"/>
    <mergeCell ref="B177:D177"/>
    <mergeCell ref="E177:H177"/>
    <mergeCell ref="I177:L177"/>
    <mergeCell ref="M177:P177"/>
    <mergeCell ref="Q177:T177"/>
    <mergeCell ref="U177:X177"/>
    <mergeCell ref="B176:D176"/>
    <mergeCell ref="E176:H176"/>
    <mergeCell ref="I176:L176"/>
    <mergeCell ref="M176:P176"/>
    <mergeCell ref="Q176:T176"/>
    <mergeCell ref="U176:X176"/>
    <mergeCell ref="B175:D175"/>
    <mergeCell ref="E175:H175"/>
    <mergeCell ref="I175:L175"/>
    <mergeCell ref="M175:P175"/>
    <mergeCell ref="Q175:T175"/>
    <mergeCell ref="U175:X175"/>
    <mergeCell ref="B174:D174"/>
    <mergeCell ref="E174:H174"/>
    <mergeCell ref="I174:L174"/>
    <mergeCell ref="M174:P174"/>
    <mergeCell ref="Q174:T174"/>
    <mergeCell ref="U174:X174"/>
    <mergeCell ref="B173:D173"/>
    <mergeCell ref="E173:H173"/>
    <mergeCell ref="I173:L173"/>
    <mergeCell ref="M173:P173"/>
    <mergeCell ref="Q173:T173"/>
    <mergeCell ref="U173:X173"/>
    <mergeCell ref="B172:D172"/>
    <mergeCell ref="E172:H172"/>
    <mergeCell ref="I172:L172"/>
    <mergeCell ref="M172:P172"/>
    <mergeCell ref="Q172:T172"/>
    <mergeCell ref="U172:X172"/>
    <mergeCell ref="B171:D171"/>
    <mergeCell ref="E171:H171"/>
    <mergeCell ref="I171:L171"/>
    <mergeCell ref="M171:P171"/>
    <mergeCell ref="Q171:T171"/>
    <mergeCell ref="U171:X171"/>
    <mergeCell ref="B170:D170"/>
    <mergeCell ref="E170:H170"/>
    <mergeCell ref="I170:L170"/>
    <mergeCell ref="M170:P170"/>
    <mergeCell ref="Q170:T170"/>
    <mergeCell ref="U170:X170"/>
    <mergeCell ref="B169:D169"/>
    <mergeCell ref="E169:H169"/>
    <mergeCell ref="I169:L169"/>
    <mergeCell ref="M169:P169"/>
    <mergeCell ref="Q169:T169"/>
    <mergeCell ref="U169:X169"/>
    <mergeCell ref="B168:D168"/>
    <mergeCell ref="E168:H168"/>
    <mergeCell ref="I168:L168"/>
    <mergeCell ref="M168:P168"/>
    <mergeCell ref="Q168:T168"/>
    <mergeCell ref="U168:X168"/>
    <mergeCell ref="B167:D167"/>
    <mergeCell ref="E167:H167"/>
    <mergeCell ref="I167:L167"/>
    <mergeCell ref="M167:P167"/>
    <mergeCell ref="Q167:T167"/>
    <mergeCell ref="U167:X167"/>
    <mergeCell ref="B166:D166"/>
    <mergeCell ref="E166:H166"/>
    <mergeCell ref="I166:L166"/>
    <mergeCell ref="M166:P166"/>
    <mergeCell ref="Q166:T166"/>
    <mergeCell ref="U166:X166"/>
    <mergeCell ref="B165:D165"/>
    <mergeCell ref="E165:H165"/>
    <mergeCell ref="I165:L165"/>
    <mergeCell ref="M165:P165"/>
    <mergeCell ref="Q165:T165"/>
    <mergeCell ref="U165:X165"/>
    <mergeCell ref="B164:D164"/>
    <mergeCell ref="E164:H164"/>
    <mergeCell ref="I164:L164"/>
    <mergeCell ref="M164:P164"/>
    <mergeCell ref="Q164:T164"/>
    <mergeCell ref="U164:X164"/>
    <mergeCell ref="B163:D163"/>
    <mergeCell ref="E163:H163"/>
    <mergeCell ref="I163:L163"/>
    <mergeCell ref="M163:P163"/>
    <mergeCell ref="Q163:T163"/>
    <mergeCell ref="U163:X163"/>
    <mergeCell ref="B162:D162"/>
    <mergeCell ref="E162:H162"/>
    <mergeCell ref="I162:L162"/>
    <mergeCell ref="M162:P162"/>
    <mergeCell ref="Q162:T162"/>
    <mergeCell ref="U162:X162"/>
    <mergeCell ref="B161:D161"/>
    <mergeCell ref="E161:H161"/>
    <mergeCell ref="I161:L161"/>
    <mergeCell ref="M161:P161"/>
    <mergeCell ref="Q161:T161"/>
    <mergeCell ref="U161:X161"/>
    <mergeCell ref="B160:D160"/>
    <mergeCell ref="E160:H160"/>
    <mergeCell ref="I160:L160"/>
    <mergeCell ref="M160:P160"/>
    <mergeCell ref="Q160:T160"/>
    <mergeCell ref="U160:X160"/>
    <mergeCell ref="B159:D159"/>
    <mergeCell ref="E159:H159"/>
    <mergeCell ref="I159:L159"/>
    <mergeCell ref="M159:P159"/>
    <mergeCell ref="Q159:T159"/>
    <mergeCell ref="U159:X159"/>
    <mergeCell ref="B158:D158"/>
    <mergeCell ref="E158:H158"/>
    <mergeCell ref="I158:L158"/>
    <mergeCell ref="M158:P158"/>
    <mergeCell ref="Q158:T158"/>
    <mergeCell ref="U158:X158"/>
    <mergeCell ref="B157:D157"/>
    <mergeCell ref="E157:H157"/>
    <mergeCell ref="I157:L157"/>
    <mergeCell ref="M157:P157"/>
    <mergeCell ref="Q157:T157"/>
    <mergeCell ref="U157:X157"/>
    <mergeCell ref="B156:D156"/>
    <mergeCell ref="E156:H156"/>
    <mergeCell ref="I156:L156"/>
    <mergeCell ref="M156:P156"/>
    <mergeCell ref="Q156:T156"/>
    <mergeCell ref="U156:X156"/>
    <mergeCell ref="B155:D155"/>
    <mergeCell ref="E155:H155"/>
    <mergeCell ref="I155:L155"/>
    <mergeCell ref="M155:P155"/>
    <mergeCell ref="Q155:T155"/>
    <mergeCell ref="U155:X155"/>
    <mergeCell ref="B154:D154"/>
    <mergeCell ref="E154:H154"/>
    <mergeCell ref="I154:L154"/>
    <mergeCell ref="M154:P154"/>
    <mergeCell ref="Q154:T154"/>
    <mergeCell ref="U154:X154"/>
    <mergeCell ref="B153:D153"/>
    <mergeCell ref="E153:H153"/>
    <mergeCell ref="I153:L153"/>
    <mergeCell ref="M153:P153"/>
    <mergeCell ref="Q153:T153"/>
    <mergeCell ref="U153:X153"/>
    <mergeCell ref="B152:D152"/>
    <mergeCell ref="E152:H152"/>
    <mergeCell ref="I152:L152"/>
    <mergeCell ref="M152:P152"/>
    <mergeCell ref="Q152:T152"/>
    <mergeCell ref="U152:X152"/>
    <mergeCell ref="B151:D151"/>
    <mergeCell ref="E151:H151"/>
    <mergeCell ref="I151:L151"/>
    <mergeCell ref="M151:P151"/>
    <mergeCell ref="Q151:T151"/>
    <mergeCell ref="U151:X151"/>
    <mergeCell ref="B150:D150"/>
    <mergeCell ref="E150:H150"/>
    <mergeCell ref="I150:L150"/>
    <mergeCell ref="M150:P150"/>
    <mergeCell ref="Q150:T150"/>
    <mergeCell ref="U150:X150"/>
    <mergeCell ref="B149:D149"/>
    <mergeCell ref="E149:H149"/>
    <mergeCell ref="I149:L149"/>
    <mergeCell ref="M149:P149"/>
    <mergeCell ref="Q149:T149"/>
    <mergeCell ref="U149:X149"/>
    <mergeCell ref="B148:D148"/>
    <mergeCell ref="E148:H148"/>
    <mergeCell ref="I148:L148"/>
    <mergeCell ref="M148:P148"/>
    <mergeCell ref="Q148:T148"/>
    <mergeCell ref="U148:X148"/>
    <mergeCell ref="B147:D147"/>
    <mergeCell ref="E147:H147"/>
    <mergeCell ref="I147:L147"/>
    <mergeCell ref="M147:P147"/>
    <mergeCell ref="Q147:T147"/>
    <mergeCell ref="U147:X147"/>
    <mergeCell ref="B146:D146"/>
    <mergeCell ref="E146:H146"/>
    <mergeCell ref="I146:L146"/>
    <mergeCell ref="M146:P146"/>
    <mergeCell ref="Q146:T146"/>
    <mergeCell ref="U146:X146"/>
    <mergeCell ref="B145:D145"/>
    <mergeCell ref="E145:H145"/>
    <mergeCell ref="I145:L145"/>
    <mergeCell ref="M145:P145"/>
    <mergeCell ref="Q145:T145"/>
    <mergeCell ref="U145:X145"/>
    <mergeCell ref="B144:D144"/>
    <mergeCell ref="E144:H144"/>
    <mergeCell ref="I144:L144"/>
    <mergeCell ref="M144:P144"/>
    <mergeCell ref="Q144:T144"/>
    <mergeCell ref="U144:X144"/>
    <mergeCell ref="B143:D143"/>
    <mergeCell ref="E143:H143"/>
    <mergeCell ref="I143:L143"/>
    <mergeCell ref="M143:P143"/>
    <mergeCell ref="Q143:T143"/>
    <mergeCell ref="U143:X143"/>
    <mergeCell ref="B142:D142"/>
    <mergeCell ref="E142:H142"/>
    <mergeCell ref="I142:L142"/>
    <mergeCell ref="M142:P142"/>
    <mergeCell ref="Q142:T142"/>
    <mergeCell ref="U142:X142"/>
    <mergeCell ref="B141:D141"/>
    <mergeCell ref="E141:H141"/>
    <mergeCell ref="I141:L141"/>
    <mergeCell ref="M141:P141"/>
    <mergeCell ref="Q141:T141"/>
    <mergeCell ref="U141:X141"/>
    <mergeCell ref="B140:D140"/>
    <mergeCell ref="E140:H140"/>
    <mergeCell ref="I140:L140"/>
    <mergeCell ref="M140:P140"/>
    <mergeCell ref="Q140:T140"/>
    <mergeCell ref="U140:X140"/>
    <mergeCell ref="B139:D139"/>
    <mergeCell ref="E139:H139"/>
    <mergeCell ref="I139:L139"/>
    <mergeCell ref="M139:P139"/>
    <mergeCell ref="Q139:T139"/>
    <mergeCell ref="U139:X139"/>
    <mergeCell ref="B138:D138"/>
    <mergeCell ref="E138:H138"/>
    <mergeCell ref="I138:L138"/>
    <mergeCell ref="M138:P138"/>
    <mergeCell ref="Q138:T138"/>
    <mergeCell ref="U138:X138"/>
    <mergeCell ref="B137:D137"/>
    <mergeCell ref="E137:H137"/>
    <mergeCell ref="I137:L137"/>
    <mergeCell ref="M137:P137"/>
    <mergeCell ref="Q137:T137"/>
    <mergeCell ref="U137:X137"/>
    <mergeCell ref="B136:D136"/>
    <mergeCell ref="E136:H136"/>
    <mergeCell ref="I136:L136"/>
    <mergeCell ref="M136:P136"/>
    <mergeCell ref="Q136:T136"/>
    <mergeCell ref="U136:X136"/>
    <mergeCell ref="B135:D135"/>
    <mergeCell ref="E135:H135"/>
    <mergeCell ref="I135:L135"/>
    <mergeCell ref="M135:P135"/>
    <mergeCell ref="Q135:T135"/>
    <mergeCell ref="U135:X135"/>
    <mergeCell ref="B134:D134"/>
    <mergeCell ref="E134:H134"/>
    <mergeCell ref="I134:L134"/>
    <mergeCell ref="M134:P134"/>
    <mergeCell ref="Q134:T134"/>
    <mergeCell ref="U134:X134"/>
    <mergeCell ref="B133:D133"/>
    <mergeCell ref="E133:H133"/>
    <mergeCell ref="I133:L133"/>
    <mergeCell ref="M133:P133"/>
    <mergeCell ref="Q133:T133"/>
    <mergeCell ref="U133:X133"/>
    <mergeCell ref="B132:D132"/>
    <mergeCell ref="E132:H132"/>
    <mergeCell ref="I132:L132"/>
    <mergeCell ref="M132:P132"/>
    <mergeCell ref="Q132:T132"/>
    <mergeCell ref="U132:X132"/>
    <mergeCell ref="B131:D131"/>
    <mergeCell ref="E131:H131"/>
    <mergeCell ref="I131:L131"/>
    <mergeCell ref="M131:P131"/>
    <mergeCell ref="Q131:T131"/>
    <mergeCell ref="U131:X131"/>
    <mergeCell ref="B130:D130"/>
    <mergeCell ref="E130:H130"/>
    <mergeCell ref="I130:L130"/>
    <mergeCell ref="M130:P130"/>
    <mergeCell ref="Q130:T130"/>
    <mergeCell ref="U130:X130"/>
    <mergeCell ref="B129:D129"/>
    <mergeCell ref="E129:H129"/>
    <mergeCell ref="I129:L129"/>
    <mergeCell ref="M129:P129"/>
    <mergeCell ref="Q129:T129"/>
    <mergeCell ref="U129:X129"/>
    <mergeCell ref="B128:D128"/>
    <mergeCell ref="E128:H128"/>
    <mergeCell ref="I128:L128"/>
    <mergeCell ref="M128:P128"/>
    <mergeCell ref="Q128:T128"/>
    <mergeCell ref="U128:X128"/>
    <mergeCell ref="B127:D127"/>
    <mergeCell ref="E127:H127"/>
    <mergeCell ref="I127:L127"/>
    <mergeCell ref="M127:P127"/>
    <mergeCell ref="Q127:T127"/>
    <mergeCell ref="U127:X127"/>
    <mergeCell ref="B126:D126"/>
    <mergeCell ref="E126:H126"/>
    <mergeCell ref="I126:L126"/>
    <mergeCell ref="M126:P126"/>
    <mergeCell ref="Q126:T126"/>
    <mergeCell ref="U126:X126"/>
    <mergeCell ref="B125:D125"/>
    <mergeCell ref="E125:H125"/>
    <mergeCell ref="I125:L125"/>
    <mergeCell ref="M125:P125"/>
    <mergeCell ref="Q125:T125"/>
    <mergeCell ref="U125:X125"/>
    <mergeCell ref="B124:D124"/>
    <mergeCell ref="E124:H124"/>
    <mergeCell ref="I124:L124"/>
    <mergeCell ref="M124:P124"/>
    <mergeCell ref="Q124:T124"/>
    <mergeCell ref="U124:X124"/>
    <mergeCell ref="B123:D123"/>
    <mergeCell ref="E123:H123"/>
    <mergeCell ref="I123:L123"/>
    <mergeCell ref="M123:P123"/>
    <mergeCell ref="Q123:T123"/>
    <mergeCell ref="U123:X123"/>
    <mergeCell ref="B122:D122"/>
    <mergeCell ref="E122:H122"/>
    <mergeCell ref="I122:L122"/>
    <mergeCell ref="M122:P122"/>
    <mergeCell ref="Q122:T122"/>
    <mergeCell ref="U122:X122"/>
    <mergeCell ref="B121:D121"/>
    <mergeCell ref="E121:H121"/>
    <mergeCell ref="I121:L121"/>
    <mergeCell ref="M121:P121"/>
    <mergeCell ref="Q121:T121"/>
    <mergeCell ref="U121:X121"/>
    <mergeCell ref="B120:D120"/>
    <mergeCell ref="E120:H120"/>
    <mergeCell ref="I120:L120"/>
    <mergeCell ref="M120:P120"/>
    <mergeCell ref="Q120:T120"/>
    <mergeCell ref="U120:X120"/>
    <mergeCell ref="B119:D119"/>
    <mergeCell ref="E119:H119"/>
    <mergeCell ref="I119:L119"/>
    <mergeCell ref="M119:P119"/>
    <mergeCell ref="Q119:T119"/>
    <mergeCell ref="U119:X119"/>
    <mergeCell ref="B118:D118"/>
    <mergeCell ref="E118:H118"/>
    <mergeCell ref="I118:L118"/>
    <mergeCell ref="M118:P118"/>
    <mergeCell ref="Q118:T118"/>
    <mergeCell ref="U118:X118"/>
    <mergeCell ref="B117:D117"/>
    <mergeCell ref="E117:H117"/>
    <mergeCell ref="I117:L117"/>
    <mergeCell ref="M117:P117"/>
    <mergeCell ref="Q117:T117"/>
    <mergeCell ref="U117:X117"/>
    <mergeCell ref="B116:D116"/>
    <mergeCell ref="E116:H116"/>
    <mergeCell ref="I116:L116"/>
    <mergeCell ref="M116:P116"/>
    <mergeCell ref="Q116:T116"/>
    <mergeCell ref="U116:X116"/>
    <mergeCell ref="B115:D115"/>
    <mergeCell ref="E115:H115"/>
    <mergeCell ref="I115:L115"/>
    <mergeCell ref="M115:P115"/>
    <mergeCell ref="Q115:T115"/>
    <mergeCell ref="U115:X115"/>
    <mergeCell ref="B114:D114"/>
    <mergeCell ref="E114:H114"/>
    <mergeCell ref="I114:L114"/>
    <mergeCell ref="M114:P114"/>
    <mergeCell ref="Q114:T114"/>
    <mergeCell ref="U114:X114"/>
    <mergeCell ref="B113:D113"/>
    <mergeCell ref="E113:H113"/>
    <mergeCell ref="I113:L113"/>
    <mergeCell ref="M113:P113"/>
    <mergeCell ref="Q113:T113"/>
    <mergeCell ref="U113:X113"/>
    <mergeCell ref="B112:D112"/>
    <mergeCell ref="E112:H112"/>
    <mergeCell ref="I112:L112"/>
    <mergeCell ref="M112:P112"/>
    <mergeCell ref="Q112:T112"/>
    <mergeCell ref="U112:X112"/>
    <mergeCell ref="B111:D111"/>
    <mergeCell ref="E111:H111"/>
    <mergeCell ref="I111:L111"/>
    <mergeCell ref="M111:P111"/>
    <mergeCell ref="Q111:T111"/>
    <mergeCell ref="U111:X111"/>
    <mergeCell ref="B110:D110"/>
    <mergeCell ref="E110:H110"/>
    <mergeCell ref="I110:L110"/>
    <mergeCell ref="M110:P110"/>
    <mergeCell ref="Q110:T110"/>
    <mergeCell ref="U110:X110"/>
    <mergeCell ref="B109:D109"/>
    <mergeCell ref="E109:H109"/>
    <mergeCell ref="I109:L109"/>
    <mergeCell ref="M109:P109"/>
    <mergeCell ref="Q109:T109"/>
    <mergeCell ref="U109:X109"/>
    <mergeCell ref="B108:D108"/>
    <mergeCell ref="E108:H108"/>
    <mergeCell ref="I108:L108"/>
    <mergeCell ref="M108:P108"/>
    <mergeCell ref="Q108:T108"/>
    <mergeCell ref="U108:X108"/>
    <mergeCell ref="B107:D107"/>
    <mergeCell ref="E107:H107"/>
    <mergeCell ref="I107:L107"/>
    <mergeCell ref="M107:P107"/>
    <mergeCell ref="Q107:T107"/>
    <mergeCell ref="U107:X107"/>
    <mergeCell ref="B106:D106"/>
    <mergeCell ref="E106:H106"/>
    <mergeCell ref="I106:L106"/>
    <mergeCell ref="M106:P106"/>
    <mergeCell ref="Q106:T106"/>
    <mergeCell ref="U106:X106"/>
    <mergeCell ref="B105:D105"/>
    <mergeCell ref="E105:H105"/>
    <mergeCell ref="I105:L105"/>
    <mergeCell ref="M105:P105"/>
    <mergeCell ref="Q105:T105"/>
    <mergeCell ref="U105:X105"/>
    <mergeCell ref="B104:D104"/>
    <mergeCell ref="E104:H104"/>
    <mergeCell ref="I104:L104"/>
    <mergeCell ref="M104:P104"/>
    <mergeCell ref="Q104:T104"/>
    <mergeCell ref="U104:X104"/>
    <mergeCell ref="B103:D103"/>
    <mergeCell ref="E103:H103"/>
    <mergeCell ref="I103:L103"/>
    <mergeCell ref="M103:P103"/>
    <mergeCell ref="Q103:T103"/>
    <mergeCell ref="U103:X103"/>
    <mergeCell ref="B102:D102"/>
    <mergeCell ref="E102:H102"/>
    <mergeCell ref="I102:L102"/>
    <mergeCell ref="M102:P102"/>
    <mergeCell ref="Q102:T102"/>
    <mergeCell ref="U102:X102"/>
    <mergeCell ref="B101:D101"/>
    <mergeCell ref="E101:H101"/>
    <mergeCell ref="I101:L101"/>
    <mergeCell ref="M101:P101"/>
    <mergeCell ref="Q101:T101"/>
    <mergeCell ref="U101:X101"/>
    <mergeCell ref="B100:D100"/>
    <mergeCell ref="E100:H100"/>
    <mergeCell ref="I100:L100"/>
    <mergeCell ref="M100:P100"/>
    <mergeCell ref="Q100:T100"/>
    <mergeCell ref="U100:X100"/>
    <mergeCell ref="B99:D99"/>
    <mergeCell ref="E99:H99"/>
    <mergeCell ref="I99:L99"/>
    <mergeCell ref="M99:P99"/>
    <mergeCell ref="Q99:T99"/>
    <mergeCell ref="U99:X99"/>
    <mergeCell ref="B98:D98"/>
    <mergeCell ref="E98:H98"/>
    <mergeCell ref="I98:L98"/>
    <mergeCell ref="M98:P98"/>
    <mergeCell ref="Q98:T98"/>
    <mergeCell ref="U98:X98"/>
    <mergeCell ref="B97:D97"/>
    <mergeCell ref="E97:H97"/>
    <mergeCell ref="I97:L97"/>
    <mergeCell ref="M97:P97"/>
    <mergeCell ref="Q97:T97"/>
    <mergeCell ref="U97:X97"/>
    <mergeCell ref="B96:D96"/>
    <mergeCell ref="E96:H96"/>
    <mergeCell ref="I96:L96"/>
    <mergeCell ref="M96:P96"/>
    <mergeCell ref="Q96:T96"/>
    <mergeCell ref="U96:X96"/>
    <mergeCell ref="B95:D95"/>
    <mergeCell ref="E95:H95"/>
    <mergeCell ref="I95:L95"/>
    <mergeCell ref="M95:P95"/>
    <mergeCell ref="Q95:T95"/>
    <mergeCell ref="U95:X95"/>
    <mergeCell ref="B94:D94"/>
    <mergeCell ref="E94:H94"/>
    <mergeCell ref="I94:L94"/>
    <mergeCell ref="M94:P94"/>
    <mergeCell ref="Q94:T94"/>
    <mergeCell ref="U94:X94"/>
    <mergeCell ref="B93:D93"/>
    <mergeCell ref="E93:H93"/>
    <mergeCell ref="I93:L93"/>
    <mergeCell ref="M93:P93"/>
    <mergeCell ref="Q93:T93"/>
    <mergeCell ref="U93:X93"/>
    <mergeCell ref="B92:D92"/>
    <mergeCell ref="E92:H92"/>
    <mergeCell ref="I92:L92"/>
    <mergeCell ref="M92:P92"/>
    <mergeCell ref="Q92:T92"/>
    <mergeCell ref="U92:X92"/>
    <mergeCell ref="B91:D91"/>
    <mergeCell ref="E91:H91"/>
    <mergeCell ref="I91:L91"/>
    <mergeCell ref="M91:P91"/>
    <mergeCell ref="Q91:T91"/>
    <mergeCell ref="U91:X91"/>
    <mergeCell ref="B90:D90"/>
    <mergeCell ref="E90:H90"/>
    <mergeCell ref="I90:L90"/>
    <mergeCell ref="M90:P90"/>
    <mergeCell ref="Q90:T90"/>
    <mergeCell ref="U90:X90"/>
    <mergeCell ref="B89:D89"/>
    <mergeCell ref="E89:H89"/>
    <mergeCell ref="I89:L89"/>
    <mergeCell ref="M89:P89"/>
    <mergeCell ref="Q89:T89"/>
    <mergeCell ref="U89:X89"/>
    <mergeCell ref="B88:D88"/>
    <mergeCell ref="E88:H88"/>
    <mergeCell ref="I88:L88"/>
    <mergeCell ref="M88:P88"/>
    <mergeCell ref="Q88:T88"/>
    <mergeCell ref="U88:X88"/>
    <mergeCell ref="B87:D87"/>
    <mergeCell ref="E87:H87"/>
    <mergeCell ref="I87:L87"/>
    <mergeCell ref="M87:P87"/>
    <mergeCell ref="Q87:T87"/>
    <mergeCell ref="U87:X87"/>
    <mergeCell ref="B86:D86"/>
    <mergeCell ref="E86:H86"/>
    <mergeCell ref="I86:L86"/>
    <mergeCell ref="M86:P86"/>
    <mergeCell ref="Q86:T86"/>
    <mergeCell ref="U86:X86"/>
    <mergeCell ref="B85:D85"/>
    <mergeCell ref="E85:H85"/>
    <mergeCell ref="I85:L85"/>
    <mergeCell ref="M85:P85"/>
    <mergeCell ref="Q85:T85"/>
    <mergeCell ref="U85:X85"/>
    <mergeCell ref="B84:D84"/>
    <mergeCell ref="E84:H84"/>
    <mergeCell ref="I84:L84"/>
    <mergeCell ref="M84:P84"/>
    <mergeCell ref="Q84:T84"/>
    <mergeCell ref="U84:X84"/>
    <mergeCell ref="B83:D83"/>
    <mergeCell ref="E83:H83"/>
    <mergeCell ref="I83:L83"/>
    <mergeCell ref="M83:P83"/>
    <mergeCell ref="Q83:T83"/>
    <mergeCell ref="U83:X83"/>
    <mergeCell ref="B82:D82"/>
    <mergeCell ref="E82:H82"/>
    <mergeCell ref="I82:L82"/>
    <mergeCell ref="M82:P82"/>
    <mergeCell ref="Q82:T82"/>
    <mergeCell ref="U82:X82"/>
    <mergeCell ref="B81:D81"/>
    <mergeCell ref="E81:H81"/>
    <mergeCell ref="I81:L81"/>
    <mergeCell ref="M81:P81"/>
    <mergeCell ref="Q81:T81"/>
    <mergeCell ref="U81:X81"/>
    <mergeCell ref="B80:D80"/>
    <mergeCell ref="E80:H80"/>
    <mergeCell ref="I80:L80"/>
    <mergeCell ref="M80:P80"/>
    <mergeCell ref="Q80:T80"/>
    <mergeCell ref="U80:X80"/>
    <mergeCell ref="B79:D79"/>
    <mergeCell ref="E79:H79"/>
    <mergeCell ref="I79:L79"/>
    <mergeCell ref="M79:P79"/>
    <mergeCell ref="Q79:T79"/>
    <mergeCell ref="U79:X79"/>
    <mergeCell ref="B78:D78"/>
    <mergeCell ref="E78:H78"/>
    <mergeCell ref="I78:L78"/>
    <mergeCell ref="M78:P78"/>
    <mergeCell ref="Q78:T78"/>
    <mergeCell ref="U78:X78"/>
    <mergeCell ref="B77:D77"/>
    <mergeCell ref="E77:H77"/>
    <mergeCell ref="I77:L77"/>
    <mergeCell ref="M77:P77"/>
    <mergeCell ref="Q77:T77"/>
    <mergeCell ref="U77:X77"/>
    <mergeCell ref="B76:D76"/>
    <mergeCell ref="E76:H76"/>
    <mergeCell ref="I76:L76"/>
    <mergeCell ref="M76:P76"/>
    <mergeCell ref="Q76:T76"/>
    <mergeCell ref="U76:X76"/>
    <mergeCell ref="B75:D75"/>
    <mergeCell ref="E75:H75"/>
    <mergeCell ref="I75:L75"/>
    <mergeCell ref="M75:P75"/>
    <mergeCell ref="Q75:T75"/>
    <mergeCell ref="U75:X75"/>
    <mergeCell ref="B74:D74"/>
    <mergeCell ref="E74:H74"/>
    <mergeCell ref="I74:L74"/>
    <mergeCell ref="M74:P74"/>
    <mergeCell ref="Q74:T74"/>
    <mergeCell ref="U74:X74"/>
    <mergeCell ref="B73:D73"/>
    <mergeCell ref="E73:H73"/>
    <mergeCell ref="I73:L73"/>
    <mergeCell ref="M73:P73"/>
    <mergeCell ref="Q73:T73"/>
    <mergeCell ref="U73:X73"/>
    <mergeCell ref="B72:D72"/>
    <mergeCell ref="E72:H72"/>
    <mergeCell ref="I72:L72"/>
    <mergeCell ref="M72:P72"/>
    <mergeCell ref="Q72:T72"/>
    <mergeCell ref="U72:X72"/>
    <mergeCell ref="B71:D71"/>
    <mergeCell ref="E71:H71"/>
    <mergeCell ref="I71:L71"/>
    <mergeCell ref="M71:P71"/>
    <mergeCell ref="Q71:T71"/>
    <mergeCell ref="U71:X71"/>
    <mergeCell ref="B70:D70"/>
    <mergeCell ref="E70:H70"/>
    <mergeCell ref="I70:L70"/>
    <mergeCell ref="M70:P70"/>
    <mergeCell ref="Q70:T70"/>
    <mergeCell ref="U70:X70"/>
    <mergeCell ref="B69:D69"/>
    <mergeCell ref="E69:H69"/>
    <mergeCell ref="I69:L69"/>
    <mergeCell ref="M69:P69"/>
    <mergeCell ref="Q69:T69"/>
    <mergeCell ref="U69:X69"/>
    <mergeCell ref="B68:D68"/>
    <mergeCell ref="E68:H68"/>
    <mergeCell ref="I68:L68"/>
    <mergeCell ref="M68:P68"/>
    <mergeCell ref="Q68:T68"/>
    <mergeCell ref="U68:X68"/>
    <mergeCell ref="B67:D67"/>
    <mergeCell ref="E67:H67"/>
    <mergeCell ref="I67:L67"/>
    <mergeCell ref="M67:P67"/>
    <mergeCell ref="Q67:T67"/>
    <mergeCell ref="U67:X67"/>
    <mergeCell ref="B66:D66"/>
    <mergeCell ref="E66:H66"/>
    <mergeCell ref="I66:L66"/>
    <mergeCell ref="M66:P66"/>
    <mergeCell ref="Q66:T66"/>
    <mergeCell ref="U66:X66"/>
    <mergeCell ref="B65:D65"/>
    <mergeCell ref="E65:H65"/>
    <mergeCell ref="I65:L65"/>
    <mergeCell ref="M65:P65"/>
    <mergeCell ref="Q65:T65"/>
    <mergeCell ref="U65:X65"/>
    <mergeCell ref="B64:D64"/>
    <mergeCell ref="E64:H64"/>
    <mergeCell ref="I64:L64"/>
    <mergeCell ref="M64:P64"/>
    <mergeCell ref="Q64:T64"/>
    <mergeCell ref="U64:X64"/>
    <mergeCell ref="B63:D63"/>
    <mergeCell ref="E63:H63"/>
    <mergeCell ref="I63:L63"/>
    <mergeCell ref="M63:P63"/>
    <mergeCell ref="Q63:T63"/>
    <mergeCell ref="U63:X63"/>
    <mergeCell ref="B62:D62"/>
    <mergeCell ref="E62:H62"/>
    <mergeCell ref="I62:L62"/>
    <mergeCell ref="M62:P62"/>
    <mergeCell ref="Q62:T62"/>
    <mergeCell ref="U62:X62"/>
    <mergeCell ref="B61:D61"/>
    <mergeCell ref="E61:H61"/>
    <mergeCell ref="I61:L61"/>
    <mergeCell ref="M61:P61"/>
    <mergeCell ref="Q61:T61"/>
    <mergeCell ref="U61:X61"/>
    <mergeCell ref="B60:D60"/>
    <mergeCell ref="E60:H60"/>
    <mergeCell ref="I60:L60"/>
    <mergeCell ref="M60:P60"/>
    <mergeCell ref="Q60:T60"/>
    <mergeCell ref="U60:X60"/>
    <mergeCell ref="B59:D59"/>
    <mergeCell ref="E59:H59"/>
    <mergeCell ref="I59:L59"/>
    <mergeCell ref="M59:P59"/>
    <mergeCell ref="Q59:T59"/>
    <mergeCell ref="U59:X59"/>
    <mergeCell ref="B58:D58"/>
    <mergeCell ref="E58:H58"/>
    <mergeCell ref="I58:L58"/>
    <mergeCell ref="M58:P58"/>
    <mergeCell ref="Q58:T58"/>
    <mergeCell ref="U58:X58"/>
    <mergeCell ref="B57:D57"/>
    <mergeCell ref="E57:H57"/>
    <mergeCell ref="I57:L57"/>
    <mergeCell ref="M57:P57"/>
    <mergeCell ref="Q57:T57"/>
    <mergeCell ref="U57:X57"/>
    <mergeCell ref="B56:D56"/>
    <mergeCell ref="E56:H56"/>
    <mergeCell ref="I56:L56"/>
    <mergeCell ref="M56:P56"/>
    <mergeCell ref="Q56:T56"/>
    <mergeCell ref="U56:X56"/>
    <mergeCell ref="B55:D55"/>
    <mergeCell ref="E55:H55"/>
    <mergeCell ref="I55:L55"/>
    <mergeCell ref="M55:P55"/>
    <mergeCell ref="Q55:T55"/>
    <mergeCell ref="U55:X55"/>
    <mergeCell ref="B54:D54"/>
    <mergeCell ref="E54:H54"/>
    <mergeCell ref="I54:L54"/>
    <mergeCell ref="M54:P54"/>
    <mergeCell ref="Q54:T54"/>
    <mergeCell ref="U54:X54"/>
    <mergeCell ref="B53:D53"/>
    <mergeCell ref="E53:H53"/>
    <mergeCell ref="I53:L53"/>
    <mergeCell ref="M53:P53"/>
    <mergeCell ref="Q53:T53"/>
    <mergeCell ref="U53:X53"/>
    <mergeCell ref="B52:D52"/>
    <mergeCell ref="E52:H52"/>
    <mergeCell ref="I52:L52"/>
    <mergeCell ref="M52:P52"/>
    <mergeCell ref="Q52:T52"/>
    <mergeCell ref="U52:X52"/>
    <mergeCell ref="B51:D51"/>
    <mergeCell ref="E51:H51"/>
    <mergeCell ref="I51:L51"/>
    <mergeCell ref="M51:P51"/>
    <mergeCell ref="Q51:T51"/>
    <mergeCell ref="U51:X51"/>
    <mergeCell ref="B50:D50"/>
    <mergeCell ref="E50:H50"/>
    <mergeCell ref="I50:L50"/>
    <mergeCell ref="M50:P50"/>
    <mergeCell ref="Q50:T50"/>
    <mergeCell ref="U50:X50"/>
    <mergeCell ref="B49:D49"/>
    <mergeCell ref="E49:H49"/>
    <mergeCell ref="I49:L49"/>
    <mergeCell ref="M49:P49"/>
    <mergeCell ref="Q49:T49"/>
    <mergeCell ref="U49:X49"/>
    <mergeCell ref="B48:D48"/>
    <mergeCell ref="E48:H48"/>
    <mergeCell ref="I48:L48"/>
    <mergeCell ref="M48:P48"/>
    <mergeCell ref="Q48:T48"/>
    <mergeCell ref="U48:X48"/>
    <mergeCell ref="B47:D47"/>
    <mergeCell ref="E47:H47"/>
    <mergeCell ref="I47:L47"/>
    <mergeCell ref="M47:P47"/>
    <mergeCell ref="Q47:T47"/>
    <mergeCell ref="U47:X47"/>
    <mergeCell ref="B46:D46"/>
    <mergeCell ref="E46:H46"/>
    <mergeCell ref="I46:L46"/>
    <mergeCell ref="M46:P46"/>
    <mergeCell ref="Q46:T46"/>
    <mergeCell ref="U46:X46"/>
    <mergeCell ref="B45:D45"/>
    <mergeCell ref="E45:H45"/>
    <mergeCell ref="I45:L45"/>
    <mergeCell ref="M45:P45"/>
    <mergeCell ref="Q45:T45"/>
    <mergeCell ref="U45:X45"/>
    <mergeCell ref="B44:D44"/>
    <mergeCell ref="E44:H44"/>
    <mergeCell ref="I44:L44"/>
    <mergeCell ref="M44:P44"/>
    <mergeCell ref="Q44:T44"/>
    <mergeCell ref="U44:X44"/>
    <mergeCell ref="B43:D43"/>
    <mergeCell ref="E43:H43"/>
    <mergeCell ref="I43:L43"/>
    <mergeCell ref="M43:P43"/>
    <mergeCell ref="Q43:T43"/>
    <mergeCell ref="U43:X43"/>
    <mergeCell ref="B42:D42"/>
    <mergeCell ref="E42:H42"/>
    <mergeCell ref="I42:L42"/>
    <mergeCell ref="M42:P42"/>
    <mergeCell ref="Q42:T42"/>
    <mergeCell ref="U42:X42"/>
    <mergeCell ref="B41:D41"/>
    <mergeCell ref="E41:H41"/>
    <mergeCell ref="I41:L41"/>
    <mergeCell ref="M41:P41"/>
    <mergeCell ref="Q41:T41"/>
    <mergeCell ref="U41:X41"/>
    <mergeCell ref="B40:D40"/>
    <mergeCell ref="E40:H40"/>
    <mergeCell ref="I40:L40"/>
    <mergeCell ref="M40:P40"/>
    <mergeCell ref="Q40:T40"/>
    <mergeCell ref="U40:X40"/>
    <mergeCell ref="B39:D39"/>
    <mergeCell ref="E39:H39"/>
    <mergeCell ref="I39:L39"/>
    <mergeCell ref="M39:P39"/>
    <mergeCell ref="Q39:T39"/>
    <mergeCell ref="U39:X39"/>
    <mergeCell ref="B38:D38"/>
    <mergeCell ref="E38:H38"/>
    <mergeCell ref="I38:L38"/>
    <mergeCell ref="M38:P38"/>
    <mergeCell ref="Q38:T38"/>
    <mergeCell ref="U38:X38"/>
    <mergeCell ref="B37:D37"/>
    <mergeCell ref="E37:H37"/>
    <mergeCell ref="I37:L37"/>
    <mergeCell ref="M37:P37"/>
    <mergeCell ref="Q37:T37"/>
    <mergeCell ref="U37:X37"/>
    <mergeCell ref="B36:D36"/>
    <mergeCell ref="E36:H36"/>
    <mergeCell ref="I36:L36"/>
    <mergeCell ref="M36:P36"/>
    <mergeCell ref="Q36:T36"/>
    <mergeCell ref="U36:X36"/>
    <mergeCell ref="B35:D35"/>
    <mergeCell ref="E35:H35"/>
    <mergeCell ref="I35:L35"/>
    <mergeCell ref="M35:P35"/>
    <mergeCell ref="Q35:T35"/>
    <mergeCell ref="U35:X35"/>
    <mergeCell ref="B34:D34"/>
    <mergeCell ref="E34:H34"/>
    <mergeCell ref="I34:L34"/>
    <mergeCell ref="M34:P34"/>
    <mergeCell ref="Q34:T34"/>
    <mergeCell ref="U34:X34"/>
    <mergeCell ref="B33:D33"/>
    <mergeCell ref="E33:H33"/>
    <mergeCell ref="I33:L33"/>
    <mergeCell ref="M33:P33"/>
    <mergeCell ref="Q33:T33"/>
    <mergeCell ref="U33:X33"/>
    <mergeCell ref="B32:D32"/>
    <mergeCell ref="E32:H32"/>
    <mergeCell ref="I32:L32"/>
    <mergeCell ref="M32:P32"/>
    <mergeCell ref="Q32:T32"/>
    <mergeCell ref="U32:X32"/>
    <mergeCell ref="B31:D31"/>
    <mergeCell ref="E31:H31"/>
    <mergeCell ref="I31:L31"/>
    <mergeCell ref="M31:P31"/>
    <mergeCell ref="Q31:T31"/>
    <mergeCell ref="U31:X31"/>
    <mergeCell ref="B30:D30"/>
    <mergeCell ref="E30:H30"/>
    <mergeCell ref="I30:L30"/>
    <mergeCell ref="M30:P30"/>
    <mergeCell ref="Q30:T30"/>
    <mergeCell ref="U30:X30"/>
    <mergeCell ref="B29:D29"/>
    <mergeCell ref="E29:H29"/>
    <mergeCell ref="I29:L29"/>
    <mergeCell ref="M29:P29"/>
    <mergeCell ref="Q29:T29"/>
    <mergeCell ref="U29:X29"/>
    <mergeCell ref="B28:D28"/>
    <mergeCell ref="E28:H28"/>
    <mergeCell ref="I28:L28"/>
    <mergeCell ref="M28:P28"/>
    <mergeCell ref="Q28:T28"/>
    <mergeCell ref="U28:X28"/>
    <mergeCell ref="Z26:AB26"/>
    <mergeCell ref="AC26:AE26"/>
    <mergeCell ref="B27:D27"/>
    <mergeCell ref="E27:H27"/>
    <mergeCell ref="I27:L27"/>
    <mergeCell ref="M27:P27"/>
    <mergeCell ref="Q27:T27"/>
    <mergeCell ref="U27:X27"/>
    <mergeCell ref="Z25:AB25"/>
    <mergeCell ref="AC25:AE25"/>
    <mergeCell ref="B26:D26"/>
    <mergeCell ref="E26:H26"/>
    <mergeCell ref="I26:L26"/>
    <mergeCell ref="M26:P26"/>
    <mergeCell ref="Q26:T26"/>
    <mergeCell ref="U26:X26"/>
    <mergeCell ref="Z24:AB24"/>
    <mergeCell ref="AC24:AE24"/>
    <mergeCell ref="B25:D25"/>
    <mergeCell ref="E25:H25"/>
    <mergeCell ref="I25:L25"/>
    <mergeCell ref="M25:P25"/>
    <mergeCell ref="Q25:T25"/>
    <mergeCell ref="U25:X25"/>
    <mergeCell ref="Z23:AB23"/>
    <mergeCell ref="AC23:AE23"/>
    <mergeCell ref="B24:D24"/>
    <mergeCell ref="E24:H24"/>
    <mergeCell ref="I24:L24"/>
    <mergeCell ref="M24:P24"/>
    <mergeCell ref="Q24:T24"/>
    <mergeCell ref="U24:X24"/>
    <mergeCell ref="Z22:AB22"/>
    <mergeCell ref="AC22:AE22"/>
    <mergeCell ref="B23:D23"/>
    <mergeCell ref="E23:H23"/>
    <mergeCell ref="I23:L23"/>
    <mergeCell ref="M23:P23"/>
    <mergeCell ref="Q23:T23"/>
    <mergeCell ref="U23:X23"/>
    <mergeCell ref="B22:D22"/>
    <mergeCell ref="E22:H22"/>
    <mergeCell ref="I22:L22"/>
    <mergeCell ref="M22:P22"/>
    <mergeCell ref="Q22:T22"/>
    <mergeCell ref="U22:X22"/>
    <mergeCell ref="I21:L21"/>
    <mergeCell ref="M21:P21"/>
    <mergeCell ref="Q21:T21"/>
    <mergeCell ref="U21:X21"/>
    <mergeCell ref="B20:D20"/>
    <mergeCell ref="E20:H20"/>
    <mergeCell ref="I20:L20"/>
    <mergeCell ref="M20:P20"/>
    <mergeCell ref="Q20:T20"/>
    <mergeCell ref="U20:X20"/>
    <mergeCell ref="B19:D19"/>
    <mergeCell ref="E19:H19"/>
    <mergeCell ref="I19:L19"/>
    <mergeCell ref="M19:P19"/>
    <mergeCell ref="Q19:T19"/>
    <mergeCell ref="U19:X19"/>
    <mergeCell ref="I17:L17"/>
    <mergeCell ref="M17:P17"/>
    <mergeCell ref="Q17:T17"/>
    <mergeCell ref="U17:X17"/>
    <mergeCell ref="B18:D18"/>
    <mergeCell ref="E18:H18"/>
    <mergeCell ref="I18:L18"/>
    <mergeCell ref="M18:P18"/>
    <mergeCell ref="Q18:T18"/>
    <mergeCell ref="U18:X18"/>
    <mergeCell ref="B17:D17"/>
    <mergeCell ref="E17:H17"/>
    <mergeCell ref="B21:D21"/>
    <mergeCell ref="E21:H21"/>
    <mergeCell ref="B12:D12"/>
    <mergeCell ref="E12:H12"/>
    <mergeCell ref="I12:L12"/>
    <mergeCell ref="M12:P12"/>
    <mergeCell ref="Q12:T12"/>
    <mergeCell ref="U12:X12"/>
    <mergeCell ref="M14:P14"/>
    <mergeCell ref="Q14:T14"/>
    <mergeCell ref="U14:X14"/>
    <mergeCell ref="Q15:T15"/>
    <mergeCell ref="M15:P15"/>
    <mergeCell ref="E14:H15"/>
    <mergeCell ref="B14:D15"/>
    <mergeCell ref="I14:L15"/>
    <mergeCell ref="B16:D16"/>
    <mergeCell ref="E16:H16"/>
    <mergeCell ref="I16:L16"/>
    <mergeCell ref="M16:P16"/>
    <mergeCell ref="Q16:T16"/>
    <mergeCell ref="U16:X16"/>
    <mergeCell ref="B4:H5"/>
    <mergeCell ref="I4:W5"/>
    <mergeCell ref="B11:D11"/>
    <mergeCell ref="E11:H11"/>
    <mergeCell ref="I11:L11"/>
    <mergeCell ref="M11:P11"/>
    <mergeCell ref="Q11:T11"/>
    <mergeCell ref="U11:X11"/>
    <mergeCell ref="B8:D8"/>
    <mergeCell ref="E8:H8"/>
    <mergeCell ref="I8:L8"/>
    <mergeCell ref="M8:P8"/>
    <mergeCell ref="Q8:T8"/>
    <mergeCell ref="U8:X8"/>
    <mergeCell ref="B7:D7"/>
    <mergeCell ref="E7:H7"/>
    <mergeCell ref="I7:L7"/>
    <mergeCell ref="M7:P7"/>
    <mergeCell ref="Q7:T7"/>
    <mergeCell ref="U7:X7"/>
    <mergeCell ref="B10:D10"/>
    <mergeCell ref="E10:H10"/>
    <mergeCell ref="I10:L10"/>
    <mergeCell ref="M10:P10"/>
    <mergeCell ref="Q10:T10"/>
    <mergeCell ref="U10:X10"/>
    <mergeCell ref="B9:D9"/>
    <mergeCell ref="E9:H9"/>
    <mergeCell ref="I9:L9"/>
    <mergeCell ref="M9:P9"/>
    <mergeCell ref="Q9:T9"/>
    <mergeCell ref="U9:X9"/>
  </mergeCells>
  <phoneticPr fontId="23"/>
  <conditionalFormatting sqref="B7:D7">
    <cfRule type="containsText" dxfId="219" priority="3" operator="containsText" text="有り">
      <formula>NOT(ISERROR(SEARCH("有り",B7)))</formula>
    </cfRule>
  </conditionalFormatting>
  <conditionalFormatting sqref="M16:N16 Q16:R16 U16:V16">
    <cfRule type="containsBlanks" dxfId="218" priority="9">
      <formula>LEN(TRIM(M16))=0</formula>
    </cfRule>
  </conditionalFormatting>
  <conditionalFormatting sqref="Q15:T15">
    <cfRule type="containsText" dxfId="217" priority="2" operator="containsText" text="２０">
      <formula>NOT(ISERROR(SEARCH("２０",Q15)))</formula>
    </cfRule>
  </conditionalFormatting>
  <conditionalFormatting sqref="U8:X11">
    <cfRule type="expression" dxfId="216" priority="8">
      <formula>$U8&gt;300000000</formula>
    </cfRule>
  </conditionalFormatting>
  <conditionalFormatting sqref="U12:X12">
    <cfRule type="expression" dxfId="215" priority="7">
      <formula>$U$12&gt;800000000</formula>
    </cfRule>
  </conditionalFormatting>
  <conditionalFormatting sqref="U15:X15">
    <cfRule type="containsText" dxfId="214" priority="1" operator="containsText" text="２５">
      <formula>NOT(ISERROR(SEARCH("２５",U15)))</formula>
    </cfRule>
  </conditionalFormatting>
  <conditionalFormatting sqref="Y5:XFD5 Y45 Z246:XFD246">
    <cfRule type="expression" dxfId="213" priority="4">
      <formula>_xlfn.ISFORMULA(Y5)=TRUE</formula>
    </cfRule>
  </conditionalFormatting>
  <conditionalFormatting sqref="AC23:AE25">
    <cfRule type="expression" dxfId="212" priority="6">
      <formula>#REF!&gt;300000000</formula>
    </cfRule>
  </conditionalFormatting>
  <conditionalFormatting sqref="AC26:AE26">
    <cfRule type="expression" dxfId="211" priority="5">
      <formula>$U$12&gt;600000000</formula>
    </cfRule>
  </conditionalFormatting>
  <dataValidations count="2">
    <dataValidation type="list" allowBlank="1" showInputMessage="1" showErrorMessage="1" sqref="M16:N245" xr:uid="{596F5677-76E0-47E7-978D-C34E0BF83768}">
      <formula1>"１年目"</formula1>
    </dataValidation>
    <dataValidation type="list" allowBlank="1" showInputMessage="1" showErrorMessage="1" sqref="Q16:X245" xr:uid="{7D70228A-958C-4B06-B559-68BAE010C958}">
      <formula1>"１年目,２年目,３年目,４年目"</formula1>
    </dataValidation>
  </dataValidations>
  <printOptions horizontalCentered="1"/>
  <pageMargins left="0.51181102362204722" right="0.11811023622047245" top="0.35433070866141736" bottom="0.35433070866141736" header="0.31496062992125984" footer="0.11811023622047245"/>
  <pageSetup paperSize="9" scale="70" fitToHeight="0" orientation="portrait" r:id="rId1"/>
  <headerFooter scaleWithDoc="0">
    <oddFooter>&amp;R&amp;K00-036R7中層ZEH-M_ver.1.1</oddFooter>
  </headerFooter>
  <rowBreaks count="5" manualBreakCount="5">
    <brk id="45" min="1" max="23" man="1"/>
    <brk id="90" min="1" max="23" man="1"/>
    <brk id="135" min="1" max="23" man="1"/>
    <brk id="180" min="1" max="23" man="1"/>
    <brk id="225" min="1" max="23"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97D7-5EBA-4FFC-A3E5-93C1692BCA07}">
  <sheetPr>
    <pageSetUpPr fitToPage="1"/>
  </sheetPr>
  <dimension ref="A1:AF249"/>
  <sheetViews>
    <sheetView showGridLines="0" view="pageBreakPreview" topLeftCell="B2" zoomScale="80" zoomScaleNormal="90" zoomScaleSheetLayoutView="80" zoomScalePageLayoutView="77" workbookViewId="0">
      <selection activeCell="I11" sqref="I11:J11"/>
    </sheetView>
  </sheetViews>
  <sheetFormatPr defaultColWidth="2.875" defaultRowHeight="18.75" outlineLevelRow="1"/>
  <cols>
    <col min="1" max="1" width="2.125" style="298" hidden="1" customWidth="1"/>
    <col min="2" max="3" width="2.875" style="293" customWidth="1"/>
    <col min="4" max="4" width="3.625" style="293" customWidth="1"/>
    <col min="5" max="20" width="8.625" style="293" customWidth="1"/>
    <col min="21" max="21" width="7.625" style="375" customWidth="1"/>
    <col min="22" max="23" width="7.625" style="293" customWidth="1"/>
    <col min="24" max="25" width="7.625" style="304" customWidth="1"/>
    <col min="26" max="26" width="6" style="304" customWidth="1"/>
    <col min="27" max="27" width="6" style="293" customWidth="1"/>
    <col min="28" max="28" width="13.625" style="297" customWidth="1"/>
    <col min="29" max="16384" width="2.875" style="293"/>
  </cols>
  <sheetData>
    <row r="1" spans="1:28" s="49" customFormat="1" ht="14.25" hidden="1">
      <c r="B1" s="607"/>
      <c r="C1" s="597"/>
      <c r="D1" s="597"/>
      <c r="E1" s="597"/>
    </row>
    <row r="2" spans="1:28" s="694" customFormat="1" ht="21" customHeight="1">
      <c r="B2" s="692" t="s">
        <v>902</v>
      </c>
      <c r="C2" s="692"/>
      <c r="D2" s="692"/>
      <c r="E2" s="692"/>
      <c r="F2" s="692"/>
      <c r="G2" s="692"/>
      <c r="H2" s="692"/>
      <c r="I2" s="692"/>
      <c r="J2" s="692"/>
      <c r="K2" s="692"/>
      <c r="L2" s="692"/>
      <c r="M2" s="692"/>
      <c r="N2" s="692"/>
      <c r="O2" s="692"/>
      <c r="P2" s="692"/>
      <c r="Q2" s="692"/>
      <c r="R2" s="692"/>
      <c r="S2" s="692"/>
      <c r="T2" s="692"/>
    </row>
    <row r="3" spans="1:28" s="694" customFormat="1" ht="21" customHeight="1">
      <c r="B3" s="692"/>
      <c r="C3" s="692" t="s">
        <v>743</v>
      </c>
      <c r="D3" s="693"/>
      <c r="E3" s="693"/>
    </row>
    <row r="4" spans="1:28" s="694" customFormat="1" ht="21" customHeight="1">
      <c r="B4" s="692" t="s">
        <v>730</v>
      </c>
      <c r="C4" s="693"/>
      <c r="D4" s="693"/>
      <c r="E4" s="693"/>
    </row>
    <row r="5" spans="1:28" ht="25.5">
      <c r="A5" s="295"/>
      <c r="B5" s="294" t="s">
        <v>989</v>
      </c>
      <c r="C5" s="294"/>
      <c r="D5" s="294"/>
      <c r="E5" s="294"/>
      <c r="F5" s="294"/>
      <c r="G5" s="294"/>
      <c r="H5" s="294"/>
      <c r="I5" s="294"/>
      <c r="J5" s="294"/>
      <c r="K5" s="294"/>
      <c r="L5" s="294"/>
      <c r="M5" s="294"/>
      <c r="N5" s="294"/>
      <c r="O5" s="294"/>
      <c r="P5" s="294"/>
      <c r="Q5" s="294"/>
      <c r="R5" s="294"/>
      <c r="S5" s="294"/>
      <c r="T5" s="294"/>
      <c r="U5" s="376"/>
      <c r="V5" s="294"/>
      <c r="W5" s="294"/>
      <c r="X5" s="294"/>
      <c r="Y5" s="296"/>
      <c r="Z5" s="296"/>
      <c r="AA5" s="296"/>
    </row>
    <row r="6" spans="1:28" ht="18.75" customHeight="1">
      <c r="B6" s="1493" t="s">
        <v>160</v>
      </c>
      <c r="C6" s="1494"/>
      <c r="D6" s="1494"/>
      <c r="E6" s="1494"/>
      <c r="F6" s="1494"/>
      <c r="G6" s="1494"/>
      <c r="H6" s="1539"/>
      <c r="I6" s="1566" t="str">
        <f>IF(入力シート!F11="","",入力シート!F11)&amp;"中層ＺＥＨ-Ｍ支援事業"</f>
        <v>中層ＺＥＨ-Ｍ支援事業</v>
      </c>
      <c r="J6" s="1566"/>
      <c r="K6" s="1566"/>
      <c r="L6" s="1566"/>
      <c r="M6" s="1566"/>
      <c r="N6" s="1566"/>
      <c r="O6" s="1566"/>
      <c r="P6" s="1566"/>
      <c r="Q6" s="1566"/>
      <c r="R6" s="1566"/>
      <c r="S6" s="1566"/>
      <c r="T6" s="1567"/>
      <c r="U6" s="379"/>
      <c r="V6" s="299"/>
      <c r="W6" s="299"/>
      <c r="X6" s="299"/>
      <c r="Y6" s="299"/>
      <c r="Z6" s="299"/>
      <c r="AA6" s="299"/>
      <c r="AB6" s="299"/>
    </row>
    <row r="7" spans="1:28" ht="17.25">
      <c r="B7" s="1495"/>
      <c r="C7" s="1496"/>
      <c r="D7" s="1496"/>
      <c r="E7" s="1496"/>
      <c r="F7" s="1496"/>
      <c r="G7" s="1496"/>
      <c r="H7" s="1540"/>
      <c r="I7" s="1568"/>
      <c r="J7" s="1568"/>
      <c r="K7" s="1568"/>
      <c r="L7" s="1568"/>
      <c r="M7" s="1568"/>
      <c r="N7" s="1568"/>
      <c r="O7" s="1568"/>
      <c r="P7" s="1568"/>
      <c r="Q7" s="1568"/>
      <c r="R7" s="1568"/>
      <c r="S7" s="1568"/>
      <c r="T7" s="1569"/>
      <c r="U7" s="379"/>
      <c r="V7" s="299"/>
      <c r="W7" s="299"/>
      <c r="X7" s="299"/>
      <c r="Y7" s="299"/>
      <c r="Z7" s="299"/>
      <c r="AA7" s="299"/>
      <c r="AB7" s="299"/>
    </row>
    <row r="8" spans="1:28" ht="25.5">
      <c r="A8" s="295"/>
      <c r="B8" s="300" t="s">
        <v>731</v>
      </c>
      <c r="C8" s="292"/>
      <c r="D8" s="292"/>
      <c r="E8" s="301"/>
      <c r="F8" s="301"/>
      <c r="G8" s="301"/>
      <c r="H8" s="301"/>
      <c r="I8" s="301"/>
      <c r="J8" s="301"/>
      <c r="K8" s="301"/>
      <c r="L8" s="301"/>
      <c r="M8" s="301"/>
      <c r="N8" s="301"/>
      <c r="O8" s="301"/>
      <c r="P8" s="301"/>
      <c r="Q8" s="301"/>
      <c r="R8" s="301"/>
      <c r="S8" s="301"/>
      <c r="T8" s="301"/>
      <c r="U8" s="361"/>
      <c r="V8" s="301"/>
      <c r="W8" s="301"/>
      <c r="X8" s="292"/>
      <c r="Y8" s="292"/>
      <c r="Z8" s="292"/>
      <c r="AA8" s="292"/>
      <c r="AB8" s="302"/>
    </row>
    <row r="9" spans="1:28" ht="37.5" customHeight="1">
      <c r="A9" s="305"/>
      <c r="B9" s="1570"/>
      <c r="C9" s="1571"/>
      <c r="D9" s="1571"/>
      <c r="E9" s="1574" t="s">
        <v>744</v>
      </c>
      <c r="F9" s="1535"/>
      <c r="G9" s="1520" t="s">
        <v>877</v>
      </c>
      <c r="H9" s="1521"/>
      <c r="I9" s="1521"/>
      <c r="J9" s="1522"/>
      <c r="K9" s="1534" t="s">
        <v>876</v>
      </c>
      <c r="L9" s="1535"/>
      <c r="M9" s="1576" t="s">
        <v>745</v>
      </c>
      <c r="N9" s="1577"/>
      <c r="O9" s="1534" t="s">
        <v>746</v>
      </c>
      <c r="P9" s="1534"/>
      <c r="Q9" s="1580" t="s">
        <v>747</v>
      </c>
      <c r="R9" s="1581"/>
      <c r="S9" s="1583" t="s">
        <v>748</v>
      </c>
      <c r="T9" s="1584"/>
      <c r="U9" s="380"/>
      <c r="V9" s="306"/>
      <c r="W9" s="307"/>
      <c r="X9" s="307"/>
      <c r="Y9" s="307"/>
      <c r="Z9" s="307"/>
      <c r="AA9" s="114"/>
      <c r="AB9" s="114"/>
    </row>
    <row r="10" spans="1:28" ht="24" customHeight="1">
      <c r="A10" s="305"/>
      <c r="B10" s="1572"/>
      <c r="C10" s="1573"/>
      <c r="D10" s="1573"/>
      <c r="E10" s="1575"/>
      <c r="F10" s="1538"/>
      <c r="G10" s="1520" t="s">
        <v>749</v>
      </c>
      <c r="H10" s="1522"/>
      <c r="I10" s="1520" t="s">
        <v>750</v>
      </c>
      <c r="J10" s="1522"/>
      <c r="K10" s="1537"/>
      <c r="L10" s="1538"/>
      <c r="M10" s="1578"/>
      <c r="N10" s="1579"/>
      <c r="O10" s="1551"/>
      <c r="P10" s="1551"/>
      <c r="Q10" s="1582"/>
      <c r="R10" s="1551"/>
      <c r="S10" s="1585"/>
      <c r="T10" s="1586"/>
      <c r="U10" s="380"/>
      <c r="V10" s="306"/>
      <c r="W10" s="307"/>
      <c r="X10" s="307"/>
      <c r="Y10" s="307"/>
      <c r="Z10" s="307"/>
      <c r="AA10" s="114"/>
      <c r="AB10" s="114"/>
    </row>
    <row r="11" spans="1:28" ht="30.75">
      <c r="A11" s="308"/>
      <c r="B11" s="1562" t="s">
        <v>736</v>
      </c>
      <c r="C11" s="1563"/>
      <c r="D11" s="1563"/>
      <c r="E11" s="1564">
        <f>SUMIF($K$19:$L$248,$B$11,$I$19:$J$248)</f>
        <v>0</v>
      </c>
      <c r="F11" s="1558"/>
      <c r="G11" s="1558">
        <f>SUMIF($O$19:$P$248,$B$11,$M$19:$N$248)</f>
        <v>0</v>
      </c>
      <c r="H11" s="1558"/>
      <c r="I11" s="1565"/>
      <c r="J11" s="1565"/>
      <c r="K11" s="1557">
        <f>CLT明細!T16</f>
        <v>0</v>
      </c>
      <c r="L11" s="1557"/>
      <c r="M11" s="1558">
        <f>SUMIF($S$19:$T$248,$B$11,$Q$19:$R$248)</f>
        <v>0</v>
      </c>
      <c r="N11" s="1558"/>
      <c r="O11" s="1558" t="str">
        <f>IF('PVTシステム明細 '!D23="１年目",'PVTシステム明細 '!O23,"0")</f>
        <v>0</v>
      </c>
      <c r="P11" s="1558"/>
      <c r="Q11" s="1558" t="str">
        <f>IF(液体集熱式太陽熱利用システム明細!D23="１年目",液体集熱式太陽熱利用システム明細!O23,"0")</f>
        <v>0</v>
      </c>
      <c r="R11" s="1559"/>
      <c r="S11" s="1560">
        <f>SUM(E11:R11)</f>
        <v>0</v>
      </c>
      <c r="T11" s="1561"/>
      <c r="U11" s="374" t="s">
        <v>870</v>
      </c>
      <c r="V11" s="309"/>
      <c r="W11" s="310"/>
      <c r="X11" s="310"/>
      <c r="Y11" s="311"/>
      <c r="Z11" s="311"/>
      <c r="AA11" s="114"/>
      <c r="AB11" s="114"/>
    </row>
    <row r="12" spans="1:28" ht="30.75">
      <c r="A12" s="308"/>
      <c r="B12" s="1562" t="s">
        <v>737</v>
      </c>
      <c r="C12" s="1563"/>
      <c r="D12" s="1563"/>
      <c r="E12" s="1564">
        <f>SUMIF($K$19:$L$248,$B$12,$I$19:$J$248)</f>
        <v>0</v>
      </c>
      <c r="F12" s="1558"/>
      <c r="G12" s="1558">
        <f>SUMIF($O$19:$P$248,$B$12,$M$19:$N$248)</f>
        <v>0</v>
      </c>
      <c r="H12" s="1558"/>
      <c r="I12" s="1565"/>
      <c r="J12" s="1565"/>
      <c r="K12" s="1557">
        <f>CLT明細!T17</f>
        <v>0</v>
      </c>
      <c r="L12" s="1557"/>
      <c r="M12" s="1558">
        <f>SUMIF($S$19:$T$248,$B$12,$Q$19:$R$248)</f>
        <v>0</v>
      </c>
      <c r="N12" s="1558"/>
      <c r="O12" s="1558" t="str">
        <f>IF('PVTシステム明細 '!D23="２年目",'PVTシステム明細 '!O23,"0")</f>
        <v>0</v>
      </c>
      <c r="P12" s="1558"/>
      <c r="Q12" s="1558" t="str">
        <f>IF(液体集熱式太陽熱利用システム明細!D23="２年目",液体集熱式太陽熱利用システム明細!O23,"0")</f>
        <v>0</v>
      </c>
      <c r="R12" s="1559"/>
      <c r="S12" s="1560">
        <f>SUM(E12:R12)</f>
        <v>0</v>
      </c>
      <c r="T12" s="1561"/>
      <c r="U12" s="381"/>
      <c r="V12" s="309"/>
      <c r="W12" s="310"/>
      <c r="X12" s="310"/>
      <c r="Y12" s="311"/>
      <c r="Z12" s="311"/>
      <c r="AA12" s="114"/>
      <c r="AB12" s="114"/>
    </row>
    <row r="13" spans="1:28" ht="30.75">
      <c r="A13" s="308"/>
      <c r="B13" s="1562" t="s">
        <v>738</v>
      </c>
      <c r="C13" s="1563"/>
      <c r="D13" s="1563"/>
      <c r="E13" s="1564">
        <f>SUMIF($K$19:$L$248,$B$13,$I$19:$J$248)</f>
        <v>0</v>
      </c>
      <c r="F13" s="1558"/>
      <c r="G13" s="1558">
        <f>SUMIF($O$19:$P$248,$B$13,$M$19:$N$248)</f>
        <v>0</v>
      </c>
      <c r="H13" s="1558"/>
      <c r="I13" s="1565"/>
      <c r="J13" s="1565"/>
      <c r="K13" s="1557">
        <f>CLT明細!T18</f>
        <v>0</v>
      </c>
      <c r="L13" s="1557"/>
      <c r="M13" s="1558">
        <f>SUMIF($S$19:$T$248,$B$13,$Q$19:$R$248)</f>
        <v>0</v>
      </c>
      <c r="N13" s="1558"/>
      <c r="O13" s="1558" t="str">
        <f>IF('PVTシステム明細 '!D23="３年目",'PVTシステム明細 '!O23,"0")</f>
        <v>0</v>
      </c>
      <c r="P13" s="1558"/>
      <c r="Q13" s="1558" t="str">
        <f>IF(液体集熱式太陽熱利用システム明細!D23="３年目",液体集熱式太陽熱利用システム明細!O23,"0")</f>
        <v>0</v>
      </c>
      <c r="R13" s="1559"/>
      <c r="S13" s="1560">
        <f>SUM(E13:R13)</f>
        <v>0</v>
      </c>
      <c r="T13" s="1561"/>
      <c r="U13" s="381"/>
      <c r="V13" s="309"/>
      <c r="W13" s="310"/>
      <c r="X13" s="310"/>
      <c r="Y13" s="311"/>
      <c r="Z13" s="311"/>
      <c r="AA13" s="114"/>
      <c r="AB13" s="114"/>
    </row>
    <row r="14" spans="1:28" ht="31.5" thickBot="1">
      <c r="A14" s="308"/>
      <c r="B14" s="1592" t="s">
        <v>840</v>
      </c>
      <c r="C14" s="1593"/>
      <c r="D14" s="1593"/>
      <c r="E14" s="1594">
        <f>SUMIF($K$19:$L$248,$B$14,$I$19:$J$248)</f>
        <v>0</v>
      </c>
      <c r="F14" s="1595"/>
      <c r="G14" s="1596">
        <f>SUMIF($O$19:$P$248,$B$14,$M$19:$N$248)</f>
        <v>0</v>
      </c>
      <c r="H14" s="1596"/>
      <c r="I14" s="1597"/>
      <c r="J14" s="1597"/>
      <c r="K14" s="1596">
        <f>CLT明細!T19</f>
        <v>0</v>
      </c>
      <c r="L14" s="1596"/>
      <c r="M14" s="1596">
        <f>SUMIF($S$19:$T$248,$B$14,$Q$19:$R$248)</f>
        <v>0</v>
      </c>
      <c r="N14" s="1596"/>
      <c r="O14" s="1596" t="str">
        <f>IF('PVTシステム明細 '!D23="４年目",'PVTシステム明細 '!O23,"0")</f>
        <v>0</v>
      </c>
      <c r="P14" s="1596"/>
      <c r="Q14" s="1596" t="str">
        <f>IF(液体集熱式太陽熱利用システム明細!D23="４年目",液体集熱式太陽熱利用システム明細!O23,"0")</f>
        <v>0</v>
      </c>
      <c r="R14" s="1598"/>
      <c r="S14" s="1599">
        <f>SUM(E14:R14)</f>
        <v>0</v>
      </c>
      <c r="T14" s="1600"/>
      <c r="U14" s="381"/>
      <c r="V14" s="309"/>
      <c r="W14" s="310"/>
      <c r="X14" s="310"/>
      <c r="Y14" s="311"/>
      <c r="Z14" s="311"/>
      <c r="AA14" s="114"/>
      <c r="AB14" s="114"/>
    </row>
    <row r="15" spans="1:28" ht="31.5" thickTop="1">
      <c r="A15" s="308"/>
      <c r="B15" s="1587" t="s">
        <v>739</v>
      </c>
      <c r="C15" s="1588"/>
      <c r="D15" s="1589"/>
      <c r="E15" s="1590">
        <f>SUM(E11:F13)</f>
        <v>0</v>
      </c>
      <c r="F15" s="1591"/>
      <c r="G15" s="1591">
        <f>SUM(G11:H13)</f>
        <v>0</v>
      </c>
      <c r="H15" s="1591"/>
      <c r="I15" s="1591">
        <f>SUM(I11:J13)</f>
        <v>0</v>
      </c>
      <c r="J15" s="1591"/>
      <c r="K15" s="1591">
        <f>SUM(K11:L13)</f>
        <v>0</v>
      </c>
      <c r="L15" s="1591"/>
      <c r="M15" s="1591">
        <f>SUM(M11:N13)</f>
        <v>0</v>
      </c>
      <c r="N15" s="1591"/>
      <c r="O15" s="1591">
        <f>SUM(O11:P13)</f>
        <v>0</v>
      </c>
      <c r="P15" s="1591"/>
      <c r="Q15" s="1591">
        <f>SUM(Q11:R13)</f>
        <v>0</v>
      </c>
      <c r="R15" s="1603"/>
      <c r="S15" s="1604">
        <f>SUM(S11:T13)</f>
        <v>0</v>
      </c>
      <c r="T15" s="1605"/>
      <c r="U15" s="381"/>
      <c r="V15" s="309"/>
      <c r="W15" s="310"/>
      <c r="X15" s="310"/>
      <c r="Y15" s="313"/>
      <c r="Z15" s="313"/>
      <c r="AA15" s="114"/>
      <c r="AB15" s="114"/>
    </row>
    <row r="16" spans="1:28" ht="25.5">
      <c r="A16" s="295"/>
      <c r="B16" s="293" t="s">
        <v>740</v>
      </c>
      <c r="K16" s="301"/>
      <c r="L16" s="301"/>
      <c r="M16" s="301"/>
      <c r="N16" s="301"/>
      <c r="O16" s="301"/>
      <c r="P16" s="301"/>
      <c r="Q16" s="301"/>
      <c r="R16" s="301"/>
      <c r="S16" s="301"/>
      <c r="T16" s="301"/>
      <c r="U16" s="361"/>
      <c r="V16" s="301"/>
      <c r="W16" s="314"/>
      <c r="X16" s="315"/>
      <c r="Y16" s="315"/>
      <c r="Z16" s="315"/>
      <c r="AA16" s="315"/>
      <c r="AB16" s="316"/>
    </row>
    <row r="17" spans="1:32" ht="24.95" customHeight="1">
      <c r="A17" s="295"/>
      <c r="B17" s="1493" t="s">
        <v>161</v>
      </c>
      <c r="C17" s="1494"/>
      <c r="D17" s="1539"/>
      <c r="E17" s="1493" t="s">
        <v>162</v>
      </c>
      <c r="F17" s="1539"/>
      <c r="G17" s="1519" t="s">
        <v>741</v>
      </c>
      <c r="H17" s="1519"/>
      <c r="I17" s="1606" t="s">
        <v>164</v>
      </c>
      <c r="J17" s="1606"/>
      <c r="K17" s="1606"/>
      <c r="L17" s="1606"/>
      <c r="M17" s="1607" t="s">
        <v>878</v>
      </c>
      <c r="N17" s="1608"/>
      <c r="O17" s="1608"/>
      <c r="P17" s="1609"/>
      <c r="Q17" s="1610" t="s">
        <v>751</v>
      </c>
      <c r="R17" s="1611"/>
      <c r="S17" s="1611"/>
      <c r="T17" s="1556"/>
      <c r="X17" s="293"/>
      <c r="Y17" s="293"/>
      <c r="Z17" s="293"/>
      <c r="AB17" s="293"/>
    </row>
    <row r="18" spans="1:32" ht="25.5" customHeight="1">
      <c r="A18" s="295"/>
      <c r="B18" s="1495"/>
      <c r="C18" s="1496"/>
      <c r="D18" s="1540"/>
      <c r="E18" s="1495"/>
      <c r="F18" s="1540"/>
      <c r="G18" s="1519"/>
      <c r="H18" s="1519"/>
      <c r="I18" s="1519" t="s">
        <v>752</v>
      </c>
      <c r="J18" s="1519"/>
      <c r="K18" s="1606" t="s">
        <v>753</v>
      </c>
      <c r="L18" s="1606"/>
      <c r="M18" s="1520" t="s">
        <v>752</v>
      </c>
      <c r="N18" s="1522"/>
      <c r="O18" s="1555" t="s">
        <v>753</v>
      </c>
      <c r="P18" s="1556"/>
      <c r="Q18" s="1520" t="s">
        <v>752</v>
      </c>
      <c r="R18" s="1522"/>
      <c r="S18" s="1555" t="s">
        <v>753</v>
      </c>
      <c r="T18" s="1556"/>
      <c r="X18" s="293"/>
      <c r="Y18" s="293"/>
      <c r="Z18" s="293"/>
      <c r="AB18" s="293"/>
    </row>
    <row r="19" spans="1:32" ht="21">
      <c r="A19" s="303"/>
      <c r="B19" s="1541">
        <v>1</v>
      </c>
      <c r="C19" s="1542"/>
      <c r="D19" s="1543"/>
      <c r="E19" s="1544" t="str">
        <f>IF(VLOOKUP($B19,住戸一覧!$B:$AM,3,0)="","",VLOOKUP($B19,住戸一覧!$B:$AM,3,0))</f>
        <v/>
      </c>
      <c r="F19" s="1546"/>
      <c r="G19" s="1544" t="str">
        <f>IF(VLOOKUP($B19,住戸一覧!$B:$AM,6,0)="","",VLOOKUP($B19,住戸一覧!$B:$AM,6,0))</f>
        <v/>
      </c>
      <c r="H19" s="1546"/>
      <c r="I19" s="1601"/>
      <c r="J19" s="1602"/>
      <c r="K19" s="1553"/>
      <c r="L19" s="1554"/>
      <c r="M19" s="1601"/>
      <c r="N19" s="1602"/>
      <c r="O19" s="1553"/>
      <c r="P19" s="1554"/>
      <c r="Q19" s="1601"/>
      <c r="R19" s="1602"/>
      <c r="S19" s="1553"/>
      <c r="T19" s="1554"/>
      <c r="U19" s="374" t="s">
        <v>754</v>
      </c>
      <c r="X19" s="293"/>
      <c r="Y19" s="293"/>
      <c r="Z19" s="293"/>
      <c r="AB19" s="293"/>
    </row>
    <row r="20" spans="1:32" ht="21">
      <c r="A20" s="303"/>
      <c r="B20" s="1541">
        <v>2</v>
      </c>
      <c r="C20" s="1542"/>
      <c r="D20" s="1543"/>
      <c r="E20" s="1544" t="str">
        <f>IF(VLOOKUP($B20,住戸一覧!$B:$AM,3,0)="","",VLOOKUP($B20,住戸一覧!$B:$AM,3,0))</f>
        <v/>
      </c>
      <c r="F20" s="1546"/>
      <c r="G20" s="1544" t="str">
        <f>IF(VLOOKUP($B20,住戸一覧!$B:$AM,6,0)="","",VLOOKUP($B20,住戸一覧!$B:$AM,6,0))</f>
        <v/>
      </c>
      <c r="H20" s="1546"/>
      <c r="I20" s="1601"/>
      <c r="J20" s="1602"/>
      <c r="K20" s="1553"/>
      <c r="L20" s="1554"/>
      <c r="M20" s="1601"/>
      <c r="N20" s="1602"/>
      <c r="O20" s="1553"/>
      <c r="P20" s="1554"/>
      <c r="Q20" s="1601"/>
      <c r="R20" s="1602"/>
      <c r="S20" s="1553"/>
      <c r="T20" s="1554"/>
      <c r="X20" s="293"/>
      <c r="Y20" s="293"/>
      <c r="Z20" s="293"/>
      <c r="AB20" s="293"/>
    </row>
    <row r="21" spans="1:32" ht="21">
      <c r="A21" s="303"/>
      <c r="B21" s="1541">
        <v>3</v>
      </c>
      <c r="C21" s="1542"/>
      <c r="D21" s="1543"/>
      <c r="E21" s="1544" t="str">
        <f>IF(VLOOKUP($B21,住戸一覧!$B:$AM,3,0)="","",VLOOKUP($B21,住戸一覧!$B:$AM,3,0))</f>
        <v/>
      </c>
      <c r="F21" s="1546"/>
      <c r="G21" s="1544" t="str">
        <f>IF(VLOOKUP($B21,住戸一覧!$B:$AM,6,0)="","",VLOOKUP($B21,住戸一覧!$B:$AM,6,0))</f>
        <v/>
      </c>
      <c r="H21" s="1546"/>
      <c r="I21" s="1601"/>
      <c r="J21" s="1602"/>
      <c r="K21" s="1553"/>
      <c r="L21" s="1554"/>
      <c r="M21" s="1601"/>
      <c r="N21" s="1602"/>
      <c r="O21" s="1553"/>
      <c r="P21" s="1554"/>
      <c r="Q21" s="1601"/>
      <c r="R21" s="1602"/>
      <c r="S21" s="1553"/>
      <c r="T21" s="1554"/>
      <c r="X21" s="293"/>
      <c r="Y21" s="293"/>
      <c r="Z21" s="293"/>
      <c r="AB21" s="293"/>
    </row>
    <row r="22" spans="1:32" ht="21">
      <c r="A22" s="303"/>
      <c r="B22" s="1541">
        <v>4</v>
      </c>
      <c r="C22" s="1542"/>
      <c r="D22" s="1543"/>
      <c r="E22" s="1544" t="str">
        <f>IF(VLOOKUP($B22,住戸一覧!$B:$AM,3,0)="","",VLOOKUP($B22,住戸一覧!$B:$AM,3,0))</f>
        <v/>
      </c>
      <c r="F22" s="1546"/>
      <c r="G22" s="1544" t="str">
        <f>IF(VLOOKUP($B22,住戸一覧!$B:$AM,6,0)="","",VLOOKUP($B22,住戸一覧!$B:$AM,6,0))</f>
        <v/>
      </c>
      <c r="H22" s="1546"/>
      <c r="I22" s="1601"/>
      <c r="J22" s="1602"/>
      <c r="K22" s="1553"/>
      <c r="L22" s="1554"/>
      <c r="M22" s="1601"/>
      <c r="N22" s="1602"/>
      <c r="O22" s="1553"/>
      <c r="P22" s="1554"/>
      <c r="Q22" s="1601"/>
      <c r="R22" s="1602"/>
      <c r="S22" s="1553"/>
      <c r="T22" s="1554"/>
      <c r="X22" s="293"/>
      <c r="Y22" s="293"/>
      <c r="Z22" s="293"/>
      <c r="AB22" s="293"/>
    </row>
    <row r="23" spans="1:32" ht="21">
      <c r="A23" s="303"/>
      <c r="B23" s="1541">
        <v>5</v>
      </c>
      <c r="C23" s="1542"/>
      <c r="D23" s="1543"/>
      <c r="E23" s="1544" t="str">
        <f>IF(VLOOKUP($B23,住戸一覧!$B:$AM,3,0)="","",VLOOKUP($B23,住戸一覧!$B:$AM,3,0))</f>
        <v/>
      </c>
      <c r="F23" s="1546"/>
      <c r="G23" s="1544" t="str">
        <f>IF(VLOOKUP($B23,住戸一覧!$B:$AM,6,0)="","",VLOOKUP($B23,住戸一覧!$B:$AM,6,0))</f>
        <v/>
      </c>
      <c r="H23" s="1546"/>
      <c r="I23" s="1601"/>
      <c r="J23" s="1602"/>
      <c r="K23" s="1553"/>
      <c r="L23" s="1554"/>
      <c r="M23" s="1601"/>
      <c r="N23" s="1602"/>
      <c r="O23" s="1553"/>
      <c r="P23" s="1554"/>
      <c r="Q23" s="1601"/>
      <c r="R23" s="1602"/>
      <c r="S23" s="1553"/>
      <c r="T23" s="1554"/>
      <c r="X23" s="293"/>
      <c r="Y23" s="293"/>
      <c r="Z23" s="293"/>
      <c r="AB23" s="293"/>
    </row>
    <row r="24" spans="1:32" ht="21">
      <c r="A24" s="303"/>
      <c r="B24" s="1541">
        <v>6</v>
      </c>
      <c r="C24" s="1542"/>
      <c r="D24" s="1543"/>
      <c r="E24" s="1544" t="str">
        <f>IF(VLOOKUP($B24,住戸一覧!$B:$AM,3,0)="","",VLOOKUP($B24,住戸一覧!$B:$AM,3,0))</f>
        <v/>
      </c>
      <c r="F24" s="1546"/>
      <c r="G24" s="1544" t="str">
        <f>IF(VLOOKUP($B24,住戸一覧!$B:$AM,6,0)="","",VLOOKUP($B24,住戸一覧!$B:$AM,6,0))</f>
        <v/>
      </c>
      <c r="H24" s="1546"/>
      <c r="I24" s="1601"/>
      <c r="J24" s="1602"/>
      <c r="K24" s="1553"/>
      <c r="L24" s="1554"/>
      <c r="M24" s="1601"/>
      <c r="N24" s="1602"/>
      <c r="O24" s="1553"/>
      <c r="P24" s="1554"/>
      <c r="Q24" s="1601"/>
      <c r="R24" s="1602"/>
      <c r="S24" s="1553"/>
      <c r="T24" s="1554"/>
      <c r="V24" s="301"/>
      <c r="W24" s="301"/>
      <c r="X24" s="301"/>
      <c r="Y24" s="301"/>
      <c r="Z24" s="301"/>
      <c r="AA24" s="301"/>
      <c r="AB24" s="292"/>
      <c r="AC24" s="292"/>
      <c r="AD24" s="292"/>
      <c r="AE24" s="292"/>
      <c r="AF24" s="302"/>
    </row>
    <row r="25" spans="1:32" ht="21">
      <c r="A25" s="303"/>
      <c r="B25" s="1541">
        <v>7</v>
      </c>
      <c r="C25" s="1542"/>
      <c r="D25" s="1543"/>
      <c r="E25" s="1544" t="str">
        <f>IF(VLOOKUP($B25,住戸一覧!$B:$AM,3,0)="","",VLOOKUP($B25,住戸一覧!$B:$AM,3,0))</f>
        <v/>
      </c>
      <c r="F25" s="1546"/>
      <c r="G25" s="1544" t="str">
        <f>IF(VLOOKUP($B25,住戸一覧!$B:$AM,6,0)="","",VLOOKUP($B25,住戸一覧!$B:$AM,6,0))</f>
        <v/>
      </c>
      <c r="H25" s="1546"/>
      <c r="I25" s="1601"/>
      <c r="J25" s="1602"/>
      <c r="K25" s="1553"/>
      <c r="L25" s="1554"/>
      <c r="M25" s="1601"/>
      <c r="N25" s="1602"/>
      <c r="O25" s="1553"/>
      <c r="P25" s="1554"/>
      <c r="Q25" s="1601"/>
      <c r="R25" s="1602"/>
      <c r="S25" s="1553"/>
      <c r="T25" s="1554"/>
      <c r="V25" s="317"/>
      <c r="W25" s="317"/>
      <c r="X25" s="317"/>
      <c r="Y25" s="317"/>
      <c r="Z25" s="317"/>
      <c r="AA25" s="1551"/>
      <c r="AB25" s="1551"/>
      <c r="AC25" s="1551"/>
      <c r="AD25" s="1551"/>
      <c r="AE25" s="1551"/>
      <c r="AF25" s="1551"/>
    </row>
    <row r="26" spans="1:32" ht="21">
      <c r="A26" s="303"/>
      <c r="B26" s="1541">
        <v>8</v>
      </c>
      <c r="C26" s="1542"/>
      <c r="D26" s="1543"/>
      <c r="E26" s="1544" t="str">
        <f>IF(VLOOKUP($B26,住戸一覧!$B:$AM,3,0)="","",VLOOKUP($B26,住戸一覧!$B:$AM,3,0))</f>
        <v/>
      </c>
      <c r="F26" s="1546"/>
      <c r="G26" s="1544" t="str">
        <f>IF(VLOOKUP($B26,住戸一覧!$B:$AM,6,0)="","",VLOOKUP($B26,住戸一覧!$B:$AM,6,0))</f>
        <v/>
      </c>
      <c r="H26" s="1546"/>
      <c r="I26" s="1601"/>
      <c r="J26" s="1602"/>
      <c r="K26" s="1553"/>
      <c r="L26" s="1554"/>
      <c r="M26" s="1601"/>
      <c r="N26" s="1602"/>
      <c r="O26" s="1553"/>
      <c r="P26" s="1554"/>
      <c r="Q26" s="1601"/>
      <c r="R26" s="1602"/>
      <c r="S26" s="1553"/>
      <c r="T26" s="1554"/>
      <c r="V26" s="312"/>
      <c r="W26" s="312"/>
      <c r="X26" s="312"/>
      <c r="Y26" s="312"/>
      <c r="Z26" s="312"/>
      <c r="AA26" s="1550"/>
      <c r="AB26" s="1550"/>
      <c r="AC26" s="1550"/>
      <c r="AD26" s="1550"/>
      <c r="AE26" s="1550"/>
      <c r="AF26" s="1550"/>
    </row>
    <row r="27" spans="1:32" ht="21">
      <c r="A27" s="303"/>
      <c r="B27" s="1541">
        <v>9</v>
      </c>
      <c r="C27" s="1542"/>
      <c r="D27" s="1543"/>
      <c r="E27" s="1544" t="str">
        <f>IF(VLOOKUP($B27,住戸一覧!$B:$AM,3,0)="","",VLOOKUP($B27,住戸一覧!$B:$AM,3,0))</f>
        <v/>
      </c>
      <c r="F27" s="1546"/>
      <c r="G27" s="1544" t="str">
        <f>IF(VLOOKUP($B27,住戸一覧!$B:$AM,6,0)="","",VLOOKUP($B27,住戸一覧!$B:$AM,6,0))</f>
        <v/>
      </c>
      <c r="H27" s="1546"/>
      <c r="I27" s="1601"/>
      <c r="J27" s="1602"/>
      <c r="K27" s="1553"/>
      <c r="L27" s="1554"/>
      <c r="M27" s="1601"/>
      <c r="N27" s="1602"/>
      <c r="O27" s="1553"/>
      <c r="P27" s="1554"/>
      <c r="Q27" s="1601"/>
      <c r="R27" s="1602"/>
      <c r="S27" s="1553"/>
      <c r="T27" s="1554"/>
      <c r="V27" s="312"/>
      <c r="W27" s="312"/>
      <c r="X27" s="318"/>
      <c r="Y27" s="318"/>
      <c r="Z27" s="318"/>
      <c r="AA27" s="1550"/>
      <c r="AB27" s="1550"/>
      <c r="AC27" s="1550"/>
      <c r="AD27" s="1550"/>
      <c r="AE27" s="1550"/>
      <c r="AF27" s="1550"/>
    </row>
    <row r="28" spans="1:32" ht="21">
      <c r="A28" s="303"/>
      <c r="B28" s="1541">
        <v>10</v>
      </c>
      <c r="C28" s="1542"/>
      <c r="D28" s="1543"/>
      <c r="E28" s="1544" t="str">
        <f>IF(VLOOKUP($B28,住戸一覧!$B:$AM,3,0)="","",VLOOKUP($B28,住戸一覧!$B:$AM,3,0))</f>
        <v/>
      </c>
      <c r="F28" s="1546"/>
      <c r="G28" s="1544" t="str">
        <f>IF(VLOOKUP($B28,住戸一覧!$B:$AM,6,0)="","",VLOOKUP($B28,住戸一覧!$B:$AM,6,0))</f>
        <v/>
      </c>
      <c r="H28" s="1546"/>
      <c r="I28" s="1601"/>
      <c r="J28" s="1602"/>
      <c r="K28" s="1553"/>
      <c r="L28" s="1554"/>
      <c r="M28" s="1601"/>
      <c r="N28" s="1602"/>
      <c r="O28" s="1553"/>
      <c r="P28" s="1554"/>
      <c r="Q28" s="1601"/>
      <c r="R28" s="1602"/>
      <c r="S28" s="1553"/>
      <c r="T28" s="1554"/>
      <c r="V28" s="312"/>
      <c r="W28" s="312"/>
      <c r="X28" s="318"/>
      <c r="Y28" s="318"/>
      <c r="Z28" s="318"/>
      <c r="AA28" s="1550"/>
      <c r="AB28" s="1550"/>
      <c r="AC28" s="1550"/>
      <c r="AD28" s="1550"/>
      <c r="AE28" s="1550"/>
      <c r="AF28" s="1550"/>
    </row>
    <row r="29" spans="1:32" ht="21">
      <c r="A29" s="303"/>
      <c r="B29" s="1541">
        <v>11</v>
      </c>
      <c r="C29" s="1542"/>
      <c r="D29" s="1543"/>
      <c r="E29" s="1544" t="str">
        <f>IF(VLOOKUP($B29,住戸一覧!$B:$AM,3,0)="","",VLOOKUP($B29,住戸一覧!$B:$AM,3,0))</f>
        <v/>
      </c>
      <c r="F29" s="1546"/>
      <c r="G29" s="1544" t="str">
        <f>IF(VLOOKUP($B29,住戸一覧!$B:$AM,6,0)="","",VLOOKUP($B29,住戸一覧!$B:$AM,6,0))</f>
        <v/>
      </c>
      <c r="H29" s="1546"/>
      <c r="I29" s="1601"/>
      <c r="J29" s="1602"/>
      <c r="K29" s="1553"/>
      <c r="L29" s="1554"/>
      <c r="M29" s="1601"/>
      <c r="N29" s="1602"/>
      <c r="O29" s="1553"/>
      <c r="P29" s="1554"/>
      <c r="Q29" s="1601"/>
      <c r="R29" s="1602"/>
      <c r="S29" s="1553"/>
      <c r="T29" s="1554"/>
      <c r="V29" s="318"/>
      <c r="W29" s="318"/>
      <c r="X29" s="318"/>
      <c r="Y29" s="318"/>
      <c r="Z29" s="318"/>
      <c r="AA29" s="1550"/>
      <c r="AB29" s="1550"/>
      <c r="AC29" s="1550"/>
      <c r="AD29" s="1550"/>
      <c r="AE29" s="1550"/>
      <c r="AF29" s="1550"/>
    </row>
    <row r="30" spans="1:32" ht="21">
      <c r="A30" s="303"/>
      <c r="B30" s="1541">
        <v>12</v>
      </c>
      <c r="C30" s="1542"/>
      <c r="D30" s="1543"/>
      <c r="E30" s="1544" t="str">
        <f>IF(VLOOKUP($B30,住戸一覧!$B:$AM,3,0)="","",VLOOKUP($B30,住戸一覧!$B:$AM,3,0))</f>
        <v/>
      </c>
      <c r="F30" s="1546"/>
      <c r="G30" s="1544" t="str">
        <f>IF(VLOOKUP($B30,住戸一覧!$B:$AM,6,0)="","",VLOOKUP($B30,住戸一覧!$B:$AM,6,0))</f>
        <v/>
      </c>
      <c r="H30" s="1546"/>
      <c r="I30" s="1601"/>
      <c r="J30" s="1602"/>
      <c r="K30" s="1553"/>
      <c r="L30" s="1554"/>
      <c r="M30" s="1601"/>
      <c r="N30" s="1602"/>
      <c r="O30" s="1553"/>
      <c r="P30" s="1554"/>
      <c r="Q30" s="1601"/>
      <c r="R30" s="1602"/>
      <c r="S30" s="1553"/>
      <c r="T30" s="1554"/>
      <c r="X30" s="293"/>
      <c r="Y30" s="293"/>
      <c r="Z30" s="293"/>
      <c r="AB30" s="293"/>
    </row>
    <row r="31" spans="1:32" ht="21">
      <c r="A31" s="303"/>
      <c r="B31" s="1541">
        <v>13</v>
      </c>
      <c r="C31" s="1542"/>
      <c r="D31" s="1543"/>
      <c r="E31" s="1544" t="str">
        <f>IF(VLOOKUP($B31,住戸一覧!$B:$AM,3,0)="","",VLOOKUP($B31,住戸一覧!$B:$AM,3,0))</f>
        <v/>
      </c>
      <c r="F31" s="1546"/>
      <c r="G31" s="1544" t="str">
        <f>IF(VLOOKUP($B31,住戸一覧!$B:$AM,6,0)="","",VLOOKUP($B31,住戸一覧!$B:$AM,6,0))</f>
        <v/>
      </c>
      <c r="H31" s="1546"/>
      <c r="I31" s="1601"/>
      <c r="J31" s="1602"/>
      <c r="K31" s="1553"/>
      <c r="L31" s="1554"/>
      <c r="M31" s="1601"/>
      <c r="N31" s="1602"/>
      <c r="O31" s="1553"/>
      <c r="P31" s="1554"/>
      <c r="Q31" s="1601"/>
      <c r="R31" s="1602"/>
      <c r="S31" s="1553"/>
      <c r="T31" s="1554"/>
      <c r="X31" s="293"/>
      <c r="Y31" s="293"/>
      <c r="Z31" s="293"/>
      <c r="AB31" s="293"/>
    </row>
    <row r="32" spans="1:32" ht="21">
      <c r="A32" s="303"/>
      <c r="B32" s="1541">
        <v>14</v>
      </c>
      <c r="C32" s="1542"/>
      <c r="D32" s="1543"/>
      <c r="E32" s="1544" t="str">
        <f>IF(VLOOKUP($B32,住戸一覧!$B:$AM,3,0)="","",VLOOKUP($B32,住戸一覧!$B:$AM,3,0))</f>
        <v/>
      </c>
      <c r="F32" s="1546"/>
      <c r="G32" s="1544" t="str">
        <f>IF(VLOOKUP($B32,住戸一覧!$B:$AM,6,0)="","",VLOOKUP($B32,住戸一覧!$B:$AM,6,0))</f>
        <v/>
      </c>
      <c r="H32" s="1546"/>
      <c r="I32" s="1601"/>
      <c r="J32" s="1602"/>
      <c r="K32" s="1553"/>
      <c r="L32" s="1554"/>
      <c r="M32" s="1601"/>
      <c r="N32" s="1602"/>
      <c r="O32" s="1553"/>
      <c r="P32" s="1554"/>
      <c r="Q32" s="1601"/>
      <c r="R32" s="1602"/>
      <c r="S32" s="1553"/>
      <c r="T32" s="1554"/>
      <c r="X32" s="293"/>
      <c r="Y32" s="293"/>
      <c r="Z32" s="293"/>
      <c r="AB32" s="293"/>
    </row>
    <row r="33" spans="1:28" ht="21">
      <c r="A33" s="303"/>
      <c r="B33" s="1541">
        <v>15</v>
      </c>
      <c r="C33" s="1542"/>
      <c r="D33" s="1543"/>
      <c r="E33" s="1544" t="str">
        <f>IF(VLOOKUP($B33,住戸一覧!$B:$AM,3,0)="","",VLOOKUP($B33,住戸一覧!$B:$AM,3,0))</f>
        <v/>
      </c>
      <c r="F33" s="1546"/>
      <c r="G33" s="1544" t="str">
        <f>IF(VLOOKUP($B33,住戸一覧!$B:$AM,6,0)="","",VLOOKUP($B33,住戸一覧!$B:$AM,6,0))</f>
        <v/>
      </c>
      <c r="H33" s="1546"/>
      <c r="I33" s="1601"/>
      <c r="J33" s="1602"/>
      <c r="K33" s="1553"/>
      <c r="L33" s="1554"/>
      <c r="M33" s="1601"/>
      <c r="N33" s="1602"/>
      <c r="O33" s="1553"/>
      <c r="P33" s="1554"/>
      <c r="Q33" s="1601"/>
      <c r="R33" s="1602"/>
      <c r="S33" s="1553"/>
      <c r="T33" s="1554"/>
      <c r="X33" s="293"/>
      <c r="Y33" s="293"/>
      <c r="Z33" s="293"/>
      <c r="AB33" s="293"/>
    </row>
    <row r="34" spans="1:28" ht="21">
      <c r="A34" s="303"/>
      <c r="B34" s="1541">
        <v>16</v>
      </c>
      <c r="C34" s="1542"/>
      <c r="D34" s="1543"/>
      <c r="E34" s="1544" t="str">
        <f>IF(VLOOKUP($B34,住戸一覧!$B:$AM,3,0)="","",VLOOKUP($B34,住戸一覧!$B:$AM,3,0))</f>
        <v/>
      </c>
      <c r="F34" s="1546"/>
      <c r="G34" s="1544" t="str">
        <f>IF(VLOOKUP($B34,住戸一覧!$B:$AM,6,0)="","",VLOOKUP($B34,住戸一覧!$B:$AM,6,0))</f>
        <v/>
      </c>
      <c r="H34" s="1546"/>
      <c r="I34" s="1601"/>
      <c r="J34" s="1602"/>
      <c r="K34" s="1553"/>
      <c r="L34" s="1554"/>
      <c r="M34" s="1601"/>
      <c r="N34" s="1602"/>
      <c r="O34" s="1553"/>
      <c r="P34" s="1554"/>
      <c r="Q34" s="1601"/>
      <c r="R34" s="1602"/>
      <c r="S34" s="1553"/>
      <c r="T34" s="1554"/>
      <c r="X34" s="293"/>
      <c r="Y34" s="293"/>
      <c r="Z34" s="293"/>
      <c r="AB34" s="293"/>
    </row>
    <row r="35" spans="1:28" ht="21">
      <c r="A35" s="303"/>
      <c r="B35" s="1541">
        <v>17</v>
      </c>
      <c r="C35" s="1542"/>
      <c r="D35" s="1543"/>
      <c r="E35" s="1544" t="str">
        <f>IF(VLOOKUP($B35,住戸一覧!$B:$AM,3,0)="","",VLOOKUP($B35,住戸一覧!$B:$AM,3,0))</f>
        <v/>
      </c>
      <c r="F35" s="1546"/>
      <c r="G35" s="1544" t="str">
        <f>IF(VLOOKUP($B35,住戸一覧!$B:$AM,6,0)="","",VLOOKUP($B35,住戸一覧!$B:$AM,6,0))</f>
        <v/>
      </c>
      <c r="H35" s="1546"/>
      <c r="I35" s="1601"/>
      <c r="J35" s="1602"/>
      <c r="K35" s="1553"/>
      <c r="L35" s="1554"/>
      <c r="M35" s="1601"/>
      <c r="N35" s="1602"/>
      <c r="O35" s="1553"/>
      <c r="P35" s="1554"/>
      <c r="Q35" s="1601"/>
      <c r="R35" s="1602"/>
      <c r="S35" s="1553"/>
      <c r="T35" s="1554"/>
      <c r="X35" s="293"/>
      <c r="Y35" s="293"/>
      <c r="Z35" s="293"/>
      <c r="AB35" s="293"/>
    </row>
    <row r="36" spans="1:28" ht="21">
      <c r="A36" s="303"/>
      <c r="B36" s="1541">
        <v>18</v>
      </c>
      <c r="C36" s="1542"/>
      <c r="D36" s="1543"/>
      <c r="E36" s="1544" t="str">
        <f>IF(VLOOKUP($B36,住戸一覧!$B:$AM,3,0)="","",VLOOKUP($B36,住戸一覧!$B:$AM,3,0))</f>
        <v/>
      </c>
      <c r="F36" s="1546"/>
      <c r="G36" s="1544" t="str">
        <f>IF(VLOOKUP($B36,住戸一覧!$B:$AM,6,0)="","",VLOOKUP($B36,住戸一覧!$B:$AM,6,0))</f>
        <v/>
      </c>
      <c r="H36" s="1546"/>
      <c r="I36" s="1601"/>
      <c r="J36" s="1602"/>
      <c r="K36" s="1553"/>
      <c r="L36" s="1554"/>
      <c r="M36" s="1601"/>
      <c r="N36" s="1602"/>
      <c r="O36" s="1553"/>
      <c r="P36" s="1554"/>
      <c r="Q36" s="1601"/>
      <c r="R36" s="1602"/>
      <c r="S36" s="1553"/>
      <c r="T36" s="1554"/>
      <c r="X36" s="293"/>
      <c r="Y36" s="293"/>
      <c r="Z36" s="293"/>
      <c r="AB36" s="293"/>
    </row>
    <row r="37" spans="1:28" ht="21">
      <c r="A37" s="303"/>
      <c r="B37" s="1541">
        <v>19</v>
      </c>
      <c r="C37" s="1542"/>
      <c r="D37" s="1543"/>
      <c r="E37" s="1544" t="str">
        <f>IF(VLOOKUP($B37,住戸一覧!$B:$AM,3,0)="","",VLOOKUP($B37,住戸一覧!$B:$AM,3,0))</f>
        <v/>
      </c>
      <c r="F37" s="1546"/>
      <c r="G37" s="1544" t="str">
        <f>IF(VLOOKUP($B37,住戸一覧!$B:$AM,6,0)="","",VLOOKUP($B37,住戸一覧!$B:$AM,6,0))</f>
        <v/>
      </c>
      <c r="H37" s="1546"/>
      <c r="I37" s="1601"/>
      <c r="J37" s="1602"/>
      <c r="K37" s="1553"/>
      <c r="L37" s="1554"/>
      <c r="M37" s="1601"/>
      <c r="N37" s="1602"/>
      <c r="O37" s="1553"/>
      <c r="P37" s="1554"/>
      <c r="Q37" s="1601"/>
      <c r="R37" s="1602"/>
      <c r="S37" s="1553"/>
      <c r="T37" s="1554"/>
      <c r="X37" s="293"/>
      <c r="Y37" s="293"/>
      <c r="Z37" s="293"/>
      <c r="AB37" s="293"/>
    </row>
    <row r="38" spans="1:28" ht="21">
      <c r="A38" s="303"/>
      <c r="B38" s="1541">
        <v>20</v>
      </c>
      <c r="C38" s="1542"/>
      <c r="D38" s="1543"/>
      <c r="E38" s="1544" t="str">
        <f>IF(VLOOKUP($B38,住戸一覧!$B:$AM,3,0)="","",VLOOKUP($B38,住戸一覧!$B:$AM,3,0))</f>
        <v/>
      </c>
      <c r="F38" s="1546"/>
      <c r="G38" s="1544" t="str">
        <f>IF(VLOOKUP($B38,住戸一覧!$B:$AM,6,0)="","",VLOOKUP($B38,住戸一覧!$B:$AM,6,0))</f>
        <v/>
      </c>
      <c r="H38" s="1546"/>
      <c r="I38" s="1601"/>
      <c r="J38" s="1602"/>
      <c r="K38" s="1553"/>
      <c r="L38" s="1554"/>
      <c r="M38" s="1601"/>
      <c r="N38" s="1602"/>
      <c r="O38" s="1553"/>
      <c r="P38" s="1554"/>
      <c r="Q38" s="1601"/>
      <c r="R38" s="1602"/>
      <c r="S38" s="1553"/>
      <c r="T38" s="1554"/>
      <c r="X38" s="293"/>
      <c r="Y38" s="293"/>
      <c r="Z38" s="293"/>
      <c r="AB38" s="293"/>
    </row>
    <row r="39" spans="1:28" ht="21">
      <c r="A39" s="303"/>
      <c r="B39" s="1541">
        <v>21</v>
      </c>
      <c r="C39" s="1542"/>
      <c r="D39" s="1543"/>
      <c r="E39" s="1544" t="str">
        <f>IF(VLOOKUP($B39,住戸一覧!$B:$AM,3,0)="","",VLOOKUP($B39,住戸一覧!$B:$AM,3,0))</f>
        <v/>
      </c>
      <c r="F39" s="1546"/>
      <c r="G39" s="1544" t="str">
        <f>IF(VLOOKUP($B39,住戸一覧!$B:$AM,6,0)="","",VLOOKUP($B39,住戸一覧!$B:$AM,6,0))</f>
        <v/>
      </c>
      <c r="H39" s="1546"/>
      <c r="I39" s="1601"/>
      <c r="J39" s="1602"/>
      <c r="K39" s="1553"/>
      <c r="L39" s="1554"/>
      <c r="M39" s="1601"/>
      <c r="N39" s="1602"/>
      <c r="O39" s="1553"/>
      <c r="P39" s="1554"/>
      <c r="Q39" s="1601"/>
      <c r="R39" s="1602"/>
      <c r="S39" s="1553"/>
      <c r="T39" s="1554"/>
      <c r="X39" s="293"/>
      <c r="Y39" s="293"/>
      <c r="Z39" s="293"/>
      <c r="AB39" s="293"/>
    </row>
    <row r="40" spans="1:28" ht="21">
      <c r="A40" s="303"/>
      <c r="B40" s="1541">
        <v>22</v>
      </c>
      <c r="C40" s="1542"/>
      <c r="D40" s="1543"/>
      <c r="E40" s="1544" t="str">
        <f>IF(VLOOKUP($B40,住戸一覧!$B:$AM,3,0)="","",VLOOKUP($B40,住戸一覧!$B:$AM,3,0))</f>
        <v/>
      </c>
      <c r="F40" s="1546"/>
      <c r="G40" s="1544" t="str">
        <f>IF(VLOOKUP($B40,住戸一覧!$B:$AM,6,0)="","",VLOOKUP($B40,住戸一覧!$B:$AM,6,0))</f>
        <v/>
      </c>
      <c r="H40" s="1546"/>
      <c r="I40" s="1601"/>
      <c r="J40" s="1602"/>
      <c r="K40" s="1553"/>
      <c r="L40" s="1554"/>
      <c r="M40" s="1601"/>
      <c r="N40" s="1602"/>
      <c r="O40" s="1553"/>
      <c r="P40" s="1554"/>
      <c r="Q40" s="1601"/>
      <c r="R40" s="1602"/>
      <c r="S40" s="1553"/>
      <c r="T40" s="1554"/>
      <c r="X40" s="293"/>
      <c r="Y40" s="293"/>
      <c r="Z40" s="293"/>
      <c r="AB40" s="293"/>
    </row>
    <row r="41" spans="1:28" ht="21">
      <c r="A41" s="303"/>
      <c r="B41" s="1541">
        <v>23</v>
      </c>
      <c r="C41" s="1542"/>
      <c r="D41" s="1543"/>
      <c r="E41" s="1544" t="str">
        <f>IF(VLOOKUP($B41,住戸一覧!$B:$AM,3,0)="","",VLOOKUP($B41,住戸一覧!$B:$AM,3,0))</f>
        <v/>
      </c>
      <c r="F41" s="1546"/>
      <c r="G41" s="1544" t="str">
        <f>IF(VLOOKUP($B41,住戸一覧!$B:$AM,6,0)="","",VLOOKUP($B41,住戸一覧!$B:$AM,6,0))</f>
        <v/>
      </c>
      <c r="H41" s="1546"/>
      <c r="I41" s="1601"/>
      <c r="J41" s="1602"/>
      <c r="K41" s="1553"/>
      <c r="L41" s="1554"/>
      <c r="M41" s="1601"/>
      <c r="N41" s="1602"/>
      <c r="O41" s="1553"/>
      <c r="P41" s="1554"/>
      <c r="Q41" s="1601"/>
      <c r="R41" s="1602"/>
      <c r="S41" s="1553"/>
      <c r="T41" s="1554"/>
      <c r="X41" s="293"/>
      <c r="Y41" s="293"/>
      <c r="Z41" s="293"/>
      <c r="AB41" s="293"/>
    </row>
    <row r="42" spans="1:28" ht="21">
      <c r="A42" s="303"/>
      <c r="B42" s="1541">
        <v>24</v>
      </c>
      <c r="C42" s="1542"/>
      <c r="D42" s="1543"/>
      <c r="E42" s="1544" t="str">
        <f>IF(VLOOKUP($B42,住戸一覧!$B:$AM,3,0)="","",VLOOKUP($B42,住戸一覧!$B:$AM,3,0))</f>
        <v/>
      </c>
      <c r="F42" s="1546"/>
      <c r="G42" s="1544" t="str">
        <f>IF(VLOOKUP($B42,住戸一覧!$B:$AM,6,0)="","",VLOOKUP($B42,住戸一覧!$B:$AM,6,0))</f>
        <v/>
      </c>
      <c r="H42" s="1546"/>
      <c r="I42" s="1601"/>
      <c r="J42" s="1602"/>
      <c r="K42" s="1553"/>
      <c r="L42" s="1554"/>
      <c r="M42" s="1601"/>
      <c r="N42" s="1602"/>
      <c r="O42" s="1553"/>
      <c r="P42" s="1554"/>
      <c r="Q42" s="1601"/>
      <c r="R42" s="1602"/>
      <c r="S42" s="1553"/>
      <c r="T42" s="1554"/>
      <c r="X42" s="293"/>
      <c r="Y42" s="293"/>
      <c r="Z42" s="293"/>
      <c r="AB42" s="293"/>
    </row>
    <row r="43" spans="1:28" ht="21">
      <c r="A43" s="303"/>
      <c r="B43" s="1541">
        <v>25</v>
      </c>
      <c r="C43" s="1542"/>
      <c r="D43" s="1543"/>
      <c r="E43" s="1544" t="str">
        <f>IF(VLOOKUP($B43,住戸一覧!$B:$AM,3,0)="","",VLOOKUP($B43,住戸一覧!$B:$AM,3,0))</f>
        <v/>
      </c>
      <c r="F43" s="1546"/>
      <c r="G43" s="1544" t="str">
        <f>IF(VLOOKUP($B43,住戸一覧!$B:$AM,6,0)="","",VLOOKUP($B43,住戸一覧!$B:$AM,6,0))</f>
        <v/>
      </c>
      <c r="H43" s="1546"/>
      <c r="I43" s="1601"/>
      <c r="J43" s="1602"/>
      <c r="K43" s="1553"/>
      <c r="L43" s="1554"/>
      <c r="M43" s="1601"/>
      <c r="N43" s="1602"/>
      <c r="O43" s="1553"/>
      <c r="P43" s="1554"/>
      <c r="Q43" s="1601"/>
      <c r="R43" s="1602"/>
      <c r="S43" s="1553"/>
      <c r="T43" s="1554"/>
      <c r="X43" s="293"/>
      <c r="Y43" s="293"/>
      <c r="Z43" s="293"/>
      <c r="AB43" s="293"/>
    </row>
    <row r="44" spans="1:28" ht="21">
      <c r="A44" s="303"/>
      <c r="B44" s="1541">
        <v>26</v>
      </c>
      <c r="C44" s="1542"/>
      <c r="D44" s="1543"/>
      <c r="E44" s="1544" t="str">
        <f>IF(VLOOKUP($B44,住戸一覧!$B:$AM,3,0)="","",VLOOKUP($B44,住戸一覧!$B:$AM,3,0))</f>
        <v/>
      </c>
      <c r="F44" s="1546"/>
      <c r="G44" s="1544" t="str">
        <f>IF(VLOOKUP($B44,住戸一覧!$B:$AM,6,0)="","",VLOOKUP($B44,住戸一覧!$B:$AM,6,0))</f>
        <v/>
      </c>
      <c r="H44" s="1546"/>
      <c r="I44" s="1601"/>
      <c r="J44" s="1602"/>
      <c r="K44" s="1553"/>
      <c r="L44" s="1554"/>
      <c r="M44" s="1601"/>
      <c r="N44" s="1602"/>
      <c r="O44" s="1553"/>
      <c r="P44" s="1554"/>
      <c r="Q44" s="1601"/>
      <c r="R44" s="1602"/>
      <c r="S44" s="1553"/>
      <c r="T44" s="1554"/>
      <c r="X44" s="293"/>
      <c r="Y44" s="293"/>
      <c r="Z44" s="293"/>
      <c r="AB44" s="293"/>
    </row>
    <row r="45" spans="1:28" ht="21">
      <c r="A45" s="303"/>
      <c r="B45" s="1541">
        <v>27</v>
      </c>
      <c r="C45" s="1542"/>
      <c r="D45" s="1543"/>
      <c r="E45" s="1544" t="str">
        <f>IF(VLOOKUP($B45,住戸一覧!$B:$AM,3,0)="","",VLOOKUP($B45,住戸一覧!$B:$AM,3,0))</f>
        <v/>
      </c>
      <c r="F45" s="1546"/>
      <c r="G45" s="1544" t="str">
        <f>IF(VLOOKUP($B45,住戸一覧!$B:$AM,6,0)="","",VLOOKUP($B45,住戸一覧!$B:$AM,6,0))</f>
        <v/>
      </c>
      <c r="H45" s="1546"/>
      <c r="I45" s="1601"/>
      <c r="J45" s="1602"/>
      <c r="K45" s="1553"/>
      <c r="L45" s="1554"/>
      <c r="M45" s="1601"/>
      <c r="N45" s="1602"/>
      <c r="O45" s="1553"/>
      <c r="P45" s="1554"/>
      <c r="Q45" s="1601"/>
      <c r="R45" s="1602"/>
      <c r="S45" s="1553"/>
      <c r="T45" s="1554"/>
      <c r="X45" s="293"/>
      <c r="Y45" s="293"/>
      <c r="Z45" s="293"/>
      <c r="AB45" s="293"/>
    </row>
    <row r="46" spans="1:28" ht="21">
      <c r="A46" s="303"/>
      <c r="B46" s="1541">
        <v>28</v>
      </c>
      <c r="C46" s="1542"/>
      <c r="D46" s="1543"/>
      <c r="E46" s="1544" t="str">
        <f>IF(VLOOKUP($B46,住戸一覧!$B:$AM,3,0)="","",VLOOKUP($B46,住戸一覧!$B:$AM,3,0))</f>
        <v/>
      </c>
      <c r="F46" s="1546"/>
      <c r="G46" s="1544" t="str">
        <f>IF(VLOOKUP($B46,住戸一覧!$B:$AM,6,0)="","",VLOOKUP($B46,住戸一覧!$B:$AM,6,0))</f>
        <v/>
      </c>
      <c r="H46" s="1546"/>
      <c r="I46" s="1601"/>
      <c r="J46" s="1602"/>
      <c r="K46" s="1553"/>
      <c r="L46" s="1554"/>
      <c r="M46" s="1601"/>
      <c r="N46" s="1602"/>
      <c r="O46" s="1553"/>
      <c r="P46" s="1554"/>
      <c r="Q46" s="1601"/>
      <c r="R46" s="1602"/>
      <c r="S46" s="1553"/>
      <c r="T46" s="1554"/>
      <c r="X46" s="293"/>
      <c r="Y46" s="293"/>
      <c r="Z46" s="293"/>
      <c r="AB46" s="293"/>
    </row>
    <row r="47" spans="1:28" ht="21">
      <c r="A47" s="303"/>
      <c r="B47" s="1541">
        <v>29</v>
      </c>
      <c r="C47" s="1542"/>
      <c r="D47" s="1543"/>
      <c r="E47" s="1544" t="str">
        <f>IF(VLOOKUP($B47,住戸一覧!$B:$AM,3,0)="","",VLOOKUP($B47,住戸一覧!$B:$AM,3,0))</f>
        <v/>
      </c>
      <c r="F47" s="1546"/>
      <c r="G47" s="1544" t="str">
        <f>IF(VLOOKUP($B47,住戸一覧!$B:$AM,6,0)="","",VLOOKUP($B47,住戸一覧!$B:$AM,6,0))</f>
        <v/>
      </c>
      <c r="H47" s="1546"/>
      <c r="I47" s="1601"/>
      <c r="J47" s="1602"/>
      <c r="K47" s="1553"/>
      <c r="L47" s="1554"/>
      <c r="M47" s="1601"/>
      <c r="N47" s="1602"/>
      <c r="O47" s="1553"/>
      <c r="P47" s="1554"/>
      <c r="Q47" s="1601"/>
      <c r="R47" s="1602"/>
      <c r="S47" s="1553"/>
      <c r="T47" s="1554"/>
      <c r="X47" s="293"/>
      <c r="Y47" s="293"/>
      <c r="Z47" s="293"/>
      <c r="AB47" s="293"/>
    </row>
    <row r="48" spans="1:28" ht="21">
      <c r="A48" s="303"/>
      <c r="B48" s="1541">
        <v>30</v>
      </c>
      <c r="C48" s="1542"/>
      <c r="D48" s="1543"/>
      <c r="E48" s="1544" t="str">
        <f>IF(VLOOKUP($B48,住戸一覧!$B:$AM,3,0)="","",VLOOKUP($B48,住戸一覧!$B:$AM,3,0))</f>
        <v/>
      </c>
      <c r="F48" s="1546"/>
      <c r="G48" s="1544" t="str">
        <f>IF(VLOOKUP($B48,住戸一覧!$B:$AM,6,0)="","",VLOOKUP($B48,住戸一覧!$B:$AM,6,0))</f>
        <v/>
      </c>
      <c r="H48" s="1546"/>
      <c r="I48" s="1601"/>
      <c r="J48" s="1602"/>
      <c r="K48" s="1553"/>
      <c r="L48" s="1554"/>
      <c r="M48" s="1601"/>
      <c r="N48" s="1602"/>
      <c r="O48" s="1553"/>
      <c r="P48" s="1554"/>
      <c r="Q48" s="1601"/>
      <c r="R48" s="1602"/>
      <c r="S48" s="1553"/>
      <c r="T48" s="1554"/>
      <c r="X48" s="293"/>
      <c r="Y48" s="293"/>
      <c r="Z48" s="293"/>
      <c r="AB48" s="293"/>
    </row>
    <row r="49" spans="1:28" ht="21" hidden="1" outlineLevel="1">
      <c r="A49" s="303"/>
      <c r="B49" s="1541">
        <v>31</v>
      </c>
      <c r="C49" s="1542"/>
      <c r="D49" s="1543"/>
      <c r="E49" s="1544" t="str">
        <f>IF(VLOOKUP($B49,住戸一覧!$B:$AM,3,0)="","",VLOOKUP($B49,住戸一覧!$B:$AM,3,0))</f>
        <v/>
      </c>
      <c r="F49" s="1546"/>
      <c r="G49" s="1544" t="str">
        <f>IF(VLOOKUP($B49,住戸一覧!$B:$AM,6,0)="","",VLOOKUP($B49,住戸一覧!$B:$AM,6,0))</f>
        <v/>
      </c>
      <c r="H49" s="1546"/>
      <c r="I49" s="1601"/>
      <c r="J49" s="1602"/>
      <c r="K49" s="1553"/>
      <c r="L49" s="1554"/>
      <c r="M49" s="1601"/>
      <c r="N49" s="1602"/>
      <c r="O49" s="1553"/>
      <c r="P49" s="1554"/>
      <c r="Q49" s="1601"/>
      <c r="R49" s="1602"/>
      <c r="S49" s="1553"/>
      <c r="T49" s="1554"/>
      <c r="X49" s="293"/>
      <c r="Y49" s="293"/>
      <c r="Z49" s="293"/>
      <c r="AB49" s="293"/>
    </row>
    <row r="50" spans="1:28" ht="21" hidden="1" outlineLevel="1">
      <c r="A50" s="303"/>
      <c r="B50" s="1541">
        <v>32</v>
      </c>
      <c r="C50" s="1542"/>
      <c r="D50" s="1543"/>
      <c r="E50" s="1544" t="str">
        <f>IF(VLOOKUP($B50,住戸一覧!$B:$AM,3,0)="","",VLOOKUP($B50,住戸一覧!$B:$AM,3,0))</f>
        <v/>
      </c>
      <c r="F50" s="1546"/>
      <c r="G50" s="1544" t="str">
        <f>IF(VLOOKUP($B50,住戸一覧!$B:$AM,6,0)="","",VLOOKUP($B50,住戸一覧!$B:$AM,6,0))</f>
        <v/>
      </c>
      <c r="H50" s="1546"/>
      <c r="I50" s="1601"/>
      <c r="J50" s="1602"/>
      <c r="K50" s="1553"/>
      <c r="L50" s="1554"/>
      <c r="M50" s="1601"/>
      <c r="N50" s="1602"/>
      <c r="O50" s="1553"/>
      <c r="P50" s="1554"/>
      <c r="Q50" s="1601"/>
      <c r="R50" s="1602"/>
      <c r="S50" s="1553"/>
      <c r="T50" s="1554"/>
      <c r="X50" s="293"/>
      <c r="Y50" s="293"/>
      <c r="Z50" s="293"/>
      <c r="AB50" s="293"/>
    </row>
    <row r="51" spans="1:28" ht="21" hidden="1" outlineLevel="1">
      <c r="A51" s="303"/>
      <c r="B51" s="1541">
        <v>33</v>
      </c>
      <c r="C51" s="1542"/>
      <c r="D51" s="1543"/>
      <c r="E51" s="1544" t="str">
        <f>IF(VLOOKUP($B51,住戸一覧!$B:$AM,3,0)="","",VLOOKUP($B51,住戸一覧!$B:$AM,3,0))</f>
        <v/>
      </c>
      <c r="F51" s="1546"/>
      <c r="G51" s="1544" t="str">
        <f>IF(VLOOKUP($B51,住戸一覧!$B:$AM,6,0)="","",VLOOKUP($B51,住戸一覧!$B:$AM,6,0))</f>
        <v/>
      </c>
      <c r="H51" s="1546"/>
      <c r="I51" s="1601"/>
      <c r="J51" s="1602"/>
      <c r="K51" s="1553"/>
      <c r="L51" s="1554"/>
      <c r="M51" s="1601"/>
      <c r="N51" s="1602"/>
      <c r="O51" s="1553"/>
      <c r="P51" s="1554"/>
      <c r="Q51" s="1601"/>
      <c r="R51" s="1602"/>
      <c r="S51" s="1553"/>
      <c r="T51" s="1554"/>
      <c r="X51" s="293"/>
      <c r="Y51" s="293"/>
      <c r="Z51" s="293"/>
      <c r="AB51" s="293"/>
    </row>
    <row r="52" spans="1:28" ht="21" hidden="1" outlineLevel="1">
      <c r="A52" s="303"/>
      <c r="B52" s="1541">
        <v>34</v>
      </c>
      <c r="C52" s="1542"/>
      <c r="D52" s="1543"/>
      <c r="E52" s="1544" t="str">
        <f>IF(VLOOKUP($B52,住戸一覧!$B:$AM,3,0)="","",VLOOKUP($B52,住戸一覧!$B:$AM,3,0))</f>
        <v/>
      </c>
      <c r="F52" s="1546"/>
      <c r="G52" s="1544" t="str">
        <f>IF(VLOOKUP($B52,住戸一覧!$B:$AM,6,0)="","",VLOOKUP($B52,住戸一覧!$B:$AM,6,0))</f>
        <v/>
      </c>
      <c r="H52" s="1546"/>
      <c r="I52" s="1601"/>
      <c r="J52" s="1602"/>
      <c r="K52" s="1553"/>
      <c r="L52" s="1554"/>
      <c r="M52" s="1601"/>
      <c r="N52" s="1602"/>
      <c r="O52" s="1553"/>
      <c r="P52" s="1554"/>
      <c r="Q52" s="1601"/>
      <c r="R52" s="1602"/>
      <c r="S52" s="1553"/>
      <c r="T52" s="1554"/>
      <c r="X52" s="293"/>
      <c r="Y52" s="293"/>
      <c r="Z52" s="293"/>
      <c r="AB52" s="293"/>
    </row>
    <row r="53" spans="1:28" ht="21" hidden="1" outlineLevel="1">
      <c r="A53" s="303"/>
      <c r="B53" s="1541">
        <v>35</v>
      </c>
      <c r="C53" s="1542"/>
      <c r="D53" s="1543"/>
      <c r="E53" s="1544" t="str">
        <f>IF(VLOOKUP($B53,住戸一覧!$B:$AM,3,0)="","",VLOOKUP($B53,住戸一覧!$B:$AM,3,0))</f>
        <v/>
      </c>
      <c r="F53" s="1546"/>
      <c r="G53" s="1544" t="str">
        <f>IF(VLOOKUP($B53,住戸一覧!$B:$AM,6,0)="","",VLOOKUP($B53,住戸一覧!$B:$AM,6,0))</f>
        <v/>
      </c>
      <c r="H53" s="1546"/>
      <c r="I53" s="1601"/>
      <c r="J53" s="1602"/>
      <c r="K53" s="1553"/>
      <c r="L53" s="1554"/>
      <c r="M53" s="1601"/>
      <c r="N53" s="1602"/>
      <c r="O53" s="1553"/>
      <c r="P53" s="1554"/>
      <c r="Q53" s="1601"/>
      <c r="R53" s="1602"/>
      <c r="S53" s="1553"/>
      <c r="T53" s="1554"/>
      <c r="X53" s="293"/>
      <c r="Y53" s="293"/>
      <c r="Z53" s="293"/>
      <c r="AB53" s="293"/>
    </row>
    <row r="54" spans="1:28" ht="21" hidden="1" outlineLevel="1">
      <c r="A54" s="303"/>
      <c r="B54" s="1541">
        <v>36</v>
      </c>
      <c r="C54" s="1542"/>
      <c r="D54" s="1543"/>
      <c r="E54" s="1544" t="str">
        <f>IF(VLOOKUP($B54,住戸一覧!$B:$AM,3,0)="","",VLOOKUP($B54,住戸一覧!$B:$AM,3,0))</f>
        <v/>
      </c>
      <c r="F54" s="1546"/>
      <c r="G54" s="1544" t="str">
        <f>IF(VLOOKUP($B54,住戸一覧!$B:$AM,6,0)="","",VLOOKUP($B54,住戸一覧!$B:$AM,6,0))</f>
        <v/>
      </c>
      <c r="H54" s="1546"/>
      <c r="I54" s="1601"/>
      <c r="J54" s="1602"/>
      <c r="K54" s="1553"/>
      <c r="L54" s="1554"/>
      <c r="M54" s="1601"/>
      <c r="N54" s="1602"/>
      <c r="O54" s="1553"/>
      <c r="P54" s="1554"/>
      <c r="Q54" s="1601"/>
      <c r="R54" s="1602"/>
      <c r="S54" s="1553"/>
      <c r="T54" s="1554"/>
      <c r="X54" s="293"/>
      <c r="Y54" s="293"/>
      <c r="Z54" s="293"/>
      <c r="AB54" s="293"/>
    </row>
    <row r="55" spans="1:28" ht="21" hidden="1" outlineLevel="1">
      <c r="A55" s="303"/>
      <c r="B55" s="1541">
        <v>37</v>
      </c>
      <c r="C55" s="1542"/>
      <c r="D55" s="1543"/>
      <c r="E55" s="1544" t="str">
        <f>IF(VLOOKUP($B55,住戸一覧!$B:$AM,3,0)="","",VLOOKUP($B55,住戸一覧!$B:$AM,3,0))</f>
        <v/>
      </c>
      <c r="F55" s="1546"/>
      <c r="G55" s="1544" t="str">
        <f>IF(VLOOKUP($B55,住戸一覧!$B:$AM,6,0)="","",VLOOKUP($B55,住戸一覧!$B:$AM,6,0))</f>
        <v/>
      </c>
      <c r="H55" s="1546"/>
      <c r="I55" s="1601"/>
      <c r="J55" s="1602"/>
      <c r="K55" s="1553"/>
      <c r="L55" s="1554"/>
      <c r="M55" s="1601"/>
      <c r="N55" s="1602"/>
      <c r="O55" s="1553"/>
      <c r="P55" s="1554"/>
      <c r="Q55" s="1601"/>
      <c r="R55" s="1602"/>
      <c r="S55" s="1553"/>
      <c r="T55" s="1554"/>
      <c r="X55" s="293"/>
      <c r="Y55" s="293"/>
      <c r="Z55" s="293"/>
      <c r="AB55" s="293"/>
    </row>
    <row r="56" spans="1:28" ht="21" hidden="1" outlineLevel="1">
      <c r="A56" s="303"/>
      <c r="B56" s="1541">
        <v>38</v>
      </c>
      <c r="C56" s="1542"/>
      <c r="D56" s="1543"/>
      <c r="E56" s="1544" t="str">
        <f>IF(VLOOKUP($B56,住戸一覧!$B:$AM,3,0)="","",VLOOKUP($B56,住戸一覧!$B:$AM,3,0))</f>
        <v/>
      </c>
      <c r="F56" s="1546"/>
      <c r="G56" s="1544" t="str">
        <f>IF(VLOOKUP($B56,住戸一覧!$B:$AM,6,0)="","",VLOOKUP($B56,住戸一覧!$B:$AM,6,0))</f>
        <v/>
      </c>
      <c r="H56" s="1546"/>
      <c r="I56" s="1601"/>
      <c r="J56" s="1602"/>
      <c r="K56" s="1553"/>
      <c r="L56" s="1554"/>
      <c r="M56" s="1601"/>
      <c r="N56" s="1602"/>
      <c r="O56" s="1553"/>
      <c r="P56" s="1554"/>
      <c r="Q56" s="1601"/>
      <c r="R56" s="1602"/>
      <c r="S56" s="1553"/>
      <c r="T56" s="1554"/>
      <c r="X56" s="293"/>
      <c r="Y56" s="293"/>
      <c r="Z56" s="293"/>
      <c r="AB56" s="293"/>
    </row>
    <row r="57" spans="1:28" ht="21" hidden="1" outlineLevel="1">
      <c r="A57" s="303"/>
      <c r="B57" s="1541">
        <v>39</v>
      </c>
      <c r="C57" s="1542"/>
      <c r="D57" s="1543"/>
      <c r="E57" s="1544" t="str">
        <f>IF(VLOOKUP($B57,住戸一覧!$B:$AM,3,0)="","",VLOOKUP($B57,住戸一覧!$B:$AM,3,0))</f>
        <v/>
      </c>
      <c r="F57" s="1546"/>
      <c r="G57" s="1544" t="str">
        <f>IF(VLOOKUP($B57,住戸一覧!$B:$AM,6,0)="","",VLOOKUP($B57,住戸一覧!$B:$AM,6,0))</f>
        <v/>
      </c>
      <c r="H57" s="1546"/>
      <c r="I57" s="1601"/>
      <c r="J57" s="1602"/>
      <c r="K57" s="1553"/>
      <c r="L57" s="1554"/>
      <c r="M57" s="1601"/>
      <c r="N57" s="1602"/>
      <c r="O57" s="1553"/>
      <c r="P57" s="1554"/>
      <c r="Q57" s="1601"/>
      <c r="R57" s="1602"/>
      <c r="S57" s="1553"/>
      <c r="T57" s="1554"/>
      <c r="X57" s="293"/>
      <c r="Y57" s="293"/>
      <c r="Z57" s="293"/>
      <c r="AB57" s="293"/>
    </row>
    <row r="58" spans="1:28" ht="21" hidden="1" outlineLevel="1">
      <c r="A58" s="303"/>
      <c r="B58" s="1541">
        <v>40</v>
      </c>
      <c r="C58" s="1542"/>
      <c r="D58" s="1543"/>
      <c r="E58" s="1544" t="str">
        <f>IF(VLOOKUP($B58,住戸一覧!$B:$AM,3,0)="","",VLOOKUP($B58,住戸一覧!$B:$AM,3,0))</f>
        <v/>
      </c>
      <c r="F58" s="1546"/>
      <c r="G58" s="1544" t="str">
        <f>IF(VLOOKUP($B58,住戸一覧!$B:$AM,6,0)="","",VLOOKUP($B58,住戸一覧!$B:$AM,6,0))</f>
        <v/>
      </c>
      <c r="H58" s="1546"/>
      <c r="I58" s="1601"/>
      <c r="J58" s="1602"/>
      <c r="K58" s="1553"/>
      <c r="L58" s="1554"/>
      <c r="M58" s="1601"/>
      <c r="N58" s="1602"/>
      <c r="O58" s="1553"/>
      <c r="P58" s="1554"/>
      <c r="Q58" s="1601"/>
      <c r="R58" s="1602"/>
      <c r="S58" s="1553"/>
      <c r="T58" s="1554"/>
      <c r="X58" s="293"/>
      <c r="Y58" s="293"/>
      <c r="Z58" s="293"/>
      <c r="AB58" s="293"/>
    </row>
    <row r="59" spans="1:28" ht="21" hidden="1" outlineLevel="1">
      <c r="A59" s="303"/>
      <c r="B59" s="1541">
        <v>41</v>
      </c>
      <c r="C59" s="1542"/>
      <c r="D59" s="1543"/>
      <c r="E59" s="1544" t="str">
        <f>IF(VLOOKUP($B59,住戸一覧!$B:$AM,3,0)="","",VLOOKUP($B59,住戸一覧!$B:$AM,3,0))</f>
        <v/>
      </c>
      <c r="F59" s="1546"/>
      <c r="G59" s="1544" t="str">
        <f>IF(VLOOKUP($B59,住戸一覧!$B:$AM,6,0)="","",VLOOKUP($B59,住戸一覧!$B:$AM,6,0))</f>
        <v/>
      </c>
      <c r="H59" s="1546"/>
      <c r="I59" s="1601"/>
      <c r="J59" s="1602"/>
      <c r="K59" s="1553"/>
      <c r="L59" s="1554"/>
      <c r="M59" s="1601"/>
      <c r="N59" s="1602"/>
      <c r="O59" s="1553"/>
      <c r="P59" s="1554"/>
      <c r="Q59" s="1601"/>
      <c r="R59" s="1602"/>
      <c r="S59" s="1553"/>
      <c r="T59" s="1554"/>
      <c r="X59" s="293"/>
      <c r="Y59" s="293"/>
      <c r="Z59" s="293"/>
      <c r="AB59" s="293"/>
    </row>
    <row r="60" spans="1:28" ht="21" hidden="1" outlineLevel="1">
      <c r="A60" s="303"/>
      <c r="B60" s="1541">
        <v>42</v>
      </c>
      <c r="C60" s="1542"/>
      <c r="D60" s="1543"/>
      <c r="E60" s="1544" t="str">
        <f>IF(VLOOKUP($B60,住戸一覧!$B:$AM,3,0)="","",VLOOKUP($B60,住戸一覧!$B:$AM,3,0))</f>
        <v/>
      </c>
      <c r="F60" s="1546"/>
      <c r="G60" s="1544" t="str">
        <f>IF(VLOOKUP($B60,住戸一覧!$B:$AM,6,0)="","",VLOOKUP($B60,住戸一覧!$B:$AM,6,0))</f>
        <v/>
      </c>
      <c r="H60" s="1546"/>
      <c r="I60" s="1601"/>
      <c r="J60" s="1602"/>
      <c r="K60" s="1553"/>
      <c r="L60" s="1554"/>
      <c r="M60" s="1601"/>
      <c r="N60" s="1602"/>
      <c r="O60" s="1553"/>
      <c r="P60" s="1554"/>
      <c r="Q60" s="1601"/>
      <c r="R60" s="1602"/>
      <c r="S60" s="1553"/>
      <c r="T60" s="1554"/>
      <c r="X60" s="293"/>
      <c r="Y60" s="293"/>
      <c r="Z60" s="293"/>
      <c r="AB60" s="293"/>
    </row>
    <row r="61" spans="1:28" ht="21" hidden="1" outlineLevel="1">
      <c r="A61" s="303"/>
      <c r="B61" s="1541">
        <v>43</v>
      </c>
      <c r="C61" s="1542"/>
      <c r="D61" s="1543"/>
      <c r="E61" s="1544" t="str">
        <f>IF(VLOOKUP($B61,住戸一覧!$B:$AM,3,0)="","",VLOOKUP($B61,住戸一覧!$B:$AM,3,0))</f>
        <v/>
      </c>
      <c r="F61" s="1546"/>
      <c r="G61" s="1544" t="str">
        <f>IF(VLOOKUP($B61,住戸一覧!$B:$AM,6,0)="","",VLOOKUP($B61,住戸一覧!$B:$AM,6,0))</f>
        <v/>
      </c>
      <c r="H61" s="1546"/>
      <c r="I61" s="1601"/>
      <c r="J61" s="1602"/>
      <c r="K61" s="1553"/>
      <c r="L61" s="1554"/>
      <c r="M61" s="1601"/>
      <c r="N61" s="1602"/>
      <c r="O61" s="1553"/>
      <c r="P61" s="1554"/>
      <c r="Q61" s="1601"/>
      <c r="R61" s="1602"/>
      <c r="S61" s="1553"/>
      <c r="T61" s="1554"/>
      <c r="X61" s="293"/>
      <c r="Y61" s="293"/>
      <c r="Z61" s="293"/>
      <c r="AB61" s="293"/>
    </row>
    <row r="62" spans="1:28" ht="21" hidden="1" outlineLevel="1">
      <c r="A62" s="303"/>
      <c r="B62" s="1541">
        <v>44</v>
      </c>
      <c r="C62" s="1542"/>
      <c r="D62" s="1543"/>
      <c r="E62" s="1544" t="str">
        <f>IF(VLOOKUP($B62,住戸一覧!$B:$AM,3,0)="","",VLOOKUP($B62,住戸一覧!$B:$AM,3,0))</f>
        <v/>
      </c>
      <c r="F62" s="1546"/>
      <c r="G62" s="1544" t="str">
        <f>IF(VLOOKUP($B62,住戸一覧!$B:$AM,6,0)="","",VLOOKUP($B62,住戸一覧!$B:$AM,6,0))</f>
        <v/>
      </c>
      <c r="H62" s="1546"/>
      <c r="I62" s="1601"/>
      <c r="J62" s="1602"/>
      <c r="K62" s="1553"/>
      <c r="L62" s="1554"/>
      <c r="M62" s="1601"/>
      <c r="N62" s="1602"/>
      <c r="O62" s="1553"/>
      <c r="P62" s="1554"/>
      <c r="Q62" s="1601"/>
      <c r="R62" s="1602"/>
      <c r="S62" s="1553"/>
      <c r="T62" s="1554"/>
      <c r="X62" s="293"/>
      <c r="Y62" s="293"/>
      <c r="Z62" s="293"/>
      <c r="AB62" s="293"/>
    </row>
    <row r="63" spans="1:28" ht="21" hidden="1" outlineLevel="1">
      <c r="A63" s="303"/>
      <c r="B63" s="1541">
        <v>45</v>
      </c>
      <c r="C63" s="1542"/>
      <c r="D63" s="1543"/>
      <c r="E63" s="1544" t="str">
        <f>IF(VLOOKUP($B63,住戸一覧!$B:$AM,3,0)="","",VLOOKUP($B63,住戸一覧!$B:$AM,3,0))</f>
        <v/>
      </c>
      <c r="F63" s="1546"/>
      <c r="G63" s="1544" t="str">
        <f>IF(VLOOKUP($B63,住戸一覧!$B:$AM,6,0)="","",VLOOKUP($B63,住戸一覧!$B:$AM,6,0))</f>
        <v/>
      </c>
      <c r="H63" s="1546"/>
      <c r="I63" s="1601"/>
      <c r="J63" s="1602"/>
      <c r="K63" s="1553"/>
      <c r="L63" s="1554"/>
      <c r="M63" s="1601"/>
      <c r="N63" s="1602"/>
      <c r="O63" s="1553"/>
      <c r="P63" s="1554"/>
      <c r="Q63" s="1601"/>
      <c r="R63" s="1602"/>
      <c r="S63" s="1553"/>
      <c r="T63" s="1554"/>
      <c r="X63" s="293"/>
      <c r="Y63" s="293"/>
      <c r="Z63" s="293"/>
      <c r="AB63" s="293"/>
    </row>
    <row r="64" spans="1:28" ht="21" hidden="1" outlineLevel="1">
      <c r="A64" s="303"/>
      <c r="B64" s="1541">
        <v>46</v>
      </c>
      <c r="C64" s="1542"/>
      <c r="D64" s="1543"/>
      <c r="E64" s="1544" t="str">
        <f>IF(VLOOKUP($B64,住戸一覧!$B:$AM,3,0)="","",VLOOKUP($B64,住戸一覧!$B:$AM,3,0))</f>
        <v/>
      </c>
      <c r="F64" s="1546"/>
      <c r="G64" s="1544" t="str">
        <f>IF(VLOOKUP($B64,住戸一覧!$B:$AM,6,0)="","",VLOOKUP($B64,住戸一覧!$B:$AM,6,0))</f>
        <v/>
      </c>
      <c r="H64" s="1546"/>
      <c r="I64" s="1601"/>
      <c r="J64" s="1602"/>
      <c r="K64" s="1553"/>
      <c r="L64" s="1554"/>
      <c r="M64" s="1601"/>
      <c r="N64" s="1602"/>
      <c r="O64" s="1553"/>
      <c r="P64" s="1554"/>
      <c r="Q64" s="1601"/>
      <c r="R64" s="1602"/>
      <c r="S64" s="1553"/>
      <c r="T64" s="1554"/>
      <c r="X64" s="293"/>
      <c r="Y64" s="293"/>
      <c r="Z64" s="293"/>
      <c r="AB64" s="293"/>
    </row>
    <row r="65" spans="1:28" ht="21" hidden="1" outlineLevel="1">
      <c r="A65" s="303"/>
      <c r="B65" s="1541">
        <v>47</v>
      </c>
      <c r="C65" s="1542"/>
      <c r="D65" s="1543"/>
      <c r="E65" s="1544" t="str">
        <f>IF(VLOOKUP($B65,住戸一覧!$B:$AM,3,0)="","",VLOOKUP($B65,住戸一覧!$B:$AM,3,0))</f>
        <v/>
      </c>
      <c r="F65" s="1546"/>
      <c r="G65" s="1544" t="str">
        <f>IF(VLOOKUP($B65,住戸一覧!$B:$AM,6,0)="","",VLOOKUP($B65,住戸一覧!$B:$AM,6,0))</f>
        <v/>
      </c>
      <c r="H65" s="1546"/>
      <c r="I65" s="1601"/>
      <c r="J65" s="1602"/>
      <c r="K65" s="1553"/>
      <c r="L65" s="1554"/>
      <c r="M65" s="1601"/>
      <c r="N65" s="1602"/>
      <c r="O65" s="1553"/>
      <c r="P65" s="1554"/>
      <c r="Q65" s="1601"/>
      <c r="R65" s="1602"/>
      <c r="S65" s="1553"/>
      <c r="T65" s="1554"/>
      <c r="X65" s="293"/>
      <c r="Y65" s="293"/>
      <c r="Z65" s="293"/>
      <c r="AB65" s="293"/>
    </row>
    <row r="66" spans="1:28" ht="21" hidden="1" outlineLevel="1">
      <c r="A66" s="303"/>
      <c r="B66" s="1541">
        <v>48</v>
      </c>
      <c r="C66" s="1542"/>
      <c r="D66" s="1543"/>
      <c r="E66" s="1544" t="str">
        <f>IF(VLOOKUP($B66,住戸一覧!$B:$AM,3,0)="","",VLOOKUP($B66,住戸一覧!$B:$AM,3,0))</f>
        <v/>
      </c>
      <c r="F66" s="1546"/>
      <c r="G66" s="1544" t="str">
        <f>IF(VLOOKUP($B66,住戸一覧!$B:$AM,6,0)="","",VLOOKUP($B66,住戸一覧!$B:$AM,6,0))</f>
        <v/>
      </c>
      <c r="H66" s="1546"/>
      <c r="I66" s="1601"/>
      <c r="J66" s="1602"/>
      <c r="K66" s="1553"/>
      <c r="L66" s="1554"/>
      <c r="M66" s="1601"/>
      <c r="N66" s="1602"/>
      <c r="O66" s="1553"/>
      <c r="P66" s="1554"/>
      <c r="Q66" s="1601"/>
      <c r="R66" s="1602"/>
      <c r="S66" s="1553"/>
      <c r="T66" s="1554"/>
      <c r="X66" s="293"/>
      <c r="Y66" s="293"/>
      <c r="Z66" s="293"/>
      <c r="AB66" s="293"/>
    </row>
    <row r="67" spans="1:28" ht="21" hidden="1" outlineLevel="1">
      <c r="A67" s="303"/>
      <c r="B67" s="1541">
        <v>49</v>
      </c>
      <c r="C67" s="1542"/>
      <c r="D67" s="1543"/>
      <c r="E67" s="1544" t="str">
        <f>IF(VLOOKUP($B67,住戸一覧!$B:$AM,3,0)="","",VLOOKUP($B67,住戸一覧!$B:$AM,3,0))</f>
        <v/>
      </c>
      <c r="F67" s="1546"/>
      <c r="G67" s="1544" t="str">
        <f>IF(VLOOKUP($B67,住戸一覧!$B:$AM,6,0)="","",VLOOKUP($B67,住戸一覧!$B:$AM,6,0))</f>
        <v/>
      </c>
      <c r="H67" s="1546"/>
      <c r="I67" s="1601"/>
      <c r="J67" s="1602"/>
      <c r="K67" s="1553"/>
      <c r="L67" s="1554"/>
      <c r="M67" s="1601"/>
      <c r="N67" s="1602"/>
      <c r="O67" s="1553"/>
      <c r="P67" s="1554"/>
      <c r="Q67" s="1601"/>
      <c r="R67" s="1602"/>
      <c r="S67" s="1553"/>
      <c r="T67" s="1554"/>
      <c r="X67" s="293"/>
      <c r="Y67" s="293"/>
      <c r="Z67" s="293"/>
      <c r="AB67" s="293"/>
    </row>
    <row r="68" spans="1:28" ht="21" hidden="1" outlineLevel="1">
      <c r="A68" s="303"/>
      <c r="B68" s="1541">
        <v>50</v>
      </c>
      <c r="C68" s="1542"/>
      <c r="D68" s="1543"/>
      <c r="E68" s="1544" t="str">
        <f>IF(VLOOKUP($B68,住戸一覧!$B:$AM,3,0)="","",VLOOKUP($B68,住戸一覧!$B:$AM,3,0))</f>
        <v/>
      </c>
      <c r="F68" s="1546"/>
      <c r="G68" s="1544" t="str">
        <f>IF(VLOOKUP($B68,住戸一覧!$B:$AM,6,0)="","",VLOOKUP($B68,住戸一覧!$B:$AM,6,0))</f>
        <v/>
      </c>
      <c r="H68" s="1546"/>
      <c r="I68" s="1601"/>
      <c r="J68" s="1602"/>
      <c r="K68" s="1553"/>
      <c r="L68" s="1554"/>
      <c r="M68" s="1601"/>
      <c r="N68" s="1602"/>
      <c r="O68" s="1553"/>
      <c r="P68" s="1554"/>
      <c r="Q68" s="1601"/>
      <c r="R68" s="1602"/>
      <c r="S68" s="1553"/>
      <c r="T68" s="1554"/>
      <c r="X68" s="293"/>
      <c r="Y68" s="293"/>
      <c r="Z68" s="293"/>
      <c r="AB68" s="293"/>
    </row>
    <row r="69" spans="1:28" ht="21" hidden="1" outlineLevel="1">
      <c r="A69" s="303"/>
      <c r="B69" s="1541">
        <v>51</v>
      </c>
      <c r="C69" s="1542"/>
      <c r="D69" s="1543"/>
      <c r="E69" s="1544" t="str">
        <f>IF(VLOOKUP($B69,住戸一覧!$B:$AM,3,0)="","",VLOOKUP($B69,住戸一覧!$B:$AM,3,0))</f>
        <v/>
      </c>
      <c r="F69" s="1546"/>
      <c r="G69" s="1544" t="str">
        <f>IF(VLOOKUP($B69,住戸一覧!$B:$AM,6,0)="","",VLOOKUP($B69,住戸一覧!$B:$AM,6,0))</f>
        <v/>
      </c>
      <c r="H69" s="1546"/>
      <c r="I69" s="1601"/>
      <c r="J69" s="1602"/>
      <c r="K69" s="1553"/>
      <c r="L69" s="1554"/>
      <c r="M69" s="1601"/>
      <c r="N69" s="1602"/>
      <c r="O69" s="1553"/>
      <c r="P69" s="1554"/>
      <c r="Q69" s="1601"/>
      <c r="R69" s="1602"/>
      <c r="S69" s="1553"/>
      <c r="T69" s="1554"/>
      <c r="X69" s="293"/>
      <c r="Y69" s="293"/>
      <c r="Z69" s="293"/>
      <c r="AB69" s="293"/>
    </row>
    <row r="70" spans="1:28" ht="21" hidden="1" outlineLevel="1">
      <c r="A70" s="303"/>
      <c r="B70" s="1541">
        <v>52</v>
      </c>
      <c r="C70" s="1542"/>
      <c r="D70" s="1543"/>
      <c r="E70" s="1544" t="str">
        <f>IF(VLOOKUP($B70,住戸一覧!$B:$AM,3,0)="","",VLOOKUP($B70,住戸一覧!$B:$AM,3,0))</f>
        <v/>
      </c>
      <c r="F70" s="1546"/>
      <c r="G70" s="1544" t="str">
        <f>IF(VLOOKUP($B70,住戸一覧!$B:$AM,6,0)="","",VLOOKUP($B70,住戸一覧!$B:$AM,6,0))</f>
        <v/>
      </c>
      <c r="H70" s="1546"/>
      <c r="I70" s="1601"/>
      <c r="J70" s="1602"/>
      <c r="K70" s="1553"/>
      <c r="L70" s="1554"/>
      <c r="M70" s="1601"/>
      <c r="N70" s="1602"/>
      <c r="O70" s="1553"/>
      <c r="P70" s="1554"/>
      <c r="Q70" s="1601"/>
      <c r="R70" s="1602"/>
      <c r="S70" s="1553"/>
      <c r="T70" s="1554"/>
      <c r="X70" s="293"/>
      <c r="Y70" s="293"/>
      <c r="Z70" s="293"/>
      <c r="AB70" s="293"/>
    </row>
    <row r="71" spans="1:28" ht="21" hidden="1" outlineLevel="1">
      <c r="A71" s="303"/>
      <c r="B71" s="1541">
        <v>53</v>
      </c>
      <c r="C71" s="1542"/>
      <c r="D71" s="1543"/>
      <c r="E71" s="1544" t="str">
        <f>IF(VLOOKUP($B71,住戸一覧!$B:$AM,3,0)="","",VLOOKUP($B71,住戸一覧!$B:$AM,3,0))</f>
        <v/>
      </c>
      <c r="F71" s="1546"/>
      <c r="G71" s="1544" t="str">
        <f>IF(VLOOKUP($B71,住戸一覧!$B:$AM,6,0)="","",VLOOKUP($B71,住戸一覧!$B:$AM,6,0))</f>
        <v/>
      </c>
      <c r="H71" s="1546"/>
      <c r="I71" s="1601"/>
      <c r="J71" s="1602"/>
      <c r="K71" s="1553"/>
      <c r="L71" s="1554"/>
      <c r="M71" s="1601"/>
      <c r="N71" s="1602"/>
      <c r="O71" s="1553"/>
      <c r="P71" s="1554"/>
      <c r="Q71" s="1601"/>
      <c r="R71" s="1602"/>
      <c r="S71" s="1553"/>
      <c r="T71" s="1554"/>
      <c r="X71" s="293"/>
      <c r="Y71" s="293"/>
      <c r="Z71" s="293"/>
      <c r="AB71" s="293"/>
    </row>
    <row r="72" spans="1:28" ht="21" hidden="1" outlineLevel="1">
      <c r="A72" s="303"/>
      <c r="B72" s="1541">
        <v>54</v>
      </c>
      <c r="C72" s="1542"/>
      <c r="D72" s="1543"/>
      <c r="E72" s="1544" t="str">
        <f>IF(VLOOKUP($B72,住戸一覧!$B:$AM,3,0)="","",VLOOKUP($B72,住戸一覧!$B:$AM,3,0))</f>
        <v/>
      </c>
      <c r="F72" s="1546"/>
      <c r="G72" s="1544" t="str">
        <f>IF(VLOOKUP($B72,住戸一覧!$B:$AM,6,0)="","",VLOOKUP($B72,住戸一覧!$B:$AM,6,0))</f>
        <v/>
      </c>
      <c r="H72" s="1546"/>
      <c r="I72" s="1601"/>
      <c r="J72" s="1602"/>
      <c r="K72" s="1553"/>
      <c r="L72" s="1554"/>
      <c r="M72" s="1601"/>
      <c r="N72" s="1602"/>
      <c r="O72" s="1553"/>
      <c r="P72" s="1554"/>
      <c r="Q72" s="1601"/>
      <c r="R72" s="1602"/>
      <c r="S72" s="1553"/>
      <c r="T72" s="1554"/>
      <c r="X72" s="293"/>
      <c r="Y72" s="293"/>
      <c r="Z72" s="293"/>
      <c r="AB72" s="293"/>
    </row>
    <row r="73" spans="1:28" ht="21" hidden="1" outlineLevel="1">
      <c r="A73" s="303"/>
      <c r="B73" s="1541">
        <v>55</v>
      </c>
      <c r="C73" s="1542"/>
      <c r="D73" s="1543"/>
      <c r="E73" s="1544" t="str">
        <f>IF(VLOOKUP($B73,住戸一覧!$B:$AM,3,0)="","",VLOOKUP($B73,住戸一覧!$B:$AM,3,0))</f>
        <v/>
      </c>
      <c r="F73" s="1546"/>
      <c r="G73" s="1544" t="str">
        <f>IF(VLOOKUP($B73,住戸一覧!$B:$AM,6,0)="","",VLOOKUP($B73,住戸一覧!$B:$AM,6,0))</f>
        <v/>
      </c>
      <c r="H73" s="1546"/>
      <c r="I73" s="1601"/>
      <c r="J73" s="1602"/>
      <c r="K73" s="1553"/>
      <c r="L73" s="1554"/>
      <c r="M73" s="1601"/>
      <c r="N73" s="1602"/>
      <c r="O73" s="1553"/>
      <c r="P73" s="1554"/>
      <c r="Q73" s="1601"/>
      <c r="R73" s="1602"/>
      <c r="S73" s="1553"/>
      <c r="T73" s="1554"/>
      <c r="X73" s="293"/>
      <c r="Y73" s="293"/>
      <c r="Z73" s="293"/>
      <c r="AB73" s="293"/>
    </row>
    <row r="74" spans="1:28" ht="21" hidden="1" outlineLevel="1">
      <c r="A74" s="303"/>
      <c r="B74" s="1541">
        <v>56</v>
      </c>
      <c r="C74" s="1542"/>
      <c r="D74" s="1543"/>
      <c r="E74" s="1544" t="str">
        <f>IF(VLOOKUP($B74,住戸一覧!$B:$AM,3,0)="","",VLOOKUP($B74,住戸一覧!$B:$AM,3,0))</f>
        <v/>
      </c>
      <c r="F74" s="1546"/>
      <c r="G74" s="1544" t="str">
        <f>IF(VLOOKUP($B74,住戸一覧!$B:$AM,6,0)="","",VLOOKUP($B74,住戸一覧!$B:$AM,6,0))</f>
        <v/>
      </c>
      <c r="H74" s="1546"/>
      <c r="I74" s="1601"/>
      <c r="J74" s="1602"/>
      <c r="K74" s="1553"/>
      <c r="L74" s="1554"/>
      <c r="M74" s="1601"/>
      <c r="N74" s="1602"/>
      <c r="O74" s="1553"/>
      <c r="P74" s="1554"/>
      <c r="Q74" s="1601"/>
      <c r="R74" s="1602"/>
      <c r="S74" s="1553"/>
      <c r="T74" s="1554"/>
      <c r="X74" s="293"/>
      <c r="Y74" s="293"/>
      <c r="Z74" s="293"/>
      <c r="AB74" s="293"/>
    </row>
    <row r="75" spans="1:28" ht="21" hidden="1" outlineLevel="1">
      <c r="A75" s="303"/>
      <c r="B75" s="1541">
        <v>57</v>
      </c>
      <c r="C75" s="1542"/>
      <c r="D75" s="1543"/>
      <c r="E75" s="1544" t="str">
        <f>IF(VLOOKUP($B75,住戸一覧!$B:$AM,3,0)="","",VLOOKUP($B75,住戸一覧!$B:$AM,3,0))</f>
        <v/>
      </c>
      <c r="F75" s="1546"/>
      <c r="G75" s="1544" t="str">
        <f>IF(VLOOKUP($B75,住戸一覧!$B:$AM,6,0)="","",VLOOKUP($B75,住戸一覧!$B:$AM,6,0))</f>
        <v/>
      </c>
      <c r="H75" s="1546"/>
      <c r="I75" s="1601"/>
      <c r="J75" s="1602"/>
      <c r="K75" s="1553"/>
      <c r="L75" s="1554"/>
      <c r="M75" s="1601"/>
      <c r="N75" s="1602"/>
      <c r="O75" s="1553"/>
      <c r="P75" s="1554"/>
      <c r="Q75" s="1601"/>
      <c r="R75" s="1602"/>
      <c r="S75" s="1553"/>
      <c r="T75" s="1554"/>
      <c r="X75" s="293"/>
      <c r="Y75" s="293"/>
      <c r="Z75" s="293"/>
      <c r="AB75" s="293"/>
    </row>
    <row r="76" spans="1:28" ht="21" hidden="1" outlineLevel="1">
      <c r="A76" s="303"/>
      <c r="B76" s="1541">
        <v>58</v>
      </c>
      <c r="C76" s="1542"/>
      <c r="D76" s="1543"/>
      <c r="E76" s="1544" t="str">
        <f>IF(VLOOKUP($B76,住戸一覧!$B:$AM,3,0)="","",VLOOKUP($B76,住戸一覧!$B:$AM,3,0))</f>
        <v/>
      </c>
      <c r="F76" s="1546"/>
      <c r="G76" s="1544" t="str">
        <f>IF(VLOOKUP($B76,住戸一覧!$B:$AM,6,0)="","",VLOOKUP($B76,住戸一覧!$B:$AM,6,0))</f>
        <v/>
      </c>
      <c r="H76" s="1546"/>
      <c r="I76" s="1601"/>
      <c r="J76" s="1602"/>
      <c r="K76" s="1553"/>
      <c r="L76" s="1554"/>
      <c r="M76" s="1601"/>
      <c r="N76" s="1602"/>
      <c r="O76" s="1553"/>
      <c r="P76" s="1554"/>
      <c r="Q76" s="1601"/>
      <c r="R76" s="1602"/>
      <c r="S76" s="1553"/>
      <c r="T76" s="1554"/>
      <c r="X76" s="293"/>
      <c r="Y76" s="293"/>
      <c r="Z76" s="293"/>
      <c r="AB76" s="293"/>
    </row>
    <row r="77" spans="1:28" ht="21" hidden="1" outlineLevel="1">
      <c r="A77" s="303"/>
      <c r="B77" s="1541">
        <v>59</v>
      </c>
      <c r="C77" s="1542"/>
      <c r="D77" s="1543"/>
      <c r="E77" s="1544" t="str">
        <f>IF(VLOOKUP($B77,住戸一覧!$B:$AM,3,0)="","",VLOOKUP($B77,住戸一覧!$B:$AM,3,0))</f>
        <v/>
      </c>
      <c r="F77" s="1546"/>
      <c r="G77" s="1544" t="str">
        <f>IF(VLOOKUP($B77,住戸一覧!$B:$AM,6,0)="","",VLOOKUP($B77,住戸一覧!$B:$AM,6,0))</f>
        <v/>
      </c>
      <c r="H77" s="1546"/>
      <c r="I77" s="1601"/>
      <c r="J77" s="1602"/>
      <c r="K77" s="1553"/>
      <c r="L77" s="1554"/>
      <c r="M77" s="1601"/>
      <c r="N77" s="1602"/>
      <c r="O77" s="1553"/>
      <c r="P77" s="1554"/>
      <c r="Q77" s="1601"/>
      <c r="R77" s="1602"/>
      <c r="S77" s="1553"/>
      <c r="T77" s="1554"/>
      <c r="X77" s="293"/>
      <c r="Y77" s="293"/>
      <c r="Z77" s="293"/>
      <c r="AB77" s="293"/>
    </row>
    <row r="78" spans="1:28" ht="21" hidden="1" outlineLevel="1">
      <c r="A78" s="303"/>
      <c r="B78" s="1541">
        <v>60</v>
      </c>
      <c r="C78" s="1542"/>
      <c r="D78" s="1543"/>
      <c r="E78" s="1544" t="str">
        <f>IF(VLOOKUP($B78,住戸一覧!$B:$AM,3,0)="","",VLOOKUP($B78,住戸一覧!$B:$AM,3,0))</f>
        <v/>
      </c>
      <c r="F78" s="1546"/>
      <c r="G78" s="1544" t="str">
        <f>IF(VLOOKUP($B78,住戸一覧!$B:$AM,6,0)="","",VLOOKUP($B78,住戸一覧!$B:$AM,6,0))</f>
        <v/>
      </c>
      <c r="H78" s="1546"/>
      <c r="I78" s="1601"/>
      <c r="J78" s="1602"/>
      <c r="K78" s="1553"/>
      <c r="L78" s="1554"/>
      <c r="M78" s="1601"/>
      <c r="N78" s="1602"/>
      <c r="O78" s="1553"/>
      <c r="P78" s="1554"/>
      <c r="Q78" s="1601"/>
      <c r="R78" s="1602"/>
      <c r="S78" s="1553"/>
      <c r="T78" s="1554"/>
      <c r="X78" s="293"/>
      <c r="Y78" s="293"/>
      <c r="Z78" s="293"/>
      <c r="AB78" s="293"/>
    </row>
    <row r="79" spans="1:28" ht="21" hidden="1" outlineLevel="1">
      <c r="A79" s="303"/>
      <c r="B79" s="1541">
        <v>61</v>
      </c>
      <c r="C79" s="1542"/>
      <c r="D79" s="1543"/>
      <c r="E79" s="1544" t="str">
        <f>IF(VLOOKUP($B79,住戸一覧!$B:$AM,3,0)="","",VLOOKUP($B79,住戸一覧!$B:$AM,3,0))</f>
        <v/>
      </c>
      <c r="F79" s="1546"/>
      <c r="G79" s="1544" t="str">
        <f>IF(VLOOKUP($B79,住戸一覧!$B:$AM,6,0)="","",VLOOKUP($B79,住戸一覧!$B:$AM,6,0))</f>
        <v/>
      </c>
      <c r="H79" s="1546"/>
      <c r="I79" s="1601"/>
      <c r="J79" s="1602"/>
      <c r="K79" s="1553"/>
      <c r="L79" s="1554"/>
      <c r="M79" s="1601"/>
      <c r="N79" s="1602"/>
      <c r="O79" s="1553"/>
      <c r="P79" s="1554"/>
      <c r="Q79" s="1601"/>
      <c r="R79" s="1602"/>
      <c r="S79" s="1553"/>
      <c r="T79" s="1554"/>
      <c r="X79" s="293"/>
      <c r="Y79" s="293"/>
      <c r="Z79" s="293"/>
      <c r="AB79" s="293"/>
    </row>
    <row r="80" spans="1:28" ht="21" hidden="1" outlineLevel="1">
      <c r="A80" s="303"/>
      <c r="B80" s="1541">
        <v>62</v>
      </c>
      <c r="C80" s="1542"/>
      <c r="D80" s="1543"/>
      <c r="E80" s="1544" t="str">
        <f>IF(VLOOKUP($B80,住戸一覧!$B:$AM,3,0)="","",VLOOKUP($B80,住戸一覧!$B:$AM,3,0))</f>
        <v/>
      </c>
      <c r="F80" s="1546"/>
      <c r="G80" s="1544" t="str">
        <f>IF(VLOOKUP($B80,住戸一覧!$B:$AM,6,0)="","",VLOOKUP($B80,住戸一覧!$B:$AM,6,0))</f>
        <v/>
      </c>
      <c r="H80" s="1546"/>
      <c r="I80" s="1601"/>
      <c r="J80" s="1602"/>
      <c r="K80" s="1553"/>
      <c r="L80" s="1554"/>
      <c r="M80" s="1601"/>
      <c r="N80" s="1602"/>
      <c r="O80" s="1553"/>
      <c r="P80" s="1554"/>
      <c r="Q80" s="1601"/>
      <c r="R80" s="1602"/>
      <c r="S80" s="1553"/>
      <c r="T80" s="1554"/>
      <c r="X80" s="293"/>
      <c r="Y80" s="293"/>
      <c r="Z80" s="293"/>
      <c r="AB80" s="293"/>
    </row>
    <row r="81" spans="1:28" ht="21" hidden="1" outlineLevel="1">
      <c r="A81" s="303"/>
      <c r="B81" s="1541">
        <v>63</v>
      </c>
      <c r="C81" s="1542"/>
      <c r="D81" s="1543"/>
      <c r="E81" s="1544" t="str">
        <f>IF(VLOOKUP($B81,住戸一覧!$B:$AM,3,0)="","",VLOOKUP($B81,住戸一覧!$B:$AM,3,0))</f>
        <v/>
      </c>
      <c r="F81" s="1546"/>
      <c r="G81" s="1544" t="str">
        <f>IF(VLOOKUP($B81,住戸一覧!$B:$AM,6,0)="","",VLOOKUP($B81,住戸一覧!$B:$AM,6,0))</f>
        <v/>
      </c>
      <c r="H81" s="1546"/>
      <c r="I81" s="1601"/>
      <c r="J81" s="1602"/>
      <c r="K81" s="1553"/>
      <c r="L81" s="1554"/>
      <c r="M81" s="1601"/>
      <c r="N81" s="1602"/>
      <c r="O81" s="1553"/>
      <c r="P81" s="1554"/>
      <c r="Q81" s="1601"/>
      <c r="R81" s="1602"/>
      <c r="S81" s="1553"/>
      <c r="T81" s="1554"/>
      <c r="X81" s="293"/>
      <c r="Y81" s="293"/>
      <c r="Z81" s="293"/>
      <c r="AB81" s="293"/>
    </row>
    <row r="82" spans="1:28" ht="21" hidden="1" outlineLevel="1">
      <c r="A82" s="303"/>
      <c r="B82" s="1541">
        <v>64</v>
      </c>
      <c r="C82" s="1542"/>
      <c r="D82" s="1543"/>
      <c r="E82" s="1544" t="str">
        <f>IF(VLOOKUP($B82,住戸一覧!$B:$AM,3,0)="","",VLOOKUP($B82,住戸一覧!$B:$AM,3,0))</f>
        <v/>
      </c>
      <c r="F82" s="1546"/>
      <c r="G82" s="1544" t="str">
        <f>IF(VLOOKUP($B82,住戸一覧!$B:$AM,6,0)="","",VLOOKUP($B82,住戸一覧!$B:$AM,6,0))</f>
        <v/>
      </c>
      <c r="H82" s="1546"/>
      <c r="I82" s="1601"/>
      <c r="J82" s="1602"/>
      <c r="K82" s="1553"/>
      <c r="L82" s="1554"/>
      <c r="M82" s="1601"/>
      <c r="N82" s="1602"/>
      <c r="O82" s="1553"/>
      <c r="P82" s="1554"/>
      <c r="Q82" s="1601"/>
      <c r="R82" s="1602"/>
      <c r="S82" s="1553"/>
      <c r="T82" s="1554"/>
      <c r="X82" s="293"/>
      <c r="Y82" s="293"/>
      <c r="Z82" s="293"/>
      <c r="AB82" s="293"/>
    </row>
    <row r="83" spans="1:28" ht="21" hidden="1" outlineLevel="1">
      <c r="A83" s="303"/>
      <c r="B83" s="1541">
        <v>65</v>
      </c>
      <c r="C83" s="1542"/>
      <c r="D83" s="1543"/>
      <c r="E83" s="1544" t="str">
        <f>IF(VLOOKUP($B83,住戸一覧!$B:$AM,3,0)="","",VLOOKUP($B83,住戸一覧!$B:$AM,3,0))</f>
        <v/>
      </c>
      <c r="F83" s="1546"/>
      <c r="G83" s="1544" t="str">
        <f>IF(VLOOKUP($B83,住戸一覧!$B:$AM,6,0)="","",VLOOKUP($B83,住戸一覧!$B:$AM,6,0))</f>
        <v/>
      </c>
      <c r="H83" s="1546"/>
      <c r="I83" s="1601"/>
      <c r="J83" s="1602"/>
      <c r="K83" s="1553"/>
      <c r="L83" s="1554"/>
      <c r="M83" s="1601"/>
      <c r="N83" s="1602"/>
      <c r="O83" s="1553"/>
      <c r="P83" s="1554"/>
      <c r="Q83" s="1601"/>
      <c r="R83" s="1602"/>
      <c r="S83" s="1553"/>
      <c r="T83" s="1554"/>
      <c r="X83" s="293"/>
      <c r="Y83" s="293"/>
      <c r="Z83" s="293"/>
      <c r="AB83" s="293"/>
    </row>
    <row r="84" spans="1:28" ht="21" hidden="1" outlineLevel="1">
      <c r="A84" s="303"/>
      <c r="B84" s="1541">
        <v>66</v>
      </c>
      <c r="C84" s="1542"/>
      <c r="D84" s="1543"/>
      <c r="E84" s="1544" t="str">
        <f>IF(VLOOKUP($B84,住戸一覧!$B:$AM,3,0)="","",VLOOKUP($B84,住戸一覧!$B:$AM,3,0))</f>
        <v/>
      </c>
      <c r="F84" s="1546"/>
      <c r="G84" s="1544" t="str">
        <f>IF(VLOOKUP($B84,住戸一覧!$B:$AM,6,0)="","",VLOOKUP($B84,住戸一覧!$B:$AM,6,0))</f>
        <v/>
      </c>
      <c r="H84" s="1546"/>
      <c r="I84" s="1601"/>
      <c r="J84" s="1602"/>
      <c r="K84" s="1553"/>
      <c r="L84" s="1554"/>
      <c r="M84" s="1601"/>
      <c r="N84" s="1602"/>
      <c r="O84" s="1553"/>
      <c r="P84" s="1554"/>
      <c r="Q84" s="1601"/>
      <c r="R84" s="1602"/>
      <c r="S84" s="1553"/>
      <c r="T84" s="1554"/>
      <c r="X84" s="293"/>
      <c r="Y84" s="293"/>
      <c r="Z84" s="293"/>
      <c r="AB84" s="293"/>
    </row>
    <row r="85" spans="1:28" ht="21" hidden="1" outlineLevel="1">
      <c r="A85" s="303"/>
      <c r="B85" s="1541">
        <v>67</v>
      </c>
      <c r="C85" s="1542"/>
      <c r="D85" s="1543"/>
      <c r="E85" s="1544" t="str">
        <f>IF(VLOOKUP($B85,住戸一覧!$B:$AM,3,0)="","",VLOOKUP($B85,住戸一覧!$B:$AM,3,0))</f>
        <v/>
      </c>
      <c r="F85" s="1546"/>
      <c r="G85" s="1544" t="str">
        <f>IF(VLOOKUP($B85,住戸一覧!$B:$AM,6,0)="","",VLOOKUP($B85,住戸一覧!$B:$AM,6,0))</f>
        <v/>
      </c>
      <c r="H85" s="1546"/>
      <c r="I85" s="1601"/>
      <c r="J85" s="1602"/>
      <c r="K85" s="1553"/>
      <c r="L85" s="1554"/>
      <c r="M85" s="1601"/>
      <c r="N85" s="1602"/>
      <c r="O85" s="1553"/>
      <c r="P85" s="1554"/>
      <c r="Q85" s="1601"/>
      <c r="R85" s="1602"/>
      <c r="S85" s="1553"/>
      <c r="T85" s="1554"/>
      <c r="X85" s="293"/>
      <c r="Y85" s="293"/>
      <c r="Z85" s="293"/>
      <c r="AB85" s="293"/>
    </row>
    <row r="86" spans="1:28" ht="21" hidden="1" outlineLevel="1">
      <c r="A86" s="303"/>
      <c r="B86" s="1541">
        <v>68</v>
      </c>
      <c r="C86" s="1542"/>
      <c r="D86" s="1543"/>
      <c r="E86" s="1544" t="str">
        <f>IF(VLOOKUP($B86,住戸一覧!$B:$AM,3,0)="","",VLOOKUP($B86,住戸一覧!$B:$AM,3,0))</f>
        <v/>
      </c>
      <c r="F86" s="1546"/>
      <c r="G86" s="1544" t="str">
        <f>IF(VLOOKUP($B86,住戸一覧!$B:$AM,6,0)="","",VLOOKUP($B86,住戸一覧!$B:$AM,6,0))</f>
        <v/>
      </c>
      <c r="H86" s="1546"/>
      <c r="I86" s="1601"/>
      <c r="J86" s="1602"/>
      <c r="K86" s="1553"/>
      <c r="L86" s="1554"/>
      <c r="M86" s="1601"/>
      <c r="N86" s="1602"/>
      <c r="O86" s="1553"/>
      <c r="P86" s="1554"/>
      <c r="Q86" s="1601"/>
      <c r="R86" s="1602"/>
      <c r="S86" s="1553"/>
      <c r="T86" s="1554"/>
      <c r="X86" s="293"/>
      <c r="Y86" s="293"/>
      <c r="Z86" s="293"/>
      <c r="AB86" s="293"/>
    </row>
    <row r="87" spans="1:28" ht="21" hidden="1" outlineLevel="1">
      <c r="A87" s="303"/>
      <c r="B87" s="1541">
        <v>69</v>
      </c>
      <c r="C87" s="1542"/>
      <c r="D87" s="1543"/>
      <c r="E87" s="1544" t="str">
        <f>IF(VLOOKUP($B87,住戸一覧!$B:$AM,3,0)="","",VLOOKUP($B87,住戸一覧!$B:$AM,3,0))</f>
        <v/>
      </c>
      <c r="F87" s="1546"/>
      <c r="G87" s="1544" t="str">
        <f>IF(VLOOKUP($B87,住戸一覧!$B:$AM,6,0)="","",VLOOKUP($B87,住戸一覧!$B:$AM,6,0))</f>
        <v/>
      </c>
      <c r="H87" s="1546"/>
      <c r="I87" s="1601"/>
      <c r="J87" s="1602"/>
      <c r="K87" s="1553"/>
      <c r="L87" s="1554"/>
      <c r="M87" s="1601"/>
      <c r="N87" s="1602"/>
      <c r="O87" s="1553"/>
      <c r="P87" s="1554"/>
      <c r="Q87" s="1601"/>
      <c r="R87" s="1602"/>
      <c r="S87" s="1553"/>
      <c r="T87" s="1554"/>
      <c r="X87" s="293"/>
      <c r="Y87" s="293"/>
      <c r="Z87" s="293"/>
      <c r="AB87" s="293"/>
    </row>
    <row r="88" spans="1:28" ht="21" hidden="1" outlineLevel="1">
      <c r="A88" s="303"/>
      <c r="B88" s="1541">
        <v>70</v>
      </c>
      <c r="C88" s="1542"/>
      <c r="D88" s="1543"/>
      <c r="E88" s="1544" t="str">
        <f>IF(VLOOKUP($B88,住戸一覧!$B:$AM,3,0)="","",VLOOKUP($B88,住戸一覧!$B:$AM,3,0))</f>
        <v/>
      </c>
      <c r="F88" s="1546"/>
      <c r="G88" s="1544" t="str">
        <f>IF(VLOOKUP($B88,住戸一覧!$B:$AM,6,0)="","",VLOOKUP($B88,住戸一覧!$B:$AM,6,0))</f>
        <v/>
      </c>
      <c r="H88" s="1546"/>
      <c r="I88" s="1601"/>
      <c r="J88" s="1602"/>
      <c r="K88" s="1553"/>
      <c r="L88" s="1554"/>
      <c r="M88" s="1601"/>
      <c r="N88" s="1602"/>
      <c r="O88" s="1553"/>
      <c r="P88" s="1554"/>
      <c r="Q88" s="1601"/>
      <c r="R88" s="1602"/>
      <c r="S88" s="1553"/>
      <c r="T88" s="1554"/>
      <c r="X88" s="293"/>
      <c r="Y88" s="293"/>
      <c r="Z88" s="293"/>
      <c r="AB88" s="293"/>
    </row>
    <row r="89" spans="1:28" ht="21" hidden="1" outlineLevel="1">
      <c r="A89" s="303"/>
      <c r="B89" s="1541">
        <v>71</v>
      </c>
      <c r="C89" s="1542"/>
      <c r="D89" s="1543"/>
      <c r="E89" s="1544" t="str">
        <f>IF(VLOOKUP($B89,住戸一覧!$B:$AM,3,0)="","",VLOOKUP($B89,住戸一覧!$B:$AM,3,0))</f>
        <v/>
      </c>
      <c r="F89" s="1546"/>
      <c r="G89" s="1544" t="str">
        <f>IF(VLOOKUP($B89,住戸一覧!$B:$AM,6,0)="","",VLOOKUP($B89,住戸一覧!$B:$AM,6,0))</f>
        <v/>
      </c>
      <c r="H89" s="1546"/>
      <c r="I89" s="1601"/>
      <c r="J89" s="1602"/>
      <c r="K89" s="1553"/>
      <c r="L89" s="1554"/>
      <c r="M89" s="1601"/>
      <c r="N89" s="1602"/>
      <c r="O89" s="1553"/>
      <c r="P89" s="1554"/>
      <c r="Q89" s="1601"/>
      <c r="R89" s="1602"/>
      <c r="S89" s="1553"/>
      <c r="T89" s="1554"/>
      <c r="X89" s="293"/>
      <c r="Y89" s="293"/>
      <c r="Z89" s="293"/>
      <c r="AB89" s="293"/>
    </row>
    <row r="90" spans="1:28" ht="21" hidden="1" outlineLevel="1">
      <c r="A90" s="303"/>
      <c r="B90" s="1541">
        <v>72</v>
      </c>
      <c r="C90" s="1542"/>
      <c r="D90" s="1543"/>
      <c r="E90" s="1544" t="str">
        <f>IF(VLOOKUP($B90,住戸一覧!$B:$AM,3,0)="","",VLOOKUP($B90,住戸一覧!$B:$AM,3,0))</f>
        <v/>
      </c>
      <c r="F90" s="1546"/>
      <c r="G90" s="1544" t="str">
        <f>IF(VLOOKUP($B90,住戸一覧!$B:$AM,6,0)="","",VLOOKUP($B90,住戸一覧!$B:$AM,6,0))</f>
        <v/>
      </c>
      <c r="H90" s="1546"/>
      <c r="I90" s="1601"/>
      <c r="J90" s="1602"/>
      <c r="K90" s="1553"/>
      <c r="L90" s="1554"/>
      <c r="M90" s="1601"/>
      <c r="N90" s="1602"/>
      <c r="O90" s="1553"/>
      <c r="P90" s="1554"/>
      <c r="Q90" s="1601"/>
      <c r="R90" s="1602"/>
      <c r="S90" s="1553"/>
      <c r="T90" s="1554"/>
      <c r="X90" s="293"/>
      <c r="Y90" s="293"/>
      <c r="Z90" s="293"/>
      <c r="AB90" s="293"/>
    </row>
    <row r="91" spans="1:28" ht="21" hidden="1" outlineLevel="1">
      <c r="A91" s="303"/>
      <c r="B91" s="1541">
        <v>73</v>
      </c>
      <c r="C91" s="1542"/>
      <c r="D91" s="1543"/>
      <c r="E91" s="1544" t="str">
        <f>IF(VLOOKUP($B91,住戸一覧!$B:$AM,3,0)="","",VLOOKUP($B91,住戸一覧!$B:$AM,3,0))</f>
        <v/>
      </c>
      <c r="F91" s="1546"/>
      <c r="G91" s="1544" t="str">
        <f>IF(VLOOKUP($B91,住戸一覧!$B:$AM,6,0)="","",VLOOKUP($B91,住戸一覧!$B:$AM,6,0))</f>
        <v/>
      </c>
      <c r="H91" s="1546"/>
      <c r="I91" s="1601"/>
      <c r="J91" s="1602"/>
      <c r="K91" s="1553"/>
      <c r="L91" s="1554"/>
      <c r="M91" s="1601"/>
      <c r="N91" s="1602"/>
      <c r="O91" s="1553"/>
      <c r="P91" s="1554"/>
      <c r="Q91" s="1601"/>
      <c r="R91" s="1602"/>
      <c r="S91" s="1553"/>
      <c r="T91" s="1554"/>
      <c r="X91" s="293"/>
      <c r="Y91" s="293"/>
      <c r="Z91" s="293"/>
      <c r="AB91" s="293"/>
    </row>
    <row r="92" spans="1:28" ht="21" hidden="1" outlineLevel="1">
      <c r="A92" s="303"/>
      <c r="B92" s="1541">
        <v>74</v>
      </c>
      <c r="C92" s="1542"/>
      <c r="D92" s="1543"/>
      <c r="E92" s="1544" t="str">
        <f>IF(VLOOKUP($B92,住戸一覧!$B:$AM,3,0)="","",VLOOKUP($B92,住戸一覧!$B:$AM,3,0))</f>
        <v/>
      </c>
      <c r="F92" s="1546"/>
      <c r="G92" s="1544" t="str">
        <f>IF(VLOOKUP($B92,住戸一覧!$B:$AM,6,0)="","",VLOOKUP($B92,住戸一覧!$B:$AM,6,0))</f>
        <v/>
      </c>
      <c r="H92" s="1546"/>
      <c r="I92" s="1601"/>
      <c r="J92" s="1602"/>
      <c r="K92" s="1553"/>
      <c r="L92" s="1554"/>
      <c r="M92" s="1601"/>
      <c r="N92" s="1602"/>
      <c r="O92" s="1553"/>
      <c r="P92" s="1554"/>
      <c r="Q92" s="1601"/>
      <c r="R92" s="1602"/>
      <c r="S92" s="1553"/>
      <c r="T92" s="1554"/>
      <c r="X92" s="293"/>
      <c r="Y92" s="293"/>
      <c r="Z92" s="293"/>
      <c r="AB92" s="293"/>
    </row>
    <row r="93" spans="1:28" ht="21" hidden="1" outlineLevel="1">
      <c r="A93" s="303"/>
      <c r="B93" s="1541">
        <v>75</v>
      </c>
      <c r="C93" s="1542"/>
      <c r="D93" s="1543"/>
      <c r="E93" s="1544" t="str">
        <f>IF(VLOOKUP($B93,住戸一覧!$B:$AM,3,0)="","",VLOOKUP($B93,住戸一覧!$B:$AM,3,0))</f>
        <v/>
      </c>
      <c r="F93" s="1546"/>
      <c r="G93" s="1544" t="str">
        <f>IF(VLOOKUP($B93,住戸一覧!$B:$AM,6,0)="","",VLOOKUP($B93,住戸一覧!$B:$AM,6,0))</f>
        <v/>
      </c>
      <c r="H93" s="1546"/>
      <c r="I93" s="1601"/>
      <c r="J93" s="1602"/>
      <c r="K93" s="1553"/>
      <c r="L93" s="1554"/>
      <c r="M93" s="1601"/>
      <c r="N93" s="1602"/>
      <c r="O93" s="1553"/>
      <c r="P93" s="1554"/>
      <c r="Q93" s="1601"/>
      <c r="R93" s="1602"/>
      <c r="S93" s="1553"/>
      <c r="T93" s="1554"/>
      <c r="X93" s="293"/>
      <c r="Y93" s="293"/>
      <c r="Z93" s="293"/>
      <c r="AB93" s="293"/>
    </row>
    <row r="94" spans="1:28" ht="21" hidden="1" outlineLevel="1">
      <c r="A94" s="303"/>
      <c r="B94" s="1541">
        <v>76</v>
      </c>
      <c r="C94" s="1542"/>
      <c r="D94" s="1543"/>
      <c r="E94" s="1544" t="str">
        <f>IF(VLOOKUP($B94,住戸一覧!$B:$AM,3,0)="","",VLOOKUP($B94,住戸一覧!$B:$AM,3,0))</f>
        <v/>
      </c>
      <c r="F94" s="1546"/>
      <c r="G94" s="1544" t="str">
        <f>IF(VLOOKUP($B94,住戸一覧!$B:$AM,6,0)="","",VLOOKUP($B94,住戸一覧!$B:$AM,6,0))</f>
        <v/>
      </c>
      <c r="H94" s="1546"/>
      <c r="I94" s="1601"/>
      <c r="J94" s="1602"/>
      <c r="K94" s="1553"/>
      <c r="L94" s="1554"/>
      <c r="M94" s="1601"/>
      <c r="N94" s="1602"/>
      <c r="O94" s="1553"/>
      <c r="P94" s="1554"/>
      <c r="Q94" s="1601"/>
      <c r="R94" s="1602"/>
      <c r="S94" s="1553"/>
      <c r="T94" s="1554"/>
      <c r="X94" s="293"/>
      <c r="Y94" s="293"/>
      <c r="Z94" s="293"/>
      <c r="AB94" s="293"/>
    </row>
    <row r="95" spans="1:28" ht="21" hidden="1" outlineLevel="1">
      <c r="A95" s="303"/>
      <c r="B95" s="1541">
        <v>77</v>
      </c>
      <c r="C95" s="1542"/>
      <c r="D95" s="1543"/>
      <c r="E95" s="1544" t="str">
        <f>IF(VLOOKUP($B95,住戸一覧!$B:$AM,3,0)="","",VLOOKUP($B95,住戸一覧!$B:$AM,3,0))</f>
        <v/>
      </c>
      <c r="F95" s="1546"/>
      <c r="G95" s="1544" t="str">
        <f>IF(VLOOKUP($B95,住戸一覧!$B:$AM,6,0)="","",VLOOKUP($B95,住戸一覧!$B:$AM,6,0))</f>
        <v/>
      </c>
      <c r="H95" s="1546"/>
      <c r="I95" s="1601"/>
      <c r="J95" s="1602"/>
      <c r="K95" s="1553"/>
      <c r="L95" s="1554"/>
      <c r="M95" s="1601"/>
      <c r="N95" s="1602"/>
      <c r="O95" s="1553"/>
      <c r="P95" s="1554"/>
      <c r="Q95" s="1601"/>
      <c r="R95" s="1602"/>
      <c r="S95" s="1553"/>
      <c r="T95" s="1554"/>
      <c r="X95" s="293"/>
      <c r="Y95" s="293"/>
      <c r="Z95" s="293"/>
      <c r="AB95" s="293"/>
    </row>
    <row r="96" spans="1:28" ht="21" hidden="1" outlineLevel="1">
      <c r="A96" s="303"/>
      <c r="B96" s="1541">
        <v>78</v>
      </c>
      <c r="C96" s="1542"/>
      <c r="D96" s="1543"/>
      <c r="E96" s="1544" t="str">
        <f>IF(VLOOKUP($B96,住戸一覧!$B:$AM,3,0)="","",VLOOKUP($B96,住戸一覧!$B:$AM,3,0))</f>
        <v/>
      </c>
      <c r="F96" s="1546"/>
      <c r="G96" s="1544" t="str">
        <f>IF(VLOOKUP($B96,住戸一覧!$B:$AM,6,0)="","",VLOOKUP($B96,住戸一覧!$B:$AM,6,0))</f>
        <v/>
      </c>
      <c r="H96" s="1546"/>
      <c r="I96" s="1601"/>
      <c r="J96" s="1602"/>
      <c r="K96" s="1553"/>
      <c r="L96" s="1554"/>
      <c r="M96" s="1601"/>
      <c r="N96" s="1602"/>
      <c r="O96" s="1553"/>
      <c r="P96" s="1554"/>
      <c r="Q96" s="1601"/>
      <c r="R96" s="1602"/>
      <c r="S96" s="1553"/>
      <c r="T96" s="1554"/>
      <c r="X96" s="293"/>
      <c r="Y96" s="293"/>
      <c r="Z96" s="293"/>
      <c r="AB96" s="293"/>
    </row>
    <row r="97" spans="1:28" ht="21" hidden="1" outlineLevel="1">
      <c r="A97" s="303"/>
      <c r="B97" s="1541">
        <v>79</v>
      </c>
      <c r="C97" s="1542"/>
      <c r="D97" s="1543"/>
      <c r="E97" s="1544" t="str">
        <f>IF(VLOOKUP($B97,住戸一覧!$B:$AM,3,0)="","",VLOOKUP($B97,住戸一覧!$B:$AM,3,0))</f>
        <v/>
      </c>
      <c r="F97" s="1546"/>
      <c r="G97" s="1544" t="str">
        <f>IF(VLOOKUP($B97,住戸一覧!$B:$AM,6,0)="","",VLOOKUP($B97,住戸一覧!$B:$AM,6,0))</f>
        <v/>
      </c>
      <c r="H97" s="1546"/>
      <c r="I97" s="1601"/>
      <c r="J97" s="1602"/>
      <c r="K97" s="1553"/>
      <c r="L97" s="1554"/>
      <c r="M97" s="1601"/>
      <c r="N97" s="1602"/>
      <c r="O97" s="1553"/>
      <c r="P97" s="1554"/>
      <c r="Q97" s="1601"/>
      <c r="R97" s="1602"/>
      <c r="S97" s="1553"/>
      <c r="T97" s="1554"/>
      <c r="X97" s="293"/>
      <c r="Y97" s="293"/>
      <c r="Z97" s="293"/>
      <c r="AB97" s="293"/>
    </row>
    <row r="98" spans="1:28" ht="21" hidden="1" outlineLevel="1">
      <c r="A98" s="303"/>
      <c r="B98" s="1541">
        <v>80</v>
      </c>
      <c r="C98" s="1542"/>
      <c r="D98" s="1543"/>
      <c r="E98" s="1544" t="str">
        <f>IF(VLOOKUP($B98,住戸一覧!$B:$AM,3,0)="","",VLOOKUP($B98,住戸一覧!$B:$AM,3,0))</f>
        <v/>
      </c>
      <c r="F98" s="1546"/>
      <c r="G98" s="1544" t="str">
        <f>IF(VLOOKUP($B98,住戸一覧!$B:$AM,6,0)="","",VLOOKUP($B98,住戸一覧!$B:$AM,6,0))</f>
        <v/>
      </c>
      <c r="H98" s="1546"/>
      <c r="I98" s="1601"/>
      <c r="J98" s="1602"/>
      <c r="K98" s="1553"/>
      <c r="L98" s="1554"/>
      <c r="M98" s="1601"/>
      <c r="N98" s="1602"/>
      <c r="O98" s="1553"/>
      <c r="P98" s="1554"/>
      <c r="Q98" s="1601"/>
      <c r="R98" s="1602"/>
      <c r="S98" s="1553"/>
      <c r="T98" s="1554"/>
      <c r="X98" s="293"/>
      <c r="Y98" s="293"/>
      <c r="Z98" s="293"/>
      <c r="AB98" s="293"/>
    </row>
    <row r="99" spans="1:28" ht="21" hidden="1" outlineLevel="1">
      <c r="A99" s="303"/>
      <c r="B99" s="1541">
        <v>81</v>
      </c>
      <c r="C99" s="1542"/>
      <c r="D99" s="1543"/>
      <c r="E99" s="1544" t="str">
        <f>IF(VLOOKUP($B99,住戸一覧!$B:$AM,3,0)="","",VLOOKUP($B99,住戸一覧!$B:$AM,3,0))</f>
        <v/>
      </c>
      <c r="F99" s="1546"/>
      <c r="G99" s="1544" t="str">
        <f>IF(VLOOKUP($B99,住戸一覧!$B:$AM,6,0)="","",VLOOKUP($B99,住戸一覧!$B:$AM,6,0))</f>
        <v/>
      </c>
      <c r="H99" s="1546"/>
      <c r="I99" s="1601"/>
      <c r="J99" s="1602"/>
      <c r="K99" s="1553"/>
      <c r="L99" s="1554"/>
      <c r="M99" s="1601"/>
      <c r="N99" s="1602"/>
      <c r="O99" s="1553"/>
      <c r="P99" s="1554"/>
      <c r="Q99" s="1601"/>
      <c r="R99" s="1602"/>
      <c r="S99" s="1553"/>
      <c r="T99" s="1554"/>
      <c r="X99" s="293"/>
      <c r="Y99" s="293"/>
      <c r="Z99" s="293"/>
      <c r="AB99" s="293"/>
    </row>
    <row r="100" spans="1:28" ht="21" hidden="1" outlineLevel="1">
      <c r="A100" s="303"/>
      <c r="B100" s="1541">
        <v>82</v>
      </c>
      <c r="C100" s="1542"/>
      <c r="D100" s="1543"/>
      <c r="E100" s="1544" t="str">
        <f>IF(VLOOKUP($B100,住戸一覧!$B:$AM,3,0)="","",VLOOKUP($B100,住戸一覧!$B:$AM,3,0))</f>
        <v/>
      </c>
      <c r="F100" s="1546"/>
      <c r="G100" s="1544" t="str">
        <f>IF(VLOOKUP($B100,住戸一覧!$B:$AM,6,0)="","",VLOOKUP($B100,住戸一覧!$B:$AM,6,0))</f>
        <v/>
      </c>
      <c r="H100" s="1546"/>
      <c r="I100" s="1601"/>
      <c r="J100" s="1602"/>
      <c r="K100" s="1553"/>
      <c r="L100" s="1554"/>
      <c r="M100" s="1601"/>
      <c r="N100" s="1602"/>
      <c r="O100" s="1553"/>
      <c r="P100" s="1554"/>
      <c r="Q100" s="1601"/>
      <c r="R100" s="1602"/>
      <c r="S100" s="1553"/>
      <c r="T100" s="1554"/>
      <c r="X100" s="293"/>
      <c r="Y100" s="293"/>
      <c r="Z100" s="293"/>
      <c r="AB100" s="293"/>
    </row>
    <row r="101" spans="1:28" ht="21" hidden="1" outlineLevel="1">
      <c r="A101" s="303"/>
      <c r="B101" s="1541">
        <v>83</v>
      </c>
      <c r="C101" s="1542"/>
      <c r="D101" s="1543"/>
      <c r="E101" s="1544" t="str">
        <f>IF(VLOOKUP($B101,住戸一覧!$B:$AM,3,0)="","",VLOOKUP($B101,住戸一覧!$B:$AM,3,0))</f>
        <v/>
      </c>
      <c r="F101" s="1546"/>
      <c r="G101" s="1544" t="str">
        <f>IF(VLOOKUP($B101,住戸一覧!$B:$AM,6,0)="","",VLOOKUP($B101,住戸一覧!$B:$AM,6,0))</f>
        <v/>
      </c>
      <c r="H101" s="1546"/>
      <c r="I101" s="1601"/>
      <c r="J101" s="1602"/>
      <c r="K101" s="1553"/>
      <c r="L101" s="1554"/>
      <c r="M101" s="1601"/>
      <c r="N101" s="1602"/>
      <c r="O101" s="1553"/>
      <c r="P101" s="1554"/>
      <c r="Q101" s="1601"/>
      <c r="R101" s="1602"/>
      <c r="S101" s="1553"/>
      <c r="T101" s="1554"/>
      <c r="X101" s="293"/>
      <c r="Y101" s="293"/>
      <c r="Z101" s="293"/>
      <c r="AB101" s="293"/>
    </row>
    <row r="102" spans="1:28" ht="21" hidden="1" outlineLevel="1">
      <c r="A102" s="303"/>
      <c r="B102" s="1541">
        <v>84</v>
      </c>
      <c r="C102" s="1542"/>
      <c r="D102" s="1543"/>
      <c r="E102" s="1544" t="str">
        <f>IF(VLOOKUP($B102,住戸一覧!$B:$AM,3,0)="","",VLOOKUP($B102,住戸一覧!$B:$AM,3,0))</f>
        <v/>
      </c>
      <c r="F102" s="1546"/>
      <c r="G102" s="1544" t="str">
        <f>IF(VLOOKUP($B102,住戸一覧!$B:$AM,6,0)="","",VLOOKUP($B102,住戸一覧!$B:$AM,6,0))</f>
        <v/>
      </c>
      <c r="H102" s="1546"/>
      <c r="I102" s="1601"/>
      <c r="J102" s="1602"/>
      <c r="K102" s="1553"/>
      <c r="L102" s="1554"/>
      <c r="M102" s="1601"/>
      <c r="N102" s="1602"/>
      <c r="O102" s="1553"/>
      <c r="P102" s="1554"/>
      <c r="Q102" s="1601"/>
      <c r="R102" s="1602"/>
      <c r="S102" s="1553"/>
      <c r="T102" s="1554"/>
      <c r="X102" s="293"/>
      <c r="Y102" s="293"/>
      <c r="Z102" s="293"/>
      <c r="AB102" s="293"/>
    </row>
    <row r="103" spans="1:28" ht="21" hidden="1" outlineLevel="1">
      <c r="A103" s="303"/>
      <c r="B103" s="1541">
        <v>85</v>
      </c>
      <c r="C103" s="1542"/>
      <c r="D103" s="1543"/>
      <c r="E103" s="1544" t="str">
        <f>IF(VLOOKUP($B103,住戸一覧!$B:$AM,3,0)="","",VLOOKUP($B103,住戸一覧!$B:$AM,3,0))</f>
        <v/>
      </c>
      <c r="F103" s="1546"/>
      <c r="G103" s="1544" t="str">
        <f>IF(VLOOKUP($B103,住戸一覧!$B:$AM,6,0)="","",VLOOKUP($B103,住戸一覧!$B:$AM,6,0))</f>
        <v/>
      </c>
      <c r="H103" s="1546"/>
      <c r="I103" s="1601"/>
      <c r="J103" s="1602"/>
      <c r="K103" s="1553"/>
      <c r="L103" s="1554"/>
      <c r="M103" s="1601"/>
      <c r="N103" s="1602"/>
      <c r="O103" s="1553"/>
      <c r="P103" s="1554"/>
      <c r="Q103" s="1601"/>
      <c r="R103" s="1602"/>
      <c r="S103" s="1553"/>
      <c r="T103" s="1554"/>
      <c r="X103" s="293"/>
      <c r="Y103" s="293"/>
      <c r="Z103" s="293"/>
      <c r="AB103" s="293"/>
    </row>
    <row r="104" spans="1:28" ht="21" hidden="1" outlineLevel="1">
      <c r="A104" s="303"/>
      <c r="B104" s="1541">
        <v>86</v>
      </c>
      <c r="C104" s="1542"/>
      <c r="D104" s="1543"/>
      <c r="E104" s="1544" t="str">
        <f>IF(VLOOKUP($B104,住戸一覧!$B:$AM,3,0)="","",VLOOKUP($B104,住戸一覧!$B:$AM,3,0))</f>
        <v/>
      </c>
      <c r="F104" s="1546"/>
      <c r="G104" s="1544" t="str">
        <f>IF(VLOOKUP($B104,住戸一覧!$B:$AM,6,0)="","",VLOOKUP($B104,住戸一覧!$B:$AM,6,0))</f>
        <v/>
      </c>
      <c r="H104" s="1546"/>
      <c r="I104" s="1601"/>
      <c r="J104" s="1602"/>
      <c r="K104" s="1553"/>
      <c r="L104" s="1554"/>
      <c r="M104" s="1601"/>
      <c r="N104" s="1602"/>
      <c r="O104" s="1553"/>
      <c r="P104" s="1554"/>
      <c r="Q104" s="1601"/>
      <c r="R104" s="1602"/>
      <c r="S104" s="1553"/>
      <c r="T104" s="1554"/>
      <c r="X104" s="293"/>
      <c r="Y104" s="293"/>
      <c r="Z104" s="293"/>
      <c r="AB104" s="293"/>
    </row>
    <row r="105" spans="1:28" ht="21" hidden="1" outlineLevel="1">
      <c r="A105" s="303"/>
      <c r="B105" s="1541">
        <v>87</v>
      </c>
      <c r="C105" s="1542"/>
      <c r="D105" s="1543"/>
      <c r="E105" s="1544" t="str">
        <f>IF(VLOOKUP($B105,住戸一覧!$B:$AM,3,0)="","",VLOOKUP($B105,住戸一覧!$B:$AM,3,0))</f>
        <v/>
      </c>
      <c r="F105" s="1546"/>
      <c r="G105" s="1544" t="str">
        <f>IF(VLOOKUP($B105,住戸一覧!$B:$AM,6,0)="","",VLOOKUP($B105,住戸一覧!$B:$AM,6,0))</f>
        <v/>
      </c>
      <c r="H105" s="1546"/>
      <c r="I105" s="1601"/>
      <c r="J105" s="1602"/>
      <c r="K105" s="1553"/>
      <c r="L105" s="1554"/>
      <c r="M105" s="1601"/>
      <c r="N105" s="1602"/>
      <c r="O105" s="1553"/>
      <c r="P105" s="1554"/>
      <c r="Q105" s="1601"/>
      <c r="R105" s="1602"/>
      <c r="S105" s="1553"/>
      <c r="T105" s="1554"/>
      <c r="X105" s="293"/>
      <c r="Y105" s="293"/>
      <c r="Z105" s="293"/>
      <c r="AB105" s="293"/>
    </row>
    <row r="106" spans="1:28" ht="21" hidden="1" outlineLevel="1">
      <c r="A106" s="303"/>
      <c r="B106" s="1541">
        <v>88</v>
      </c>
      <c r="C106" s="1542"/>
      <c r="D106" s="1543"/>
      <c r="E106" s="1544" t="str">
        <f>IF(VLOOKUP($B106,住戸一覧!$B:$AM,3,0)="","",VLOOKUP($B106,住戸一覧!$B:$AM,3,0))</f>
        <v/>
      </c>
      <c r="F106" s="1546"/>
      <c r="G106" s="1544" t="str">
        <f>IF(VLOOKUP($B106,住戸一覧!$B:$AM,6,0)="","",VLOOKUP($B106,住戸一覧!$B:$AM,6,0))</f>
        <v/>
      </c>
      <c r="H106" s="1546"/>
      <c r="I106" s="1601"/>
      <c r="J106" s="1602"/>
      <c r="K106" s="1553"/>
      <c r="L106" s="1554"/>
      <c r="M106" s="1601"/>
      <c r="N106" s="1602"/>
      <c r="O106" s="1553"/>
      <c r="P106" s="1554"/>
      <c r="Q106" s="1601"/>
      <c r="R106" s="1602"/>
      <c r="S106" s="1553"/>
      <c r="T106" s="1554"/>
      <c r="X106" s="293"/>
      <c r="Y106" s="293"/>
      <c r="Z106" s="293"/>
      <c r="AB106" s="293"/>
    </row>
    <row r="107" spans="1:28" ht="21" hidden="1" outlineLevel="1">
      <c r="A107" s="303"/>
      <c r="B107" s="1541">
        <v>89</v>
      </c>
      <c r="C107" s="1542"/>
      <c r="D107" s="1543"/>
      <c r="E107" s="1544" t="str">
        <f>IF(VLOOKUP($B107,住戸一覧!$B:$AM,3,0)="","",VLOOKUP($B107,住戸一覧!$B:$AM,3,0))</f>
        <v/>
      </c>
      <c r="F107" s="1546"/>
      <c r="G107" s="1544" t="str">
        <f>IF(VLOOKUP($B107,住戸一覧!$B:$AM,6,0)="","",VLOOKUP($B107,住戸一覧!$B:$AM,6,0))</f>
        <v/>
      </c>
      <c r="H107" s="1546"/>
      <c r="I107" s="1601"/>
      <c r="J107" s="1602"/>
      <c r="K107" s="1553"/>
      <c r="L107" s="1554"/>
      <c r="M107" s="1601"/>
      <c r="N107" s="1602"/>
      <c r="O107" s="1553"/>
      <c r="P107" s="1554"/>
      <c r="Q107" s="1601"/>
      <c r="R107" s="1602"/>
      <c r="S107" s="1553"/>
      <c r="T107" s="1554"/>
      <c r="X107" s="293"/>
      <c r="Y107" s="293"/>
      <c r="Z107" s="293"/>
      <c r="AB107" s="293"/>
    </row>
    <row r="108" spans="1:28" ht="21" hidden="1" outlineLevel="1">
      <c r="A108" s="303"/>
      <c r="B108" s="1541">
        <v>90</v>
      </c>
      <c r="C108" s="1542"/>
      <c r="D108" s="1543"/>
      <c r="E108" s="1544" t="str">
        <f>IF(VLOOKUP($B108,住戸一覧!$B:$AM,3,0)="","",VLOOKUP($B108,住戸一覧!$B:$AM,3,0))</f>
        <v/>
      </c>
      <c r="F108" s="1546"/>
      <c r="G108" s="1544" t="str">
        <f>IF(VLOOKUP($B108,住戸一覧!$B:$AM,6,0)="","",VLOOKUP($B108,住戸一覧!$B:$AM,6,0))</f>
        <v/>
      </c>
      <c r="H108" s="1546"/>
      <c r="I108" s="1601"/>
      <c r="J108" s="1602"/>
      <c r="K108" s="1553"/>
      <c r="L108" s="1554"/>
      <c r="M108" s="1601"/>
      <c r="N108" s="1602"/>
      <c r="O108" s="1553"/>
      <c r="P108" s="1554"/>
      <c r="Q108" s="1601"/>
      <c r="R108" s="1602"/>
      <c r="S108" s="1553"/>
      <c r="T108" s="1554"/>
      <c r="X108" s="293"/>
      <c r="Y108" s="293"/>
      <c r="Z108" s="293"/>
      <c r="AB108" s="293"/>
    </row>
    <row r="109" spans="1:28" ht="21" hidden="1" outlineLevel="1">
      <c r="A109" s="303"/>
      <c r="B109" s="1541">
        <v>91</v>
      </c>
      <c r="C109" s="1542"/>
      <c r="D109" s="1543"/>
      <c r="E109" s="1544" t="str">
        <f>IF(VLOOKUP($B109,住戸一覧!$B:$AM,3,0)="","",VLOOKUP($B109,住戸一覧!$B:$AM,3,0))</f>
        <v/>
      </c>
      <c r="F109" s="1546"/>
      <c r="G109" s="1544" t="str">
        <f>IF(VLOOKUP($B109,住戸一覧!$B:$AM,6,0)="","",VLOOKUP($B109,住戸一覧!$B:$AM,6,0))</f>
        <v/>
      </c>
      <c r="H109" s="1546"/>
      <c r="I109" s="1601"/>
      <c r="J109" s="1602"/>
      <c r="K109" s="1553"/>
      <c r="L109" s="1554"/>
      <c r="M109" s="1601"/>
      <c r="N109" s="1602"/>
      <c r="O109" s="1553"/>
      <c r="P109" s="1554"/>
      <c r="Q109" s="1601"/>
      <c r="R109" s="1602"/>
      <c r="S109" s="1553"/>
      <c r="T109" s="1554"/>
      <c r="X109" s="293"/>
      <c r="Y109" s="293"/>
      <c r="Z109" s="293"/>
      <c r="AB109" s="293"/>
    </row>
    <row r="110" spans="1:28" ht="21" hidden="1" outlineLevel="1">
      <c r="A110" s="303"/>
      <c r="B110" s="1541">
        <v>92</v>
      </c>
      <c r="C110" s="1542"/>
      <c r="D110" s="1543"/>
      <c r="E110" s="1544" t="str">
        <f>IF(VLOOKUP($B110,住戸一覧!$B:$AM,3,0)="","",VLOOKUP($B110,住戸一覧!$B:$AM,3,0))</f>
        <v/>
      </c>
      <c r="F110" s="1546"/>
      <c r="G110" s="1544" t="str">
        <f>IF(VLOOKUP($B110,住戸一覧!$B:$AM,6,0)="","",VLOOKUP($B110,住戸一覧!$B:$AM,6,0))</f>
        <v/>
      </c>
      <c r="H110" s="1546"/>
      <c r="I110" s="1601"/>
      <c r="J110" s="1602"/>
      <c r="K110" s="1553"/>
      <c r="L110" s="1554"/>
      <c r="M110" s="1601"/>
      <c r="N110" s="1602"/>
      <c r="O110" s="1553"/>
      <c r="P110" s="1554"/>
      <c r="Q110" s="1601"/>
      <c r="R110" s="1602"/>
      <c r="S110" s="1553"/>
      <c r="T110" s="1554"/>
      <c r="X110" s="293"/>
      <c r="Y110" s="293"/>
      <c r="Z110" s="293"/>
      <c r="AB110" s="293"/>
    </row>
    <row r="111" spans="1:28" ht="21" hidden="1" outlineLevel="1">
      <c r="A111" s="303"/>
      <c r="B111" s="1541">
        <v>93</v>
      </c>
      <c r="C111" s="1542"/>
      <c r="D111" s="1543"/>
      <c r="E111" s="1544" t="str">
        <f>IF(VLOOKUP($B111,住戸一覧!$B:$AM,3,0)="","",VLOOKUP($B111,住戸一覧!$B:$AM,3,0))</f>
        <v/>
      </c>
      <c r="F111" s="1546"/>
      <c r="G111" s="1544" t="str">
        <f>IF(VLOOKUP($B111,住戸一覧!$B:$AM,6,0)="","",VLOOKUP($B111,住戸一覧!$B:$AM,6,0))</f>
        <v/>
      </c>
      <c r="H111" s="1546"/>
      <c r="I111" s="1601"/>
      <c r="J111" s="1602"/>
      <c r="K111" s="1553"/>
      <c r="L111" s="1554"/>
      <c r="M111" s="1601"/>
      <c r="N111" s="1602"/>
      <c r="O111" s="1553"/>
      <c r="P111" s="1554"/>
      <c r="Q111" s="1601"/>
      <c r="R111" s="1602"/>
      <c r="S111" s="1553"/>
      <c r="T111" s="1554"/>
      <c r="X111" s="293"/>
      <c r="Y111" s="293"/>
      <c r="Z111" s="293"/>
      <c r="AB111" s="293"/>
    </row>
    <row r="112" spans="1:28" ht="21" hidden="1" outlineLevel="1">
      <c r="A112" s="303"/>
      <c r="B112" s="1541">
        <v>94</v>
      </c>
      <c r="C112" s="1542"/>
      <c r="D112" s="1543"/>
      <c r="E112" s="1544" t="str">
        <f>IF(VLOOKUP($B112,住戸一覧!$B:$AM,3,0)="","",VLOOKUP($B112,住戸一覧!$B:$AM,3,0))</f>
        <v/>
      </c>
      <c r="F112" s="1546"/>
      <c r="G112" s="1544" t="str">
        <f>IF(VLOOKUP($B112,住戸一覧!$B:$AM,6,0)="","",VLOOKUP($B112,住戸一覧!$B:$AM,6,0))</f>
        <v/>
      </c>
      <c r="H112" s="1546"/>
      <c r="I112" s="1601"/>
      <c r="J112" s="1602"/>
      <c r="K112" s="1553"/>
      <c r="L112" s="1554"/>
      <c r="M112" s="1601"/>
      <c r="N112" s="1602"/>
      <c r="O112" s="1553"/>
      <c r="P112" s="1554"/>
      <c r="Q112" s="1601"/>
      <c r="R112" s="1602"/>
      <c r="S112" s="1553"/>
      <c r="T112" s="1554"/>
      <c r="X112" s="293"/>
      <c r="Y112" s="293"/>
      <c r="Z112" s="293"/>
      <c r="AB112" s="293"/>
    </row>
    <row r="113" spans="1:28" ht="21" hidden="1" outlineLevel="1">
      <c r="A113" s="303"/>
      <c r="B113" s="1541">
        <v>95</v>
      </c>
      <c r="C113" s="1542"/>
      <c r="D113" s="1543"/>
      <c r="E113" s="1544" t="str">
        <f>IF(VLOOKUP($B113,住戸一覧!$B:$AM,3,0)="","",VLOOKUP($B113,住戸一覧!$B:$AM,3,0))</f>
        <v/>
      </c>
      <c r="F113" s="1546"/>
      <c r="G113" s="1544" t="str">
        <f>IF(VLOOKUP($B113,住戸一覧!$B:$AM,6,0)="","",VLOOKUP($B113,住戸一覧!$B:$AM,6,0))</f>
        <v/>
      </c>
      <c r="H113" s="1546"/>
      <c r="I113" s="1601"/>
      <c r="J113" s="1602"/>
      <c r="K113" s="1553"/>
      <c r="L113" s="1554"/>
      <c r="M113" s="1601"/>
      <c r="N113" s="1602"/>
      <c r="O113" s="1553"/>
      <c r="P113" s="1554"/>
      <c r="Q113" s="1601"/>
      <c r="R113" s="1602"/>
      <c r="S113" s="1553"/>
      <c r="T113" s="1554"/>
      <c r="X113" s="293"/>
      <c r="Y113" s="293"/>
      <c r="Z113" s="293"/>
      <c r="AB113" s="293"/>
    </row>
    <row r="114" spans="1:28" ht="21" hidden="1" outlineLevel="1">
      <c r="A114" s="303"/>
      <c r="B114" s="1541">
        <v>96</v>
      </c>
      <c r="C114" s="1542"/>
      <c r="D114" s="1543"/>
      <c r="E114" s="1544" t="str">
        <f>IF(VLOOKUP($B114,住戸一覧!$B:$AM,3,0)="","",VLOOKUP($B114,住戸一覧!$B:$AM,3,0))</f>
        <v/>
      </c>
      <c r="F114" s="1546"/>
      <c r="G114" s="1544" t="str">
        <f>IF(VLOOKUP($B114,住戸一覧!$B:$AM,6,0)="","",VLOOKUP($B114,住戸一覧!$B:$AM,6,0))</f>
        <v/>
      </c>
      <c r="H114" s="1546"/>
      <c r="I114" s="1601"/>
      <c r="J114" s="1602"/>
      <c r="K114" s="1553"/>
      <c r="L114" s="1554"/>
      <c r="M114" s="1601"/>
      <c r="N114" s="1602"/>
      <c r="O114" s="1553"/>
      <c r="P114" s="1554"/>
      <c r="Q114" s="1601"/>
      <c r="R114" s="1602"/>
      <c r="S114" s="1553"/>
      <c r="T114" s="1554"/>
      <c r="X114" s="293"/>
      <c r="Y114" s="293"/>
      <c r="Z114" s="293"/>
      <c r="AB114" s="293"/>
    </row>
    <row r="115" spans="1:28" ht="21" hidden="1" outlineLevel="1">
      <c r="A115" s="303"/>
      <c r="B115" s="1541">
        <v>97</v>
      </c>
      <c r="C115" s="1542"/>
      <c r="D115" s="1543"/>
      <c r="E115" s="1544" t="str">
        <f>IF(VLOOKUP($B115,住戸一覧!$B:$AM,3,0)="","",VLOOKUP($B115,住戸一覧!$B:$AM,3,0))</f>
        <v/>
      </c>
      <c r="F115" s="1546"/>
      <c r="G115" s="1544" t="str">
        <f>IF(VLOOKUP($B115,住戸一覧!$B:$AM,6,0)="","",VLOOKUP($B115,住戸一覧!$B:$AM,6,0))</f>
        <v/>
      </c>
      <c r="H115" s="1546"/>
      <c r="I115" s="1601"/>
      <c r="J115" s="1602"/>
      <c r="K115" s="1553"/>
      <c r="L115" s="1554"/>
      <c r="M115" s="1601"/>
      <c r="N115" s="1602"/>
      <c r="O115" s="1553"/>
      <c r="P115" s="1554"/>
      <c r="Q115" s="1601"/>
      <c r="R115" s="1602"/>
      <c r="S115" s="1553"/>
      <c r="T115" s="1554"/>
      <c r="X115" s="293"/>
      <c r="Y115" s="293"/>
      <c r="Z115" s="293"/>
      <c r="AB115" s="293"/>
    </row>
    <row r="116" spans="1:28" ht="21" hidden="1" outlineLevel="1">
      <c r="A116" s="303"/>
      <c r="B116" s="1541">
        <v>98</v>
      </c>
      <c r="C116" s="1542"/>
      <c r="D116" s="1543"/>
      <c r="E116" s="1544" t="str">
        <f>IF(VLOOKUP($B116,住戸一覧!$B:$AM,3,0)="","",VLOOKUP($B116,住戸一覧!$B:$AM,3,0))</f>
        <v/>
      </c>
      <c r="F116" s="1546"/>
      <c r="G116" s="1544" t="str">
        <f>IF(VLOOKUP($B116,住戸一覧!$B:$AM,6,0)="","",VLOOKUP($B116,住戸一覧!$B:$AM,6,0))</f>
        <v/>
      </c>
      <c r="H116" s="1546"/>
      <c r="I116" s="1601"/>
      <c r="J116" s="1602"/>
      <c r="K116" s="1553"/>
      <c r="L116" s="1554"/>
      <c r="M116" s="1601"/>
      <c r="N116" s="1602"/>
      <c r="O116" s="1553"/>
      <c r="P116" s="1554"/>
      <c r="Q116" s="1601"/>
      <c r="R116" s="1602"/>
      <c r="S116" s="1553"/>
      <c r="T116" s="1554"/>
      <c r="X116" s="293"/>
      <c r="Y116" s="293"/>
      <c r="Z116" s="293"/>
      <c r="AB116" s="293"/>
    </row>
    <row r="117" spans="1:28" ht="21" hidden="1" outlineLevel="1">
      <c r="A117" s="303"/>
      <c r="B117" s="1541">
        <v>99</v>
      </c>
      <c r="C117" s="1542"/>
      <c r="D117" s="1543"/>
      <c r="E117" s="1544" t="str">
        <f>IF(VLOOKUP($B117,住戸一覧!$B:$AM,3,0)="","",VLOOKUP($B117,住戸一覧!$B:$AM,3,0))</f>
        <v/>
      </c>
      <c r="F117" s="1546"/>
      <c r="G117" s="1544" t="str">
        <f>IF(VLOOKUP($B117,住戸一覧!$B:$AM,6,0)="","",VLOOKUP($B117,住戸一覧!$B:$AM,6,0))</f>
        <v/>
      </c>
      <c r="H117" s="1546"/>
      <c r="I117" s="1601"/>
      <c r="J117" s="1602"/>
      <c r="K117" s="1553"/>
      <c r="L117" s="1554"/>
      <c r="M117" s="1601"/>
      <c r="N117" s="1602"/>
      <c r="O117" s="1553"/>
      <c r="P117" s="1554"/>
      <c r="Q117" s="1601"/>
      <c r="R117" s="1602"/>
      <c r="S117" s="1553"/>
      <c r="T117" s="1554"/>
      <c r="X117" s="293"/>
      <c r="Y117" s="293"/>
      <c r="Z117" s="293"/>
      <c r="AB117" s="293"/>
    </row>
    <row r="118" spans="1:28" ht="21" hidden="1" outlineLevel="1">
      <c r="A118" s="303"/>
      <c r="B118" s="1541">
        <v>100</v>
      </c>
      <c r="C118" s="1542"/>
      <c r="D118" s="1543"/>
      <c r="E118" s="1544" t="str">
        <f>IF(VLOOKUP($B118,住戸一覧!$B:$AM,3,0)="","",VLOOKUP($B118,住戸一覧!$B:$AM,3,0))</f>
        <v/>
      </c>
      <c r="F118" s="1546"/>
      <c r="G118" s="1544" t="str">
        <f>IF(VLOOKUP($B118,住戸一覧!$B:$AM,6,0)="","",VLOOKUP($B118,住戸一覧!$B:$AM,6,0))</f>
        <v/>
      </c>
      <c r="H118" s="1546"/>
      <c r="I118" s="1601"/>
      <c r="J118" s="1602"/>
      <c r="K118" s="1553"/>
      <c r="L118" s="1554"/>
      <c r="M118" s="1601"/>
      <c r="N118" s="1602"/>
      <c r="O118" s="1553"/>
      <c r="P118" s="1554"/>
      <c r="Q118" s="1601"/>
      <c r="R118" s="1602"/>
      <c r="S118" s="1553"/>
      <c r="T118" s="1554"/>
      <c r="X118" s="293"/>
      <c r="Y118" s="293"/>
      <c r="Z118" s="293"/>
      <c r="AB118" s="293"/>
    </row>
    <row r="119" spans="1:28" ht="21" hidden="1" outlineLevel="1">
      <c r="A119" s="303"/>
      <c r="B119" s="1541">
        <v>101</v>
      </c>
      <c r="C119" s="1542"/>
      <c r="D119" s="1543"/>
      <c r="E119" s="1544" t="str">
        <f>IF(VLOOKUP($B119,住戸一覧!$B:$AM,3,0)="","",VLOOKUP($B119,住戸一覧!$B:$AM,3,0))</f>
        <v/>
      </c>
      <c r="F119" s="1546"/>
      <c r="G119" s="1544" t="str">
        <f>IF(VLOOKUP($B119,住戸一覧!$B:$AM,6,0)="","",VLOOKUP($B119,住戸一覧!$B:$AM,6,0))</f>
        <v/>
      </c>
      <c r="H119" s="1546"/>
      <c r="I119" s="1601"/>
      <c r="J119" s="1602"/>
      <c r="K119" s="1553"/>
      <c r="L119" s="1554"/>
      <c r="M119" s="1601"/>
      <c r="N119" s="1602"/>
      <c r="O119" s="1553"/>
      <c r="P119" s="1554"/>
      <c r="Q119" s="1601"/>
      <c r="R119" s="1602"/>
      <c r="S119" s="1553"/>
      <c r="T119" s="1554"/>
      <c r="X119" s="293"/>
      <c r="Y119" s="293"/>
      <c r="Z119" s="293"/>
      <c r="AB119" s="293"/>
    </row>
    <row r="120" spans="1:28" ht="21" hidden="1" outlineLevel="1">
      <c r="A120" s="303"/>
      <c r="B120" s="1541">
        <v>102</v>
      </c>
      <c r="C120" s="1542"/>
      <c r="D120" s="1543"/>
      <c r="E120" s="1544" t="str">
        <f>IF(VLOOKUP($B120,住戸一覧!$B:$AM,3,0)="","",VLOOKUP($B120,住戸一覧!$B:$AM,3,0))</f>
        <v/>
      </c>
      <c r="F120" s="1546"/>
      <c r="G120" s="1544" t="str">
        <f>IF(VLOOKUP($B120,住戸一覧!$B:$AM,6,0)="","",VLOOKUP($B120,住戸一覧!$B:$AM,6,0))</f>
        <v/>
      </c>
      <c r="H120" s="1546"/>
      <c r="I120" s="1601"/>
      <c r="J120" s="1602"/>
      <c r="K120" s="1553"/>
      <c r="L120" s="1554"/>
      <c r="M120" s="1601"/>
      <c r="N120" s="1602"/>
      <c r="O120" s="1553"/>
      <c r="P120" s="1554"/>
      <c r="Q120" s="1601"/>
      <c r="R120" s="1602"/>
      <c r="S120" s="1553"/>
      <c r="T120" s="1554"/>
      <c r="X120" s="293"/>
      <c r="Y120" s="293"/>
      <c r="Z120" s="293"/>
      <c r="AB120" s="293"/>
    </row>
    <row r="121" spans="1:28" ht="21" hidden="1" outlineLevel="1">
      <c r="A121" s="303"/>
      <c r="B121" s="1541">
        <v>103</v>
      </c>
      <c r="C121" s="1542"/>
      <c r="D121" s="1543"/>
      <c r="E121" s="1544" t="str">
        <f>IF(VLOOKUP($B121,住戸一覧!$B:$AM,3,0)="","",VLOOKUP($B121,住戸一覧!$B:$AM,3,0))</f>
        <v/>
      </c>
      <c r="F121" s="1546"/>
      <c r="G121" s="1544" t="str">
        <f>IF(VLOOKUP($B121,住戸一覧!$B:$AM,6,0)="","",VLOOKUP($B121,住戸一覧!$B:$AM,6,0))</f>
        <v/>
      </c>
      <c r="H121" s="1546"/>
      <c r="I121" s="1601"/>
      <c r="J121" s="1602"/>
      <c r="K121" s="1553"/>
      <c r="L121" s="1554"/>
      <c r="M121" s="1601"/>
      <c r="N121" s="1602"/>
      <c r="O121" s="1553"/>
      <c r="P121" s="1554"/>
      <c r="Q121" s="1601"/>
      <c r="R121" s="1602"/>
      <c r="S121" s="1553"/>
      <c r="T121" s="1554"/>
      <c r="X121" s="293"/>
      <c r="Y121" s="293"/>
      <c r="Z121" s="293"/>
      <c r="AB121" s="293"/>
    </row>
    <row r="122" spans="1:28" ht="21" hidden="1" outlineLevel="1">
      <c r="A122" s="303"/>
      <c r="B122" s="1541">
        <v>104</v>
      </c>
      <c r="C122" s="1542"/>
      <c r="D122" s="1543"/>
      <c r="E122" s="1544" t="str">
        <f>IF(VLOOKUP($B122,住戸一覧!$B:$AM,3,0)="","",VLOOKUP($B122,住戸一覧!$B:$AM,3,0))</f>
        <v/>
      </c>
      <c r="F122" s="1546"/>
      <c r="G122" s="1544" t="str">
        <f>IF(VLOOKUP($B122,住戸一覧!$B:$AM,6,0)="","",VLOOKUP($B122,住戸一覧!$B:$AM,6,0))</f>
        <v/>
      </c>
      <c r="H122" s="1546"/>
      <c r="I122" s="1601"/>
      <c r="J122" s="1602"/>
      <c r="K122" s="1553"/>
      <c r="L122" s="1554"/>
      <c r="M122" s="1601"/>
      <c r="N122" s="1602"/>
      <c r="O122" s="1553"/>
      <c r="P122" s="1554"/>
      <c r="Q122" s="1601"/>
      <c r="R122" s="1602"/>
      <c r="S122" s="1553"/>
      <c r="T122" s="1554"/>
      <c r="X122" s="293"/>
      <c r="Y122" s="293"/>
      <c r="Z122" s="293"/>
      <c r="AB122" s="293"/>
    </row>
    <row r="123" spans="1:28" ht="21" hidden="1" outlineLevel="1">
      <c r="A123" s="303"/>
      <c r="B123" s="1541">
        <v>105</v>
      </c>
      <c r="C123" s="1542"/>
      <c r="D123" s="1543"/>
      <c r="E123" s="1544" t="str">
        <f>IF(VLOOKUP($B123,住戸一覧!$B:$AM,3,0)="","",VLOOKUP($B123,住戸一覧!$B:$AM,3,0))</f>
        <v/>
      </c>
      <c r="F123" s="1546"/>
      <c r="G123" s="1544" t="str">
        <f>IF(VLOOKUP($B123,住戸一覧!$B:$AM,6,0)="","",VLOOKUP($B123,住戸一覧!$B:$AM,6,0))</f>
        <v/>
      </c>
      <c r="H123" s="1546"/>
      <c r="I123" s="1601"/>
      <c r="J123" s="1602"/>
      <c r="K123" s="1553"/>
      <c r="L123" s="1554"/>
      <c r="M123" s="1601"/>
      <c r="N123" s="1602"/>
      <c r="O123" s="1553"/>
      <c r="P123" s="1554"/>
      <c r="Q123" s="1601"/>
      <c r="R123" s="1602"/>
      <c r="S123" s="1553"/>
      <c r="T123" s="1554"/>
      <c r="X123" s="293"/>
      <c r="Y123" s="293"/>
      <c r="Z123" s="293"/>
      <c r="AB123" s="293"/>
    </row>
    <row r="124" spans="1:28" ht="21" hidden="1" outlineLevel="1">
      <c r="A124" s="303"/>
      <c r="B124" s="1541">
        <v>106</v>
      </c>
      <c r="C124" s="1542"/>
      <c r="D124" s="1543"/>
      <c r="E124" s="1544" t="str">
        <f>IF(VLOOKUP($B124,住戸一覧!$B:$AM,3,0)="","",VLOOKUP($B124,住戸一覧!$B:$AM,3,0))</f>
        <v/>
      </c>
      <c r="F124" s="1546"/>
      <c r="G124" s="1544" t="str">
        <f>IF(VLOOKUP($B124,住戸一覧!$B:$AM,6,0)="","",VLOOKUP($B124,住戸一覧!$B:$AM,6,0))</f>
        <v/>
      </c>
      <c r="H124" s="1546"/>
      <c r="I124" s="1601"/>
      <c r="J124" s="1602"/>
      <c r="K124" s="1553"/>
      <c r="L124" s="1554"/>
      <c r="M124" s="1601"/>
      <c r="N124" s="1602"/>
      <c r="O124" s="1553"/>
      <c r="P124" s="1554"/>
      <c r="Q124" s="1601"/>
      <c r="R124" s="1602"/>
      <c r="S124" s="1553"/>
      <c r="T124" s="1554"/>
      <c r="X124" s="293"/>
      <c r="Y124" s="293"/>
      <c r="Z124" s="293"/>
      <c r="AB124" s="293"/>
    </row>
    <row r="125" spans="1:28" ht="21" hidden="1" outlineLevel="1">
      <c r="A125" s="303"/>
      <c r="B125" s="1541">
        <v>107</v>
      </c>
      <c r="C125" s="1542"/>
      <c r="D125" s="1543"/>
      <c r="E125" s="1544" t="str">
        <f>IF(VLOOKUP($B125,住戸一覧!$B:$AM,3,0)="","",VLOOKUP($B125,住戸一覧!$B:$AM,3,0))</f>
        <v/>
      </c>
      <c r="F125" s="1546"/>
      <c r="G125" s="1544" t="str">
        <f>IF(VLOOKUP($B125,住戸一覧!$B:$AM,6,0)="","",VLOOKUP($B125,住戸一覧!$B:$AM,6,0))</f>
        <v/>
      </c>
      <c r="H125" s="1546"/>
      <c r="I125" s="1601"/>
      <c r="J125" s="1602"/>
      <c r="K125" s="1553"/>
      <c r="L125" s="1554"/>
      <c r="M125" s="1601"/>
      <c r="N125" s="1602"/>
      <c r="O125" s="1553"/>
      <c r="P125" s="1554"/>
      <c r="Q125" s="1601"/>
      <c r="R125" s="1602"/>
      <c r="S125" s="1553"/>
      <c r="T125" s="1554"/>
      <c r="X125" s="293"/>
      <c r="Y125" s="293"/>
      <c r="Z125" s="293"/>
      <c r="AB125" s="293"/>
    </row>
    <row r="126" spans="1:28" ht="21" hidden="1" outlineLevel="1">
      <c r="A126" s="303"/>
      <c r="B126" s="1541">
        <v>108</v>
      </c>
      <c r="C126" s="1542"/>
      <c r="D126" s="1543"/>
      <c r="E126" s="1544" t="str">
        <f>IF(VLOOKUP($B126,住戸一覧!$B:$AM,3,0)="","",VLOOKUP($B126,住戸一覧!$B:$AM,3,0))</f>
        <v/>
      </c>
      <c r="F126" s="1546"/>
      <c r="G126" s="1544" t="str">
        <f>IF(VLOOKUP($B126,住戸一覧!$B:$AM,6,0)="","",VLOOKUP($B126,住戸一覧!$B:$AM,6,0))</f>
        <v/>
      </c>
      <c r="H126" s="1546"/>
      <c r="I126" s="1601"/>
      <c r="J126" s="1602"/>
      <c r="K126" s="1553"/>
      <c r="L126" s="1554"/>
      <c r="M126" s="1601"/>
      <c r="N126" s="1602"/>
      <c r="O126" s="1553"/>
      <c r="P126" s="1554"/>
      <c r="Q126" s="1601"/>
      <c r="R126" s="1602"/>
      <c r="S126" s="1553"/>
      <c r="T126" s="1554"/>
      <c r="X126" s="293"/>
      <c r="Y126" s="293"/>
      <c r="Z126" s="293"/>
      <c r="AB126" s="293"/>
    </row>
    <row r="127" spans="1:28" ht="21" hidden="1" outlineLevel="1">
      <c r="A127" s="303"/>
      <c r="B127" s="1541">
        <v>109</v>
      </c>
      <c r="C127" s="1542"/>
      <c r="D127" s="1543"/>
      <c r="E127" s="1544" t="str">
        <f>IF(VLOOKUP($B127,住戸一覧!$B:$AM,3,0)="","",VLOOKUP($B127,住戸一覧!$B:$AM,3,0))</f>
        <v/>
      </c>
      <c r="F127" s="1546"/>
      <c r="G127" s="1544" t="str">
        <f>IF(VLOOKUP($B127,住戸一覧!$B:$AM,6,0)="","",VLOOKUP($B127,住戸一覧!$B:$AM,6,0))</f>
        <v/>
      </c>
      <c r="H127" s="1546"/>
      <c r="I127" s="1601"/>
      <c r="J127" s="1602"/>
      <c r="K127" s="1553"/>
      <c r="L127" s="1554"/>
      <c r="M127" s="1601"/>
      <c r="N127" s="1602"/>
      <c r="O127" s="1553"/>
      <c r="P127" s="1554"/>
      <c r="Q127" s="1601"/>
      <c r="R127" s="1602"/>
      <c r="S127" s="1553"/>
      <c r="T127" s="1554"/>
      <c r="X127" s="293"/>
      <c r="Y127" s="293"/>
      <c r="Z127" s="293"/>
      <c r="AB127" s="293"/>
    </row>
    <row r="128" spans="1:28" ht="21" hidden="1" outlineLevel="1">
      <c r="A128" s="303"/>
      <c r="B128" s="1541">
        <v>110</v>
      </c>
      <c r="C128" s="1542"/>
      <c r="D128" s="1543"/>
      <c r="E128" s="1544" t="str">
        <f>IF(VLOOKUP($B128,住戸一覧!$B:$AM,3,0)="","",VLOOKUP($B128,住戸一覧!$B:$AM,3,0))</f>
        <v/>
      </c>
      <c r="F128" s="1546"/>
      <c r="G128" s="1544" t="str">
        <f>IF(VLOOKUP($B128,住戸一覧!$B:$AM,6,0)="","",VLOOKUP($B128,住戸一覧!$B:$AM,6,0))</f>
        <v/>
      </c>
      <c r="H128" s="1546"/>
      <c r="I128" s="1601"/>
      <c r="J128" s="1602"/>
      <c r="K128" s="1553"/>
      <c r="L128" s="1554"/>
      <c r="M128" s="1601"/>
      <c r="N128" s="1602"/>
      <c r="O128" s="1553"/>
      <c r="P128" s="1554"/>
      <c r="Q128" s="1601"/>
      <c r="R128" s="1602"/>
      <c r="S128" s="1553"/>
      <c r="T128" s="1554"/>
      <c r="X128" s="293"/>
      <c r="Y128" s="293"/>
      <c r="Z128" s="293"/>
      <c r="AB128" s="293"/>
    </row>
    <row r="129" spans="1:28" ht="21" hidden="1" outlineLevel="1">
      <c r="A129" s="303"/>
      <c r="B129" s="1541">
        <v>111</v>
      </c>
      <c r="C129" s="1542"/>
      <c r="D129" s="1543"/>
      <c r="E129" s="1544" t="str">
        <f>IF(VLOOKUP($B129,住戸一覧!$B:$AM,3,0)="","",VLOOKUP($B129,住戸一覧!$B:$AM,3,0))</f>
        <v/>
      </c>
      <c r="F129" s="1546"/>
      <c r="G129" s="1544" t="str">
        <f>IF(VLOOKUP($B129,住戸一覧!$B:$AM,6,0)="","",VLOOKUP($B129,住戸一覧!$B:$AM,6,0))</f>
        <v/>
      </c>
      <c r="H129" s="1546"/>
      <c r="I129" s="1601"/>
      <c r="J129" s="1602"/>
      <c r="K129" s="1553"/>
      <c r="L129" s="1554"/>
      <c r="M129" s="1601"/>
      <c r="N129" s="1602"/>
      <c r="O129" s="1553"/>
      <c r="P129" s="1554"/>
      <c r="Q129" s="1601"/>
      <c r="R129" s="1602"/>
      <c r="S129" s="1553"/>
      <c r="T129" s="1554"/>
      <c r="X129" s="293"/>
      <c r="Y129" s="293"/>
      <c r="Z129" s="293"/>
      <c r="AB129" s="293"/>
    </row>
    <row r="130" spans="1:28" ht="21" hidden="1" outlineLevel="1">
      <c r="A130" s="303"/>
      <c r="B130" s="1541">
        <v>112</v>
      </c>
      <c r="C130" s="1542"/>
      <c r="D130" s="1543"/>
      <c r="E130" s="1544" t="str">
        <f>IF(VLOOKUP($B130,住戸一覧!$B:$AM,3,0)="","",VLOOKUP($B130,住戸一覧!$B:$AM,3,0))</f>
        <v/>
      </c>
      <c r="F130" s="1546"/>
      <c r="G130" s="1544" t="str">
        <f>IF(VLOOKUP($B130,住戸一覧!$B:$AM,6,0)="","",VLOOKUP($B130,住戸一覧!$B:$AM,6,0))</f>
        <v/>
      </c>
      <c r="H130" s="1546"/>
      <c r="I130" s="1601"/>
      <c r="J130" s="1602"/>
      <c r="K130" s="1553"/>
      <c r="L130" s="1554"/>
      <c r="M130" s="1601"/>
      <c r="N130" s="1602"/>
      <c r="O130" s="1553"/>
      <c r="P130" s="1554"/>
      <c r="Q130" s="1601"/>
      <c r="R130" s="1602"/>
      <c r="S130" s="1553"/>
      <c r="T130" s="1554"/>
      <c r="X130" s="293"/>
      <c r="Y130" s="293"/>
      <c r="Z130" s="293"/>
      <c r="AB130" s="293"/>
    </row>
    <row r="131" spans="1:28" ht="21" hidden="1" outlineLevel="1">
      <c r="A131" s="303"/>
      <c r="B131" s="1541">
        <v>113</v>
      </c>
      <c r="C131" s="1542"/>
      <c r="D131" s="1543"/>
      <c r="E131" s="1544" t="str">
        <f>IF(VLOOKUP($B131,住戸一覧!$B:$AM,3,0)="","",VLOOKUP($B131,住戸一覧!$B:$AM,3,0))</f>
        <v/>
      </c>
      <c r="F131" s="1546"/>
      <c r="G131" s="1544" t="str">
        <f>IF(VLOOKUP($B131,住戸一覧!$B:$AM,6,0)="","",VLOOKUP($B131,住戸一覧!$B:$AM,6,0))</f>
        <v/>
      </c>
      <c r="H131" s="1546"/>
      <c r="I131" s="1601"/>
      <c r="J131" s="1602"/>
      <c r="K131" s="1553"/>
      <c r="L131" s="1554"/>
      <c r="M131" s="1601"/>
      <c r="N131" s="1602"/>
      <c r="O131" s="1553"/>
      <c r="P131" s="1554"/>
      <c r="Q131" s="1601"/>
      <c r="R131" s="1602"/>
      <c r="S131" s="1553"/>
      <c r="T131" s="1554"/>
      <c r="X131" s="293"/>
      <c r="Y131" s="293"/>
      <c r="Z131" s="293"/>
      <c r="AB131" s="293"/>
    </row>
    <row r="132" spans="1:28" ht="21" hidden="1" outlineLevel="1">
      <c r="A132" s="303"/>
      <c r="B132" s="1541">
        <v>114</v>
      </c>
      <c r="C132" s="1542"/>
      <c r="D132" s="1543"/>
      <c r="E132" s="1544" t="str">
        <f>IF(VLOOKUP($B132,住戸一覧!$B:$AM,3,0)="","",VLOOKUP($B132,住戸一覧!$B:$AM,3,0))</f>
        <v/>
      </c>
      <c r="F132" s="1546"/>
      <c r="G132" s="1544" t="str">
        <f>IF(VLOOKUP($B132,住戸一覧!$B:$AM,6,0)="","",VLOOKUP($B132,住戸一覧!$B:$AM,6,0))</f>
        <v/>
      </c>
      <c r="H132" s="1546"/>
      <c r="I132" s="1601"/>
      <c r="J132" s="1602"/>
      <c r="K132" s="1553"/>
      <c r="L132" s="1554"/>
      <c r="M132" s="1601"/>
      <c r="N132" s="1602"/>
      <c r="O132" s="1553"/>
      <c r="P132" s="1554"/>
      <c r="Q132" s="1601"/>
      <c r="R132" s="1602"/>
      <c r="S132" s="1553"/>
      <c r="T132" s="1554"/>
      <c r="X132" s="293"/>
      <c r="Y132" s="293"/>
      <c r="Z132" s="293"/>
      <c r="AB132" s="293"/>
    </row>
    <row r="133" spans="1:28" ht="21" hidden="1" outlineLevel="1">
      <c r="A133" s="303"/>
      <c r="B133" s="1541">
        <v>115</v>
      </c>
      <c r="C133" s="1542"/>
      <c r="D133" s="1543"/>
      <c r="E133" s="1544" t="str">
        <f>IF(VLOOKUP($B133,住戸一覧!$B:$AM,3,0)="","",VLOOKUP($B133,住戸一覧!$B:$AM,3,0))</f>
        <v/>
      </c>
      <c r="F133" s="1546"/>
      <c r="G133" s="1544" t="str">
        <f>IF(VLOOKUP($B133,住戸一覧!$B:$AM,6,0)="","",VLOOKUP($B133,住戸一覧!$B:$AM,6,0))</f>
        <v/>
      </c>
      <c r="H133" s="1546"/>
      <c r="I133" s="1601"/>
      <c r="J133" s="1602"/>
      <c r="K133" s="1553"/>
      <c r="L133" s="1554"/>
      <c r="M133" s="1601"/>
      <c r="N133" s="1602"/>
      <c r="O133" s="1553"/>
      <c r="P133" s="1554"/>
      <c r="Q133" s="1601"/>
      <c r="R133" s="1602"/>
      <c r="S133" s="1553"/>
      <c r="T133" s="1554"/>
      <c r="X133" s="293"/>
      <c r="Y133" s="293"/>
      <c r="Z133" s="293"/>
      <c r="AB133" s="293"/>
    </row>
    <row r="134" spans="1:28" ht="21" hidden="1" outlineLevel="1">
      <c r="A134" s="303"/>
      <c r="B134" s="1541">
        <v>116</v>
      </c>
      <c r="C134" s="1542"/>
      <c r="D134" s="1543"/>
      <c r="E134" s="1544" t="str">
        <f>IF(VLOOKUP($B134,住戸一覧!$B:$AM,3,0)="","",VLOOKUP($B134,住戸一覧!$B:$AM,3,0))</f>
        <v/>
      </c>
      <c r="F134" s="1546"/>
      <c r="G134" s="1544" t="str">
        <f>IF(VLOOKUP($B134,住戸一覧!$B:$AM,6,0)="","",VLOOKUP($B134,住戸一覧!$B:$AM,6,0))</f>
        <v/>
      </c>
      <c r="H134" s="1546"/>
      <c r="I134" s="1601"/>
      <c r="J134" s="1602"/>
      <c r="K134" s="1553"/>
      <c r="L134" s="1554"/>
      <c r="M134" s="1601"/>
      <c r="N134" s="1602"/>
      <c r="O134" s="1553"/>
      <c r="P134" s="1554"/>
      <c r="Q134" s="1601"/>
      <c r="R134" s="1602"/>
      <c r="S134" s="1553"/>
      <c r="T134" s="1554"/>
      <c r="X134" s="293"/>
      <c r="Y134" s="293"/>
      <c r="Z134" s="293"/>
      <c r="AB134" s="293"/>
    </row>
    <row r="135" spans="1:28" ht="21" hidden="1" outlineLevel="1">
      <c r="A135" s="303"/>
      <c r="B135" s="1541">
        <v>117</v>
      </c>
      <c r="C135" s="1542"/>
      <c r="D135" s="1543"/>
      <c r="E135" s="1544" t="str">
        <f>IF(VLOOKUP($B135,住戸一覧!$B:$AM,3,0)="","",VLOOKUP($B135,住戸一覧!$B:$AM,3,0))</f>
        <v/>
      </c>
      <c r="F135" s="1546"/>
      <c r="G135" s="1544" t="str">
        <f>IF(VLOOKUP($B135,住戸一覧!$B:$AM,6,0)="","",VLOOKUP($B135,住戸一覧!$B:$AM,6,0))</f>
        <v/>
      </c>
      <c r="H135" s="1546"/>
      <c r="I135" s="1601"/>
      <c r="J135" s="1602"/>
      <c r="K135" s="1553"/>
      <c r="L135" s="1554"/>
      <c r="M135" s="1601"/>
      <c r="N135" s="1602"/>
      <c r="O135" s="1553"/>
      <c r="P135" s="1554"/>
      <c r="Q135" s="1601"/>
      <c r="R135" s="1602"/>
      <c r="S135" s="1553"/>
      <c r="T135" s="1554"/>
      <c r="X135" s="293"/>
      <c r="Y135" s="293"/>
      <c r="Z135" s="293"/>
      <c r="AB135" s="293"/>
    </row>
    <row r="136" spans="1:28" ht="21" hidden="1" outlineLevel="1">
      <c r="A136" s="303"/>
      <c r="B136" s="1541">
        <v>118</v>
      </c>
      <c r="C136" s="1542"/>
      <c r="D136" s="1543"/>
      <c r="E136" s="1544" t="str">
        <f>IF(VLOOKUP($B136,住戸一覧!$B:$AM,3,0)="","",VLOOKUP($B136,住戸一覧!$B:$AM,3,0))</f>
        <v/>
      </c>
      <c r="F136" s="1546"/>
      <c r="G136" s="1544" t="str">
        <f>IF(VLOOKUP($B136,住戸一覧!$B:$AM,6,0)="","",VLOOKUP($B136,住戸一覧!$B:$AM,6,0))</f>
        <v/>
      </c>
      <c r="H136" s="1546"/>
      <c r="I136" s="1601"/>
      <c r="J136" s="1602"/>
      <c r="K136" s="1553"/>
      <c r="L136" s="1554"/>
      <c r="M136" s="1601"/>
      <c r="N136" s="1602"/>
      <c r="O136" s="1553"/>
      <c r="P136" s="1554"/>
      <c r="Q136" s="1601"/>
      <c r="R136" s="1602"/>
      <c r="S136" s="1553"/>
      <c r="T136" s="1554"/>
      <c r="X136" s="293"/>
      <c r="Y136" s="293"/>
      <c r="Z136" s="293"/>
      <c r="AB136" s="293"/>
    </row>
    <row r="137" spans="1:28" ht="21" hidden="1" outlineLevel="1">
      <c r="A137" s="303"/>
      <c r="B137" s="1541">
        <v>119</v>
      </c>
      <c r="C137" s="1542"/>
      <c r="D137" s="1543"/>
      <c r="E137" s="1544" t="str">
        <f>IF(VLOOKUP($B137,住戸一覧!$B:$AM,3,0)="","",VLOOKUP($B137,住戸一覧!$B:$AM,3,0))</f>
        <v/>
      </c>
      <c r="F137" s="1546"/>
      <c r="G137" s="1544" t="str">
        <f>IF(VLOOKUP($B137,住戸一覧!$B:$AM,6,0)="","",VLOOKUP($B137,住戸一覧!$B:$AM,6,0))</f>
        <v/>
      </c>
      <c r="H137" s="1546"/>
      <c r="I137" s="1601"/>
      <c r="J137" s="1602"/>
      <c r="K137" s="1553"/>
      <c r="L137" s="1554"/>
      <c r="M137" s="1601"/>
      <c r="N137" s="1602"/>
      <c r="O137" s="1553"/>
      <c r="P137" s="1554"/>
      <c r="Q137" s="1601"/>
      <c r="R137" s="1602"/>
      <c r="S137" s="1553"/>
      <c r="T137" s="1554"/>
      <c r="X137" s="293"/>
      <c r="Y137" s="293"/>
      <c r="Z137" s="293"/>
      <c r="AB137" s="293"/>
    </row>
    <row r="138" spans="1:28" ht="21" hidden="1" outlineLevel="1">
      <c r="A138" s="303"/>
      <c r="B138" s="1541">
        <v>120</v>
      </c>
      <c r="C138" s="1542"/>
      <c r="D138" s="1543"/>
      <c r="E138" s="1544" t="str">
        <f>IF(VLOOKUP($B138,住戸一覧!$B:$AM,3,0)="","",VLOOKUP($B138,住戸一覧!$B:$AM,3,0))</f>
        <v/>
      </c>
      <c r="F138" s="1546"/>
      <c r="G138" s="1544" t="str">
        <f>IF(VLOOKUP($B138,住戸一覧!$B:$AM,6,0)="","",VLOOKUP($B138,住戸一覧!$B:$AM,6,0))</f>
        <v/>
      </c>
      <c r="H138" s="1546"/>
      <c r="I138" s="1601"/>
      <c r="J138" s="1602"/>
      <c r="K138" s="1553"/>
      <c r="L138" s="1554"/>
      <c r="M138" s="1601"/>
      <c r="N138" s="1602"/>
      <c r="O138" s="1553"/>
      <c r="P138" s="1554"/>
      <c r="Q138" s="1601"/>
      <c r="R138" s="1602"/>
      <c r="S138" s="1553"/>
      <c r="T138" s="1554"/>
      <c r="X138" s="293"/>
      <c r="Y138" s="293"/>
      <c r="Z138" s="293"/>
      <c r="AB138" s="293"/>
    </row>
    <row r="139" spans="1:28" ht="21" hidden="1" outlineLevel="1">
      <c r="A139" s="303"/>
      <c r="B139" s="1541">
        <v>121</v>
      </c>
      <c r="C139" s="1542"/>
      <c r="D139" s="1543"/>
      <c r="E139" s="1544" t="str">
        <f>IF(VLOOKUP($B139,住戸一覧!$B:$AM,3,0)="","",VLOOKUP($B139,住戸一覧!$B:$AM,3,0))</f>
        <v/>
      </c>
      <c r="F139" s="1546"/>
      <c r="G139" s="1544" t="str">
        <f>IF(VLOOKUP($B139,住戸一覧!$B:$AM,6,0)="","",VLOOKUP($B139,住戸一覧!$B:$AM,6,0))</f>
        <v/>
      </c>
      <c r="H139" s="1546"/>
      <c r="I139" s="1601"/>
      <c r="J139" s="1602"/>
      <c r="K139" s="1553"/>
      <c r="L139" s="1554"/>
      <c r="M139" s="1601"/>
      <c r="N139" s="1602"/>
      <c r="O139" s="1553"/>
      <c r="P139" s="1554"/>
      <c r="Q139" s="1601"/>
      <c r="R139" s="1602"/>
      <c r="S139" s="1553"/>
      <c r="T139" s="1554"/>
      <c r="X139" s="293"/>
      <c r="Y139" s="293"/>
      <c r="Z139" s="293"/>
      <c r="AB139" s="293"/>
    </row>
    <row r="140" spans="1:28" ht="21" hidden="1" outlineLevel="1">
      <c r="A140" s="303"/>
      <c r="B140" s="1541">
        <v>122</v>
      </c>
      <c r="C140" s="1542"/>
      <c r="D140" s="1543"/>
      <c r="E140" s="1544" t="str">
        <f>IF(VLOOKUP($B140,住戸一覧!$B:$AM,3,0)="","",VLOOKUP($B140,住戸一覧!$B:$AM,3,0))</f>
        <v/>
      </c>
      <c r="F140" s="1546"/>
      <c r="G140" s="1544" t="str">
        <f>IF(VLOOKUP($B140,住戸一覧!$B:$AM,6,0)="","",VLOOKUP($B140,住戸一覧!$B:$AM,6,0))</f>
        <v/>
      </c>
      <c r="H140" s="1546"/>
      <c r="I140" s="1601"/>
      <c r="J140" s="1602"/>
      <c r="K140" s="1553"/>
      <c r="L140" s="1554"/>
      <c r="M140" s="1601"/>
      <c r="N140" s="1602"/>
      <c r="O140" s="1553"/>
      <c r="P140" s="1554"/>
      <c r="Q140" s="1601"/>
      <c r="R140" s="1602"/>
      <c r="S140" s="1553"/>
      <c r="T140" s="1554"/>
      <c r="X140" s="293"/>
      <c r="Y140" s="293"/>
      <c r="Z140" s="293"/>
      <c r="AB140" s="293"/>
    </row>
    <row r="141" spans="1:28" ht="21" hidden="1" outlineLevel="1">
      <c r="A141" s="303"/>
      <c r="B141" s="1541">
        <v>123</v>
      </c>
      <c r="C141" s="1542"/>
      <c r="D141" s="1543"/>
      <c r="E141" s="1544" t="str">
        <f>IF(VLOOKUP($B141,住戸一覧!$B:$AM,3,0)="","",VLOOKUP($B141,住戸一覧!$B:$AM,3,0))</f>
        <v/>
      </c>
      <c r="F141" s="1546"/>
      <c r="G141" s="1544" t="str">
        <f>IF(VLOOKUP($B141,住戸一覧!$B:$AM,6,0)="","",VLOOKUP($B141,住戸一覧!$B:$AM,6,0))</f>
        <v/>
      </c>
      <c r="H141" s="1546"/>
      <c r="I141" s="1601"/>
      <c r="J141" s="1602"/>
      <c r="K141" s="1553"/>
      <c r="L141" s="1554"/>
      <c r="M141" s="1601"/>
      <c r="N141" s="1602"/>
      <c r="O141" s="1553"/>
      <c r="P141" s="1554"/>
      <c r="Q141" s="1601"/>
      <c r="R141" s="1602"/>
      <c r="S141" s="1553"/>
      <c r="T141" s="1554"/>
      <c r="X141" s="293"/>
      <c r="Y141" s="293"/>
      <c r="Z141" s="293"/>
      <c r="AB141" s="293"/>
    </row>
    <row r="142" spans="1:28" ht="21" hidden="1" outlineLevel="1">
      <c r="A142" s="303"/>
      <c r="B142" s="1541">
        <v>124</v>
      </c>
      <c r="C142" s="1542"/>
      <c r="D142" s="1543"/>
      <c r="E142" s="1544" t="str">
        <f>IF(VLOOKUP($B142,住戸一覧!$B:$AM,3,0)="","",VLOOKUP($B142,住戸一覧!$B:$AM,3,0))</f>
        <v/>
      </c>
      <c r="F142" s="1546"/>
      <c r="G142" s="1544" t="str">
        <f>IF(VLOOKUP($B142,住戸一覧!$B:$AM,6,0)="","",VLOOKUP($B142,住戸一覧!$B:$AM,6,0))</f>
        <v/>
      </c>
      <c r="H142" s="1546"/>
      <c r="I142" s="1601"/>
      <c r="J142" s="1602"/>
      <c r="K142" s="1553"/>
      <c r="L142" s="1554"/>
      <c r="M142" s="1601"/>
      <c r="N142" s="1602"/>
      <c r="O142" s="1553"/>
      <c r="P142" s="1554"/>
      <c r="Q142" s="1601"/>
      <c r="R142" s="1602"/>
      <c r="S142" s="1553"/>
      <c r="T142" s="1554"/>
      <c r="X142" s="293"/>
      <c r="Y142" s="293"/>
      <c r="Z142" s="293"/>
      <c r="AB142" s="293"/>
    </row>
    <row r="143" spans="1:28" ht="21" hidden="1" outlineLevel="1">
      <c r="A143" s="303"/>
      <c r="B143" s="1541">
        <v>125</v>
      </c>
      <c r="C143" s="1542"/>
      <c r="D143" s="1543"/>
      <c r="E143" s="1544" t="str">
        <f>IF(VLOOKUP($B143,住戸一覧!$B:$AM,3,0)="","",VLOOKUP($B143,住戸一覧!$B:$AM,3,0))</f>
        <v/>
      </c>
      <c r="F143" s="1546"/>
      <c r="G143" s="1544" t="str">
        <f>IF(VLOOKUP($B143,住戸一覧!$B:$AM,6,0)="","",VLOOKUP($B143,住戸一覧!$B:$AM,6,0))</f>
        <v/>
      </c>
      <c r="H143" s="1546"/>
      <c r="I143" s="1601"/>
      <c r="J143" s="1602"/>
      <c r="K143" s="1553"/>
      <c r="L143" s="1554"/>
      <c r="M143" s="1601"/>
      <c r="N143" s="1602"/>
      <c r="O143" s="1553"/>
      <c r="P143" s="1554"/>
      <c r="Q143" s="1601"/>
      <c r="R143" s="1602"/>
      <c r="S143" s="1553"/>
      <c r="T143" s="1554"/>
      <c r="X143" s="293"/>
      <c r="Y143" s="293"/>
      <c r="Z143" s="293"/>
      <c r="AB143" s="293"/>
    </row>
    <row r="144" spans="1:28" ht="21" hidden="1" outlineLevel="1">
      <c r="A144" s="303"/>
      <c r="B144" s="1541">
        <v>126</v>
      </c>
      <c r="C144" s="1542"/>
      <c r="D144" s="1543"/>
      <c r="E144" s="1544" t="str">
        <f>IF(VLOOKUP($B144,住戸一覧!$B:$AM,3,0)="","",VLOOKUP($B144,住戸一覧!$B:$AM,3,0))</f>
        <v/>
      </c>
      <c r="F144" s="1546"/>
      <c r="G144" s="1544" t="str">
        <f>IF(VLOOKUP($B144,住戸一覧!$B:$AM,6,0)="","",VLOOKUP($B144,住戸一覧!$B:$AM,6,0))</f>
        <v/>
      </c>
      <c r="H144" s="1546"/>
      <c r="I144" s="1601"/>
      <c r="J144" s="1602"/>
      <c r="K144" s="1553"/>
      <c r="L144" s="1554"/>
      <c r="M144" s="1601"/>
      <c r="N144" s="1602"/>
      <c r="O144" s="1553"/>
      <c r="P144" s="1554"/>
      <c r="Q144" s="1601"/>
      <c r="R144" s="1602"/>
      <c r="S144" s="1553"/>
      <c r="T144" s="1554"/>
      <c r="X144" s="293"/>
      <c r="Y144" s="293"/>
      <c r="Z144" s="293"/>
      <c r="AB144" s="293"/>
    </row>
    <row r="145" spans="1:28" ht="21" hidden="1" outlineLevel="1">
      <c r="A145" s="303"/>
      <c r="B145" s="1541">
        <v>127</v>
      </c>
      <c r="C145" s="1542"/>
      <c r="D145" s="1543"/>
      <c r="E145" s="1544" t="str">
        <f>IF(VLOOKUP($B145,住戸一覧!$B:$AM,3,0)="","",VLOOKUP($B145,住戸一覧!$B:$AM,3,0))</f>
        <v/>
      </c>
      <c r="F145" s="1546"/>
      <c r="G145" s="1544" t="str">
        <f>IF(VLOOKUP($B145,住戸一覧!$B:$AM,6,0)="","",VLOOKUP($B145,住戸一覧!$B:$AM,6,0))</f>
        <v/>
      </c>
      <c r="H145" s="1546"/>
      <c r="I145" s="1601"/>
      <c r="J145" s="1602"/>
      <c r="K145" s="1553"/>
      <c r="L145" s="1554"/>
      <c r="M145" s="1601"/>
      <c r="N145" s="1602"/>
      <c r="O145" s="1553"/>
      <c r="P145" s="1554"/>
      <c r="Q145" s="1601"/>
      <c r="R145" s="1602"/>
      <c r="S145" s="1553"/>
      <c r="T145" s="1554"/>
      <c r="X145" s="293"/>
      <c r="Y145" s="293"/>
      <c r="Z145" s="293"/>
      <c r="AB145" s="293"/>
    </row>
    <row r="146" spans="1:28" ht="21" hidden="1" outlineLevel="1">
      <c r="A146" s="303"/>
      <c r="B146" s="1541">
        <v>128</v>
      </c>
      <c r="C146" s="1542"/>
      <c r="D146" s="1543"/>
      <c r="E146" s="1544" t="str">
        <f>IF(VLOOKUP($B146,住戸一覧!$B:$AM,3,0)="","",VLOOKUP($B146,住戸一覧!$B:$AM,3,0))</f>
        <v/>
      </c>
      <c r="F146" s="1546"/>
      <c r="G146" s="1544" t="str">
        <f>IF(VLOOKUP($B146,住戸一覧!$B:$AM,6,0)="","",VLOOKUP($B146,住戸一覧!$B:$AM,6,0))</f>
        <v/>
      </c>
      <c r="H146" s="1546"/>
      <c r="I146" s="1601"/>
      <c r="J146" s="1602"/>
      <c r="K146" s="1553"/>
      <c r="L146" s="1554"/>
      <c r="M146" s="1601"/>
      <c r="N146" s="1602"/>
      <c r="O146" s="1553"/>
      <c r="P146" s="1554"/>
      <c r="Q146" s="1601"/>
      <c r="R146" s="1602"/>
      <c r="S146" s="1553"/>
      <c r="T146" s="1554"/>
      <c r="X146" s="293"/>
      <c r="Y146" s="293"/>
      <c r="Z146" s="293"/>
      <c r="AB146" s="293"/>
    </row>
    <row r="147" spans="1:28" ht="21" hidden="1" outlineLevel="1">
      <c r="A147" s="303"/>
      <c r="B147" s="1541">
        <v>129</v>
      </c>
      <c r="C147" s="1542"/>
      <c r="D147" s="1543"/>
      <c r="E147" s="1544" t="str">
        <f>IF(VLOOKUP($B147,住戸一覧!$B:$AM,3,0)="","",VLOOKUP($B147,住戸一覧!$B:$AM,3,0))</f>
        <v/>
      </c>
      <c r="F147" s="1546"/>
      <c r="G147" s="1544" t="str">
        <f>IF(VLOOKUP($B147,住戸一覧!$B:$AM,6,0)="","",VLOOKUP($B147,住戸一覧!$B:$AM,6,0))</f>
        <v/>
      </c>
      <c r="H147" s="1546"/>
      <c r="I147" s="1601"/>
      <c r="J147" s="1602"/>
      <c r="K147" s="1553"/>
      <c r="L147" s="1554"/>
      <c r="M147" s="1601"/>
      <c r="N147" s="1602"/>
      <c r="O147" s="1553"/>
      <c r="P147" s="1554"/>
      <c r="Q147" s="1601"/>
      <c r="R147" s="1602"/>
      <c r="S147" s="1553"/>
      <c r="T147" s="1554"/>
      <c r="X147" s="293"/>
      <c r="Y147" s="293"/>
      <c r="Z147" s="293"/>
      <c r="AB147" s="293"/>
    </row>
    <row r="148" spans="1:28" ht="21" hidden="1" outlineLevel="1">
      <c r="A148" s="303"/>
      <c r="B148" s="1541">
        <v>130</v>
      </c>
      <c r="C148" s="1542"/>
      <c r="D148" s="1543"/>
      <c r="E148" s="1544" t="str">
        <f>IF(VLOOKUP($B148,住戸一覧!$B:$AM,3,0)="","",VLOOKUP($B148,住戸一覧!$B:$AM,3,0))</f>
        <v/>
      </c>
      <c r="F148" s="1546"/>
      <c r="G148" s="1544" t="str">
        <f>IF(VLOOKUP($B148,住戸一覧!$B:$AM,6,0)="","",VLOOKUP($B148,住戸一覧!$B:$AM,6,0))</f>
        <v/>
      </c>
      <c r="H148" s="1546"/>
      <c r="I148" s="1601"/>
      <c r="J148" s="1602"/>
      <c r="K148" s="1553"/>
      <c r="L148" s="1554"/>
      <c r="M148" s="1601"/>
      <c r="N148" s="1602"/>
      <c r="O148" s="1553"/>
      <c r="P148" s="1554"/>
      <c r="Q148" s="1601"/>
      <c r="R148" s="1602"/>
      <c r="S148" s="1553"/>
      <c r="T148" s="1554"/>
      <c r="X148" s="293"/>
      <c r="Y148" s="293"/>
      <c r="Z148" s="293"/>
      <c r="AB148" s="293"/>
    </row>
    <row r="149" spans="1:28" ht="21" hidden="1" outlineLevel="1">
      <c r="A149" s="303"/>
      <c r="B149" s="1541">
        <v>131</v>
      </c>
      <c r="C149" s="1542"/>
      <c r="D149" s="1543"/>
      <c r="E149" s="1544" t="str">
        <f>IF(VLOOKUP($B149,住戸一覧!$B:$AM,3,0)="","",VLOOKUP($B149,住戸一覧!$B:$AM,3,0))</f>
        <v/>
      </c>
      <c r="F149" s="1546"/>
      <c r="G149" s="1544" t="str">
        <f>IF(VLOOKUP($B149,住戸一覧!$B:$AM,6,0)="","",VLOOKUP($B149,住戸一覧!$B:$AM,6,0))</f>
        <v/>
      </c>
      <c r="H149" s="1546"/>
      <c r="I149" s="1601"/>
      <c r="J149" s="1602"/>
      <c r="K149" s="1553"/>
      <c r="L149" s="1554"/>
      <c r="M149" s="1601"/>
      <c r="N149" s="1602"/>
      <c r="O149" s="1553"/>
      <c r="P149" s="1554"/>
      <c r="Q149" s="1601"/>
      <c r="R149" s="1602"/>
      <c r="S149" s="1553"/>
      <c r="T149" s="1554"/>
      <c r="X149" s="293"/>
      <c r="Y149" s="293"/>
      <c r="Z149" s="293"/>
      <c r="AB149" s="293"/>
    </row>
    <row r="150" spans="1:28" ht="21" hidden="1" outlineLevel="1">
      <c r="A150" s="303"/>
      <c r="B150" s="1541">
        <v>132</v>
      </c>
      <c r="C150" s="1542"/>
      <c r="D150" s="1543"/>
      <c r="E150" s="1544" t="str">
        <f>IF(VLOOKUP($B150,住戸一覧!$B:$AM,3,0)="","",VLOOKUP($B150,住戸一覧!$B:$AM,3,0))</f>
        <v/>
      </c>
      <c r="F150" s="1546"/>
      <c r="G150" s="1544" t="str">
        <f>IF(VLOOKUP($B150,住戸一覧!$B:$AM,6,0)="","",VLOOKUP($B150,住戸一覧!$B:$AM,6,0))</f>
        <v/>
      </c>
      <c r="H150" s="1546"/>
      <c r="I150" s="1601"/>
      <c r="J150" s="1602"/>
      <c r="K150" s="1553"/>
      <c r="L150" s="1554"/>
      <c r="M150" s="1601"/>
      <c r="N150" s="1602"/>
      <c r="O150" s="1553"/>
      <c r="P150" s="1554"/>
      <c r="Q150" s="1601"/>
      <c r="R150" s="1602"/>
      <c r="S150" s="1553"/>
      <c r="T150" s="1554"/>
      <c r="X150" s="293"/>
      <c r="Y150" s="293"/>
      <c r="Z150" s="293"/>
      <c r="AB150" s="293"/>
    </row>
    <row r="151" spans="1:28" ht="21" hidden="1" outlineLevel="1">
      <c r="A151" s="303"/>
      <c r="B151" s="1541">
        <v>133</v>
      </c>
      <c r="C151" s="1542"/>
      <c r="D151" s="1543"/>
      <c r="E151" s="1544" t="str">
        <f>IF(VLOOKUP($B151,住戸一覧!$B:$AM,3,0)="","",VLOOKUP($B151,住戸一覧!$B:$AM,3,0))</f>
        <v/>
      </c>
      <c r="F151" s="1546"/>
      <c r="G151" s="1544" t="str">
        <f>IF(VLOOKUP($B151,住戸一覧!$B:$AM,6,0)="","",VLOOKUP($B151,住戸一覧!$B:$AM,6,0))</f>
        <v/>
      </c>
      <c r="H151" s="1546"/>
      <c r="I151" s="1601"/>
      <c r="J151" s="1602"/>
      <c r="K151" s="1553"/>
      <c r="L151" s="1554"/>
      <c r="M151" s="1601"/>
      <c r="N151" s="1602"/>
      <c r="O151" s="1553"/>
      <c r="P151" s="1554"/>
      <c r="Q151" s="1601"/>
      <c r="R151" s="1602"/>
      <c r="S151" s="1553"/>
      <c r="T151" s="1554"/>
      <c r="X151" s="293"/>
      <c r="Y151" s="293"/>
      <c r="Z151" s="293"/>
      <c r="AB151" s="293"/>
    </row>
    <row r="152" spans="1:28" ht="21" hidden="1" outlineLevel="1">
      <c r="A152" s="303"/>
      <c r="B152" s="1541">
        <v>134</v>
      </c>
      <c r="C152" s="1542"/>
      <c r="D152" s="1543"/>
      <c r="E152" s="1544" t="str">
        <f>IF(VLOOKUP($B152,住戸一覧!$B:$AM,3,0)="","",VLOOKUP($B152,住戸一覧!$B:$AM,3,0))</f>
        <v/>
      </c>
      <c r="F152" s="1546"/>
      <c r="G152" s="1544" t="str">
        <f>IF(VLOOKUP($B152,住戸一覧!$B:$AM,6,0)="","",VLOOKUP($B152,住戸一覧!$B:$AM,6,0))</f>
        <v/>
      </c>
      <c r="H152" s="1546"/>
      <c r="I152" s="1601"/>
      <c r="J152" s="1602"/>
      <c r="K152" s="1553"/>
      <c r="L152" s="1554"/>
      <c r="M152" s="1601"/>
      <c r="N152" s="1602"/>
      <c r="O152" s="1553"/>
      <c r="P152" s="1554"/>
      <c r="Q152" s="1601"/>
      <c r="R152" s="1602"/>
      <c r="S152" s="1553"/>
      <c r="T152" s="1554"/>
      <c r="X152" s="293"/>
      <c r="Y152" s="293"/>
      <c r="Z152" s="293"/>
      <c r="AB152" s="293"/>
    </row>
    <row r="153" spans="1:28" ht="21" hidden="1" outlineLevel="1">
      <c r="A153" s="303"/>
      <c r="B153" s="1541">
        <v>135</v>
      </c>
      <c r="C153" s="1542"/>
      <c r="D153" s="1543"/>
      <c r="E153" s="1544" t="str">
        <f>IF(VLOOKUP($B153,住戸一覧!$B:$AM,3,0)="","",VLOOKUP($B153,住戸一覧!$B:$AM,3,0))</f>
        <v/>
      </c>
      <c r="F153" s="1546"/>
      <c r="G153" s="1544" t="str">
        <f>IF(VLOOKUP($B153,住戸一覧!$B:$AM,6,0)="","",VLOOKUP($B153,住戸一覧!$B:$AM,6,0))</f>
        <v/>
      </c>
      <c r="H153" s="1546"/>
      <c r="I153" s="1601"/>
      <c r="J153" s="1602"/>
      <c r="K153" s="1553"/>
      <c r="L153" s="1554"/>
      <c r="M153" s="1601"/>
      <c r="N153" s="1602"/>
      <c r="O153" s="1553"/>
      <c r="P153" s="1554"/>
      <c r="Q153" s="1601"/>
      <c r="R153" s="1602"/>
      <c r="S153" s="1553"/>
      <c r="T153" s="1554"/>
      <c r="X153" s="293"/>
      <c r="Y153" s="293"/>
      <c r="Z153" s="293"/>
      <c r="AB153" s="293"/>
    </row>
    <row r="154" spans="1:28" ht="21" hidden="1" outlineLevel="1">
      <c r="A154" s="303"/>
      <c r="B154" s="1541">
        <v>136</v>
      </c>
      <c r="C154" s="1542"/>
      <c r="D154" s="1543"/>
      <c r="E154" s="1544" t="str">
        <f>IF(VLOOKUP($B154,住戸一覧!$B:$AM,3,0)="","",VLOOKUP($B154,住戸一覧!$B:$AM,3,0))</f>
        <v/>
      </c>
      <c r="F154" s="1546"/>
      <c r="G154" s="1544" t="str">
        <f>IF(VLOOKUP($B154,住戸一覧!$B:$AM,6,0)="","",VLOOKUP($B154,住戸一覧!$B:$AM,6,0))</f>
        <v/>
      </c>
      <c r="H154" s="1546"/>
      <c r="I154" s="1601"/>
      <c r="J154" s="1602"/>
      <c r="K154" s="1553"/>
      <c r="L154" s="1554"/>
      <c r="M154" s="1601"/>
      <c r="N154" s="1602"/>
      <c r="O154" s="1553"/>
      <c r="P154" s="1554"/>
      <c r="Q154" s="1601"/>
      <c r="R154" s="1602"/>
      <c r="S154" s="1553"/>
      <c r="T154" s="1554"/>
      <c r="X154" s="293"/>
      <c r="Y154" s="293"/>
      <c r="Z154" s="293"/>
      <c r="AB154" s="293"/>
    </row>
    <row r="155" spans="1:28" ht="21" hidden="1" outlineLevel="1">
      <c r="A155" s="303"/>
      <c r="B155" s="1541">
        <v>137</v>
      </c>
      <c r="C155" s="1542"/>
      <c r="D155" s="1543"/>
      <c r="E155" s="1544" t="str">
        <f>IF(VLOOKUP($B155,住戸一覧!$B:$AM,3,0)="","",VLOOKUP($B155,住戸一覧!$B:$AM,3,0))</f>
        <v/>
      </c>
      <c r="F155" s="1546"/>
      <c r="G155" s="1544" t="str">
        <f>IF(VLOOKUP($B155,住戸一覧!$B:$AM,6,0)="","",VLOOKUP($B155,住戸一覧!$B:$AM,6,0))</f>
        <v/>
      </c>
      <c r="H155" s="1546"/>
      <c r="I155" s="1601"/>
      <c r="J155" s="1602"/>
      <c r="K155" s="1553"/>
      <c r="L155" s="1554"/>
      <c r="M155" s="1601"/>
      <c r="N155" s="1602"/>
      <c r="O155" s="1553"/>
      <c r="P155" s="1554"/>
      <c r="Q155" s="1601"/>
      <c r="R155" s="1602"/>
      <c r="S155" s="1553"/>
      <c r="T155" s="1554"/>
      <c r="X155" s="293"/>
      <c r="Y155" s="293"/>
      <c r="Z155" s="293"/>
      <c r="AB155" s="293"/>
    </row>
    <row r="156" spans="1:28" ht="21" hidden="1" outlineLevel="1">
      <c r="A156" s="303"/>
      <c r="B156" s="1541">
        <v>138</v>
      </c>
      <c r="C156" s="1542"/>
      <c r="D156" s="1543"/>
      <c r="E156" s="1544" t="str">
        <f>IF(VLOOKUP($B156,住戸一覧!$B:$AM,3,0)="","",VLOOKUP($B156,住戸一覧!$B:$AM,3,0))</f>
        <v/>
      </c>
      <c r="F156" s="1546"/>
      <c r="G156" s="1544" t="str">
        <f>IF(VLOOKUP($B156,住戸一覧!$B:$AM,6,0)="","",VLOOKUP($B156,住戸一覧!$B:$AM,6,0))</f>
        <v/>
      </c>
      <c r="H156" s="1546"/>
      <c r="I156" s="1601"/>
      <c r="J156" s="1602"/>
      <c r="K156" s="1553"/>
      <c r="L156" s="1554"/>
      <c r="M156" s="1601"/>
      <c r="N156" s="1602"/>
      <c r="O156" s="1553"/>
      <c r="P156" s="1554"/>
      <c r="Q156" s="1601"/>
      <c r="R156" s="1602"/>
      <c r="S156" s="1553"/>
      <c r="T156" s="1554"/>
      <c r="X156" s="293"/>
      <c r="Y156" s="293"/>
      <c r="Z156" s="293"/>
      <c r="AB156" s="293"/>
    </row>
    <row r="157" spans="1:28" ht="21" hidden="1" outlineLevel="1">
      <c r="A157" s="303"/>
      <c r="B157" s="1541">
        <v>139</v>
      </c>
      <c r="C157" s="1542"/>
      <c r="D157" s="1543"/>
      <c r="E157" s="1544" t="str">
        <f>IF(VLOOKUP($B157,住戸一覧!$B:$AM,3,0)="","",VLOOKUP($B157,住戸一覧!$B:$AM,3,0))</f>
        <v/>
      </c>
      <c r="F157" s="1546"/>
      <c r="G157" s="1544" t="str">
        <f>IF(VLOOKUP($B157,住戸一覧!$B:$AM,6,0)="","",VLOOKUP($B157,住戸一覧!$B:$AM,6,0))</f>
        <v/>
      </c>
      <c r="H157" s="1546"/>
      <c r="I157" s="1601"/>
      <c r="J157" s="1602"/>
      <c r="K157" s="1553"/>
      <c r="L157" s="1554"/>
      <c r="M157" s="1601"/>
      <c r="N157" s="1602"/>
      <c r="O157" s="1553"/>
      <c r="P157" s="1554"/>
      <c r="Q157" s="1601"/>
      <c r="R157" s="1602"/>
      <c r="S157" s="1553"/>
      <c r="T157" s="1554"/>
      <c r="X157" s="293"/>
      <c r="Y157" s="293"/>
      <c r="Z157" s="293"/>
      <c r="AB157" s="293"/>
    </row>
    <row r="158" spans="1:28" ht="21" hidden="1" outlineLevel="1">
      <c r="A158" s="303"/>
      <c r="B158" s="1541">
        <v>140</v>
      </c>
      <c r="C158" s="1542"/>
      <c r="D158" s="1543"/>
      <c r="E158" s="1544" t="str">
        <f>IF(VLOOKUP($B158,住戸一覧!$B:$AM,3,0)="","",VLOOKUP($B158,住戸一覧!$B:$AM,3,0))</f>
        <v/>
      </c>
      <c r="F158" s="1546"/>
      <c r="G158" s="1544" t="str">
        <f>IF(VLOOKUP($B158,住戸一覧!$B:$AM,6,0)="","",VLOOKUP($B158,住戸一覧!$B:$AM,6,0))</f>
        <v/>
      </c>
      <c r="H158" s="1546"/>
      <c r="I158" s="1601"/>
      <c r="J158" s="1602"/>
      <c r="K158" s="1553"/>
      <c r="L158" s="1554"/>
      <c r="M158" s="1601"/>
      <c r="N158" s="1602"/>
      <c r="O158" s="1553"/>
      <c r="P158" s="1554"/>
      <c r="Q158" s="1601"/>
      <c r="R158" s="1602"/>
      <c r="S158" s="1553"/>
      <c r="T158" s="1554"/>
      <c r="X158" s="293"/>
      <c r="Y158" s="293"/>
      <c r="Z158" s="293"/>
      <c r="AB158" s="293"/>
    </row>
    <row r="159" spans="1:28" ht="21" hidden="1" outlineLevel="1">
      <c r="A159" s="303"/>
      <c r="B159" s="1541">
        <v>141</v>
      </c>
      <c r="C159" s="1542"/>
      <c r="D159" s="1543"/>
      <c r="E159" s="1544" t="str">
        <f>IF(VLOOKUP($B159,住戸一覧!$B:$AM,3,0)="","",VLOOKUP($B159,住戸一覧!$B:$AM,3,0))</f>
        <v/>
      </c>
      <c r="F159" s="1546"/>
      <c r="G159" s="1544" t="str">
        <f>IF(VLOOKUP($B159,住戸一覧!$B:$AM,6,0)="","",VLOOKUP($B159,住戸一覧!$B:$AM,6,0))</f>
        <v/>
      </c>
      <c r="H159" s="1546"/>
      <c r="I159" s="1601"/>
      <c r="J159" s="1602"/>
      <c r="K159" s="1553"/>
      <c r="L159" s="1554"/>
      <c r="M159" s="1601"/>
      <c r="N159" s="1602"/>
      <c r="O159" s="1553"/>
      <c r="P159" s="1554"/>
      <c r="Q159" s="1601"/>
      <c r="R159" s="1602"/>
      <c r="S159" s="1553"/>
      <c r="T159" s="1554"/>
      <c r="X159" s="293"/>
      <c r="Y159" s="293"/>
      <c r="Z159" s="293"/>
      <c r="AB159" s="293"/>
    </row>
    <row r="160" spans="1:28" ht="21" hidden="1" outlineLevel="1">
      <c r="A160" s="303"/>
      <c r="B160" s="1541">
        <v>142</v>
      </c>
      <c r="C160" s="1542"/>
      <c r="D160" s="1543"/>
      <c r="E160" s="1544" t="str">
        <f>IF(VLOOKUP($B160,住戸一覧!$B:$AM,3,0)="","",VLOOKUP($B160,住戸一覧!$B:$AM,3,0))</f>
        <v/>
      </c>
      <c r="F160" s="1546"/>
      <c r="G160" s="1544" t="str">
        <f>IF(VLOOKUP($B160,住戸一覧!$B:$AM,6,0)="","",VLOOKUP($B160,住戸一覧!$B:$AM,6,0))</f>
        <v/>
      </c>
      <c r="H160" s="1546"/>
      <c r="I160" s="1601"/>
      <c r="J160" s="1602"/>
      <c r="K160" s="1553"/>
      <c r="L160" s="1554"/>
      <c r="M160" s="1601"/>
      <c r="N160" s="1602"/>
      <c r="O160" s="1553"/>
      <c r="P160" s="1554"/>
      <c r="Q160" s="1601"/>
      <c r="R160" s="1602"/>
      <c r="S160" s="1553"/>
      <c r="T160" s="1554"/>
      <c r="X160" s="293"/>
      <c r="Y160" s="293"/>
      <c r="Z160" s="293"/>
      <c r="AB160" s="293"/>
    </row>
    <row r="161" spans="1:28" ht="21" hidden="1" outlineLevel="1">
      <c r="A161" s="303"/>
      <c r="B161" s="1541">
        <v>143</v>
      </c>
      <c r="C161" s="1542"/>
      <c r="D161" s="1543"/>
      <c r="E161" s="1544" t="str">
        <f>IF(VLOOKUP($B161,住戸一覧!$B:$AM,3,0)="","",VLOOKUP($B161,住戸一覧!$B:$AM,3,0))</f>
        <v/>
      </c>
      <c r="F161" s="1546"/>
      <c r="G161" s="1544" t="str">
        <f>IF(VLOOKUP($B161,住戸一覧!$B:$AM,6,0)="","",VLOOKUP($B161,住戸一覧!$B:$AM,6,0))</f>
        <v/>
      </c>
      <c r="H161" s="1546"/>
      <c r="I161" s="1601"/>
      <c r="J161" s="1602"/>
      <c r="K161" s="1553"/>
      <c r="L161" s="1554"/>
      <c r="M161" s="1601"/>
      <c r="N161" s="1602"/>
      <c r="O161" s="1553"/>
      <c r="P161" s="1554"/>
      <c r="Q161" s="1601"/>
      <c r="R161" s="1602"/>
      <c r="S161" s="1553"/>
      <c r="T161" s="1554"/>
      <c r="X161" s="293"/>
      <c r="Y161" s="293"/>
      <c r="Z161" s="293"/>
      <c r="AB161" s="293"/>
    </row>
    <row r="162" spans="1:28" ht="21" hidden="1" outlineLevel="1">
      <c r="A162" s="303"/>
      <c r="B162" s="1541">
        <v>144</v>
      </c>
      <c r="C162" s="1542"/>
      <c r="D162" s="1543"/>
      <c r="E162" s="1544" t="str">
        <f>IF(VLOOKUP($B162,住戸一覧!$B:$AM,3,0)="","",VLOOKUP($B162,住戸一覧!$B:$AM,3,0))</f>
        <v/>
      </c>
      <c r="F162" s="1546"/>
      <c r="G162" s="1544" t="str">
        <f>IF(VLOOKUP($B162,住戸一覧!$B:$AM,6,0)="","",VLOOKUP($B162,住戸一覧!$B:$AM,6,0))</f>
        <v/>
      </c>
      <c r="H162" s="1546"/>
      <c r="I162" s="1601"/>
      <c r="J162" s="1602"/>
      <c r="K162" s="1553"/>
      <c r="L162" s="1554"/>
      <c r="M162" s="1601"/>
      <c r="N162" s="1602"/>
      <c r="O162" s="1553"/>
      <c r="P162" s="1554"/>
      <c r="Q162" s="1601"/>
      <c r="R162" s="1602"/>
      <c r="S162" s="1553"/>
      <c r="T162" s="1554"/>
      <c r="X162" s="293"/>
      <c r="Y162" s="293"/>
      <c r="Z162" s="293"/>
      <c r="AB162" s="293"/>
    </row>
    <row r="163" spans="1:28" ht="21" hidden="1" outlineLevel="1">
      <c r="A163" s="303"/>
      <c r="B163" s="1541">
        <v>145</v>
      </c>
      <c r="C163" s="1542"/>
      <c r="D163" s="1543"/>
      <c r="E163" s="1544" t="str">
        <f>IF(VLOOKUP($B163,住戸一覧!$B:$AM,3,0)="","",VLOOKUP($B163,住戸一覧!$B:$AM,3,0))</f>
        <v/>
      </c>
      <c r="F163" s="1546"/>
      <c r="G163" s="1544" t="str">
        <f>IF(VLOOKUP($B163,住戸一覧!$B:$AM,6,0)="","",VLOOKUP($B163,住戸一覧!$B:$AM,6,0))</f>
        <v/>
      </c>
      <c r="H163" s="1546"/>
      <c r="I163" s="1601"/>
      <c r="J163" s="1602"/>
      <c r="K163" s="1553"/>
      <c r="L163" s="1554"/>
      <c r="M163" s="1601"/>
      <c r="N163" s="1602"/>
      <c r="O163" s="1553"/>
      <c r="P163" s="1554"/>
      <c r="Q163" s="1601"/>
      <c r="R163" s="1602"/>
      <c r="S163" s="1553"/>
      <c r="T163" s="1554"/>
      <c r="X163" s="293"/>
      <c r="Y163" s="293"/>
      <c r="Z163" s="293"/>
      <c r="AB163" s="293"/>
    </row>
    <row r="164" spans="1:28" ht="21" hidden="1" outlineLevel="1">
      <c r="A164" s="303"/>
      <c r="B164" s="1541">
        <v>146</v>
      </c>
      <c r="C164" s="1542"/>
      <c r="D164" s="1543"/>
      <c r="E164" s="1544" t="str">
        <f>IF(VLOOKUP($B164,住戸一覧!$B:$AM,3,0)="","",VLOOKUP($B164,住戸一覧!$B:$AM,3,0))</f>
        <v/>
      </c>
      <c r="F164" s="1546"/>
      <c r="G164" s="1544" t="str">
        <f>IF(VLOOKUP($B164,住戸一覧!$B:$AM,6,0)="","",VLOOKUP($B164,住戸一覧!$B:$AM,6,0))</f>
        <v/>
      </c>
      <c r="H164" s="1546"/>
      <c r="I164" s="1601"/>
      <c r="J164" s="1602"/>
      <c r="K164" s="1553"/>
      <c r="L164" s="1554"/>
      <c r="M164" s="1601"/>
      <c r="N164" s="1602"/>
      <c r="O164" s="1553"/>
      <c r="P164" s="1554"/>
      <c r="Q164" s="1601"/>
      <c r="R164" s="1602"/>
      <c r="S164" s="1553"/>
      <c r="T164" s="1554"/>
      <c r="X164" s="293"/>
      <c r="Y164" s="293"/>
      <c r="Z164" s="293"/>
      <c r="AB164" s="293"/>
    </row>
    <row r="165" spans="1:28" ht="21" hidden="1" outlineLevel="1">
      <c r="A165" s="303"/>
      <c r="B165" s="1541">
        <v>147</v>
      </c>
      <c r="C165" s="1542"/>
      <c r="D165" s="1543"/>
      <c r="E165" s="1544" t="str">
        <f>IF(VLOOKUP($B165,住戸一覧!$B:$AM,3,0)="","",VLOOKUP($B165,住戸一覧!$B:$AM,3,0))</f>
        <v/>
      </c>
      <c r="F165" s="1546"/>
      <c r="G165" s="1544" t="str">
        <f>IF(VLOOKUP($B165,住戸一覧!$B:$AM,6,0)="","",VLOOKUP($B165,住戸一覧!$B:$AM,6,0))</f>
        <v/>
      </c>
      <c r="H165" s="1546"/>
      <c r="I165" s="1601"/>
      <c r="J165" s="1602"/>
      <c r="K165" s="1553"/>
      <c r="L165" s="1554"/>
      <c r="M165" s="1601"/>
      <c r="N165" s="1602"/>
      <c r="O165" s="1553"/>
      <c r="P165" s="1554"/>
      <c r="Q165" s="1601"/>
      <c r="R165" s="1602"/>
      <c r="S165" s="1553"/>
      <c r="T165" s="1554"/>
      <c r="X165" s="293"/>
      <c r="Y165" s="293"/>
      <c r="Z165" s="293"/>
      <c r="AB165" s="293"/>
    </row>
    <row r="166" spans="1:28" ht="21" hidden="1" outlineLevel="1">
      <c r="A166" s="303"/>
      <c r="B166" s="1541">
        <v>148</v>
      </c>
      <c r="C166" s="1542"/>
      <c r="D166" s="1543"/>
      <c r="E166" s="1544" t="str">
        <f>IF(VLOOKUP($B166,住戸一覧!$B:$AM,3,0)="","",VLOOKUP($B166,住戸一覧!$B:$AM,3,0))</f>
        <v/>
      </c>
      <c r="F166" s="1546"/>
      <c r="G166" s="1544" t="str">
        <f>IF(VLOOKUP($B166,住戸一覧!$B:$AM,6,0)="","",VLOOKUP($B166,住戸一覧!$B:$AM,6,0))</f>
        <v/>
      </c>
      <c r="H166" s="1546"/>
      <c r="I166" s="1601"/>
      <c r="J166" s="1602"/>
      <c r="K166" s="1553"/>
      <c r="L166" s="1554"/>
      <c r="M166" s="1601"/>
      <c r="N166" s="1602"/>
      <c r="O166" s="1553"/>
      <c r="P166" s="1554"/>
      <c r="Q166" s="1601"/>
      <c r="R166" s="1602"/>
      <c r="S166" s="1553"/>
      <c r="T166" s="1554"/>
      <c r="X166" s="293"/>
      <c r="Y166" s="293"/>
      <c r="Z166" s="293"/>
      <c r="AB166" s="293"/>
    </row>
    <row r="167" spans="1:28" ht="21" hidden="1" outlineLevel="1">
      <c r="A167" s="303"/>
      <c r="B167" s="1541">
        <v>149</v>
      </c>
      <c r="C167" s="1542"/>
      <c r="D167" s="1543"/>
      <c r="E167" s="1544" t="str">
        <f>IF(VLOOKUP($B167,住戸一覧!$B:$AM,3,0)="","",VLOOKUP($B167,住戸一覧!$B:$AM,3,0))</f>
        <v/>
      </c>
      <c r="F167" s="1546"/>
      <c r="G167" s="1544" t="str">
        <f>IF(VLOOKUP($B167,住戸一覧!$B:$AM,6,0)="","",VLOOKUP($B167,住戸一覧!$B:$AM,6,0))</f>
        <v/>
      </c>
      <c r="H167" s="1546"/>
      <c r="I167" s="1601"/>
      <c r="J167" s="1602"/>
      <c r="K167" s="1553"/>
      <c r="L167" s="1554"/>
      <c r="M167" s="1601"/>
      <c r="N167" s="1602"/>
      <c r="O167" s="1553"/>
      <c r="P167" s="1554"/>
      <c r="Q167" s="1601"/>
      <c r="R167" s="1602"/>
      <c r="S167" s="1553"/>
      <c r="T167" s="1554"/>
      <c r="X167" s="293"/>
      <c r="Y167" s="293"/>
      <c r="Z167" s="293"/>
      <c r="AB167" s="293"/>
    </row>
    <row r="168" spans="1:28" ht="21" hidden="1" outlineLevel="1">
      <c r="A168" s="303"/>
      <c r="B168" s="1541">
        <v>150</v>
      </c>
      <c r="C168" s="1542"/>
      <c r="D168" s="1543"/>
      <c r="E168" s="1544" t="str">
        <f>IF(VLOOKUP($B168,住戸一覧!$B:$AM,3,0)="","",VLOOKUP($B168,住戸一覧!$B:$AM,3,0))</f>
        <v/>
      </c>
      <c r="F168" s="1546"/>
      <c r="G168" s="1544" t="str">
        <f>IF(VLOOKUP($B168,住戸一覧!$B:$AM,6,0)="","",VLOOKUP($B168,住戸一覧!$B:$AM,6,0))</f>
        <v/>
      </c>
      <c r="H168" s="1546"/>
      <c r="I168" s="1601"/>
      <c r="J168" s="1602"/>
      <c r="K168" s="1553"/>
      <c r="L168" s="1554"/>
      <c r="M168" s="1601"/>
      <c r="N168" s="1602"/>
      <c r="O168" s="1553"/>
      <c r="P168" s="1554"/>
      <c r="Q168" s="1601"/>
      <c r="R168" s="1602"/>
      <c r="S168" s="1553"/>
      <c r="T168" s="1554"/>
      <c r="X168" s="293"/>
      <c r="Y168" s="293"/>
      <c r="Z168" s="293"/>
      <c r="AB168" s="293"/>
    </row>
    <row r="169" spans="1:28" ht="21" hidden="1" outlineLevel="1">
      <c r="A169" s="303"/>
      <c r="B169" s="1541">
        <v>151</v>
      </c>
      <c r="C169" s="1542"/>
      <c r="D169" s="1543"/>
      <c r="E169" s="1544" t="str">
        <f>IF(VLOOKUP($B169,住戸一覧!$B:$AM,3,0)="","",VLOOKUP($B169,住戸一覧!$B:$AM,3,0))</f>
        <v/>
      </c>
      <c r="F169" s="1546"/>
      <c r="G169" s="1544" t="str">
        <f>IF(VLOOKUP($B169,住戸一覧!$B:$AM,6,0)="","",VLOOKUP($B169,住戸一覧!$B:$AM,6,0))</f>
        <v/>
      </c>
      <c r="H169" s="1546"/>
      <c r="I169" s="1601"/>
      <c r="J169" s="1602"/>
      <c r="K169" s="1553"/>
      <c r="L169" s="1554"/>
      <c r="M169" s="1601"/>
      <c r="N169" s="1602"/>
      <c r="O169" s="1553"/>
      <c r="P169" s="1554"/>
      <c r="Q169" s="1601"/>
      <c r="R169" s="1602"/>
      <c r="S169" s="1553"/>
      <c r="T169" s="1554"/>
      <c r="X169" s="293"/>
      <c r="Y169" s="293"/>
      <c r="Z169" s="293"/>
      <c r="AB169" s="293"/>
    </row>
    <row r="170" spans="1:28" ht="21" hidden="1" outlineLevel="1">
      <c r="A170" s="303"/>
      <c r="B170" s="1541">
        <v>152</v>
      </c>
      <c r="C170" s="1542"/>
      <c r="D170" s="1543"/>
      <c r="E170" s="1544" t="str">
        <f>IF(VLOOKUP($B170,住戸一覧!$B:$AM,3,0)="","",VLOOKUP($B170,住戸一覧!$B:$AM,3,0))</f>
        <v/>
      </c>
      <c r="F170" s="1546"/>
      <c r="G170" s="1544" t="str">
        <f>IF(VLOOKUP($B170,住戸一覧!$B:$AM,6,0)="","",VLOOKUP($B170,住戸一覧!$B:$AM,6,0))</f>
        <v/>
      </c>
      <c r="H170" s="1546"/>
      <c r="I170" s="1601"/>
      <c r="J170" s="1602"/>
      <c r="K170" s="1553"/>
      <c r="L170" s="1554"/>
      <c r="M170" s="1601"/>
      <c r="N170" s="1602"/>
      <c r="O170" s="1553"/>
      <c r="P170" s="1554"/>
      <c r="Q170" s="1601"/>
      <c r="R170" s="1602"/>
      <c r="S170" s="1553"/>
      <c r="T170" s="1554"/>
      <c r="X170" s="293"/>
      <c r="Y170" s="293"/>
      <c r="Z170" s="293"/>
      <c r="AB170" s="293"/>
    </row>
    <row r="171" spans="1:28" ht="21" hidden="1" outlineLevel="1">
      <c r="A171" s="303"/>
      <c r="B171" s="1541">
        <v>153</v>
      </c>
      <c r="C171" s="1542"/>
      <c r="D171" s="1543"/>
      <c r="E171" s="1544" t="str">
        <f>IF(VLOOKUP($B171,住戸一覧!$B:$AM,3,0)="","",VLOOKUP($B171,住戸一覧!$B:$AM,3,0))</f>
        <v/>
      </c>
      <c r="F171" s="1546"/>
      <c r="G171" s="1544" t="str">
        <f>IF(VLOOKUP($B171,住戸一覧!$B:$AM,6,0)="","",VLOOKUP($B171,住戸一覧!$B:$AM,6,0))</f>
        <v/>
      </c>
      <c r="H171" s="1546"/>
      <c r="I171" s="1601"/>
      <c r="J171" s="1602"/>
      <c r="K171" s="1553"/>
      <c r="L171" s="1554"/>
      <c r="M171" s="1601"/>
      <c r="N171" s="1602"/>
      <c r="O171" s="1553"/>
      <c r="P171" s="1554"/>
      <c r="Q171" s="1601"/>
      <c r="R171" s="1602"/>
      <c r="S171" s="1553"/>
      <c r="T171" s="1554"/>
      <c r="X171" s="293"/>
      <c r="Y171" s="293"/>
      <c r="Z171" s="293"/>
      <c r="AB171" s="293"/>
    </row>
    <row r="172" spans="1:28" ht="21" hidden="1" outlineLevel="1">
      <c r="A172" s="303"/>
      <c r="B172" s="1541">
        <v>154</v>
      </c>
      <c r="C172" s="1542"/>
      <c r="D172" s="1543"/>
      <c r="E172" s="1544" t="str">
        <f>IF(VLOOKUP($B172,住戸一覧!$B:$AM,3,0)="","",VLOOKUP($B172,住戸一覧!$B:$AM,3,0))</f>
        <v/>
      </c>
      <c r="F172" s="1546"/>
      <c r="G172" s="1544" t="str">
        <f>IF(VLOOKUP($B172,住戸一覧!$B:$AM,6,0)="","",VLOOKUP($B172,住戸一覧!$B:$AM,6,0))</f>
        <v/>
      </c>
      <c r="H172" s="1546"/>
      <c r="I172" s="1601"/>
      <c r="J172" s="1602"/>
      <c r="K172" s="1553"/>
      <c r="L172" s="1554"/>
      <c r="M172" s="1601"/>
      <c r="N172" s="1602"/>
      <c r="O172" s="1553"/>
      <c r="P172" s="1554"/>
      <c r="Q172" s="1601"/>
      <c r="R172" s="1602"/>
      <c r="S172" s="1553"/>
      <c r="T172" s="1554"/>
      <c r="X172" s="293"/>
      <c r="Y172" s="293"/>
      <c r="Z172" s="293"/>
      <c r="AB172" s="293"/>
    </row>
    <row r="173" spans="1:28" ht="21" hidden="1" outlineLevel="1">
      <c r="A173" s="303"/>
      <c r="B173" s="1541">
        <v>155</v>
      </c>
      <c r="C173" s="1542"/>
      <c r="D173" s="1543"/>
      <c r="E173" s="1544" t="str">
        <f>IF(VLOOKUP($B173,住戸一覧!$B:$AM,3,0)="","",VLOOKUP($B173,住戸一覧!$B:$AM,3,0))</f>
        <v/>
      </c>
      <c r="F173" s="1546"/>
      <c r="G173" s="1544" t="str">
        <f>IF(VLOOKUP($B173,住戸一覧!$B:$AM,6,0)="","",VLOOKUP($B173,住戸一覧!$B:$AM,6,0))</f>
        <v/>
      </c>
      <c r="H173" s="1546"/>
      <c r="I173" s="1601"/>
      <c r="J173" s="1602"/>
      <c r="K173" s="1553"/>
      <c r="L173" s="1554"/>
      <c r="M173" s="1601"/>
      <c r="N173" s="1602"/>
      <c r="O173" s="1553"/>
      <c r="P173" s="1554"/>
      <c r="Q173" s="1601"/>
      <c r="R173" s="1602"/>
      <c r="S173" s="1553"/>
      <c r="T173" s="1554"/>
      <c r="X173" s="293"/>
      <c r="Y173" s="293"/>
      <c r="Z173" s="293"/>
      <c r="AB173" s="293"/>
    </row>
    <row r="174" spans="1:28" ht="21" hidden="1" outlineLevel="1">
      <c r="A174" s="303"/>
      <c r="B174" s="1541">
        <v>156</v>
      </c>
      <c r="C174" s="1542"/>
      <c r="D174" s="1543"/>
      <c r="E174" s="1544" t="str">
        <f>IF(VLOOKUP($B174,住戸一覧!$B:$AM,3,0)="","",VLOOKUP($B174,住戸一覧!$B:$AM,3,0))</f>
        <v/>
      </c>
      <c r="F174" s="1546"/>
      <c r="G174" s="1544" t="str">
        <f>IF(VLOOKUP($B174,住戸一覧!$B:$AM,6,0)="","",VLOOKUP($B174,住戸一覧!$B:$AM,6,0))</f>
        <v/>
      </c>
      <c r="H174" s="1546"/>
      <c r="I174" s="1601"/>
      <c r="J174" s="1602"/>
      <c r="K174" s="1553"/>
      <c r="L174" s="1554"/>
      <c r="M174" s="1601"/>
      <c r="N174" s="1602"/>
      <c r="O174" s="1553"/>
      <c r="P174" s="1554"/>
      <c r="Q174" s="1601"/>
      <c r="R174" s="1602"/>
      <c r="S174" s="1553"/>
      <c r="T174" s="1554"/>
      <c r="X174" s="293"/>
      <c r="Y174" s="293"/>
      <c r="Z174" s="293"/>
      <c r="AB174" s="293"/>
    </row>
    <row r="175" spans="1:28" ht="21" hidden="1" outlineLevel="1">
      <c r="A175" s="303"/>
      <c r="B175" s="1541">
        <v>157</v>
      </c>
      <c r="C175" s="1542"/>
      <c r="D175" s="1543"/>
      <c r="E175" s="1544" t="str">
        <f>IF(VLOOKUP($B175,住戸一覧!$B:$AM,3,0)="","",VLOOKUP($B175,住戸一覧!$B:$AM,3,0))</f>
        <v/>
      </c>
      <c r="F175" s="1546"/>
      <c r="G175" s="1544" t="str">
        <f>IF(VLOOKUP($B175,住戸一覧!$B:$AM,6,0)="","",VLOOKUP($B175,住戸一覧!$B:$AM,6,0))</f>
        <v/>
      </c>
      <c r="H175" s="1546"/>
      <c r="I175" s="1601"/>
      <c r="J175" s="1602"/>
      <c r="K175" s="1553"/>
      <c r="L175" s="1554"/>
      <c r="M175" s="1601"/>
      <c r="N175" s="1602"/>
      <c r="O175" s="1553"/>
      <c r="P175" s="1554"/>
      <c r="Q175" s="1601"/>
      <c r="R175" s="1602"/>
      <c r="S175" s="1553"/>
      <c r="T175" s="1554"/>
      <c r="X175" s="293"/>
      <c r="Y175" s="293"/>
      <c r="Z175" s="293"/>
      <c r="AB175" s="293"/>
    </row>
    <row r="176" spans="1:28" ht="21" hidden="1" outlineLevel="1">
      <c r="A176" s="303"/>
      <c r="B176" s="1541">
        <v>158</v>
      </c>
      <c r="C176" s="1542"/>
      <c r="D176" s="1543"/>
      <c r="E176" s="1544" t="str">
        <f>IF(VLOOKUP($B176,住戸一覧!$B:$AM,3,0)="","",VLOOKUP($B176,住戸一覧!$B:$AM,3,0))</f>
        <v/>
      </c>
      <c r="F176" s="1546"/>
      <c r="G176" s="1544" t="str">
        <f>IF(VLOOKUP($B176,住戸一覧!$B:$AM,6,0)="","",VLOOKUP($B176,住戸一覧!$B:$AM,6,0))</f>
        <v/>
      </c>
      <c r="H176" s="1546"/>
      <c r="I176" s="1601"/>
      <c r="J176" s="1602"/>
      <c r="K176" s="1553"/>
      <c r="L176" s="1554"/>
      <c r="M176" s="1601"/>
      <c r="N176" s="1602"/>
      <c r="O176" s="1553"/>
      <c r="P176" s="1554"/>
      <c r="Q176" s="1601"/>
      <c r="R176" s="1602"/>
      <c r="S176" s="1553"/>
      <c r="T176" s="1554"/>
      <c r="X176" s="293"/>
      <c r="Y176" s="293"/>
      <c r="Z176" s="293"/>
      <c r="AB176" s="293"/>
    </row>
    <row r="177" spans="1:28" ht="21" hidden="1" outlineLevel="1">
      <c r="A177" s="303"/>
      <c r="B177" s="1541">
        <v>159</v>
      </c>
      <c r="C177" s="1542"/>
      <c r="D177" s="1543"/>
      <c r="E177" s="1544" t="str">
        <f>IF(VLOOKUP($B177,住戸一覧!$B:$AM,3,0)="","",VLOOKUP($B177,住戸一覧!$B:$AM,3,0))</f>
        <v/>
      </c>
      <c r="F177" s="1546"/>
      <c r="G177" s="1544" t="str">
        <f>IF(VLOOKUP($B177,住戸一覧!$B:$AM,6,0)="","",VLOOKUP($B177,住戸一覧!$B:$AM,6,0))</f>
        <v/>
      </c>
      <c r="H177" s="1546"/>
      <c r="I177" s="1601"/>
      <c r="J177" s="1602"/>
      <c r="K177" s="1553"/>
      <c r="L177" s="1554"/>
      <c r="M177" s="1601"/>
      <c r="N177" s="1602"/>
      <c r="O177" s="1553"/>
      <c r="P177" s="1554"/>
      <c r="Q177" s="1601"/>
      <c r="R177" s="1602"/>
      <c r="S177" s="1553"/>
      <c r="T177" s="1554"/>
      <c r="X177" s="293"/>
      <c r="Y177" s="293"/>
      <c r="Z177" s="293"/>
      <c r="AB177" s="293"/>
    </row>
    <row r="178" spans="1:28" ht="21" hidden="1" outlineLevel="1">
      <c r="A178" s="303"/>
      <c r="B178" s="1541">
        <v>160</v>
      </c>
      <c r="C178" s="1542"/>
      <c r="D178" s="1543"/>
      <c r="E178" s="1544" t="str">
        <f>IF(VLOOKUP($B178,住戸一覧!$B:$AM,3,0)="","",VLOOKUP($B178,住戸一覧!$B:$AM,3,0))</f>
        <v/>
      </c>
      <c r="F178" s="1546"/>
      <c r="G178" s="1544" t="str">
        <f>IF(VLOOKUP($B178,住戸一覧!$B:$AM,6,0)="","",VLOOKUP($B178,住戸一覧!$B:$AM,6,0))</f>
        <v/>
      </c>
      <c r="H178" s="1546"/>
      <c r="I178" s="1601"/>
      <c r="J178" s="1602"/>
      <c r="K178" s="1553"/>
      <c r="L178" s="1554"/>
      <c r="M178" s="1601"/>
      <c r="N178" s="1602"/>
      <c r="O178" s="1553"/>
      <c r="P178" s="1554"/>
      <c r="Q178" s="1601"/>
      <c r="R178" s="1602"/>
      <c r="S178" s="1553"/>
      <c r="T178" s="1554"/>
      <c r="X178" s="293"/>
      <c r="Y178" s="293"/>
      <c r="Z178" s="293"/>
      <c r="AB178" s="293"/>
    </row>
    <row r="179" spans="1:28" ht="21" hidden="1" outlineLevel="1">
      <c r="A179" s="303"/>
      <c r="B179" s="1541">
        <v>161</v>
      </c>
      <c r="C179" s="1542"/>
      <c r="D179" s="1543"/>
      <c r="E179" s="1544" t="str">
        <f>IF(VLOOKUP($B179,住戸一覧!$B:$AM,3,0)="","",VLOOKUP($B179,住戸一覧!$B:$AM,3,0))</f>
        <v/>
      </c>
      <c r="F179" s="1546"/>
      <c r="G179" s="1544" t="str">
        <f>IF(VLOOKUP($B179,住戸一覧!$B:$AM,6,0)="","",VLOOKUP($B179,住戸一覧!$B:$AM,6,0))</f>
        <v/>
      </c>
      <c r="H179" s="1546"/>
      <c r="I179" s="1601"/>
      <c r="J179" s="1602"/>
      <c r="K179" s="1553"/>
      <c r="L179" s="1554"/>
      <c r="M179" s="1601"/>
      <c r="N179" s="1602"/>
      <c r="O179" s="1553"/>
      <c r="P179" s="1554"/>
      <c r="Q179" s="1601"/>
      <c r="R179" s="1602"/>
      <c r="S179" s="1553"/>
      <c r="T179" s="1554"/>
      <c r="X179" s="293"/>
      <c r="Y179" s="293"/>
      <c r="Z179" s="293"/>
      <c r="AB179" s="293"/>
    </row>
    <row r="180" spans="1:28" ht="21" hidden="1" outlineLevel="1">
      <c r="A180" s="303"/>
      <c r="B180" s="1541">
        <v>162</v>
      </c>
      <c r="C180" s="1542"/>
      <c r="D180" s="1543"/>
      <c r="E180" s="1544" t="str">
        <f>IF(VLOOKUP($B180,住戸一覧!$B:$AM,3,0)="","",VLOOKUP($B180,住戸一覧!$B:$AM,3,0))</f>
        <v/>
      </c>
      <c r="F180" s="1546"/>
      <c r="G180" s="1544" t="str">
        <f>IF(VLOOKUP($B180,住戸一覧!$B:$AM,6,0)="","",VLOOKUP($B180,住戸一覧!$B:$AM,6,0))</f>
        <v/>
      </c>
      <c r="H180" s="1546"/>
      <c r="I180" s="1601"/>
      <c r="J180" s="1602"/>
      <c r="K180" s="1553"/>
      <c r="L180" s="1554"/>
      <c r="M180" s="1601"/>
      <c r="N180" s="1602"/>
      <c r="O180" s="1553"/>
      <c r="P180" s="1554"/>
      <c r="Q180" s="1601"/>
      <c r="R180" s="1602"/>
      <c r="S180" s="1553"/>
      <c r="T180" s="1554"/>
      <c r="X180" s="293"/>
      <c r="Y180" s="293"/>
      <c r="Z180" s="293"/>
      <c r="AB180" s="293"/>
    </row>
    <row r="181" spans="1:28" ht="21" hidden="1" outlineLevel="1">
      <c r="A181" s="303"/>
      <c r="B181" s="1541">
        <v>163</v>
      </c>
      <c r="C181" s="1542"/>
      <c r="D181" s="1543"/>
      <c r="E181" s="1544" t="str">
        <f>IF(VLOOKUP($B181,住戸一覧!$B:$AM,3,0)="","",VLOOKUP($B181,住戸一覧!$B:$AM,3,0))</f>
        <v/>
      </c>
      <c r="F181" s="1546"/>
      <c r="G181" s="1544" t="str">
        <f>IF(VLOOKUP($B181,住戸一覧!$B:$AM,6,0)="","",VLOOKUP($B181,住戸一覧!$B:$AM,6,0))</f>
        <v/>
      </c>
      <c r="H181" s="1546"/>
      <c r="I181" s="1601"/>
      <c r="J181" s="1602"/>
      <c r="K181" s="1553"/>
      <c r="L181" s="1554"/>
      <c r="M181" s="1601"/>
      <c r="N181" s="1602"/>
      <c r="O181" s="1553"/>
      <c r="P181" s="1554"/>
      <c r="Q181" s="1601"/>
      <c r="R181" s="1602"/>
      <c r="S181" s="1553"/>
      <c r="T181" s="1554"/>
      <c r="X181" s="293"/>
      <c r="Y181" s="293"/>
      <c r="Z181" s="293"/>
      <c r="AB181" s="293"/>
    </row>
    <row r="182" spans="1:28" ht="21" hidden="1" outlineLevel="1">
      <c r="A182" s="303"/>
      <c r="B182" s="1541">
        <v>164</v>
      </c>
      <c r="C182" s="1542"/>
      <c r="D182" s="1543"/>
      <c r="E182" s="1544" t="str">
        <f>IF(VLOOKUP($B182,住戸一覧!$B:$AM,3,0)="","",VLOOKUP($B182,住戸一覧!$B:$AM,3,0))</f>
        <v/>
      </c>
      <c r="F182" s="1546"/>
      <c r="G182" s="1544" t="str">
        <f>IF(VLOOKUP($B182,住戸一覧!$B:$AM,6,0)="","",VLOOKUP($B182,住戸一覧!$B:$AM,6,0))</f>
        <v/>
      </c>
      <c r="H182" s="1546"/>
      <c r="I182" s="1601"/>
      <c r="J182" s="1602"/>
      <c r="K182" s="1553"/>
      <c r="L182" s="1554"/>
      <c r="M182" s="1601"/>
      <c r="N182" s="1602"/>
      <c r="O182" s="1553"/>
      <c r="P182" s="1554"/>
      <c r="Q182" s="1601"/>
      <c r="R182" s="1602"/>
      <c r="S182" s="1553"/>
      <c r="T182" s="1554"/>
      <c r="X182" s="293"/>
      <c r="Y182" s="293"/>
      <c r="Z182" s="293"/>
      <c r="AB182" s="293"/>
    </row>
    <row r="183" spans="1:28" ht="21" hidden="1" outlineLevel="1">
      <c r="A183" s="303"/>
      <c r="B183" s="1541">
        <v>165</v>
      </c>
      <c r="C183" s="1542"/>
      <c r="D183" s="1543"/>
      <c r="E183" s="1544" t="str">
        <f>IF(VLOOKUP($B183,住戸一覧!$B:$AM,3,0)="","",VLOOKUP($B183,住戸一覧!$B:$AM,3,0))</f>
        <v/>
      </c>
      <c r="F183" s="1546"/>
      <c r="G183" s="1544" t="str">
        <f>IF(VLOOKUP($B183,住戸一覧!$B:$AM,6,0)="","",VLOOKUP($B183,住戸一覧!$B:$AM,6,0))</f>
        <v/>
      </c>
      <c r="H183" s="1546"/>
      <c r="I183" s="1601"/>
      <c r="J183" s="1602"/>
      <c r="K183" s="1553"/>
      <c r="L183" s="1554"/>
      <c r="M183" s="1601"/>
      <c r="N183" s="1602"/>
      <c r="O183" s="1553"/>
      <c r="P183" s="1554"/>
      <c r="Q183" s="1601"/>
      <c r="R183" s="1602"/>
      <c r="S183" s="1553"/>
      <c r="T183" s="1554"/>
      <c r="X183" s="293"/>
      <c r="Y183" s="293"/>
      <c r="Z183" s="293"/>
      <c r="AB183" s="293"/>
    </row>
    <row r="184" spans="1:28" ht="21" hidden="1" outlineLevel="1">
      <c r="A184" s="303"/>
      <c r="B184" s="1541">
        <v>166</v>
      </c>
      <c r="C184" s="1542"/>
      <c r="D184" s="1543"/>
      <c r="E184" s="1544" t="str">
        <f>IF(VLOOKUP($B184,住戸一覧!$B:$AM,3,0)="","",VLOOKUP($B184,住戸一覧!$B:$AM,3,0))</f>
        <v/>
      </c>
      <c r="F184" s="1546"/>
      <c r="G184" s="1544" t="str">
        <f>IF(VLOOKUP($B184,住戸一覧!$B:$AM,6,0)="","",VLOOKUP($B184,住戸一覧!$B:$AM,6,0))</f>
        <v/>
      </c>
      <c r="H184" s="1546"/>
      <c r="I184" s="1601"/>
      <c r="J184" s="1602"/>
      <c r="K184" s="1553"/>
      <c r="L184" s="1554"/>
      <c r="M184" s="1601"/>
      <c r="N184" s="1602"/>
      <c r="O184" s="1553"/>
      <c r="P184" s="1554"/>
      <c r="Q184" s="1601"/>
      <c r="R184" s="1602"/>
      <c r="S184" s="1553"/>
      <c r="T184" s="1554"/>
      <c r="X184" s="293"/>
      <c r="Y184" s="293"/>
      <c r="Z184" s="293"/>
      <c r="AB184" s="293"/>
    </row>
    <row r="185" spans="1:28" ht="21" hidden="1" outlineLevel="1">
      <c r="A185" s="303"/>
      <c r="B185" s="1541">
        <v>167</v>
      </c>
      <c r="C185" s="1542"/>
      <c r="D185" s="1543"/>
      <c r="E185" s="1544" t="str">
        <f>IF(VLOOKUP($B185,住戸一覧!$B:$AM,3,0)="","",VLOOKUP($B185,住戸一覧!$B:$AM,3,0))</f>
        <v/>
      </c>
      <c r="F185" s="1546"/>
      <c r="G185" s="1544" t="str">
        <f>IF(VLOOKUP($B185,住戸一覧!$B:$AM,6,0)="","",VLOOKUP($B185,住戸一覧!$B:$AM,6,0))</f>
        <v/>
      </c>
      <c r="H185" s="1546"/>
      <c r="I185" s="1601"/>
      <c r="J185" s="1602"/>
      <c r="K185" s="1553"/>
      <c r="L185" s="1554"/>
      <c r="M185" s="1601"/>
      <c r="N185" s="1602"/>
      <c r="O185" s="1553"/>
      <c r="P185" s="1554"/>
      <c r="Q185" s="1601"/>
      <c r="R185" s="1602"/>
      <c r="S185" s="1553"/>
      <c r="T185" s="1554"/>
      <c r="X185" s="293"/>
      <c r="Y185" s="293"/>
      <c r="Z185" s="293"/>
      <c r="AB185" s="293"/>
    </row>
    <row r="186" spans="1:28" ht="21" hidden="1" outlineLevel="1">
      <c r="A186" s="303"/>
      <c r="B186" s="1541">
        <v>168</v>
      </c>
      <c r="C186" s="1542"/>
      <c r="D186" s="1543"/>
      <c r="E186" s="1544" t="str">
        <f>IF(VLOOKUP($B186,住戸一覧!$B:$AM,3,0)="","",VLOOKUP($B186,住戸一覧!$B:$AM,3,0))</f>
        <v/>
      </c>
      <c r="F186" s="1546"/>
      <c r="G186" s="1544" t="str">
        <f>IF(VLOOKUP($B186,住戸一覧!$B:$AM,6,0)="","",VLOOKUP($B186,住戸一覧!$B:$AM,6,0))</f>
        <v/>
      </c>
      <c r="H186" s="1546"/>
      <c r="I186" s="1601"/>
      <c r="J186" s="1602"/>
      <c r="K186" s="1553"/>
      <c r="L186" s="1554"/>
      <c r="M186" s="1601"/>
      <c r="N186" s="1602"/>
      <c r="O186" s="1553"/>
      <c r="P186" s="1554"/>
      <c r="Q186" s="1601"/>
      <c r="R186" s="1602"/>
      <c r="S186" s="1553"/>
      <c r="T186" s="1554"/>
      <c r="X186" s="293"/>
      <c r="Y186" s="293"/>
      <c r="Z186" s="293"/>
      <c r="AB186" s="293"/>
    </row>
    <row r="187" spans="1:28" ht="21" hidden="1" outlineLevel="1">
      <c r="A187" s="303"/>
      <c r="B187" s="1541">
        <v>169</v>
      </c>
      <c r="C187" s="1542"/>
      <c r="D187" s="1543"/>
      <c r="E187" s="1544" t="str">
        <f>IF(VLOOKUP($B187,住戸一覧!$B:$AM,3,0)="","",VLOOKUP($B187,住戸一覧!$B:$AM,3,0))</f>
        <v/>
      </c>
      <c r="F187" s="1546"/>
      <c r="G187" s="1544" t="str">
        <f>IF(VLOOKUP($B187,住戸一覧!$B:$AM,6,0)="","",VLOOKUP($B187,住戸一覧!$B:$AM,6,0))</f>
        <v/>
      </c>
      <c r="H187" s="1546"/>
      <c r="I187" s="1601"/>
      <c r="J187" s="1602"/>
      <c r="K187" s="1553"/>
      <c r="L187" s="1554"/>
      <c r="M187" s="1601"/>
      <c r="N187" s="1602"/>
      <c r="O187" s="1553"/>
      <c r="P187" s="1554"/>
      <c r="Q187" s="1601"/>
      <c r="R187" s="1602"/>
      <c r="S187" s="1553"/>
      <c r="T187" s="1554"/>
      <c r="X187" s="293"/>
      <c r="Y187" s="293"/>
      <c r="Z187" s="293"/>
      <c r="AB187" s="293"/>
    </row>
    <row r="188" spans="1:28" ht="21" hidden="1" outlineLevel="1">
      <c r="A188" s="303"/>
      <c r="B188" s="1541">
        <v>170</v>
      </c>
      <c r="C188" s="1542"/>
      <c r="D188" s="1543"/>
      <c r="E188" s="1544" t="str">
        <f>IF(VLOOKUP($B188,住戸一覧!$B:$AM,3,0)="","",VLOOKUP($B188,住戸一覧!$B:$AM,3,0))</f>
        <v/>
      </c>
      <c r="F188" s="1546"/>
      <c r="G188" s="1544" t="str">
        <f>IF(VLOOKUP($B188,住戸一覧!$B:$AM,6,0)="","",VLOOKUP($B188,住戸一覧!$B:$AM,6,0))</f>
        <v/>
      </c>
      <c r="H188" s="1546"/>
      <c r="I188" s="1601"/>
      <c r="J188" s="1602"/>
      <c r="K188" s="1553"/>
      <c r="L188" s="1554"/>
      <c r="M188" s="1601"/>
      <c r="N188" s="1602"/>
      <c r="O188" s="1553"/>
      <c r="P188" s="1554"/>
      <c r="Q188" s="1601"/>
      <c r="R188" s="1602"/>
      <c r="S188" s="1553"/>
      <c r="T188" s="1554"/>
      <c r="X188" s="293"/>
      <c r="Y188" s="293"/>
      <c r="Z188" s="293"/>
      <c r="AB188" s="293"/>
    </row>
    <row r="189" spans="1:28" ht="21" hidden="1" outlineLevel="1">
      <c r="A189" s="303"/>
      <c r="B189" s="1541">
        <v>171</v>
      </c>
      <c r="C189" s="1542"/>
      <c r="D189" s="1543"/>
      <c r="E189" s="1544" t="str">
        <f>IF(VLOOKUP($B189,住戸一覧!$B:$AM,3,0)="","",VLOOKUP($B189,住戸一覧!$B:$AM,3,0))</f>
        <v/>
      </c>
      <c r="F189" s="1546"/>
      <c r="G189" s="1544" t="str">
        <f>IF(VLOOKUP($B189,住戸一覧!$B:$AM,6,0)="","",VLOOKUP($B189,住戸一覧!$B:$AM,6,0))</f>
        <v/>
      </c>
      <c r="H189" s="1546"/>
      <c r="I189" s="1601"/>
      <c r="J189" s="1602"/>
      <c r="K189" s="1553"/>
      <c r="L189" s="1554"/>
      <c r="M189" s="1601"/>
      <c r="N189" s="1602"/>
      <c r="O189" s="1553"/>
      <c r="P189" s="1554"/>
      <c r="Q189" s="1601"/>
      <c r="R189" s="1602"/>
      <c r="S189" s="1553"/>
      <c r="T189" s="1554"/>
      <c r="X189" s="293"/>
      <c r="Y189" s="293"/>
      <c r="Z189" s="293"/>
      <c r="AB189" s="293"/>
    </row>
    <row r="190" spans="1:28" ht="21" hidden="1" outlineLevel="1">
      <c r="A190" s="303"/>
      <c r="B190" s="1541">
        <v>172</v>
      </c>
      <c r="C190" s="1542"/>
      <c r="D190" s="1543"/>
      <c r="E190" s="1544" t="str">
        <f>IF(VLOOKUP($B190,住戸一覧!$B:$AM,3,0)="","",VLOOKUP($B190,住戸一覧!$B:$AM,3,0))</f>
        <v/>
      </c>
      <c r="F190" s="1546"/>
      <c r="G190" s="1544" t="str">
        <f>IF(VLOOKUP($B190,住戸一覧!$B:$AM,6,0)="","",VLOOKUP($B190,住戸一覧!$B:$AM,6,0))</f>
        <v/>
      </c>
      <c r="H190" s="1546"/>
      <c r="I190" s="1601"/>
      <c r="J190" s="1602"/>
      <c r="K190" s="1553"/>
      <c r="L190" s="1554"/>
      <c r="M190" s="1601"/>
      <c r="N190" s="1602"/>
      <c r="O190" s="1553"/>
      <c r="P190" s="1554"/>
      <c r="Q190" s="1601"/>
      <c r="R190" s="1602"/>
      <c r="S190" s="1553"/>
      <c r="T190" s="1554"/>
      <c r="X190" s="293"/>
      <c r="Y190" s="293"/>
      <c r="Z190" s="293"/>
      <c r="AB190" s="293"/>
    </row>
    <row r="191" spans="1:28" ht="21" hidden="1" outlineLevel="1">
      <c r="A191" s="303"/>
      <c r="B191" s="1541">
        <v>173</v>
      </c>
      <c r="C191" s="1542"/>
      <c r="D191" s="1543"/>
      <c r="E191" s="1544" t="str">
        <f>IF(VLOOKUP($B191,住戸一覧!$B:$AM,3,0)="","",VLOOKUP($B191,住戸一覧!$B:$AM,3,0))</f>
        <v/>
      </c>
      <c r="F191" s="1546"/>
      <c r="G191" s="1544" t="str">
        <f>IF(VLOOKUP($B191,住戸一覧!$B:$AM,6,0)="","",VLOOKUP($B191,住戸一覧!$B:$AM,6,0))</f>
        <v/>
      </c>
      <c r="H191" s="1546"/>
      <c r="I191" s="1601"/>
      <c r="J191" s="1602"/>
      <c r="K191" s="1553"/>
      <c r="L191" s="1554"/>
      <c r="M191" s="1601"/>
      <c r="N191" s="1602"/>
      <c r="O191" s="1553"/>
      <c r="P191" s="1554"/>
      <c r="Q191" s="1601"/>
      <c r="R191" s="1602"/>
      <c r="S191" s="1553"/>
      <c r="T191" s="1554"/>
      <c r="X191" s="293"/>
      <c r="Y191" s="293"/>
      <c r="Z191" s="293"/>
      <c r="AB191" s="293"/>
    </row>
    <row r="192" spans="1:28" ht="21" hidden="1" outlineLevel="1">
      <c r="A192" s="303"/>
      <c r="B192" s="1541">
        <v>174</v>
      </c>
      <c r="C192" s="1542"/>
      <c r="D192" s="1543"/>
      <c r="E192" s="1544" t="str">
        <f>IF(VLOOKUP($B192,住戸一覧!$B:$AM,3,0)="","",VLOOKUP($B192,住戸一覧!$B:$AM,3,0))</f>
        <v/>
      </c>
      <c r="F192" s="1546"/>
      <c r="G192" s="1544" t="str">
        <f>IF(VLOOKUP($B192,住戸一覧!$B:$AM,6,0)="","",VLOOKUP($B192,住戸一覧!$B:$AM,6,0))</f>
        <v/>
      </c>
      <c r="H192" s="1546"/>
      <c r="I192" s="1601"/>
      <c r="J192" s="1602"/>
      <c r="K192" s="1553"/>
      <c r="L192" s="1554"/>
      <c r="M192" s="1601"/>
      <c r="N192" s="1602"/>
      <c r="O192" s="1553"/>
      <c r="P192" s="1554"/>
      <c r="Q192" s="1601"/>
      <c r="R192" s="1602"/>
      <c r="S192" s="1553"/>
      <c r="T192" s="1554"/>
      <c r="X192" s="293"/>
      <c r="Y192" s="293"/>
      <c r="Z192" s="293"/>
      <c r="AB192" s="293"/>
    </row>
    <row r="193" spans="1:28" ht="21" hidden="1" outlineLevel="1">
      <c r="A193" s="303"/>
      <c r="B193" s="1541">
        <v>175</v>
      </c>
      <c r="C193" s="1542"/>
      <c r="D193" s="1543"/>
      <c r="E193" s="1544" t="str">
        <f>IF(VLOOKUP($B193,住戸一覧!$B:$AM,3,0)="","",VLOOKUP($B193,住戸一覧!$B:$AM,3,0))</f>
        <v/>
      </c>
      <c r="F193" s="1546"/>
      <c r="G193" s="1544" t="str">
        <f>IF(VLOOKUP($B193,住戸一覧!$B:$AM,6,0)="","",VLOOKUP($B193,住戸一覧!$B:$AM,6,0))</f>
        <v/>
      </c>
      <c r="H193" s="1546"/>
      <c r="I193" s="1601"/>
      <c r="J193" s="1602"/>
      <c r="K193" s="1553"/>
      <c r="L193" s="1554"/>
      <c r="M193" s="1601"/>
      <c r="N193" s="1602"/>
      <c r="O193" s="1553"/>
      <c r="P193" s="1554"/>
      <c r="Q193" s="1601"/>
      <c r="R193" s="1602"/>
      <c r="S193" s="1553"/>
      <c r="T193" s="1554"/>
      <c r="X193" s="293"/>
      <c r="Y193" s="293"/>
      <c r="Z193" s="293"/>
      <c r="AB193" s="293"/>
    </row>
    <row r="194" spans="1:28" ht="21" hidden="1" outlineLevel="1">
      <c r="A194" s="303"/>
      <c r="B194" s="1541">
        <v>176</v>
      </c>
      <c r="C194" s="1542"/>
      <c r="D194" s="1543"/>
      <c r="E194" s="1544" t="str">
        <f>IF(VLOOKUP($B194,住戸一覧!$B:$AM,3,0)="","",VLOOKUP($B194,住戸一覧!$B:$AM,3,0))</f>
        <v/>
      </c>
      <c r="F194" s="1546"/>
      <c r="G194" s="1544" t="str">
        <f>IF(VLOOKUP($B194,住戸一覧!$B:$AM,6,0)="","",VLOOKUP($B194,住戸一覧!$B:$AM,6,0))</f>
        <v/>
      </c>
      <c r="H194" s="1546"/>
      <c r="I194" s="1601"/>
      <c r="J194" s="1602"/>
      <c r="K194" s="1553"/>
      <c r="L194" s="1554"/>
      <c r="M194" s="1601"/>
      <c r="N194" s="1602"/>
      <c r="O194" s="1553"/>
      <c r="P194" s="1554"/>
      <c r="Q194" s="1601"/>
      <c r="R194" s="1602"/>
      <c r="S194" s="1553"/>
      <c r="T194" s="1554"/>
      <c r="X194" s="293"/>
      <c r="Y194" s="293"/>
      <c r="Z194" s="293"/>
      <c r="AB194" s="293"/>
    </row>
    <row r="195" spans="1:28" ht="21" hidden="1" outlineLevel="1">
      <c r="A195" s="303"/>
      <c r="B195" s="1541">
        <v>177</v>
      </c>
      <c r="C195" s="1542"/>
      <c r="D195" s="1543"/>
      <c r="E195" s="1544" t="str">
        <f>IF(VLOOKUP($B195,住戸一覧!$B:$AM,3,0)="","",VLOOKUP($B195,住戸一覧!$B:$AM,3,0))</f>
        <v/>
      </c>
      <c r="F195" s="1546"/>
      <c r="G195" s="1544" t="str">
        <f>IF(VLOOKUP($B195,住戸一覧!$B:$AM,6,0)="","",VLOOKUP($B195,住戸一覧!$B:$AM,6,0))</f>
        <v/>
      </c>
      <c r="H195" s="1546"/>
      <c r="I195" s="1601"/>
      <c r="J195" s="1602"/>
      <c r="K195" s="1553"/>
      <c r="L195" s="1554"/>
      <c r="M195" s="1601"/>
      <c r="N195" s="1602"/>
      <c r="O195" s="1553"/>
      <c r="P195" s="1554"/>
      <c r="Q195" s="1601"/>
      <c r="R195" s="1602"/>
      <c r="S195" s="1553"/>
      <c r="T195" s="1554"/>
      <c r="X195" s="293"/>
      <c r="Y195" s="293"/>
      <c r="Z195" s="293"/>
      <c r="AB195" s="293"/>
    </row>
    <row r="196" spans="1:28" ht="21" hidden="1" outlineLevel="1">
      <c r="A196" s="303"/>
      <c r="B196" s="1541">
        <v>178</v>
      </c>
      <c r="C196" s="1542"/>
      <c r="D196" s="1543"/>
      <c r="E196" s="1544" t="str">
        <f>IF(VLOOKUP($B196,住戸一覧!$B:$AM,3,0)="","",VLOOKUP($B196,住戸一覧!$B:$AM,3,0))</f>
        <v/>
      </c>
      <c r="F196" s="1546"/>
      <c r="G196" s="1544" t="str">
        <f>IF(VLOOKUP($B196,住戸一覧!$B:$AM,6,0)="","",VLOOKUP($B196,住戸一覧!$B:$AM,6,0))</f>
        <v/>
      </c>
      <c r="H196" s="1546"/>
      <c r="I196" s="1601"/>
      <c r="J196" s="1602"/>
      <c r="K196" s="1553"/>
      <c r="L196" s="1554"/>
      <c r="M196" s="1601"/>
      <c r="N196" s="1602"/>
      <c r="O196" s="1553"/>
      <c r="P196" s="1554"/>
      <c r="Q196" s="1601"/>
      <c r="R196" s="1602"/>
      <c r="S196" s="1553"/>
      <c r="T196" s="1554"/>
      <c r="X196" s="293"/>
      <c r="Y196" s="293"/>
      <c r="Z196" s="293"/>
      <c r="AB196" s="293"/>
    </row>
    <row r="197" spans="1:28" ht="21" hidden="1" outlineLevel="1">
      <c r="A197" s="303"/>
      <c r="B197" s="1541">
        <v>179</v>
      </c>
      <c r="C197" s="1542"/>
      <c r="D197" s="1543"/>
      <c r="E197" s="1544" t="str">
        <f>IF(VLOOKUP($B197,住戸一覧!$B:$AM,3,0)="","",VLOOKUP($B197,住戸一覧!$B:$AM,3,0))</f>
        <v/>
      </c>
      <c r="F197" s="1546"/>
      <c r="G197" s="1544" t="str">
        <f>IF(VLOOKUP($B197,住戸一覧!$B:$AM,6,0)="","",VLOOKUP($B197,住戸一覧!$B:$AM,6,0))</f>
        <v/>
      </c>
      <c r="H197" s="1546"/>
      <c r="I197" s="1601"/>
      <c r="J197" s="1602"/>
      <c r="K197" s="1553"/>
      <c r="L197" s="1554"/>
      <c r="M197" s="1601"/>
      <c r="N197" s="1602"/>
      <c r="O197" s="1553"/>
      <c r="P197" s="1554"/>
      <c r="Q197" s="1601"/>
      <c r="R197" s="1602"/>
      <c r="S197" s="1553"/>
      <c r="T197" s="1554"/>
      <c r="X197" s="293"/>
      <c r="Y197" s="293"/>
      <c r="Z197" s="293"/>
      <c r="AB197" s="293"/>
    </row>
    <row r="198" spans="1:28" ht="21" hidden="1" outlineLevel="1">
      <c r="A198" s="303"/>
      <c r="B198" s="1541">
        <v>180</v>
      </c>
      <c r="C198" s="1542"/>
      <c r="D198" s="1543"/>
      <c r="E198" s="1544" t="str">
        <f>IF(VLOOKUP($B198,住戸一覧!$B:$AM,3,0)="","",VLOOKUP($B198,住戸一覧!$B:$AM,3,0))</f>
        <v/>
      </c>
      <c r="F198" s="1546"/>
      <c r="G198" s="1544" t="str">
        <f>IF(VLOOKUP($B198,住戸一覧!$B:$AM,6,0)="","",VLOOKUP($B198,住戸一覧!$B:$AM,6,0))</f>
        <v/>
      </c>
      <c r="H198" s="1546"/>
      <c r="I198" s="1601"/>
      <c r="J198" s="1602"/>
      <c r="K198" s="1553"/>
      <c r="L198" s="1554"/>
      <c r="M198" s="1601"/>
      <c r="N198" s="1602"/>
      <c r="O198" s="1553"/>
      <c r="P198" s="1554"/>
      <c r="Q198" s="1601"/>
      <c r="R198" s="1602"/>
      <c r="S198" s="1553"/>
      <c r="T198" s="1554"/>
      <c r="X198" s="293"/>
      <c r="Y198" s="293"/>
      <c r="Z198" s="293"/>
      <c r="AB198" s="293"/>
    </row>
    <row r="199" spans="1:28" ht="21" hidden="1" outlineLevel="1">
      <c r="A199" s="303"/>
      <c r="B199" s="1541">
        <v>181</v>
      </c>
      <c r="C199" s="1542"/>
      <c r="D199" s="1543"/>
      <c r="E199" s="1544" t="str">
        <f>IF(VLOOKUP($B199,住戸一覧!$B:$AM,3,0)="","",VLOOKUP($B199,住戸一覧!$B:$AM,3,0))</f>
        <v/>
      </c>
      <c r="F199" s="1546"/>
      <c r="G199" s="1544" t="str">
        <f>IF(VLOOKUP($B199,住戸一覧!$B:$AM,6,0)="","",VLOOKUP($B199,住戸一覧!$B:$AM,6,0))</f>
        <v/>
      </c>
      <c r="H199" s="1546"/>
      <c r="I199" s="1601"/>
      <c r="J199" s="1602"/>
      <c r="K199" s="1553"/>
      <c r="L199" s="1554"/>
      <c r="M199" s="1601"/>
      <c r="N199" s="1602"/>
      <c r="O199" s="1553"/>
      <c r="P199" s="1554"/>
      <c r="Q199" s="1601"/>
      <c r="R199" s="1602"/>
      <c r="S199" s="1553"/>
      <c r="T199" s="1554"/>
      <c r="X199" s="293"/>
      <c r="Y199" s="293"/>
      <c r="Z199" s="293"/>
      <c r="AB199" s="293"/>
    </row>
    <row r="200" spans="1:28" ht="21" hidden="1" outlineLevel="1">
      <c r="A200" s="303"/>
      <c r="B200" s="1541">
        <v>182</v>
      </c>
      <c r="C200" s="1542"/>
      <c r="D200" s="1543"/>
      <c r="E200" s="1544" t="str">
        <f>IF(VLOOKUP($B200,住戸一覧!$B:$AM,3,0)="","",VLOOKUP($B200,住戸一覧!$B:$AM,3,0))</f>
        <v/>
      </c>
      <c r="F200" s="1546"/>
      <c r="G200" s="1544" t="str">
        <f>IF(VLOOKUP($B200,住戸一覧!$B:$AM,6,0)="","",VLOOKUP($B200,住戸一覧!$B:$AM,6,0))</f>
        <v/>
      </c>
      <c r="H200" s="1546"/>
      <c r="I200" s="1601"/>
      <c r="J200" s="1602"/>
      <c r="K200" s="1553"/>
      <c r="L200" s="1554"/>
      <c r="M200" s="1601"/>
      <c r="N200" s="1602"/>
      <c r="O200" s="1553"/>
      <c r="P200" s="1554"/>
      <c r="Q200" s="1601"/>
      <c r="R200" s="1602"/>
      <c r="S200" s="1553"/>
      <c r="T200" s="1554"/>
      <c r="X200" s="293"/>
      <c r="Y200" s="293"/>
      <c r="Z200" s="293"/>
      <c r="AB200" s="293"/>
    </row>
    <row r="201" spans="1:28" ht="21" hidden="1" outlineLevel="1">
      <c r="A201" s="303"/>
      <c r="B201" s="1541">
        <v>183</v>
      </c>
      <c r="C201" s="1542"/>
      <c r="D201" s="1543"/>
      <c r="E201" s="1544" t="str">
        <f>IF(VLOOKUP($B201,住戸一覧!$B:$AM,3,0)="","",VLOOKUP($B201,住戸一覧!$B:$AM,3,0))</f>
        <v/>
      </c>
      <c r="F201" s="1546"/>
      <c r="G201" s="1544" t="str">
        <f>IF(VLOOKUP($B201,住戸一覧!$B:$AM,6,0)="","",VLOOKUP($B201,住戸一覧!$B:$AM,6,0))</f>
        <v/>
      </c>
      <c r="H201" s="1546"/>
      <c r="I201" s="1601"/>
      <c r="J201" s="1602"/>
      <c r="K201" s="1553"/>
      <c r="L201" s="1554"/>
      <c r="M201" s="1601"/>
      <c r="N201" s="1602"/>
      <c r="O201" s="1553"/>
      <c r="P201" s="1554"/>
      <c r="Q201" s="1601"/>
      <c r="R201" s="1602"/>
      <c r="S201" s="1553"/>
      <c r="T201" s="1554"/>
      <c r="X201" s="293"/>
      <c r="Y201" s="293"/>
      <c r="Z201" s="293"/>
      <c r="AB201" s="293"/>
    </row>
    <row r="202" spans="1:28" ht="21" hidden="1" outlineLevel="1">
      <c r="A202" s="303"/>
      <c r="B202" s="1541">
        <v>184</v>
      </c>
      <c r="C202" s="1542"/>
      <c r="D202" s="1543"/>
      <c r="E202" s="1544" t="str">
        <f>IF(VLOOKUP($B202,住戸一覧!$B:$AM,3,0)="","",VLOOKUP($B202,住戸一覧!$B:$AM,3,0))</f>
        <v/>
      </c>
      <c r="F202" s="1546"/>
      <c r="G202" s="1544" t="str">
        <f>IF(VLOOKUP($B202,住戸一覧!$B:$AM,6,0)="","",VLOOKUP($B202,住戸一覧!$B:$AM,6,0))</f>
        <v/>
      </c>
      <c r="H202" s="1546"/>
      <c r="I202" s="1601"/>
      <c r="J202" s="1602"/>
      <c r="K202" s="1553"/>
      <c r="L202" s="1554"/>
      <c r="M202" s="1601"/>
      <c r="N202" s="1602"/>
      <c r="O202" s="1553"/>
      <c r="P202" s="1554"/>
      <c r="Q202" s="1601"/>
      <c r="R202" s="1602"/>
      <c r="S202" s="1553"/>
      <c r="T202" s="1554"/>
      <c r="X202" s="293"/>
      <c r="Y202" s="293"/>
      <c r="Z202" s="293"/>
      <c r="AB202" s="293"/>
    </row>
    <row r="203" spans="1:28" ht="21" hidden="1" outlineLevel="1">
      <c r="A203" s="303"/>
      <c r="B203" s="1541">
        <v>185</v>
      </c>
      <c r="C203" s="1542"/>
      <c r="D203" s="1543"/>
      <c r="E203" s="1544" t="str">
        <f>IF(VLOOKUP($B203,住戸一覧!$B:$AM,3,0)="","",VLOOKUP($B203,住戸一覧!$B:$AM,3,0))</f>
        <v/>
      </c>
      <c r="F203" s="1546"/>
      <c r="G203" s="1544" t="str">
        <f>IF(VLOOKUP($B203,住戸一覧!$B:$AM,6,0)="","",VLOOKUP($B203,住戸一覧!$B:$AM,6,0))</f>
        <v/>
      </c>
      <c r="H203" s="1546"/>
      <c r="I203" s="1601"/>
      <c r="J203" s="1602"/>
      <c r="K203" s="1553"/>
      <c r="L203" s="1554"/>
      <c r="M203" s="1601"/>
      <c r="N203" s="1602"/>
      <c r="O203" s="1553"/>
      <c r="P203" s="1554"/>
      <c r="Q203" s="1601"/>
      <c r="R203" s="1602"/>
      <c r="S203" s="1553"/>
      <c r="T203" s="1554"/>
      <c r="X203" s="293"/>
      <c r="Y203" s="293"/>
      <c r="Z203" s="293"/>
      <c r="AB203" s="293"/>
    </row>
    <row r="204" spans="1:28" ht="21" hidden="1" outlineLevel="1">
      <c r="A204" s="303"/>
      <c r="B204" s="1541">
        <v>186</v>
      </c>
      <c r="C204" s="1542"/>
      <c r="D204" s="1543"/>
      <c r="E204" s="1544" t="str">
        <f>IF(VLOOKUP($B204,住戸一覧!$B:$AM,3,0)="","",VLOOKUP($B204,住戸一覧!$B:$AM,3,0))</f>
        <v/>
      </c>
      <c r="F204" s="1546"/>
      <c r="G204" s="1544" t="str">
        <f>IF(VLOOKUP($B204,住戸一覧!$B:$AM,6,0)="","",VLOOKUP($B204,住戸一覧!$B:$AM,6,0))</f>
        <v/>
      </c>
      <c r="H204" s="1546"/>
      <c r="I204" s="1601"/>
      <c r="J204" s="1602"/>
      <c r="K204" s="1553"/>
      <c r="L204" s="1554"/>
      <c r="M204" s="1601"/>
      <c r="N204" s="1602"/>
      <c r="O204" s="1553"/>
      <c r="P204" s="1554"/>
      <c r="Q204" s="1601"/>
      <c r="R204" s="1602"/>
      <c r="S204" s="1553"/>
      <c r="T204" s="1554"/>
      <c r="X204" s="293"/>
      <c r="Y204" s="293"/>
      <c r="Z204" s="293"/>
      <c r="AB204" s="293"/>
    </row>
    <row r="205" spans="1:28" ht="21" hidden="1" outlineLevel="1">
      <c r="A205" s="303"/>
      <c r="B205" s="1541">
        <v>187</v>
      </c>
      <c r="C205" s="1542"/>
      <c r="D205" s="1543"/>
      <c r="E205" s="1544" t="str">
        <f>IF(VLOOKUP($B205,住戸一覧!$B:$AM,3,0)="","",VLOOKUP($B205,住戸一覧!$B:$AM,3,0))</f>
        <v/>
      </c>
      <c r="F205" s="1546"/>
      <c r="G205" s="1544" t="str">
        <f>IF(VLOOKUP($B205,住戸一覧!$B:$AM,6,0)="","",VLOOKUP($B205,住戸一覧!$B:$AM,6,0))</f>
        <v/>
      </c>
      <c r="H205" s="1546"/>
      <c r="I205" s="1601"/>
      <c r="J205" s="1602"/>
      <c r="K205" s="1553"/>
      <c r="L205" s="1554"/>
      <c r="M205" s="1601"/>
      <c r="N205" s="1602"/>
      <c r="O205" s="1553"/>
      <c r="P205" s="1554"/>
      <c r="Q205" s="1601"/>
      <c r="R205" s="1602"/>
      <c r="S205" s="1553"/>
      <c r="T205" s="1554"/>
      <c r="X205" s="293"/>
      <c r="Y205" s="293"/>
      <c r="Z205" s="293"/>
      <c r="AB205" s="293"/>
    </row>
    <row r="206" spans="1:28" ht="21" hidden="1" outlineLevel="1">
      <c r="A206" s="303"/>
      <c r="B206" s="1541">
        <v>188</v>
      </c>
      <c r="C206" s="1542"/>
      <c r="D206" s="1543"/>
      <c r="E206" s="1544" t="str">
        <f>IF(VLOOKUP($B206,住戸一覧!$B:$AM,3,0)="","",VLOOKUP($B206,住戸一覧!$B:$AM,3,0))</f>
        <v/>
      </c>
      <c r="F206" s="1546"/>
      <c r="G206" s="1544" t="str">
        <f>IF(VLOOKUP($B206,住戸一覧!$B:$AM,6,0)="","",VLOOKUP($B206,住戸一覧!$B:$AM,6,0))</f>
        <v/>
      </c>
      <c r="H206" s="1546"/>
      <c r="I206" s="1601"/>
      <c r="J206" s="1602"/>
      <c r="K206" s="1553"/>
      <c r="L206" s="1554"/>
      <c r="M206" s="1601"/>
      <c r="N206" s="1602"/>
      <c r="O206" s="1553"/>
      <c r="P206" s="1554"/>
      <c r="Q206" s="1601"/>
      <c r="R206" s="1602"/>
      <c r="S206" s="1553"/>
      <c r="T206" s="1554"/>
      <c r="X206" s="293"/>
      <c r="Y206" s="293"/>
      <c r="Z206" s="293"/>
      <c r="AB206" s="293"/>
    </row>
    <row r="207" spans="1:28" ht="21" hidden="1" outlineLevel="1">
      <c r="A207" s="303"/>
      <c r="B207" s="1541">
        <v>189</v>
      </c>
      <c r="C207" s="1542"/>
      <c r="D207" s="1543"/>
      <c r="E207" s="1544" t="str">
        <f>IF(VLOOKUP($B207,住戸一覧!$B:$AM,3,0)="","",VLOOKUP($B207,住戸一覧!$B:$AM,3,0))</f>
        <v/>
      </c>
      <c r="F207" s="1546"/>
      <c r="G207" s="1544" t="str">
        <f>IF(VLOOKUP($B207,住戸一覧!$B:$AM,6,0)="","",VLOOKUP($B207,住戸一覧!$B:$AM,6,0))</f>
        <v/>
      </c>
      <c r="H207" s="1546"/>
      <c r="I207" s="1601"/>
      <c r="J207" s="1602"/>
      <c r="K207" s="1553"/>
      <c r="L207" s="1554"/>
      <c r="M207" s="1601"/>
      <c r="N207" s="1602"/>
      <c r="O207" s="1553"/>
      <c r="P207" s="1554"/>
      <c r="Q207" s="1601"/>
      <c r="R207" s="1602"/>
      <c r="S207" s="1553"/>
      <c r="T207" s="1554"/>
      <c r="X207" s="293"/>
      <c r="Y207" s="293"/>
      <c r="Z207" s="293"/>
      <c r="AB207" s="293"/>
    </row>
    <row r="208" spans="1:28" ht="21" hidden="1" outlineLevel="1">
      <c r="A208" s="303"/>
      <c r="B208" s="1541">
        <v>190</v>
      </c>
      <c r="C208" s="1542"/>
      <c r="D208" s="1543"/>
      <c r="E208" s="1544" t="str">
        <f>IF(VLOOKUP($B208,住戸一覧!$B:$AM,3,0)="","",VLOOKUP($B208,住戸一覧!$B:$AM,3,0))</f>
        <v/>
      </c>
      <c r="F208" s="1546"/>
      <c r="G208" s="1544" t="str">
        <f>IF(VLOOKUP($B208,住戸一覧!$B:$AM,6,0)="","",VLOOKUP($B208,住戸一覧!$B:$AM,6,0))</f>
        <v/>
      </c>
      <c r="H208" s="1546"/>
      <c r="I208" s="1601"/>
      <c r="J208" s="1602"/>
      <c r="K208" s="1553"/>
      <c r="L208" s="1554"/>
      <c r="M208" s="1601"/>
      <c r="N208" s="1602"/>
      <c r="O208" s="1553"/>
      <c r="P208" s="1554"/>
      <c r="Q208" s="1601"/>
      <c r="R208" s="1602"/>
      <c r="S208" s="1553"/>
      <c r="T208" s="1554"/>
      <c r="X208" s="293"/>
      <c r="Y208" s="293"/>
      <c r="Z208" s="293"/>
      <c r="AB208" s="293"/>
    </row>
    <row r="209" spans="1:28" ht="21" hidden="1" outlineLevel="1">
      <c r="A209" s="303"/>
      <c r="B209" s="1541">
        <v>191</v>
      </c>
      <c r="C209" s="1542"/>
      <c r="D209" s="1543"/>
      <c r="E209" s="1544" t="str">
        <f>IF(VLOOKUP($B209,住戸一覧!$B:$AM,3,0)="","",VLOOKUP($B209,住戸一覧!$B:$AM,3,0))</f>
        <v/>
      </c>
      <c r="F209" s="1546"/>
      <c r="G209" s="1544" t="str">
        <f>IF(VLOOKUP($B209,住戸一覧!$B:$AM,6,0)="","",VLOOKUP($B209,住戸一覧!$B:$AM,6,0))</f>
        <v/>
      </c>
      <c r="H209" s="1546"/>
      <c r="I209" s="1601"/>
      <c r="J209" s="1602"/>
      <c r="K209" s="1553"/>
      <c r="L209" s="1554"/>
      <c r="M209" s="1601"/>
      <c r="N209" s="1602"/>
      <c r="O209" s="1553"/>
      <c r="P209" s="1554"/>
      <c r="Q209" s="1601"/>
      <c r="R209" s="1602"/>
      <c r="S209" s="1553"/>
      <c r="T209" s="1554"/>
      <c r="X209" s="293"/>
      <c r="Y209" s="293"/>
      <c r="Z209" s="293"/>
      <c r="AB209" s="293"/>
    </row>
    <row r="210" spans="1:28" ht="21" hidden="1" outlineLevel="1">
      <c r="A210" s="303"/>
      <c r="B210" s="1541">
        <v>192</v>
      </c>
      <c r="C210" s="1542"/>
      <c r="D210" s="1543"/>
      <c r="E210" s="1544" t="str">
        <f>IF(VLOOKUP($B210,住戸一覧!$B:$AM,3,0)="","",VLOOKUP($B210,住戸一覧!$B:$AM,3,0))</f>
        <v/>
      </c>
      <c r="F210" s="1546"/>
      <c r="G210" s="1544" t="str">
        <f>IF(VLOOKUP($B210,住戸一覧!$B:$AM,6,0)="","",VLOOKUP($B210,住戸一覧!$B:$AM,6,0))</f>
        <v/>
      </c>
      <c r="H210" s="1546"/>
      <c r="I210" s="1601"/>
      <c r="J210" s="1602"/>
      <c r="K210" s="1553"/>
      <c r="L210" s="1554"/>
      <c r="M210" s="1601"/>
      <c r="N210" s="1602"/>
      <c r="O210" s="1553"/>
      <c r="P210" s="1554"/>
      <c r="Q210" s="1601"/>
      <c r="R210" s="1602"/>
      <c r="S210" s="1553"/>
      <c r="T210" s="1554"/>
      <c r="X210" s="293"/>
      <c r="Y210" s="293"/>
      <c r="Z210" s="293"/>
      <c r="AB210" s="293"/>
    </row>
    <row r="211" spans="1:28" ht="21" hidden="1" outlineLevel="1">
      <c r="A211" s="303"/>
      <c r="B211" s="1541">
        <v>193</v>
      </c>
      <c r="C211" s="1542"/>
      <c r="D211" s="1543"/>
      <c r="E211" s="1544" t="str">
        <f>IF(VLOOKUP($B211,住戸一覧!$B:$AM,3,0)="","",VLOOKUP($B211,住戸一覧!$B:$AM,3,0))</f>
        <v/>
      </c>
      <c r="F211" s="1546"/>
      <c r="G211" s="1544" t="str">
        <f>IF(VLOOKUP($B211,住戸一覧!$B:$AM,6,0)="","",VLOOKUP($B211,住戸一覧!$B:$AM,6,0))</f>
        <v/>
      </c>
      <c r="H211" s="1546"/>
      <c r="I211" s="1601"/>
      <c r="J211" s="1602"/>
      <c r="K211" s="1553"/>
      <c r="L211" s="1554"/>
      <c r="M211" s="1601"/>
      <c r="N211" s="1602"/>
      <c r="O211" s="1553"/>
      <c r="P211" s="1554"/>
      <c r="Q211" s="1601"/>
      <c r="R211" s="1602"/>
      <c r="S211" s="1553"/>
      <c r="T211" s="1554"/>
      <c r="X211" s="293"/>
      <c r="Y211" s="293"/>
      <c r="Z211" s="293"/>
      <c r="AB211" s="293"/>
    </row>
    <row r="212" spans="1:28" ht="21" hidden="1" outlineLevel="1">
      <c r="A212" s="303"/>
      <c r="B212" s="1541">
        <v>194</v>
      </c>
      <c r="C212" s="1542"/>
      <c r="D212" s="1543"/>
      <c r="E212" s="1544" t="str">
        <f>IF(VLOOKUP($B212,住戸一覧!$B:$AM,3,0)="","",VLOOKUP($B212,住戸一覧!$B:$AM,3,0))</f>
        <v/>
      </c>
      <c r="F212" s="1546"/>
      <c r="G212" s="1544" t="str">
        <f>IF(VLOOKUP($B212,住戸一覧!$B:$AM,6,0)="","",VLOOKUP($B212,住戸一覧!$B:$AM,6,0))</f>
        <v/>
      </c>
      <c r="H212" s="1546"/>
      <c r="I212" s="1601"/>
      <c r="J212" s="1602"/>
      <c r="K212" s="1553"/>
      <c r="L212" s="1554"/>
      <c r="M212" s="1601"/>
      <c r="N212" s="1602"/>
      <c r="O212" s="1553"/>
      <c r="P212" s="1554"/>
      <c r="Q212" s="1601"/>
      <c r="R212" s="1602"/>
      <c r="S212" s="1553"/>
      <c r="T212" s="1554"/>
      <c r="X212" s="293"/>
      <c r="Y212" s="293"/>
      <c r="Z212" s="293"/>
      <c r="AB212" s="293"/>
    </row>
    <row r="213" spans="1:28" ht="21" hidden="1" outlineLevel="1">
      <c r="A213" s="303"/>
      <c r="B213" s="1541">
        <v>195</v>
      </c>
      <c r="C213" s="1542"/>
      <c r="D213" s="1543"/>
      <c r="E213" s="1544" t="str">
        <f>IF(VLOOKUP($B213,住戸一覧!$B:$AM,3,0)="","",VLOOKUP($B213,住戸一覧!$B:$AM,3,0))</f>
        <v/>
      </c>
      <c r="F213" s="1546"/>
      <c r="G213" s="1544" t="str">
        <f>IF(VLOOKUP($B213,住戸一覧!$B:$AM,6,0)="","",VLOOKUP($B213,住戸一覧!$B:$AM,6,0))</f>
        <v/>
      </c>
      <c r="H213" s="1546"/>
      <c r="I213" s="1601"/>
      <c r="J213" s="1602"/>
      <c r="K213" s="1553"/>
      <c r="L213" s="1554"/>
      <c r="M213" s="1601"/>
      <c r="N213" s="1602"/>
      <c r="O213" s="1553"/>
      <c r="P213" s="1554"/>
      <c r="Q213" s="1601"/>
      <c r="R213" s="1602"/>
      <c r="S213" s="1553"/>
      <c r="T213" s="1554"/>
      <c r="X213" s="293"/>
      <c r="Y213" s="293"/>
      <c r="Z213" s="293"/>
      <c r="AB213" s="293"/>
    </row>
    <row r="214" spans="1:28" ht="21" hidden="1" outlineLevel="1">
      <c r="A214" s="303"/>
      <c r="B214" s="1541">
        <v>196</v>
      </c>
      <c r="C214" s="1542"/>
      <c r="D214" s="1543"/>
      <c r="E214" s="1544" t="str">
        <f>IF(VLOOKUP($B214,住戸一覧!$B:$AM,3,0)="","",VLOOKUP($B214,住戸一覧!$B:$AM,3,0))</f>
        <v/>
      </c>
      <c r="F214" s="1546"/>
      <c r="G214" s="1544" t="str">
        <f>IF(VLOOKUP($B214,住戸一覧!$B:$AM,6,0)="","",VLOOKUP($B214,住戸一覧!$B:$AM,6,0))</f>
        <v/>
      </c>
      <c r="H214" s="1546"/>
      <c r="I214" s="1601"/>
      <c r="J214" s="1602"/>
      <c r="K214" s="1553"/>
      <c r="L214" s="1554"/>
      <c r="M214" s="1601"/>
      <c r="N214" s="1602"/>
      <c r="O214" s="1553"/>
      <c r="P214" s="1554"/>
      <c r="Q214" s="1601"/>
      <c r="R214" s="1602"/>
      <c r="S214" s="1553"/>
      <c r="T214" s="1554"/>
      <c r="X214" s="293"/>
      <c r="Y214" s="293"/>
      <c r="Z214" s="293"/>
      <c r="AB214" s="293"/>
    </row>
    <row r="215" spans="1:28" ht="21" hidden="1" outlineLevel="1">
      <c r="A215" s="303"/>
      <c r="B215" s="1541">
        <v>197</v>
      </c>
      <c r="C215" s="1542"/>
      <c r="D215" s="1543"/>
      <c r="E215" s="1544" t="str">
        <f>IF(VLOOKUP($B215,住戸一覧!$B:$AM,3,0)="","",VLOOKUP($B215,住戸一覧!$B:$AM,3,0))</f>
        <v/>
      </c>
      <c r="F215" s="1546"/>
      <c r="G215" s="1544" t="str">
        <f>IF(VLOOKUP($B215,住戸一覧!$B:$AM,6,0)="","",VLOOKUP($B215,住戸一覧!$B:$AM,6,0))</f>
        <v/>
      </c>
      <c r="H215" s="1546"/>
      <c r="I215" s="1601"/>
      <c r="J215" s="1602"/>
      <c r="K215" s="1553"/>
      <c r="L215" s="1554"/>
      <c r="M215" s="1601"/>
      <c r="N215" s="1602"/>
      <c r="O215" s="1553"/>
      <c r="P215" s="1554"/>
      <c r="Q215" s="1601"/>
      <c r="R215" s="1602"/>
      <c r="S215" s="1553"/>
      <c r="T215" s="1554"/>
      <c r="X215" s="293"/>
      <c r="Y215" s="293"/>
      <c r="Z215" s="293"/>
      <c r="AB215" s="293"/>
    </row>
    <row r="216" spans="1:28" ht="21" hidden="1" outlineLevel="1">
      <c r="A216" s="303"/>
      <c r="B216" s="1541">
        <v>198</v>
      </c>
      <c r="C216" s="1542"/>
      <c r="D216" s="1543"/>
      <c r="E216" s="1544" t="str">
        <f>IF(VLOOKUP($B216,住戸一覧!$B:$AM,3,0)="","",VLOOKUP($B216,住戸一覧!$B:$AM,3,0))</f>
        <v/>
      </c>
      <c r="F216" s="1546"/>
      <c r="G216" s="1544" t="str">
        <f>IF(VLOOKUP($B216,住戸一覧!$B:$AM,6,0)="","",VLOOKUP($B216,住戸一覧!$B:$AM,6,0))</f>
        <v/>
      </c>
      <c r="H216" s="1546"/>
      <c r="I216" s="1601"/>
      <c r="J216" s="1602"/>
      <c r="K216" s="1553"/>
      <c r="L216" s="1554"/>
      <c r="M216" s="1601"/>
      <c r="N216" s="1602"/>
      <c r="O216" s="1553"/>
      <c r="P216" s="1554"/>
      <c r="Q216" s="1601"/>
      <c r="R216" s="1602"/>
      <c r="S216" s="1553"/>
      <c r="T216" s="1554"/>
      <c r="X216" s="293"/>
      <c r="Y216" s="293"/>
      <c r="Z216" s="293"/>
      <c r="AB216" s="293"/>
    </row>
    <row r="217" spans="1:28" ht="21" hidden="1" outlineLevel="1">
      <c r="A217" s="303"/>
      <c r="B217" s="1541">
        <v>199</v>
      </c>
      <c r="C217" s="1542"/>
      <c r="D217" s="1543"/>
      <c r="E217" s="1544" t="str">
        <f>IF(VLOOKUP($B217,住戸一覧!$B:$AM,3,0)="","",VLOOKUP($B217,住戸一覧!$B:$AM,3,0))</f>
        <v/>
      </c>
      <c r="F217" s="1546"/>
      <c r="G217" s="1544" t="str">
        <f>IF(VLOOKUP($B217,住戸一覧!$B:$AM,6,0)="","",VLOOKUP($B217,住戸一覧!$B:$AM,6,0))</f>
        <v/>
      </c>
      <c r="H217" s="1546"/>
      <c r="I217" s="1601"/>
      <c r="J217" s="1602"/>
      <c r="K217" s="1553"/>
      <c r="L217" s="1554"/>
      <c r="M217" s="1601"/>
      <c r="N217" s="1602"/>
      <c r="O217" s="1553"/>
      <c r="P217" s="1554"/>
      <c r="Q217" s="1601"/>
      <c r="R217" s="1602"/>
      <c r="S217" s="1553"/>
      <c r="T217" s="1554"/>
      <c r="X217" s="293"/>
      <c r="Y217" s="293"/>
      <c r="Z217" s="293"/>
      <c r="AB217" s="293"/>
    </row>
    <row r="218" spans="1:28" ht="21" hidden="1" outlineLevel="1">
      <c r="A218" s="303"/>
      <c r="B218" s="1541">
        <v>200</v>
      </c>
      <c r="C218" s="1542"/>
      <c r="D218" s="1543"/>
      <c r="E218" s="1544" t="str">
        <f>IF(VLOOKUP($B218,住戸一覧!$B:$AM,3,0)="","",VLOOKUP($B218,住戸一覧!$B:$AM,3,0))</f>
        <v/>
      </c>
      <c r="F218" s="1546"/>
      <c r="G218" s="1544" t="str">
        <f>IF(VLOOKUP($B218,住戸一覧!$B:$AM,6,0)="","",VLOOKUP($B218,住戸一覧!$B:$AM,6,0))</f>
        <v/>
      </c>
      <c r="H218" s="1546"/>
      <c r="I218" s="1601"/>
      <c r="J218" s="1602"/>
      <c r="K218" s="1553"/>
      <c r="L218" s="1554"/>
      <c r="M218" s="1601"/>
      <c r="N218" s="1602"/>
      <c r="O218" s="1553"/>
      <c r="P218" s="1554"/>
      <c r="Q218" s="1601"/>
      <c r="R218" s="1602"/>
      <c r="S218" s="1553"/>
      <c r="T218" s="1554"/>
      <c r="X218" s="293"/>
      <c r="Y218" s="293"/>
      <c r="Z218" s="293"/>
      <c r="AB218" s="293"/>
    </row>
    <row r="219" spans="1:28" ht="21" hidden="1" outlineLevel="1">
      <c r="A219" s="303"/>
      <c r="B219" s="1541">
        <v>201</v>
      </c>
      <c r="C219" s="1542"/>
      <c r="D219" s="1543"/>
      <c r="E219" s="1544" t="str">
        <f>IF(VLOOKUP($B219,住戸一覧!$B:$AM,3,0)="","",VLOOKUP($B219,住戸一覧!$B:$AM,3,0))</f>
        <v/>
      </c>
      <c r="F219" s="1546"/>
      <c r="G219" s="1544" t="str">
        <f>IF(VLOOKUP($B219,住戸一覧!$B:$AM,6,0)="","",VLOOKUP($B219,住戸一覧!$B:$AM,6,0))</f>
        <v/>
      </c>
      <c r="H219" s="1546"/>
      <c r="I219" s="1601"/>
      <c r="J219" s="1602"/>
      <c r="K219" s="1553"/>
      <c r="L219" s="1554"/>
      <c r="M219" s="1601"/>
      <c r="N219" s="1602"/>
      <c r="O219" s="1553"/>
      <c r="P219" s="1554"/>
      <c r="Q219" s="1601"/>
      <c r="R219" s="1602"/>
      <c r="S219" s="1553"/>
      <c r="T219" s="1554"/>
      <c r="X219" s="293"/>
      <c r="Y219" s="293"/>
      <c r="Z219" s="293"/>
      <c r="AB219" s="293"/>
    </row>
    <row r="220" spans="1:28" ht="21" hidden="1" outlineLevel="1">
      <c r="A220" s="303"/>
      <c r="B220" s="1541">
        <v>202</v>
      </c>
      <c r="C220" s="1542"/>
      <c r="D220" s="1543"/>
      <c r="E220" s="1544" t="str">
        <f>IF(VLOOKUP($B220,住戸一覧!$B:$AM,3,0)="","",VLOOKUP($B220,住戸一覧!$B:$AM,3,0))</f>
        <v/>
      </c>
      <c r="F220" s="1546"/>
      <c r="G220" s="1544" t="str">
        <f>IF(VLOOKUP($B220,住戸一覧!$B:$AM,6,0)="","",VLOOKUP($B220,住戸一覧!$B:$AM,6,0))</f>
        <v/>
      </c>
      <c r="H220" s="1546"/>
      <c r="I220" s="1601"/>
      <c r="J220" s="1602"/>
      <c r="K220" s="1553"/>
      <c r="L220" s="1554"/>
      <c r="M220" s="1601"/>
      <c r="N220" s="1602"/>
      <c r="O220" s="1553"/>
      <c r="P220" s="1554"/>
      <c r="Q220" s="1601"/>
      <c r="R220" s="1602"/>
      <c r="S220" s="1553"/>
      <c r="T220" s="1554"/>
      <c r="X220" s="293"/>
      <c r="Y220" s="293"/>
      <c r="Z220" s="293"/>
      <c r="AB220" s="293"/>
    </row>
    <row r="221" spans="1:28" ht="21" hidden="1" outlineLevel="1">
      <c r="A221" s="303"/>
      <c r="B221" s="1541">
        <v>203</v>
      </c>
      <c r="C221" s="1542"/>
      <c r="D221" s="1543"/>
      <c r="E221" s="1544" t="str">
        <f>IF(VLOOKUP($B221,住戸一覧!$B:$AM,3,0)="","",VLOOKUP($B221,住戸一覧!$B:$AM,3,0))</f>
        <v/>
      </c>
      <c r="F221" s="1546"/>
      <c r="G221" s="1544" t="str">
        <f>IF(VLOOKUP($B221,住戸一覧!$B:$AM,6,0)="","",VLOOKUP($B221,住戸一覧!$B:$AM,6,0))</f>
        <v/>
      </c>
      <c r="H221" s="1546"/>
      <c r="I221" s="1601"/>
      <c r="J221" s="1602"/>
      <c r="K221" s="1553"/>
      <c r="L221" s="1554"/>
      <c r="M221" s="1601"/>
      <c r="N221" s="1602"/>
      <c r="O221" s="1553"/>
      <c r="P221" s="1554"/>
      <c r="Q221" s="1601"/>
      <c r="R221" s="1602"/>
      <c r="S221" s="1553"/>
      <c r="T221" s="1554"/>
      <c r="X221" s="293"/>
      <c r="Y221" s="293"/>
      <c r="Z221" s="293"/>
      <c r="AB221" s="293"/>
    </row>
    <row r="222" spans="1:28" ht="21" hidden="1" outlineLevel="1">
      <c r="A222" s="303"/>
      <c r="B222" s="1541">
        <v>204</v>
      </c>
      <c r="C222" s="1542"/>
      <c r="D222" s="1543"/>
      <c r="E222" s="1544" t="str">
        <f>IF(VLOOKUP($B222,住戸一覧!$B:$AM,3,0)="","",VLOOKUP($B222,住戸一覧!$B:$AM,3,0))</f>
        <v/>
      </c>
      <c r="F222" s="1546"/>
      <c r="G222" s="1544" t="str">
        <f>IF(VLOOKUP($B222,住戸一覧!$B:$AM,6,0)="","",VLOOKUP($B222,住戸一覧!$B:$AM,6,0))</f>
        <v/>
      </c>
      <c r="H222" s="1546"/>
      <c r="I222" s="1601"/>
      <c r="J222" s="1602"/>
      <c r="K222" s="1553"/>
      <c r="L222" s="1554"/>
      <c r="M222" s="1601"/>
      <c r="N222" s="1602"/>
      <c r="O222" s="1553"/>
      <c r="P222" s="1554"/>
      <c r="Q222" s="1601"/>
      <c r="R222" s="1602"/>
      <c r="S222" s="1553"/>
      <c r="T222" s="1554"/>
      <c r="X222" s="293"/>
      <c r="Y222" s="293"/>
      <c r="Z222" s="293"/>
      <c r="AB222" s="293"/>
    </row>
    <row r="223" spans="1:28" ht="21" hidden="1" outlineLevel="1">
      <c r="A223" s="303"/>
      <c r="B223" s="1541">
        <v>205</v>
      </c>
      <c r="C223" s="1542"/>
      <c r="D223" s="1543"/>
      <c r="E223" s="1544" t="str">
        <f>IF(VLOOKUP($B223,住戸一覧!$B:$AM,3,0)="","",VLOOKUP($B223,住戸一覧!$B:$AM,3,0))</f>
        <v/>
      </c>
      <c r="F223" s="1546"/>
      <c r="G223" s="1544" t="str">
        <f>IF(VLOOKUP($B223,住戸一覧!$B:$AM,6,0)="","",VLOOKUP($B223,住戸一覧!$B:$AM,6,0))</f>
        <v/>
      </c>
      <c r="H223" s="1546"/>
      <c r="I223" s="1601"/>
      <c r="J223" s="1602"/>
      <c r="K223" s="1553"/>
      <c r="L223" s="1554"/>
      <c r="M223" s="1601"/>
      <c r="N223" s="1602"/>
      <c r="O223" s="1553"/>
      <c r="P223" s="1554"/>
      <c r="Q223" s="1601"/>
      <c r="R223" s="1602"/>
      <c r="S223" s="1553"/>
      <c r="T223" s="1554"/>
      <c r="X223" s="293"/>
      <c r="Y223" s="293"/>
      <c r="Z223" s="293"/>
      <c r="AB223" s="293"/>
    </row>
    <row r="224" spans="1:28" ht="21" hidden="1" outlineLevel="1">
      <c r="A224" s="303"/>
      <c r="B224" s="1541">
        <v>206</v>
      </c>
      <c r="C224" s="1542"/>
      <c r="D224" s="1543"/>
      <c r="E224" s="1544" t="str">
        <f>IF(VLOOKUP($B224,住戸一覧!$B:$AM,3,0)="","",VLOOKUP($B224,住戸一覧!$B:$AM,3,0))</f>
        <v/>
      </c>
      <c r="F224" s="1546"/>
      <c r="G224" s="1544" t="str">
        <f>IF(VLOOKUP($B224,住戸一覧!$B:$AM,6,0)="","",VLOOKUP($B224,住戸一覧!$B:$AM,6,0))</f>
        <v/>
      </c>
      <c r="H224" s="1546"/>
      <c r="I224" s="1601"/>
      <c r="J224" s="1602"/>
      <c r="K224" s="1553"/>
      <c r="L224" s="1554"/>
      <c r="M224" s="1601"/>
      <c r="N224" s="1602"/>
      <c r="O224" s="1553"/>
      <c r="P224" s="1554"/>
      <c r="Q224" s="1601"/>
      <c r="R224" s="1602"/>
      <c r="S224" s="1553"/>
      <c r="T224" s="1554"/>
      <c r="X224" s="293"/>
      <c r="Y224" s="293"/>
      <c r="Z224" s="293"/>
      <c r="AB224" s="293"/>
    </row>
    <row r="225" spans="1:28" ht="21" hidden="1" outlineLevel="1">
      <c r="A225" s="303"/>
      <c r="B225" s="1541">
        <v>207</v>
      </c>
      <c r="C225" s="1542"/>
      <c r="D225" s="1543"/>
      <c r="E225" s="1544" t="str">
        <f>IF(VLOOKUP($B225,住戸一覧!$B:$AM,3,0)="","",VLOOKUP($B225,住戸一覧!$B:$AM,3,0))</f>
        <v/>
      </c>
      <c r="F225" s="1546"/>
      <c r="G225" s="1544" t="str">
        <f>IF(VLOOKUP($B225,住戸一覧!$B:$AM,6,0)="","",VLOOKUP($B225,住戸一覧!$B:$AM,6,0))</f>
        <v/>
      </c>
      <c r="H225" s="1546"/>
      <c r="I225" s="1601"/>
      <c r="J225" s="1602"/>
      <c r="K225" s="1553"/>
      <c r="L225" s="1554"/>
      <c r="M225" s="1601"/>
      <c r="N225" s="1602"/>
      <c r="O225" s="1553"/>
      <c r="P225" s="1554"/>
      <c r="Q225" s="1601"/>
      <c r="R225" s="1602"/>
      <c r="S225" s="1553"/>
      <c r="T225" s="1554"/>
      <c r="X225" s="293"/>
      <c r="Y225" s="293"/>
      <c r="Z225" s="293"/>
      <c r="AB225" s="293"/>
    </row>
    <row r="226" spans="1:28" ht="21" hidden="1" outlineLevel="1">
      <c r="A226" s="303"/>
      <c r="B226" s="1541">
        <v>208</v>
      </c>
      <c r="C226" s="1542"/>
      <c r="D226" s="1543"/>
      <c r="E226" s="1544" t="str">
        <f>IF(VLOOKUP($B226,住戸一覧!$B:$AM,3,0)="","",VLOOKUP($B226,住戸一覧!$B:$AM,3,0))</f>
        <v/>
      </c>
      <c r="F226" s="1546"/>
      <c r="G226" s="1544" t="str">
        <f>IF(VLOOKUP($B226,住戸一覧!$B:$AM,6,0)="","",VLOOKUP($B226,住戸一覧!$B:$AM,6,0))</f>
        <v/>
      </c>
      <c r="H226" s="1546"/>
      <c r="I226" s="1601"/>
      <c r="J226" s="1602"/>
      <c r="K226" s="1553"/>
      <c r="L226" s="1554"/>
      <c r="M226" s="1601"/>
      <c r="N226" s="1602"/>
      <c r="O226" s="1553"/>
      <c r="P226" s="1554"/>
      <c r="Q226" s="1601"/>
      <c r="R226" s="1602"/>
      <c r="S226" s="1553"/>
      <c r="T226" s="1554"/>
      <c r="X226" s="293"/>
      <c r="Y226" s="293"/>
      <c r="Z226" s="293"/>
      <c r="AB226" s="293"/>
    </row>
    <row r="227" spans="1:28" ht="21" hidden="1" outlineLevel="1">
      <c r="A227" s="303"/>
      <c r="B227" s="1541">
        <v>209</v>
      </c>
      <c r="C227" s="1542"/>
      <c r="D227" s="1543"/>
      <c r="E227" s="1544" t="str">
        <f>IF(VLOOKUP($B227,住戸一覧!$B:$AM,3,0)="","",VLOOKUP($B227,住戸一覧!$B:$AM,3,0))</f>
        <v/>
      </c>
      <c r="F227" s="1546"/>
      <c r="G227" s="1544" t="str">
        <f>IF(VLOOKUP($B227,住戸一覧!$B:$AM,6,0)="","",VLOOKUP($B227,住戸一覧!$B:$AM,6,0))</f>
        <v/>
      </c>
      <c r="H227" s="1546"/>
      <c r="I227" s="1601"/>
      <c r="J227" s="1602"/>
      <c r="K227" s="1553"/>
      <c r="L227" s="1554"/>
      <c r="M227" s="1601"/>
      <c r="N227" s="1602"/>
      <c r="O227" s="1553"/>
      <c r="P227" s="1554"/>
      <c r="Q227" s="1601"/>
      <c r="R227" s="1602"/>
      <c r="S227" s="1553"/>
      <c r="T227" s="1554"/>
      <c r="X227" s="293"/>
      <c r="Y227" s="293"/>
      <c r="Z227" s="293"/>
      <c r="AB227" s="293"/>
    </row>
    <row r="228" spans="1:28" ht="21" hidden="1" outlineLevel="1">
      <c r="A228" s="303"/>
      <c r="B228" s="1541">
        <v>210</v>
      </c>
      <c r="C228" s="1542"/>
      <c r="D228" s="1543"/>
      <c r="E228" s="1544" t="str">
        <f>IF(VLOOKUP($B228,住戸一覧!$B:$AM,3,0)="","",VLOOKUP($B228,住戸一覧!$B:$AM,3,0))</f>
        <v/>
      </c>
      <c r="F228" s="1546"/>
      <c r="G228" s="1544" t="str">
        <f>IF(VLOOKUP($B228,住戸一覧!$B:$AM,6,0)="","",VLOOKUP($B228,住戸一覧!$B:$AM,6,0))</f>
        <v/>
      </c>
      <c r="H228" s="1546"/>
      <c r="I228" s="1601"/>
      <c r="J228" s="1602"/>
      <c r="K228" s="1553"/>
      <c r="L228" s="1554"/>
      <c r="M228" s="1601"/>
      <c r="N228" s="1602"/>
      <c r="O228" s="1553"/>
      <c r="P228" s="1554"/>
      <c r="Q228" s="1601"/>
      <c r="R228" s="1602"/>
      <c r="S228" s="1553"/>
      <c r="T228" s="1554"/>
      <c r="X228" s="293"/>
      <c r="Y228" s="293"/>
      <c r="Z228" s="293"/>
      <c r="AB228" s="293"/>
    </row>
    <row r="229" spans="1:28" ht="21" hidden="1" outlineLevel="1">
      <c r="A229" s="303"/>
      <c r="B229" s="1541">
        <v>211</v>
      </c>
      <c r="C229" s="1542"/>
      <c r="D229" s="1543"/>
      <c r="E229" s="1544" t="str">
        <f>IF(VLOOKUP($B229,住戸一覧!$B:$AM,3,0)="","",VLOOKUP($B229,住戸一覧!$B:$AM,3,0))</f>
        <v/>
      </c>
      <c r="F229" s="1546"/>
      <c r="G229" s="1544" t="str">
        <f>IF(VLOOKUP($B229,住戸一覧!$B:$AM,6,0)="","",VLOOKUP($B229,住戸一覧!$B:$AM,6,0))</f>
        <v/>
      </c>
      <c r="H229" s="1546"/>
      <c r="I229" s="1601"/>
      <c r="J229" s="1602"/>
      <c r="K229" s="1553"/>
      <c r="L229" s="1554"/>
      <c r="M229" s="1601"/>
      <c r="N229" s="1602"/>
      <c r="O229" s="1553"/>
      <c r="P229" s="1554"/>
      <c r="Q229" s="1601"/>
      <c r="R229" s="1602"/>
      <c r="S229" s="1553"/>
      <c r="T229" s="1554"/>
      <c r="X229" s="293"/>
      <c r="Y229" s="293"/>
      <c r="Z229" s="293"/>
      <c r="AB229" s="293"/>
    </row>
    <row r="230" spans="1:28" ht="21" hidden="1" outlineLevel="1">
      <c r="A230" s="303"/>
      <c r="B230" s="1541">
        <v>212</v>
      </c>
      <c r="C230" s="1542"/>
      <c r="D230" s="1543"/>
      <c r="E230" s="1544" t="str">
        <f>IF(VLOOKUP($B230,住戸一覧!$B:$AM,3,0)="","",VLOOKUP($B230,住戸一覧!$B:$AM,3,0))</f>
        <v/>
      </c>
      <c r="F230" s="1546"/>
      <c r="G230" s="1544" t="str">
        <f>IF(VLOOKUP($B230,住戸一覧!$B:$AM,6,0)="","",VLOOKUP($B230,住戸一覧!$B:$AM,6,0))</f>
        <v/>
      </c>
      <c r="H230" s="1546"/>
      <c r="I230" s="1601"/>
      <c r="J230" s="1602"/>
      <c r="K230" s="1553"/>
      <c r="L230" s="1554"/>
      <c r="M230" s="1601"/>
      <c r="N230" s="1602"/>
      <c r="O230" s="1553"/>
      <c r="P230" s="1554"/>
      <c r="Q230" s="1601"/>
      <c r="R230" s="1602"/>
      <c r="S230" s="1553"/>
      <c r="T230" s="1554"/>
      <c r="X230" s="293"/>
      <c r="Y230" s="293"/>
      <c r="Z230" s="293"/>
      <c r="AB230" s="293"/>
    </row>
    <row r="231" spans="1:28" ht="21" hidden="1" outlineLevel="1">
      <c r="A231" s="303"/>
      <c r="B231" s="1541">
        <v>213</v>
      </c>
      <c r="C231" s="1542"/>
      <c r="D231" s="1543"/>
      <c r="E231" s="1544" t="str">
        <f>IF(VLOOKUP($B231,住戸一覧!$B:$AM,3,0)="","",VLOOKUP($B231,住戸一覧!$B:$AM,3,0))</f>
        <v/>
      </c>
      <c r="F231" s="1546"/>
      <c r="G231" s="1544" t="str">
        <f>IF(VLOOKUP($B231,住戸一覧!$B:$AM,6,0)="","",VLOOKUP($B231,住戸一覧!$B:$AM,6,0))</f>
        <v/>
      </c>
      <c r="H231" s="1546"/>
      <c r="I231" s="1601"/>
      <c r="J231" s="1602"/>
      <c r="K231" s="1553"/>
      <c r="L231" s="1554"/>
      <c r="M231" s="1601"/>
      <c r="N231" s="1602"/>
      <c r="O231" s="1553"/>
      <c r="P231" s="1554"/>
      <c r="Q231" s="1601"/>
      <c r="R231" s="1602"/>
      <c r="S231" s="1553"/>
      <c r="T231" s="1554"/>
      <c r="X231" s="293"/>
      <c r="Y231" s="293"/>
      <c r="Z231" s="293"/>
      <c r="AB231" s="293"/>
    </row>
    <row r="232" spans="1:28" ht="21" hidden="1" outlineLevel="1">
      <c r="A232" s="303"/>
      <c r="B232" s="1541">
        <v>214</v>
      </c>
      <c r="C232" s="1542"/>
      <c r="D232" s="1543"/>
      <c r="E232" s="1544" t="str">
        <f>IF(VLOOKUP($B232,住戸一覧!$B:$AM,3,0)="","",VLOOKUP($B232,住戸一覧!$B:$AM,3,0))</f>
        <v/>
      </c>
      <c r="F232" s="1546"/>
      <c r="G232" s="1544" t="str">
        <f>IF(VLOOKUP($B232,住戸一覧!$B:$AM,6,0)="","",VLOOKUP($B232,住戸一覧!$B:$AM,6,0))</f>
        <v/>
      </c>
      <c r="H232" s="1546"/>
      <c r="I232" s="1601"/>
      <c r="J232" s="1602"/>
      <c r="K232" s="1553"/>
      <c r="L232" s="1554"/>
      <c r="M232" s="1601"/>
      <c r="N232" s="1602"/>
      <c r="O232" s="1553"/>
      <c r="P232" s="1554"/>
      <c r="Q232" s="1601"/>
      <c r="R232" s="1602"/>
      <c r="S232" s="1553"/>
      <c r="T232" s="1554"/>
      <c r="X232" s="293"/>
      <c r="Y232" s="293"/>
      <c r="Z232" s="293"/>
      <c r="AB232" s="293"/>
    </row>
    <row r="233" spans="1:28" ht="21" hidden="1" outlineLevel="1">
      <c r="A233" s="303"/>
      <c r="B233" s="1541">
        <v>215</v>
      </c>
      <c r="C233" s="1542"/>
      <c r="D233" s="1543"/>
      <c r="E233" s="1544" t="str">
        <f>IF(VLOOKUP($B233,住戸一覧!$B:$AM,3,0)="","",VLOOKUP($B233,住戸一覧!$B:$AM,3,0))</f>
        <v/>
      </c>
      <c r="F233" s="1546"/>
      <c r="G233" s="1544" t="str">
        <f>IF(VLOOKUP($B233,住戸一覧!$B:$AM,6,0)="","",VLOOKUP($B233,住戸一覧!$B:$AM,6,0))</f>
        <v/>
      </c>
      <c r="H233" s="1546"/>
      <c r="I233" s="1601"/>
      <c r="J233" s="1602"/>
      <c r="K233" s="1553"/>
      <c r="L233" s="1554"/>
      <c r="M233" s="1601"/>
      <c r="N233" s="1602"/>
      <c r="O233" s="1553"/>
      <c r="P233" s="1554"/>
      <c r="Q233" s="1601"/>
      <c r="R233" s="1602"/>
      <c r="S233" s="1553"/>
      <c r="T233" s="1554"/>
      <c r="X233" s="293"/>
      <c r="Y233" s="293"/>
      <c r="Z233" s="293"/>
      <c r="AB233" s="293"/>
    </row>
    <row r="234" spans="1:28" ht="21" hidden="1" outlineLevel="1">
      <c r="A234" s="303"/>
      <c r="B234" s="1541">
        <v>216</v>
      </c>
      <c r="C234" s="1542"/>
      <c r="D234" s="1543"/>
      <c r="E234" s="1544" t="str">
        <f>IF(VLOOKUP($B234,住戸一覧!$B:$AM,3,0)="","",VLOOKUP($B234,住戸一覧!$B:$AM,3,0))</f>
        <v/>
      </c>
      <c r="F234" s="1546"/>
      <c r="G234" s="1544" t="str">
        <f>IF(VLOOKUP($B234,住戸一覧!$B:$AM,6,0)="","",VLOOKUP($B234,住戸一覧!$B:$AM,6,0))</f>
        <v/>
      </c>
      <c r="H234" s="1546"/>
      <c r="I234" s="1601"/>
      <c r="J234" s="1602"/>
      <c r="K234" s="1553"/>
      <c r="L234" s="1554"/>
      <c r="M234" s="1601"/>
      <c r="N234" s="1602"/>
      <c r="O234" s="1553"/>
      <c r="P234" s="1554"/>
      <c r="Q234" s="1601"/>
      <c r="R234" s="1602"/>
      <c r="S234" s="1553"/>
      <c r="T234" s="1554"/>
      <c r="X234" s="293"/>
      <c r="Y234" s="293"/>
      <c r="Z234" s="293"/>
      <c r="AB234" s="293"/>
    </row>
    <row r="235" spans="1:28" ht="21" hidden="1" outlineLevel="1">
      <c r="A235" s="303"/>
      <c r="B235" s="1541">
        <v>217</v>
      </c>
      <c r="C235" s="1542"/>
      <c r="D235" s="1543"/>
      <c r="E235" s="1544" t="str">
        <f>IF(VLOOKUP($B235,住戸一覧!$B:$AM,3,0)="","",VLOOKUP($B235,住戸一覧!$B:$AM,3,0))</f>
        <v/>
      </c>
      <c r="F235" s="1546"/>
      <c r="G235" s="1544" t="str">
        <f>IF(VLOOKUP($B235,住戸一覧!$B:$AM,6,0)="","",VLOOKUP($B235,住戸一覧!$B:$AM,6,0))</f>
        <v/>
      </c>
      <c r="H235" s="1546"/>
      <c r="I235" s="1601"/>
      <c r="J235" s="1602"/>
      <c r="K235" s="1553"/>
      <c r="L235" s="1554"/>
      <c r="M235" s="1601"/>
      <c r="N235" s="1602"/>
      <c r="O235" s="1553"/>
      <c r="P235" s="1554"/>
      <c r="Q235" s="1601"/>
      <c r="R235" s="1602"/>
      <c r="S235" s="1553"/>
      <c r="T235" s="1554"/>
      <c r="X235" s="293"/>
      <c r="Y235" s="293"/>
      <c r="Z235" s="293"/>
      <c r="AB235" s="293"/>
    </row>
    <row r="236" spans="1:28" ht="21" hidden="1" outlineLevel="1">
      <c r="A236" s="303"/>
      <c r="B236" s="1541">
        <v>218</v>
      </c>
      <c r="C236" s="1542"/>
      <c r="D236" s="1543"/>
      <c r="E236" s="1544" t="str">
        <f>IF(VLOOKUP($B236,住戸一覧!$B:$AM,3,0)="","",VLOOKUP($B236,住戸一覧!$B:$AM,3,0))</f>
        <v/>
      </c>
      <c r="F236" s="1546"/>
      <c r="G236" s="1544" t="str">
        <f>IF(VLOOKUP($B236,住戸一覧!$B:$AM,6,0)="","",VLOOKUP($B236,住戸一覧!$B:$AM,6,0))</f>
        <v/>
      </c>
      <c r="H236" s="1546"/>
      <c r="I236" s="1601"/>
      <c r="J236" s="1602"/>
      <c r="K236" s="1553"/>
      <c r="L236" s="1554"/>
      <c r="M236" s="1601"/>
      <c r="N236" s="1602"/>
      <c r="O236" s="1553"/>
      <c r="P236" s="1554"/>
      <c r="Q236" s="1601"/>
      <c r="R236" s="1602"/>
      <c r="S236" s="1553"/>
      <c r="T236" s="1554"/>
      <c r="X236" s="293"/>
      <c r="Y236" s="293"/>
      <c r="Z236" s="293"/>
      <c r="AB236" s="293"/>
    </row>
    <row r="237" spans="1:28" ht="21" hidden="1" outlineLevel="1">
      <c r="A237" s="303"/>
      <c r="B237" s="1541">
        <v>219</v>
      </c>
      <c r="C237" s="1542"/>
      <c r="D237" s="1543"/>
      <c r="E237" s="1544" t="str">
        <f>IF(VLOOKUP($B237,住戸一覧!$B:$AM,3,0)="","",VLOOKUP($B237,住戸一覧!$B:$AM,3,0))</f>
        <v/>
      </c>
      <c r="F237" s="1546"/>
      <c r="G237" s="1544" t="str">
        <f>IF(VLOOKUP($B237,住戸一覧!$B:$AM,6,0)="","",VLOOKUP($B237,住戸一覧!$B:$AM,6,0))</f>
        <v/>
      </c>
      <c r="H237" s="1546"/>
      <c r="I237" s="1601"/>
      <c r="J237" s="1602"/>
      <c r="K237" s="1553"/>
      <c r="L237" s="1554"/>
      <c r="M237" s="1601"/>
      <c r="N237" s="1602"/>
      <c r="O237" s="1553"/>
      <c r="P237" s="1554"/>
      <c r="Q237" s="1601"/>
      <c r="R237" s="1602"/>
      <c r="S237" s="1553"/>
      <c r="T237" s="1554"/>
      <c r="X237" s="293"/>
      <c r="Y237" s="293"/>
      <c r="Z237" s="293"/>
      <c r="AB237" s="293"/>
    </row>
    <row r="238" spans="1:28" ht="21" hidden="1" outlineLevel="1">
      <c r="A238" s="303"/>
      <c r="B238" s="1541">
        <v>220</v>
      </c>
      <c r="C238" s="1542"/>
      <c r="D238" s="1543"/>
      <c r="E238" s="1544" t="str">
        <f>IF(VLOOKUP($B238,住戸一覧!$B:$AM,3,0)="","",VLOOKUP($B238,住戸一覧!$B:$AM,3,0))</f>
        <v/>
      </c>
      <c r="F238" s="1546"/>
      <c r="G238" s="1544" t="str">
        <f>IF(VLOOKUP($B238,住戸一覧!$B:$AM,6,0)="","",VLOOKUP($B238,住戸一覧!$B:$AM,6,0))</f>
        <v/>
      </c>
      <c r="H238" s="1546"/>
      <c r="I238" s="1601"/>
      <c r="J238" s="1602"/>
      <c r="K238" s="1553"/>
      <c r="L238" s="1554"/>
      <c r="M238" s="1601"/>
      <c r="N238" s="1602"/>
      <c r="O238" s="1553"/>
      <c r="P238" s="1554"/>
      <c r="Q238" s="1601"/>
      <c r="R238" s="1602"/>
      <c r="S238" s="1553"/>
      <c r="T238" s="1554"/>
      <c r="X238" s="293"/>
      <c r="Y238" s="293"/>
      <c r="Z238" s="293"/>
      <c r="AB238" s="293"/>
    </row>
    <row r="239" spans="1:28" ht="21" hidden="1" outlineLevel="1">
      <c r="A239" s="303"/>
      <c r="B239" s="1541">
        <v>221</v>
      </c>
      <c r="C239" s="1542"/>
      <c r="D239" s="1543"/>
      <c r="E239" s="1544" t="str">
        <f>IF(VLOOKUP($B239,住戸一覧!$B:$AM,3,0)="","",VLOOKUP($B239,住戸一覧!$B:$AM,3,0))</f>
        <v/>
      </c>
      <c r="F239" s="1546"/>
      <c r="G239" s="1544" t="str">
        <f>IF(VLOOKUP($B239,住戸一覧!$B:$AM,6,0)="","",VLOOKUP($B239,住戸一覧!$B:$AM,6,0))</f>
        <v/>
      </c>
      <c r="H239" s="1546"/>
      <c r="I239" s="1601"/>
      <c r="J239" s="1602"/>
      <c r="K239" s="1553"/>
      <c r="L239" s="1554"/>
      <c r="M239" s="1601"/>
      <c r="N239" s="1602"/>
      <c r="O239" s="1553"/>
      <c r="P239" s="1554"/>
      <c r="Q239" s="1601"/>
      <c r="R239" s="1602"/>
      <c r="S239" s="1553"/>
      <c r="T239" s="1554"/>
      <c r="X239" s="293"/>
      <c r="Y239" s="293"/>
      <c r="Z239" s="293"/>
      <c r="AB239" s="293"/>
    </row>
    <row r="240" spans="1:28" ht="21" hidden="1" outlineLevel="1">
      <c r="A240" s="303"/>
      <c r="B240" s="1541">
        <v>222</v>
      </c>
      <c r="C240" s="1542"/>
      <c r="D240" s="1543"/>
      <c r="E240" s="1544" t="str">
        <f>IF(VLOOKUP($B240,住戸一覧!$B:$AM,3,0)="","",VLOOKUP($B240,住戸一覧!$B:$AM,3,0))</f>
        <v/>
      </c>
      <c r="F240" s="1546"/>
      <c r="G240" s="1544" t="str">
        <f>IF(VLOOKUP($B240,住戸一覧!$B:$AM,6,0)="","",VLOOKUP($B240,住戸一覧!$B:$AM,6,0))</f>
        <v/>
      </c>
      <c r="H240" s="1546"/>
      <c r="I240" s="1601"/>
      <c r="J240" s="1602"/>
      <c r="K240" s="1553"/>
      <c r="L240" s="1554"/>
      <c r="M240" s="1601"/>
      <c r="N240" s="1602"/>
      <c r="O240" s="1553"/>
      <c r="P240" s="1554"/>
      <c r="Q240" s="1601"/>
      <c r="R240" s="1602"/>
      <c r="S240" s="1553"/>
      <c r="T240" s="1554"/>
      <c r="X240" s="293"/>
      <c r="Y240" s="293"/>
      <c r="Z240" s="293"/>
      <c r="AB240" s="293"/>
    </row>
    <row r="241" spans="1:28" ht="21" hidden="1" outlineLevel="1">
      <c r="A241" s="303"/>
      <c r="B241" s="1541">
        <v>223</v>
      </c>
      <c r="C241" s="1542"/>
      <c r="D241" s="1543"/>
      <c r="E241" s="1544" t="str">
        <f>IF(VLOOKUP($B241,住戸一覧!$B:$AM,3,0)="","",VLOOKUP($B241,住戸一覧!$B:$AM,3,0))</f>
        <v/>
      </c>
      <c r="F241" s="1546"/>
      <c r="G241" s="1544" t="str">
        <f>IF(VLOOKUP($B241,住戸一覧!$B:$AM,6,0)="","",VLOOKUP($B241,住戸一覧!$B:$AM,6,0))</f>
        <v/>
      </c>
      <c r="H241" s="1546"/>
      <c r="I241" s="1601"/>
      <c r="J241" s="1602"/>
      <c r="K241" s="1553"/>
      <c r="L241" s="1554"/>
      <c r="M241" s="1601"/>
      <c r="N241" s="1602"/>
      <c r="O241" s="1553"/>
      <c r="P241" s="1554"/>
      <c r="Q241" s="1601"/>
      <c r="R241" s="1602"/>
      <c r="S241" s="1553"/>
      <c r="T241" s="1554"/>
      <c r="X241" s="293"/>
      <c r="Y241" s="293"/>
      <c r="Z241" s="293"/>
      <c r="AB241" s="293"/>
    </row>
    <row r="242" spans="1:28" ht="21" hidden="1" outlineLevel="1">
      <c r="A242" s="303"/>
      <c r="B242" s="1541">
        <v>224</v>
      </c>
      <c r="C242" s="1542"/>
      <c r="D242" s="1543"/>
      <c r="E242" s="1544" t="str">
        <f>IF(VLOOKUP($B242,住戸一覧!$B:$AM,3,0)="","",VLOOKUP($B242,住戸一覧!$B:$AM,3,0))</f>
        <v/>
      </c>
      <c r="F242" s="1546"/>
      <c r="G242" s="1544" t="str">
        <f>IF(VLOOKUP($B242,住戸一覧!$B:$AM,6,0)="","",VLOOKUP($B242,住戸一覧!$B:$AM,6,0))</f>
        <v/>
      </c>
      <c r="H242" s="1546"/>
      <c r="I242" s="1601"/>
      <c r="J242" s="1602"/>
      <c r="K242" s="1553"/>
      <c r="L242" s="1554"/>
      <c r="M242" s="1601"/>
      <c r="N242" s="1602"/>
      <c r="O242" s="1553"/>
      <c r="P242" s="1554"/>
      <c r="Q242" s="1601"/>
      <c r="R242" s="1602"/>
      <c r="S242" s="1553"/>
      <c r="T242" s="1554"/>
      <c r="X242" s="293"/>
      <c r="Y242" s="293"/>
      <c r="Z242" s="293"/>
      <c r="AB242" s="293"/>
    </row>
    <row r="243" spans="1:28" ht="21" hidden="1" outlineLevel="1">
      <c r="A243" s="303"/>
      <c r="B243" s="1541">
        <v>225</v>
      </c>
      <c r="C243" s="1542"/>
      <c r="D243" s="1543"/>
      <c r="E243" s="1544" t="str">
        <f>IF(VLOOKUP($B243,住戸一覧!$B:$AM,3,0)="","",VLOOKUP($B243,住戸一覧!$B:$AM,3,0))</f>
        <v/>
      </c>
      <c r="F243" s="1546"/>
      <c r="G243" s="1544" t="str">
        <f>IF(VLOOKUP($B243,住戸一覧!$B:$AM,6,0)="","",VLOOKUP($B243,住戸一覧!$B:$AM,6,0))</f>
        <v/>
      </c>
      <c r="H243" s="1546"/>
      <c r="I243" s="1601"/>
      <c r="J243" s="1602"/>
      <c r="K243" s="1553"/>
      <c r="L243" s="1554"/>
      <c r="M243" s="1601"/>
      <c r="N243" s="1602"/>
      <c r="O243" s="1553"/>
      <c r="P243" s="1554"/>
      <c r="Q243" s="1601"/>
      <c r="R243" s="1602"/>
      <c r="S243" s="1553"/>
      <c r="T243" s="1554"/>
      <c r="X243" s="293"/>
      <c r="Y243" s="293"/>
      <c r="Z243" s="293"/>
      <c r="AB243" s="293"/>
    </row>
    <row r="244" spans="1:28" ht="21" hidden="1" outlineLevel="1">
      <c r="A244" s="303"/>
      <c r="B244" s="1541">
        <v>226</v>
      </c>
      <c r="C244" s="1542"/>
      <c r="D244" s="1543"/>
      <c r="E244" s="1544" t="str">
        <f>IF(VLOOKUP($B244,住戸一覧!$B:$AM,3,0)="","",VLOOKUP($B244,住戸一覧!$B:$AM,3,0))</f>
        <v/>
      </c>
      <c r="F244" s="1546"/>
      <c r="G244" s="1544" t="str">
        <f>IF(VLOOKUP($B244,住戸一覧!$B:$AM,6,0)="","",VLOOKUP($B244,住戸一覧!$B:$AM,6,0))</f>
        <v/>
      </c>
      <c r="H244" s="1546"/>
      <c r="I244" s="1601"/>
      <c r="J244" s="1602"/>
      <c r="K244" s="1553"/>
      <c r="L244" s="1554"/>
      <c r="M244" s="1601"/>
      <c r="N244" s="1602"/>
      <c r="O244" s="1553"/>
      <c r="P244" s="1554"/>
      <c r="Q244" s="1601"/>
      <c r="R244" s="1602"/>
      <c r="S244" s="1553"/>
      <c r="T244" s="1554"/>
      <c r="X244" s="293"/>
      <c r="Y244" s="293"/>
      <c r="Z244" s="293"/>
      <c r="AB244" s="293"/>
    </row>
    <row r="245" spans="1:28" ht="21" hidden="1" outlineLevel="1">
      <c r="A245" s="303"/>
      <c r="B245" s="1541">
        <v>227</v>
      </c>
      <c r="C245" s="1542"/>
      <c r="D245" s="1543"/>
      <c r="E245" s="1544" t="str">
        <f>IF(VLOOKUP($B245,住戸一覧!$B:$AM,3,0)="","",VLOOKUP($B245,住戸一覧!$B:$AM,3,0))</f>
        <v/>
      </c>
      <c r="F245" s="1546"/>
      <c r="G245" s="1544" t="str">
        <f>IF(VLOOKUP($B245,住戸一覧!$B:$AM,6,0)="","",VLOOKUP($B245,住戸一覧!$B:$AM,6,0))</f>
        <v/>
      </c>
      <c r="H245" s="1546"/>
      <c r="I245" s="1601"/>
      <c r="J245" s="1602"/>
      <c r="K245" s="1553"/>
      <c r="L245" s="1554"/>
      <c r="M245" s="1601"/>
      <c r="N245" s="1602"/>
      <c r="O245" s="1553"/>
      <c r="P245" s="1554"/>
      <c r="Q245" s="1601"/>
      <c r="R245" s="1602"/>
      <c r="S245" s="1553"/>
      <c r="T245" s="1554"/>
      <c r="X245" s="293"/>
      <c r="Y245" s="293"/>
      <c r="Z245" s="293"/>
      <c r="AB245" s="293"/>
    </row>
    <row r="246" spans="1:28" ht="21" hidden="1" outlineLevel="1">
      <c r="A246" s="303"/>
      <c r="B246" s="1541">
        <v>228</v>
      </c>
      <c r="C246" s="1542"/>
      <c r="D246" s="1543"/>
      <c r="E246" s="1544" t="str">
        <f>IF(VLOOKUP($B246,住戸一覧!$B:$AM,3,0)="","",VLOOKUP($B246,住戸一覧!$B:$AM,3,0))</f>
        <v/>
      </c>
      <c r="F246" s="1546"/>
      <c r="G246" s="1544" t="str">
        <f>IF(VLOOKUP($B246,住戸一覧!$B:$AM,6,0)="","",VLOOKUP($B246,住戸一覧!$B:$AM,6,0))</f>
        <v/>
      </c>
      <c r="H246" s="1546"/>
      <c r="I246" s="1601"/>
      <c r="J246" s="1602"/>
      <c r="K246" s="1553"/>
      <c r="L246" s="1554"/>
      <c r="M246" s="1601"/>
      <c r="N246" s="1602"/>
      <c r="O246" s="1553"/>
      <c r="P246" s="1554"/>
      <c r="Q246" s="1601"/>
      <c r="R246" s="1602"/>
      <c r="S246" s="1553"/>
      <c r="T246" s="1554"/>
      <c r="X246" s="293"/>
      <c r="Y246" s="293"/>
      <c r="Z246" s="293"/>
      <c r="AB246" s="293"/>
    </row>
    <row r="247" spans="1:28" ht="21" hidden="1" outlineLevel="1">
      <c r="A247" s="303"/>
      <c r="B247" s="1541">
        <v>229</v>
      </c>
      <c r="C247" s="1542"/>
      <c r="D247" s="1543"/>
      <c r="E247" s="1544" t="str">
        <f>IF(VLOOKUP($B247,住戸一覧!$B:$AM,3,0)="","",VLOOKUP($B247,住戸一覧!$B:$AM,3,0))</f>
        <v/>
      </c>
      <c r="F247" s="1546"/>
      <c r="G247" s="1544" t="str">
        <f>IF(VLOOKUP($B247,住戸一覧!$B:$AM,6,0)="","",VLOOKUP($B247,住戸一覧!$B:$AM,6,0))</f>
        <v/>
      </c>
      <c r="H247" s="1546"/>
      <c r="I247" s="1601"/>
      <c r="J247" s="1602"/>
      <c r="K247" s="1553"/>
      <c r="L247" s="1554"/>
      <c r="M247" s="1601"/>
      <c r="N247" s="1602"/>
      <c r="O247" s="1553"/>
      <c r="P247" s="1554"/>
      <c r="Q247" s="1601"/>
      <c r="R247" s="1602"/>
      <c r="S247" s="1553"/>
      <c r="T247" s="1554"/>
      <c r="X247" s="293"/>
      <c r="Y247" s="293"/>
      <c r="Z247" s="293"/>
      <c r="AB247" s="293"/>
    </row>
    <row r="248" spans="1:28" ht="21" hidden="1" outlineLevel="1">
      <c r="A248" s="303"/>
      <c r="B248" s="1541">
        <v>230</v>
      </c>
      <c r="C248" s="1542"/>
      <c r="D248" s="1543"/>
      <c r="E248" s="1544" t="str">
        <f>IF(VLOOKUP($B248,住戸一覧!$B:$AM,3,0)="","",VLOOKUP($B248,住戸一覧!$B:$AM,3,0))</f>
        <v/>
      </c>
      <c r="F248" s="1546"/>
      <c r="G248" s="1544" t="str">
        <f>IF(VLOOKUP($B248,住戸一覧!$B:$AM,6,0)="","",VLOOKUP($B248,住戸一覧!$B:$AM,6,0))</f>
        <v/>
      </c>
      <c r="H248" s="1546"/>
      <c r="I248" s="1601"/>
      <c r="J248" s="1602"/>
      <c r="K248" s="1553"/>
      <c r="L248" s="1554"/>
      <c r="M248" s="1601"/>
      <c r="N248" s="1602"/>
      <c r="O248" s="1553"/>
      <c r="P248" s="1554"/>
      <c r="Q248" s="1601"/>
      <c r="R248" s="1602"/>
      <c r="S248" s="1553"/>
      <c r="T248" s="1554"/>
      <c r="X248" s="293"/>
      <c r="Y248" s="293"/>
      <c r="Z248" s="293"/>
      <c r="AB248" s="293"/>
    </row>
    <row r="249" spans="1:28" collapsed="1">
      <c r="U249" s="372" t="s">
        <v>755</v>
      </c>
    </row>
  </sheetData>
  <sheetProtection algorithmName="SHA-512" hashValue="f4ef4ffj0MS6MGblIYh15tIrC8eorJXL0PSx2MVUgZ0IwTv1vYZ8NCvzPudqiuvtTNxNLaQq+Ku1mBQNYluKPg==" saltValue="47ekToBDUfZ0IXVWejD9LQ==" spinCount="100000" sheet="1" formatCells="0" formatRows="0" insertRows="0" deleteRows="0" selectLockedCells="1" autoFilter="0" pivotTables="0"/>
  <dataConsolidate/>
  <mergeCells count="2149">
    <mergeCell ref="Q242:R242"/>
    <mergeCell ref="Q243:R243"/>
    <mergeCell ref="Q244:R244"/>
    <mergeCell ref="Q245:R245"/>
    <mergeCell ref="Q246:R246"/>
    <mergeCell ref="Q247:R247"/>
    <mergeCell ref="Q248:R248"/>
    <mergeCell ref="Q219:R219"/>
    <mergeCell ref="Q220:R220"/>
    <mergeCell ref="Q221:R221"/>
    <mergeCell ref="Q222:R222"/>
    <mergeCell ref="Q223:R223"/>
    <mergeCell ref="Q224:R224"/>
    <mergeCell ref="Q225:R225"/>
    <mergeCell ref="Q226:R226"/>
    <mergeCell ref="Q227:R227"/>
    <mergeCell ref="Q228:R228"/>
    <mergeCell ref="Q229:R229"/>
    <mergeCell ref="Q230:R230"/>
    <mergeCell ref="Q231:R231"/>
    <mergeCell ref="Q232:R232"/>
    <mergeCell ref="Q233:R233"/>
    <mergeCell ref="Q234:R234"/>
    <mergeCell ref="Q235:R235"/>
    <mergeCell ref="Q202:R202"/>
    <mergeCell ref="Q203:R203"/>
    <mergeCell ref="Q204:R204"/>
    <mergeCell ref="Q205:R205"/>
    <mergeCell ref="Q206:R206"/>
    <mergeCell ref="Q207:R207"/>
    <mergeCell ref="Q208:R208"/>
    <mergeCell ref="Q209:R209"/>
    <mergeCell ref="Q210:R210"/>
    <mergeCell ref="Q211:R211"/>
    <mergeCell ref="Q212:R212"/>
    <mergeCell ref="Q213:R213"/>
    <mergeCell ref="Q214:R214"/>
    <mergeCell ref="Q215:R215"/>
    <mergeCell ref="Q216:R216"/>
    <mergeCell ref="Q217:R217"/>
    <mergeCell ref="Q218:R218"/>
    <mergeCell ref="Q179:R179"/>
    <mergeCell ref="Q180:R180"/>
    <mergeCell ref="Q181:R181"/>
    <mergeCell ref="Q182:R182"/>
    <mergeCell ref="Q183:R183"/>
    <mergeCell ref="Q184:R184"/>
    <mergeCell ref="Q185:R185"/>
    <mergeCell ref="Q186:R186"/>
    <mergeCell ref="Q187:R187"/>
    <mergeCell ref="Q188:R188"/>
    <mergeCell ref="Q189:R189"/>
    <mergeCell ref="Q190:R190"/>
    <mergeCell ref="Q191:R191"/>
    <mergeCell ref="Q192:R192"/>
    <mergeCell ref="Q193:R193"/>
    <mergeCell ref="Q194:R194"/>
    <mergeCell ref="Q195:R195"/>
    <mergeCell ref="Q162:R162"/>
    <mergeCell ref="Q163:R163"/>
    <mergeCell ref="Q164:R164"/>
    <mergeCell ref="Q165:R165"/>
    <mergeCell ref="Q166:R166"/>
    <mergeCell ref="Q167:R167"/>
    <mergeCell ref="Q168:R168"/>
    <mergeCell ref="Q169:R169"/>
    <mergeCell ref="Q170:R170"/>
    <mergeCell ref="Q171:R171"/>
    <mergeCell ref="Q172:R172"/>
    <mergeCell ref="Q173:R173"/>
    <mergeCell ref="Q174:R174"/>
    <mergeCell ref="Q175:R175"/>
    <mergeCell ref="Q176:R176"/>
    <mergeCell ref="Q177:R177"/>
    <mergeCell ref="Q178:R178"/>
    <mergeCell ref="Q139:R139"/>
    <mergeCell ref="Q140:R140"/>
    <mergeCell ref="Q141:R141"/>
    <mergeCell ref="Q142:R142"/>
    <mergeCell ref="Q143:R143"/>
    <mergeCell ref="Q144:R144"/>
    <mergeCell ref="Q145:R145"/>
    <mergeCell ref="Q146:R146"/>
    <mergeCell ref="Q147:R147"/>
    <mergeCell ref="Q148:R148"/>
    <mergeCell ref="Q149:R149"/>
    <mergeCell ref="Q150:R150"/>
    <mergeCell ref="Q151:R151"/>
    <mergeCell ref="Q152:R152"/>
    <mergeCell ref="Q153:R153"/>
    <mergeCell ref="Q154:R154"/>
    <mergeCell ref="Q155:R155"/>
    <mergeCell ref="Q122:R122"/>
    <mergeCell ref="Q123:R123"/>
    <mergeCell ref="Q124:R124"/>
    <mergeCell ref="Q125:R125"/>
    <mergeCell ref="Q126:R126"/>
    <mergeCell ref="Q127:R127"/>
    <mergeCell ref="Q128:R128"/>
    <mergeCell ref="Q129:R129"/>
    <mergeCell ref="Q130:R130"/>
    <mergeCell ref="Q131:R131"/>
    <mergeCell ref="Q132:R132"/>
    <mergeCell ref="Q133:R133"/>
    <mergeCell ref="Q134:R134"/>
    <mergeCell ref="Q135:R135"/>
    <mergeCell ref="Q136:R136"/>
    <mergeCell ref="Q137:R137"/>
    <mergeCell ref="Q138:R138"/>
    <mergeCell ref="Q99:R99"/>
    <mergeCell ref="Q100:R100"/>
    <mergeCell ref="Q101:R101"/>
    <mergeCell ref="Q102:R102"/>
    <mergeCell ref="Q103:R103"/>
    <mergeCell ref="Q104:R104"/>
    <mergeCell ref="Q105:R105"/>
    <mergeCell ref="Q106:R106"/>
    <mergeCell ref="Q107:R107"/>
    <mergeCell ref="Q108:R108"/>
    <mergeCell ref="Q109:R109"/>
    <mergeCell ref="Q110:R110"/>
    <mergeCell ref="Q111:R111"/>
    <mergeCell ref="Q112:R112"/>
    <mergeCell ref="Q113:R113"/>
    <mergeCell ref="Q114:R114"/>
    <mergeCell ref="Q115:R115"/>
    <mergeCell ref="Q82:R82"/>
    <mergeCell ref="Q83:R83"/>
    <mergeCell ref="Q84:R84"/>
    <mergeCell ref="Q85:R85"/>
    <mergeCell ref="Q86:R86"/>
    <mergeCell ref="Q87:R87"/>
    <mergeCell ref="Q88:R88"/>
    <mergeCell ref="Q89:R89"/>
    <mergeCell ref="Q90:R90"/>
    <mergeCell ref="Q91:R91"/>
    <mergeCell ref="Q92:R92"/>
    <mergeCell ref="Q93:R93"/>
    <mergeCell ref="Q94:R94"/>
    <mergeCell ref="Q95:R95"/>
    <mergeCell ref="Q96:R96"/>
    <mergeCell ref="Q97:R97"/>
    <mergeCell ref="Q98:R98"/>
    <mergeCell ref="Q59:R59"/>
    <mergeCell ref="Q60:R60"/>
    <mergeCell ref="Q61:R61"/>
    <mergeCell ref="Q62:R62"/>
    <mergeCell ref="Q63:R63"/>
    <mergeCell ref="Q64:R64"/>
    <mergeCell ref="Q65:R65"/>
    <mergeCell ref="Q66:R66"/>
    <mergeCell ref="Q67:R67"/>
    <mergeCell ref="Q68:R68"/>
    <mergeCell ref="Q69:R69"/>
    <mergeCell ref="Q70:R70"/>
    <mergeCell ref="Q71:R71"/>
    <mergeCell ref="Q72:R72"/>
    <mergeCell ref="Q73:R73"/>
    <mergeCell ref="Q74:R74"/>
    <mergeCell ref="Q75:R75"/>
    <mergeCell ref="Q42:R42"/>
    <mergeCell ref="Q43:R43"/>
    <mergeCell ref="Q44:R44"/>
    <mergeCell ref="Q45:R45"/>
    <mergeCell ref="Q46:R46"/>
    <mergeCell ref="Q47:R47"/>
    <mergeCell ref="Q48:R48"/>
    <mergeCell ref="Q49:R49"/>
    <mergeCell ref="Q50:R50"/>
    <mergeCell ref="Q51:R51"/>
    <mergeCell ref="Q52:R52"/>
    <mergeCell ref="Q53:R53"/>
    <mergeCell ref="Q54:R54"/>
    <mergeCell ref="Q55:R55"/>
    <mergeCell ref="Q56:R56"/>
    <mergeCell ref="Q57:R57"/>
    <mergeCell ref="Q58:R58"/>
    <mergeCell ref="E242:F242"/>
    <mergeCell ref="E243:F243"/>
    <mergeCell ref="E244:F244"/>
    <mergeCell ref="E245:F245"/>
    <mergeCell ref="E246:F246"/>
    <mergeCell ref="E247:F247"/>
    <mergeCell ref="E248:F248"/>
    <mergeCell ref="Q17:T17"/>
    <mergeCell ref="Q18:R18"/>
    <mergeCell ref="Q19:R19"/>
    <mergeCell ref="Q20:R20"/>
    <mergeCell ref="Q21:R21"/>
    <mergeCell ref="Q22:R22"/>
    <mergeCell ref="Q23:R23"/>
    <mergeCell ref="Q24:R24"/>
    <mergeCell ref="Q25:R25"/>
    <mergeCell ref="Q26:R26"/>
    <mergeCell ref="Q27:R27"/>
    <mergeCell ref="Q28:R28"/>
    <mergeCell ref="Q29:R29"/>
    <mergeCell ref="Q30:R30"/>
    <mergeCell ref="Q31:R31"/>
    <mergeCell ref="Q32:R32"/>
    <mergeCell ref="Q33:R33"/>
    <mergeCell ref="Q34:R34"/>
    <mergeCell ref="Q35:R35"/>
    <mergeCell ref="Q36:R36"/>
    <mergeCell ref="Q37:R37"/>
    <mergeCell ref="Q38:R38"/>
    <mergeCell ref="Q39:R39"/>
    <mergeCell ref="Q40:R40"/>
    <mergeCell ref="Q41:R41"/>
    <mergeCell ref="E219:F219"/>
    <mergeCell ref="E220:F220"/>
    <mergeCell ref="E221:F221"/>
    <mergeCell ref="E222:F222"/>
    <mergeCell ref="E223:F223"/>
    <mergeCell ref="E224:F224"/>
    <mergeCell ref="E225:F225"/>
    <mergeCell ref="E226:F226"/>
    <mergeCell ref="E227:F227"/>
    <mergeCell ref="E228:F228"/>
    <mergeCell ref="E229:F229"/>
    <mergeCell ref="E230:F230"/>
    <mergeCell ref="E231:F231"/>
    <mergeCell ref="E232:F232"/>
    <mergeCell ref="E233:F233"/>
    <mergeCell ref="E234:F234"/>
    <mergeCell ref="E235:F235"/>
    <mergeCell ref="E202:F202"/>
    <mergeCell ref="E203:F203"/>
    <mergeCell ref="E204:F204"/>
    <mergeCell ref="E205:F205"/>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179:F179"/>
    <mergeCell ref="E180:F180"/>
    <mergeCell ref="E181:F181"/>
    <mergeCell ref="E182:F182"/>
    <mergeCell ref="E183:F183"/>
    <mergeCell ref="E184:F184"/>
    <mergeCell ref="E185:F185"/>
    <mergeCell ref="E186:F186"/>
    <mergeCell ref="E187:F187"/>
    <mergeCell ref="E188:F188"/>
    <mergeCell ref="E189:F189"/>
    <mergeCell ref="E190:F190"/>
    <mergeCell ref="E191:F191"/>
    <mergeCell ref="E192:F192"/>
    <mergeCell ref="E193:F193"/>
    <mergeCell ref="E194:F194"/>
    <mergeCell ref="E195:F195"/>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E175:F175"/>
    <mergeCell ref="E176:F176"/>
    <mergeCell ref="E177:F177"/>
    <mergeCell ref="E178:F17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99:F99"/>
    <mergeCell ref="E100:F100"/>
    <mergeCell ref="E101:F101"/>
    <mergeCell ref="E102:F102"/>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59:F59"/>
    <mergeCell ref="E60:F60"/>
    <mergeCell ref="E61:F61"/>
    <mergeCell ref="E62:F62"/>
    <mergeCell ref="E63:F63"/>
    <mergeCell ref="E64:F64"/>
    <mergeCell ref="E65:F65"/>
    <mergeCell ref="E66:F66"/>
    <mergeCell ref="E67:F67"/>
    <mergeCell ref="E68:F68"/>
    <mergeCell ref="E69:F69"/>
    <mergeCell ref="E70:F70"/>
    <mergeCell ref="E71:F71"/>
    <mergeCell ref="E72:F72"/>
    <mergeCell ref="E73:F73"/>
    <mergeCell ref="E74:F74"/>
    <mergeCell ref="E75:F75"/>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171:D171"/>
    <mergeCell ref="B172:D172"/>
    <mergeCell ref="B173:D173"/>
    <mergeCell ref="B174:D174"/>
    <mergeCell ref="B175:D175"/>
    <mergeCell ref="B176:D176"/>
    <mergeCell ref="B177:D177"/>
    <mergeCell ref="B178:D178"/>
    <mergeCell ref="B179:D179"/>
    <mergeCell ref="B180:D180"/>
    <mergeCell ref="B181:D181"/>
    <mergeCell ref="B182:D182"/>
    <mergeCell ref="B183:D183"/>
    <mergeCell ref="B184:D184"/>
    <mergeCell ref="B185:D185"/>
    <mergeCell ref="B186:D186"/>
    <mergeCell ref="B187:D187"/>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6:D166"/>
    <mergeCell ref="B167:D167"/>
    <mergeCell ref="B168:D168"/>
    <mergeCell ref="B169:D169"/>
    <mergeCell ref="B170:D17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E17:F18"/>
    <mergeCell ref="B17: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O247:P247"/>
    <mergeCell ref="G248:H248"/>
    <mergeCell ref="I248:J248"/>
    <mergeCell ref="K248:L248"/>
    <mergeCell ref="M248:N248"/>
    <mergeCell ref="O248:P248"/>
    <mergeCell ref="G247:H247"/>
    <mergeCell ref="I247:J247"/>
    <mergeCell ref="K247:L247"/>
    <mergeCell ref="M247:N247"/>
    <mergeCell ref="G246:H246"/>
    <mergeCell ref="I246:J246"/>
    <mergeCell ref="K246:L246"/>
    <mergeCell ref="M246:N246"/>
    <mergeCell ref="O246:P246"/>
    <mergeCell ref="G245:H245"/>
    <mergeCell ref="I245:J245"/>
    <mergeCell ref="K245:L245"/>
    <mergeCell ref="M245:N245"/>
    <mergeCell ref="O245:P245"/>
    <mergeCell ref="O243:P243"/>
    <mergeCell ref="G244:H244"/>
    <mergeCell ref="I244:J244"/>
    <mergeCell ref="K244:L244"/>
    <mergeCell ref="M244:N244"/>
    <mergeCell ref="O244:P244"/>
    <mergeCell ref="G243:H243"/>
    <mergeCell ref="I243:J243"/>
    <mergeCell ref="K243:L243"/>
    <mergeCell ref="M243:N243"/>
    <mergeCell ref="G242:H242"/>
    <mergeCell ref="I242:J242"/>
    <mergeCell ref="K242:L242"/>
    <mergeCell ref="M242:N242"/>
    <mergeCell ref="O242:P242"/>
    <mergeCell ref="G241:H241"/>
    <mergeCell ref="I241:J241"/>
    <mergeCell ref="K241:L241"/>
    <mergeCell ref="M241:N241"/>
    <mergeCell ref="O241:P241"/>
    <mergeCell ref="O239:P239"/>
    <mergeCell ref="G240:H240"/>
    <mergeCell ref="I240:J240"/>
    <mergeCell ref="K240:L240"/>
    <mergeCell ref="M240:N240"/>
    <mergeCell ref="O240:P240"/>
    <mergeCell ref="G239:H239"/>
    <mergeCell ref="I239:J239"/>
    <mergeCell ref="K239:L239"/>
    <mergeCell ref="M239:N239"/>
    <mergeCell ref="E239:F239"/>
    <mergeCell ref="E240:F240"/>
    <mergeCell ref="E241:F241"/>
    <mergeCell ref="Q239:R239"/>
    <mergeCell ref="Q240:R240"/>
    <mergeCell ref="Q241:R241"/>
    <mergeCell ref="G238:H238"/>
    <mergeCell ref="I238:J238"/>
    <mergeCell ref="K238:L238"/>
    <mergeCell ref="M238:N238"/>
    <mergeCell ref="O238:P238"/>
    <mergeCell ref="G237:H237"/>
    <mergeCell ref="I237:J237"/>
    <mergeCell ref="K237:L237"/>
    <mergeCell ref="M237:N237"/>
    <mergeCell ref="O237:P237"/>
    <mergeCell ref="E236:F236"/>
    <mergeCell ref="E237:F237"/>
    <mergeCell ref="E238:F238"/>
    <mergeCell ref="Q236:R236"/>
    <mergeCell ref="Q237:R237"/>
    <mergeCell ref="Q238:R238"/>
    <mergeCell ref="O235:P235"/>
    <mergeCell ref="G236:H236"/>
    <mergeCell ref="I236:J236"/>
    <mergeCell ref="K236:L236"/>
    <mergeCell ref="M236:N236"/>
    <mergeCell ref="O236:P236"/>
    <mergeCell ref="G235:H235"/>
    <mergeCell ref="I235:J235"/>
    <mergeCell ref="K235:L235"/>
    <mergeCell ref="M235:N235"/>
    <mergeCell ref="G234:H234"/>
    <mergeCell ref="I234:J234"/>
    <mergeCell ref="K234:L234"/>
    <mergeCell ref="M234:N234"/>
    <mergeCell ref="O234:P234"/>
    <mergeCell ref="G233:H233"/>
    <mergeCell ref="I233:J233"/>
    <mergeCell ref="K233:L233"/>
    <mergeCell ref="M233:N233"/>
    <mergeCell ref="O233:P233"/>
    <mergeCell ref="O231:P231"/>
    <mergeCell ref="G232:H232"/>
    <mergeCell ref="I232:J232"/>
    <mergeCell ref="K232:L232"/>
    <mergeCell ref="M232:N232"/>
    <mergeCell ref="O232:P232"/>
    <mergeCell ref="G231:H231"/>
    <mergeCell ref="I231:J231"/>
    <mergeCell ref="K231:L231"/>
    <mergeCell ref="M231:N231"/>
    <mergeCell ref="B231:D231"/>
    <mergeCell ref="B232:D232"/>
    <mergeCell ref="B233:D233"/>
    <mergeCell ref="G230:H230"/>
    <mergeCell ref="I230:J230"/>
    <mergeCell ref="K230:L230"/>
    <mergeCell ref="M230:N230"/>
    <mergeCell ref="O230:P230"/>
    <mergeCell ref="G229:H229"/>
    <mergeCell ref="I229:J229"/>
    <mergeCell ref="K229:L229"/>
    <mergeCell ref="M229:N229"/>
    <mergeCell ref="O229:P229"/>
    <mergeCell ref="B228:D228"/>
    <mergeCell ref="B229:D229"/>
    <mergeCell ref="B230:D230"/>
    <mergeCell ref="O227:P227"/>
    <mergeCell ref="G228:H228"/>
    <mergeCell ref="I228:J228"/>
    <mergeCell ref="K228:L228"/>
    <mergeCell ref="M228:N228"/>
    <mergeCell ref="O228:P228"/>
    <mergeCell ref="G227:H227"/>
    <mergeCell ref="I227:J227"/>
    <mergeCell ref="K227:L227"/>
    <mergeCell ref="M227:N227"/>
    <mergeCell ref="G226:H226"/>
    <mergeCell ref="I226:J226"/>
    <mergeCell ref="K226:L226"/>
    <mergeCell ref="M226:N226"/>
    <mergeCell ref="O226:P226"/>
    <mergeCell ref="G225:H225"/>
    <mergeCell ref="I225:J225"/>
    <mergeCell ref="K225:L225"/>
    <mergeCell ref="M225:N225"/>
    <mergeCell ref="O225:P225"/>
    <mergeCell ref="O223:P223"/>
    <mergeCell ref="G224:H224"/>
    <mergeCell ref="I224:J224"/>
    <mergeCell ref="K224:L224"/>
    <mergeCell ref="M224:N224"/>
    <mergeCell ref="O224:P224"/>
    <mergeCell ref="G223:H223"/>
    <mergeCell ref="I223:J223"/>
    <mergeCell ref="K223:L223"/>
    <mergeCell ref="M223:N223"/>
    <mergeCell ref="G222:H222"/>
    <mergeCell ref="I222:J222"/>
    <mergeCell ref="K222:L222"/>
    <mergeCell ref="M222:N222"/>
    <mergeCell ref="O222:P222"/>
    <mergeCell ref="G221:H221"/>
    <mergeCell ref="I221:J221"/>
    <mergeCell ref="K221:L221"/>
    <mergeCell ref="M221:N221"/>
    <mergeCell ref="O221:P221"/>
    <mergeCell ref="O219:P219"/>
    <mergeCell ref="G220:H220"/>
    <mergeCell ref="I220:J220"/>
    <mergeCell ref="K220:L220"/>
    <mergeCell ref="M220:N220"/>
    <mergeCell ref="O220:P220"/>
    <mergeCell ref="G219:H219"/>
    <mergeCell ref="I219:J219"/>
    <mergeCell ref="K219:L219"/>
    <mergeCell ref="M219:N219"/>
    <mergeCell ref="G218:H218"/>
    <mergeCell ref="I218:J218"/>
    <mergeCell ref="K218:L218"/>
    <mergeCell ref="M218:N218"/>
    <mergeCell ref="O218:P218"/>
    <mergeCell ref="G217:H217"/>
    <mergeCell ref="I217:J217"/>
    <mergeCell ref="K217:L217"/>
    <mergeCell ref="M217:N217"/>
    <mergeCell ref="O217:P217"/>
    <mergeCell ref="O215:P215"/>
    <mergeCell ref="G216:H216"/>
    <mergeCell ref="I216:J216"/>
    <mergeCell ref="K216:L216"/>
    <mergeCell ref="M216:N216"/>
    <mergeCell ref="O216:P216"/>
    <mergeCell ref="G215:H215"/>
    <mergeCell ref="I215:J215"/>
    <mergeCell ref="K215:L215"/>
    <mergeCell ref="M215:N215"/>
    <mergeCell ref="G214:H214"/>
    <mergeCell ref="I214:J214"/>
    <mergeCell ref="K214:L214"/>
    <mergeCell ref="M214:N214"/>
    <mergeCell ref="O214:P214"/>
    <mergeCell ref="G213:H213"/>
    <mergeCell ref="I213:J213"/>
    <mergeCell ref="K213:L213"/>
    <mergeCell ref="M213:N213"/>
    <mergeCell ref="O213:P213"/>
    <mergeCell ref="O211:P211"/>
    <mergeCell ref="G212:H212"/>
    <mergeCell ref="I212:J212"/>
    <mergeCell ref="K212:L212"/>
    <mergeCell ref="M212:N212"/>
    <mergeCell ref="O212:P212"/>
    <mergeCell ref="G211:H211"/>
    <mergeCell ref="I211:J211"/>
    <mergeCell ref="K211:L211"/>
    <mergeCell ref="M211:N211"/>
    <mergeCell ref="G210:H210"/>
    <mergeCell ref="I210:J210"/>
    <mergeCell ref="K210:L210"/>
    <mergeCell ref="M210:N210"/>
    <mergeCell ref="O210:P210"/>
    <mergeCell ref="G209:H209"/>
    <mergeCell ref="I209:J209"/>
    <mergeCell ref="K209:L209"/>
    <mergeCell ref="M209:N209"/>
    <mergeCell ref="O209:P209"/>
    <mergeCell ref="O207:P207"/>
    <mergeCell ref="G208:H208"/>
    <mergeCell ref="I208:J208"/>
    <mergeCell ref="K208:L208"/>
    <mergeCell ref="M208:N208"/>
    <mergeCell ref="O208:P208"/>
    <mergeCell ref="G207:H207"/>
    <mergeCell ref="I207:J207"/>
    <mergeCell ref="K207:L207"/>
    <mergeCell ref="M207:N207"/>
    <mergeCell ref="G206:H206"/>
    <mergeCell ref="I206:J206"/>
    <mergeCell ref="K206:L206"/>
    <mergeCell ref="M206:N206"/>
    <mergeCell ref="O206:P206"/>
    <mergeCell ref="G205:H205"/>
    <mergeCell ref="I205:J205"/>
    <mergeCell ref="K205:L205"/>
    <mergeCell ref="M205:N205"/>
    <mergeCell ref="O205:P205"/>
    <mergeCell ref="O203:P203"/>
    <mergeCell ref="G204:H204"/>
    <mergeCell ref="I204:J204"/>
    <mergeCell ref="K204:L204"/>
    <mergeCell ref="M204:N204"/>
    <mergeCell ref="O204:P204"/>
    <mergeCell ref="G203:H203"/>
    <mergeCell ref="I203:J203"/>
    <mergeCell ref="K203:L203"/>
    <mergeCell ref="M203:N203"/>
    <mergeCell ref="G202:H202"/>
    <mergeCell ref="I202:J202"/>
    <mergeCell ref="K202:L202"/>
    <mergeCell ref="M202:N202"/>
    <mergeCell ref="O202:P202"/>
    <mergeCell ref="G201:H201"/>
    <mergeCell ref="I201:J201"/>
    <mergeCell ref="K201:L201"/>
    <mergeCell ref="M201:N201"/>
    <mergeCell ref="O201:P201"/>
    <mergeCell ref="O199:P199"/>
    <mergeCell ref="G200:H200"/>
    <mergeCell ref="I200:J200"/>
    <mergeCell ref="K200:L200"/>
    <mergeCell ref="M200:N200"/>
    <mergeCell ref="O200:P200"/>
    <mergeCell ref="G199:H199"/>
    <mergeCell ref="I199:J199"/>
    <mergeCell ref="K199:L199"/>
    <mergeCell ref="M199:N199"/>
    <mergeCell ref="E199:F199"/>
    <mergeCell ref="E200:F200"/>
    <mergeCell ref="E201:F201"/>
    <mergeCell ref="Q199:R199"/>
    <mergeCell ref="Q200:R200"/>
    <mergeCell ref="Q201:R201"/>
    <mergeCell ref="G198:H198"/>
    <mergeCell ref="I198:J198"/>
    <mergeCell ref="K198:L198"/>
    <mergeCell ref="M198:N198"/>
    <mergeCell ref="O198:P198"/>
    <mergeCell ref="G197:H197"/>
    <mergeCell ref="I197:J197"/>
    <mergeCell ref="K197:L197"/>
    <mergeCell ref="M197:N197"/>
    <mergeCell ref="O197:P197"/>
    <mergeCell ref="E196:F196"/>
    <mergeCell ref="E197:F197"/>
    <mergeCell ref="E198:F198"/>
    <mergeCell ref="Q196:R196"/>
    <mergeCell ref="Q197:R197"/>
    <mergeCell ref="Q198:R198"/>
    <mergeCell ref="O195:P195"/>
    <mergeCell ref="G196:H196"/>
    <mergeCell ref="I196:J196"/>
    <mergeCell ref="K196:L196"/>
    <mergeCell ref="M196:N196"/>
    <mergeCell ref="O196:P196"/>
    <mergeCell ref="G195:H195"/>
    <mergeCell ref="I195:J195"/>
    <mergeCell ref="K195:L195"/>
    <mergeCell ref="M195:N195"/>
    <mergeCell ref="G194:H194"/>
    <mergeCell ref="I194:J194"/>
    <mergeCell ref="K194:L194"/>
    <mergeCell ref="M194:N194"/>
    <mergeCell ref="O194:P194"/>
    <mergeCell ref="G193:H193"/>
    <mergeCell ref="I193:J193"/>
    <mergeCell ref="K193:L193"/>
    <mergeCell ref="M193:N193"/>
    <mergeCell ref="O193:P193"/>
    <mergeCell ref="O191:P191"/>
    <mergeCell ref="G192:H192"/>
    <mergeCell ref="I192:J192"/>
    <mergeCell ref="K192:L192"/>
    <mergeCell ref="M192:N192"/>
    <mergeCell ref="O192:P192"/>
    <mergeCell ref="G191:H191"/>
    <mergeCell ref="I191:J191"/>
    <mergeCell ref="K191:L191"/>
    <mergeCell ref="M191:N191"/>
    <mergeCell ref="B191:D191"/>
    <mergeCell ref="B192:D192"/>
    <mergeCell ref="B193:D193"/>
    <mergeCell ref="G190:H190"/>
    <mergeCell ref="I190:J190"/>
    <mergeCell ref="K190:L190"/>
    <mergeCell ref="M190:N190"/>
    <mergeCell ref="O190:P190"/>
    <mergeCell ref="G189:H189"/>
    <mergeCell ref="I189:J189"/>
    <mergeCell ref="K189:L189"/>
    <mergeCell ref="M189:N189"/>
    <mergeCell ref="O189:P189"/>
    <mergeCell ref="B188:D188"/>
    <mergeCell ref="B189:D189"/>
    <mergeCell ref="B190:D190"/>
    <mergeCell ref="O187:P187"/>
    <mergeCell ref="G188:H188"/>
    <mergeCell ref="I188:J188"/>
    <mergeCell ref="K188:L188"/>
    <mergeCell ref="M188:N188"/>
    <mergeCell ref="O188:P188"/>
    <mergeCell ref="G187:H187"/>
    <mergeCell ref="I187:J187"/>
    <mergeCell ref="K187:L187"/>
    <mergeCell ref="M187:N187"/>
    <mergeCell ref="G186:H186"/>
    <mergeCell ref="I186:J186"/>
    <mergeCell ref="K186:L186"/>
    <mergeCell ref="M186:N186"/>
    <mergeCell ref="O186:P186"/>
    <mergeCell ref="G185:H185"/>
    <mergeCell ref="I185:J185"/>
    <mergeCell ref="K185:L185"/>
    <mergeCell ref="M185:N185"/>
    <mergeCell ref="O185:P185"/>
    <mergeCell ref="O183:P183"/>
    <mergeCell ref="G184:H184"/>
    <mergeCell ref="I184:J184"/>
    <mergeCell ref="K184:L184"/>
    <mergeCell ref="M184:N184"/>
    <mergeCell ref="O184:P184"/>
    <mergeCell ref="G183:H183"/>
    <mergeCell ref="I183:J183"/>
    <mergeCell ref="K183:L183"/>
    <mergeCell ref="M183:N183"/>
    <mergeCell ref="G182:H182"/>
    <mergeCell ref="I182:J182"/>
    <mergeCell ref="K182:L182"/>
    <mergeCell ref="M182:N182"/>
    <mergeCell ref="O182:P182"/>
    <mergeCell ref="G181:H181"/>
    <mergeCell ref="I181:J181"/>
    <mergeCell ref="K181:L181"/>
    <mergeCell ref="M181:N181"/>
    <mergeCell ref="O181:P181"/>
    <mergeCell ref="O179:P179"/>
    <mergeCell ref="G180:H180"/>
    <mergeCell ref="I180:J180"/>
    <mergeCell ref="K180:L180"/>
    <mergeCell ref="M180:N180"/>
    <mergeCell ref="O180:P180"/>
    <mergeCell ref="G179:H179"/>
    <mergeCell ref="I179:J179"/>
    <mergeCell ref="K179:L179"/>
    <mergeCell ref="M179:N179"/>
    <mergeCell ref="G178:H178"/>
    <mergeCell ref="I178:J178"/>
    <mergeCell ref="K178:L178"/>
    <mergeCell ref="M178:N178"/>
    <mergeCell ref="O178:P178"/>
    <mergeCell ref="G177:H177"/>
    <mergeCell ref="I177:J177"/>
    <mergeCell ref="K177:L177"/>
    <mergeCell ref="M177:N177"/>
    <mergeCell ref="O177:P177"/>
    <mergeCell ref="O175:P175"/>
    <mergeCell ref="G176:H176"/>
    <mergeCell ref="I176:J176"/>
    <mergeCell ref="K176:L176"/>
    <mergeCell ref="M176:N176"/>
    <mergeCell ref="O176:P176"/>
    <mergeCell ref="G175:H175"/>
    <mergeCell ref="I175:J175"/>
    <mergeCell ref="K175:L175"/>
    <mergeCell ref="M175:N175"/>
    <mergeCell ref="G174:H174"/>
    <mergeCell ref="I174:J174"/>
    <mergeCell ref="K174:L174"/>
    <mergeCell ref="M174:N174"/>
    <mergeCell ref="O174:P174"/>
    <mergeCell ref="G173:H173"/>
    <mergeCell ref="I173:J173"/>
    <mergeCell ref="K173:L173"/>
    <mergeCell ref="M173:N173"/>
    <mergeCell ref="O173:P173"/>
    <mergeCell ref="O171:P171"/>
    <mergeCell ref="G172:H172"/>
    <mergeCell ref="I172:J172"/>
    <mergeCell ref="K172:L172"/>
    <mergeCell ref="M172:N172"/>
    <mergeCell ref="O172:P172"/>
    <mergeCell ref="G171:H171"/>
    <mergeCell ref="I171:J171"/>
    <mergeCell ref="K171:L171"/>
    <mergeCell ref="M171:N171"/>
    <mergeCell ref="G170:H170"/>
    <mergeCell ref="I170:J170"/>
    <mergeCell ref="K170:L170"/>
    <mergeCell ref="M170:N170"/>
    <mergeCell ref="O170:P170"/>
    <mergeCell ref="G169:H169"/>
    <mergeCell ref="I169:J169"/>
    <mergeCell ref="K169:L169"/>
    <mergeCell ref="M169:N169"/>
    <mergeCell ref="O169:P169"/>
    <mergeCell ref="O167:P167"/>
    <mergeCell ref="G168:H168"/>
    <mergeCell ref="I168:J168"/>
    <mergeCell ref="K168:L168"/>
    <mergeCell ref="M168:N168"/>
    <mergeCell ref="O168:P168"/>
    <mergeCell ref="G167:H167"/>
    <mergeCell ref="I167:J167"/>
    <mergeCell ref="K167:L167"/>
    <mergeCell ref="M167:N167"/>
    <mergeCell ref="G166:H166"/>
    <mergeCell ref="I166:J166"/>
    <mergeCell ref="K166:L166"/>
    <mergeCell ref="M166:N166"/>
    <mergeCell ref="O166:P166"/>
    <mergeCell ref="G165:H165"/>
    <mergeCell ref="I165:J165"/>
    <mergeCell ref="K165:L165"/>
    <mergeCell ref="M165:N165"/>
    <mergeCell ref="O165:P165"/>
    <mergeCell ref="O163:P163"/>
    <mergeCell ref="G164:H164"/>
    <mergeCell ref="I164:J164"/>
    <mergeCell ref="K164:L164"/>
    <mergeCell ref="M164:N164"/>
    <mergeCell ref="O164:P164"/>
    <mergeCell ref="G163:H163"/>
    <mergeCell ref="I163:J163"/>
    <mergeCell ref="K163:L163"/>
    <mergeCell ref="M163:N163"/>
    <mergeCell ref="G162:H162"/>
    <mergeCell ref="I162:J162"/>
    <mergeCell ref="K162:L162"/>
    <mergeCell ref="M162:N162"/>
    <mergeCell ref="O162:P162"/>
    <mergeCell ref="G161:H161"/>
    <mergeCell ref="I161:J161"/>
    <mergeCell ref="K161:L161"/>
    <mergeCell ref="M161:N161"/>
    <mergeCell ref="O161:P161"/>
    <mergeCell ref="O159:P159"/>
    <mergeCell ref="G160:H160"/>
    <mergeCell ref="I160:J160"/>
    <mergeCell ref="K160:L160"/>
    <mergeCell ref="M160:N160"/>
    <mergeCell ref="O160:P160"/>
    <mergeCell ref="G159:H159"/>
    <mergeCell ref="I159:J159"/>
    <mergeCell ref="K159:L159"/>
    <mergeCell ref="M159:N159"/>
    <mergeCell ref="E159:F159"/>
    <mergeCell ref="E160:F160"/>
    <mergeCell ref="E161:F161"/>
    <mergeCell ref="Q159:R159"/>
    <mergeCell ref="Q160:R160"/>
    <mergeCell ref="Q161:R161"/>
    <mergeCell ref="G158:H158"/>
    <mergeCell ref="I158:J158"/>
    <mergeCell ref="K158:L158"/>
    <mergeCell ref="M158:N158"/>
    <mergeCell ref="O158:P158"/>
    <mergeCell ref="G157:H157"/>
    <mergeCell ref="I157:J157"/>
    <mergeCell ref="K157:L157"/>
    <mergeCell ref="M157:N157"/>
    <mergeCell ref="O157:P157"/>
    <mergeCell ref="E156:F156"/>
    <mergeCell ref="E157:F157"/>
    <mergeCell ref="E158:F158"/>
    <mergeCell ref="Q156:R156"/>
    <mergeCell ref="Q157:R157"/>
    <mergeCell ref="Q158:R158"/>
    <mergeCell ref="O155:P155"/>
    <mergeCell ref="G156:H156"/>
    <mergeCell ref="I156:J156"/>
    <mergeCell ref="K156:L156"/>
    <mergeCell ref="M156:N156"/>
    <mergeCell ref="O156:P156"/>
    <mergeCell ref="G155:H155"/>
    <mergeCell ref="I155:J155"/>
    <mergeCell ref="K155:L155"/>
    <mergeCell ref="M155:N155"/>
    <mergeCell ref="G154:H154"/>
    <mergeCell ref="I154:J154"/>
    <mergeCell ref="K154:L154"/>
    <mergeCell ref="M154:N154"/>
    <mergeCell ref="O154:P154"/>
    <mergeCell ref="G153:H153"/>
    <mergeCell ref="I153:J153"/>
    <mergeCell ref="K153:L153"/>
    <mergeCell ref="M153:N153"/>
    <mergeCell ref="O153:P153"/>
    <mergeCell ref="O151:P151"/>
    <mergeCell ref="G152:H152"/>
    <mergeCell ref="I152:J152"/>
    <mergeCell ref="K152:L152"/>
    <mergeCell ref="M152:N152"/>
    <mergeCell ref="O152:P152"/>
    <mergeCell ref="G151:H151"/>
    <mergeCell ref="I151:J151"/>
    <mergeCell ref="K151:L151"/>
    <mergeCell ref="M151:N151"/>
    <mergeCell ref="B151:D151"/>
    <mergeCell ref="B152:D152"/>
    <mergeCell ref="B153:D153"/>
    <mergeCell ref="G150:H150"/>
    <mergeCell ref="I150:J150"/>
    <mergeCell ref="K150:L150"/>
    <mergeCell ref="M150:N150"/>
    <mergeCell ref="O150:P150"/>
    <mergeCell ref="G149:H149"/>
    <mergeCell ref="I149:J149"/>
    <mergeCell ref="K149:L149"/>
    <mergeCell ref="M149:N149"/>
    <mergeCell ref="O149:P149"/>
    <mergeCell ref="B148:D148"/>
    <mergeCell ref="B149:D149"/>
    <mergeCell ref="B150:D150"/>
    <mergeCell ref="O147:P147"/>
    <mergeCell ref="G148:H148"/>
    <mergeCell ref="I148:J148"/>
    <mergeCell ref="K148:L148"/>
    <mergeCell ref="M148:N148"/>
    <mergeCell ref="O148:P148"/>
    <mergeCell ref="G147:H147"/>
    <mergeCell ref="I147:J147"/>
    <mergeCell ref="K147:L147"/>
    <mergeCell ref="M147:N147"/>
    <mergeCell ref="G146:H146"/>
    <mergeCell ref="I146:J146"/>
    <mergeCell ref="K146:L146"/>
    <mergeCell ref="M146:N146"/>
    <mergeCell ref="O146:P146"/>
    <mergeCell ref="G145:H145"/>
    <mergeCell ref="I145:J145"/>
    <mergeCell ref="K145:L145"/>
    <mergeCell ref="M145:N145"/>
    <mergeCell ref="O145:P145"/>
    <mergeCell ref="O143:P143"/>
    <mergeCell ref="G144:H144"/>
    <mergeCell ref="I144:J144"/>
    <mergeCell ref="K144:L144"/>
    <mergeCell ref="M144:N144"/>
    <mergeCell ref="O144:P144"/>
    <mergeCell ref="G143:H143"/>
    <mergeCell ref="I143:J143"/>
    <mergeCell ref="K143:L143"/>
    <mergeCell ref="M143:N143"/>
    <mergeCell ref="G142:H142"/>
    <mergeCell ref="I142:J142"/>
    <mergeCell ref="K142:L142"/>
    <mergeCell ref="M142:N142"/>
    <mergeCell ref="O142:P142"/>
    <mergeCell ref="G141:H141"/>
    <mergeCell ref="I141:J141"/>
    <mergeCell ref="K141:L141"/>
    <mergeCell ref="M141:N141"/>
    <mergeCell ref="O141:P141"/>
    <mergeCell ref="O139:P139"/>
    <mergeCell ref="G140:H140"/>
    <mergeCell ref="I140:J140"/>
    <mergeCell ref="K140:L140"/>
    <mergeCell ref="M140:N140"/>
    <mergeCell ref="O140:P140"/>
    <mergeCell ref="G139:H139"/>
    <mergeCell ref="I139:J139"/>
    <mergeCell ref="K139:L139"/>
    <mergeCell ref="M139:N139"/>
    <mergeCell ref="G138:H138"/>
    <mergeCell ref="I138:J138"/>
    <mergeCell ref="K138:L138"/>
    <mergeCell ref="M138:N138"/>
    <mergeCell ref="O138:P138"/>
    <mergeCell ref="G137:H137"/>
    <mergeCell ref="I137:J137"/>
    <mergeCell ref="K137:L137"/>
    <mergeCell ref="M137:N137"/>
    <mergeCell ref="O137:P137"/>
    <mergeCell ref="O135:P135"/>
    <mergeCell ref="G136:H136"/>
    <mergeCell ref="I136:J136"/>
    <mergeCell ref="K136:L136"/>
    <mergeCell ref="M136:N136"/>
    <mergeCell ref="O136:P136"/>
    <mergeCell ref="G135:H135"/>
    <mergeCell ref="I135:J135"/>
    <mergeCell ref="K135:L135"/>
    <mergeCell ref="M135:N135"/>
    <mergeCell ref="G134:H134"/>
    <mergeCell ref="I134:J134"/>
    <mergeCell ref="K134:L134"/>
    <mergeCell ref="M134:N134"/>
    <mergeCell ref="O134:P134"/>
    <mergeCell ref="G133:H133"/>
    <mergeCell ref="I133:J133"/>
    <mergeCell ref="K133:L133"/>
    <mergeCell ref="M133:N133"/>
    <mergeCell ref="O133:P133"/>
    <mergeCell ref="O131:P131"/>
    <mergeCell ref="G132:H132"/>
    <mergeCell ref="I132:J132"/>
    <mergeCell ref="K132:L132"/>
    <mergeCell ref="M132:N132"/>
    <mergeCell ref="O132:P132"/>
    <mergeCell ref="G131:H131"/>
    <mergeCell ref="I131:J131"/>
    <mergeCell ref="K131:L131"/>
    <mergeCell ref="M131:N131"/>
    <mergeCell ref="G130:H130"/>
    <mergeCell ref="I130:J130"/>
    <mergeCell ref="K130:L130"/>
    <mergeCell ref="M130:N130"/>
    <mergeCell ref="O130:P130"/>
    <mergeCell ref="G129:H129"/>
    <mergeCell ref="I129:J129"/>
    <mergeCell ref="K129:L129"/>
    <mergeCell ref="M129:N129"/>
    <mergeCell ref="O129:P129"/>
    <mergeCell ref="O127:P127"/>
    <mergeCell ref="G128:H128"/>
    <mergeCell ref="I128:J128"/>
    <mergeCell ref="K128:L128"/>
    <mergeCell ref="M128:N128"/>
    <mergeCell ref="O128:P128"/>
    <mergeCell ref="G127:H127"/>
    <mergeCell ref="I127:J127"/>
    <mergeCell ref="K127:L127"/>
    <mergeCell ref="M127:N127"/>
    <mergeCell ref="G126:H126"/>
    <mergeCell ref="I126:J126"/>
    <mergeCell ref="K126:L126"/>
    <mergeCell ref="M126:N126"/>
    <mergeCell ref="O126:P126"/>
    <mergeCell ref="G125:H125"/>
    <mergeCell ref="I125:J125"/>
    <mergeCell ref="K125:L125"/>
    <mergeCell ref="M125:N125"/>
    <mergeCell ref="O125:P125"/>
    <mergeCell ref="O123:P123"/>
    <mergeCell ref="G124:H124"/>
    <mergeCell ref="I124:J124"/>
    <mergeCell ref="K124:L124"/>
    <mergeCell ref="M124:N124"/>
    <mergeCell ref="O124:P124"/>
    <mergeCell ref="G123:H123"/>
    <mergeCell ref="I123:J123"/>
    <mergeCell ref="K123:L123"/>
    <mergeCell ref="M123:N123"/>
    <mergeCell ref="G122:H122"/>
    <mergeCell ref="I122:J122"/>
    <mergeCell ref="K122:L122"/>
    <mergeCell ref="M122:N122"/>
    <mergeCell ref="O122:P122"/>
    <mergeCell ref="G121:H121"/>
    <mergeCell ref="I121:J121"/>
    <mergeCell ref="K121:L121"/>
    <mergeCell ref="M121:N121"/>
    <mergeCell ref="O121:P121"/>
    <mergeCell ref="O119:P119"/>
    <mergeCell ref="G120:H120"/>
    <mergeCell ref="I120:J120"/>
    <mergeCell ref="K120:L120"/>
    <mergeCell ref="M120:N120"/>
    <mergeCell ref="O120:P120"/>
    <mergeCell ref="G119:H119"/>
    <mergeCell ref="I119:J119"/>
    <mergeCell ref="K119:L119"/>
    <mergeCell ref="M119:N119"/>
    <mergeCell ref="E119:F119"/>
    <mergeCell ref="E120:F120"/>
    <mergeCell ref="E121:F121"/>
    <mergeCell ref="Q119:R119"/>
    <mergeCell ref="Q120:R120"/>
    <mergeCell ref="Q121:R121"/>
    <mergeCell ref="G118:H118"/>
    <mergeCell ref="I118:J118"/>
    <mergeCell ref="K118:L118"/>
    <mergeCell ref="M118:N118"/>
    <mergeCell ref="O118:P118"/>
    <mergeCell ref="G117:H117"/>
    <mergeCell ref="I117:J117"/>
    <mergeCell ref="K117:L117"/>
    <mergeCell ref="M117:N117"/>
    <mergeCell ref="O117:P117"/>
    <mergeCell ref="E116:F116"/>
    <mergeCell ref="E117:F117"/>
    <mergeCell ref="E118:F118"/>
    <mergeCell ref="Q116:R116"/>
    <mergeCell ref="Q117:R117"/>
    <mergeCell ref="Q118:R118"/>
    <mergeCell ref="O115:P115"/>
    <mergeCell ref="G116:H116"/>
    <mergeCell ref="I116:J116"/>
    <mergeCell ref="K116:L116"/>
    <mergeCell ref="M116:N116"/>
    <mergeCell ref="O116:P116"/>
    <mergeCell ref="G115:H115"/>
    <mergeCell ref="I115:J115"/>
    <mergeCell ref="K115:L115"/>
    <mergeCell ref="M115:N115"/>
    <mergeCell ref="G114:H114"/>
    <mergeCell ref="I114:J114"/>
    <mergeCell ref="K114:L114"/>
    <mergeCell ref="M114:N114"/>
    <mergeCell ref="O114:P114"/>
    <mergeCell ref="G113:H113"/>
    <mergeCell ref="I113:J113"/>
    <mergeCell ref="K113:L113"/>
    <mergeCell ref="M113:N113"/>
    <mergeCell ref="O113:P113"/>
    <mergeCell ref="O111:P111"/>
    <mergeCell ref="G112:H112"/>
    <mergeCell ref="I112:J112"/>
    <mergeCell ref="K112:L112"/>
    <mergeCell ref="M112:N112"/>
    <mergeCell ref="O112:P112"/>
    <mergeCell ref="G111:H111"/>
    <mergeCell ref="I111:J111"/>
    <mergeCell ref="K111:L111"/>
    <mergeCell ref="M111:N111"/>
    <mergeCell ref="B111:D111"/>
    <mergeCell ref="B112:D112"/>
    <mergeCell ref="B113:D113"/>
    <mergeCell ref="G110:H110"/>
    <mergeCell ref="I110:J110"/>
    <mergeCell ref="K110:L110"/>
    <mergeCell ref="M110:N110"/>
    <mergeCell ref="O110:P110"/>
    <mergeCell ref="G109:H109"/>
    <mergeCell ref="I109:J109"/>
    <mergeCell ref="K109:L109"/>
    <mergeCell ref="M109:N109"/>
    <mergeCell ref="O109:P109"/>
    <mergeCell ref="B108:D108"/>
    <mergeCell ref="B109:D109"/>
    <mergeCell ref="B110:D110"/>
    <mergeCell ref="O107:P107"/>
    <mergeCell ref="G108:H108"/>
    <mergeCell ref="I108:J108"/>
    <mergeCell ref="K108:L108"/>
    <mergeCell ref="M108:N108"/>
    <mergeCell ref="O108:P108"/>
    <mergeCell ref="G107:H107"/>
    <mergeCell ref="I107:J107"/>
    <mergeCell ref="K107:L107"/>
    <mergeCell ref="M107:N107"/>
    <mergeCell ref="G106:H106"/>
    <mergeCell ref="I106:J106"/>
    <mergeCell ref="K106:L106"/>
    <mergeCell ref="M106:N106"/>
    <mergeCell ref="O106:P106"/>
    <mergeCell ref="G105:H105"/>
    <mergeCell ref="I105:J105"/>
    <mergeCell ref="K105:L105"/>
    <mergeCell ref="M105:N105"/>
    <mergeCell ref="O105:P105"/>
    <mergeCell ref="O103:P103"/>
    <mergeCell ref="G104:H104"/>
    <mergeCell ref="I104:J104"/>
    <mergeCell ref="K104:L104"/>
    <mergeCell ref="M104:N104"/>
    <mergeCell ref="O104:P104"/>
    <mergeCell ref="G103:H103"/>
    <mergeCell ref="I103:J103"/>
    <mergeCell ref="K103:L103"/>
    <mergeCell ref="M103:N103"/>
    <mergeCell ref="G102:H102"/>
    <mergeCell ref="I102:J102"/>
    <mergeCell ref="K102:L102"/>
    <mergeCell ref="M102:N102"/>
    <mergeCell ref="O102:P102"/>
    <mergeCell ref="G101:H101"/>
    <mergeCell ref="I101:J101"/>
    <mergeCell ref="K101:L101"/>
    <mergeCell ref="M101:N101"/>
    <mergeCell ref="O101:P101"/>
    <mergeCell ref="O99:P99"/>
    <mergeCell ref="G100:H100"/>
    <mergeCell ref="I100:J100"/>
    <mergeCell ref="K100:L100"/>
    <mergeCell ref="M100:N100"/>
    <mergeCell ref="O100:P100"/>
    <mergeCell ref="G99:H99"/>
    <mergeCell ref="I99:J99"/>
    <mergeCell ref="K99:L99"/>
    <mergeCell ref="M99:N99"/>
    <mergeCell ref="G98:H98"/>
    <mergeCell ref="I98:J98"/>
    <mergeCell ref="K98:L98"/>
    <mergeCell ref="M98:N98"/>
    <mergeCell ref="O98:P98"/>
    <mergeCell ref="G97:H97"/>
    <mergeCell ref="I97:J97"/>
    <mergeCell ref="K97:L97"/>
    <mergeCell ref="M97:N97"/>
    <mergeCell ref="O97:P97"/>
    <mergeCell ref="O95:P95"/>
    <mergeCell ref="G96:H96"/>
    <mergeCell ref="I96:J96"/>
    <mergeCell ref="K96:L96"/>
    <mergeCell ref="M96:N96"/>
    <mergeCell ref="O96:P96"/>
    <mergeCell ref="G95:H95"/>
    <mergeCell ref="I95:J95"/>
    <mergeCell ref="K95:L95"/>
    <mergeCell ref="M95:N95"/>
    <mergeCell ref="G94:H94"/>
    <mergeCell ref="I94:J94"/>
    <mergeCell ref="K94:L94"/>
    <mergeCell ref="M94:N94"/>
    <mergeCell ref="O94:P94"/>
    <mergeCell ref="G93:H93"/>
    <mergeCell ref="I93:J93"/>
    <mergeCell ref="K93:L93"/>
    <mergeCell ref="M93:N93"/>
    <mergeCell ref="O93:P93"/>
    <mergeCell ref="O91:P91"/>
    <mergeCell ref="G92:H92"/>
    <mergeCell ref="I92:J92"/>
    <mergeCell ref="K92:L92"/>
    <mergeCell ref="M92:N92"/>
    <mergeCell ref="O92:P92"/>
    <mergeCell ref="G91:H91"/>
    <mergeCell ref="I91:J91"/>
    <mergeCell ref="K91:L91"/>
    <mergeCell ref="M91:N91"/>
    <mergeCell ref="G90:H90"/>
    <mergeCell ref="I90:J90"/>
    <mergeCell ref="K90:L90"/>
    <mergeCell ref="M90:N90"/>
    <mergeCell ref="O90:P90"/>
    <mergeCell ref="G89:H89"/>
    <mergeCell ref="I89:J89"/>
    <mergeCell ref="K89:L89"/>
    <mergeCell ref="M89:N89"/>
    <mergeCell ref="O89:P89"/>
    <mergeCell ref="O87:P87"/>
    <mergeCell ref="G88:H88"/>
    <mergeCell ref="I88:J88"/>
    <mergeCell ref="K88:L88"/>
    <mergeCell ref="M88:N88"/>
    <mergeCell ref="O88:P88"/>
    <mergeCell ref="G87:H87"/>
    <mergeCell ref="I87:J87"/>
    <mergeCell ref="K87:L87"/>
    <mergeCell ref="M87:N87"/>
    <mergeCell ref="G86:H86"/>
    <mergeCell ref="I86:J86"/>
    <mergeCell ref="K86:L86"/>
    <mergeCell ref="M86:N86"/>
    <mergeCell ref="O86:P86"/>
    <mergeCell ref="G85:H85"/>
    <mergeCell ref="I85:J85"/>
    <mergeCell ref="K85:L85"/>
    <mergeCell ref="M85:N85"/>
    <mergeCell ref="O85:P85"/>
    <mergeCell ref="O83:P83"/>
    <mergeCell ref="G84:H84"/>
    <mergeCell ref="I84:J84"/>
    <mergeCell ref="K84:L84"/>
    <mergeCell ref="M84:N84"/>
    <mergeCell ref="O84:P84"/>
    <mergeCell ref="G83:H83"/>
    <mergeCell ref="I83:J83"/>
    <mergeCell ref="K83:L83"/>
    <mergeCell ref="M83:N83"/>
    <mergeCell ref="G82:H82"/>
    <mergeCell ref="I82:J82"/>
    <mergeCell ref="K82:L82"/>
    <mergeCell ref="M82:N82"/>
    <mergeCell ref="O82:P82"/>
    <mergeCell ref="G81:H81"/>
    <mergeCell ref="I81:J81"/>
    <mergeCell ref="K81:L81"/>
    <mergeCell ref="M81:N81"/>
    <mergeCell ref="O81:P81"/>
    <mergeCell ref="O79:P79"/>
    <mergeCell ref="G80:H80"/>
    <mergeCell ref="I80:J80"/>
    <mergeCell ref="K80:L80"/>
    <mergeCell ref="M80:N80"/>
    <mergeCell ref="O80:P80"/>
    <mergeCell ref="G79:H79"/>
    <mergeCell ref="I79:J79"/>
    <mergeCell ref="K79:L79"/>
    <mergeCell ref="M79:N79"/>
    <mergeCell ref="E79:F79"/>
    <mergeCell ref="E80:F80"/>
    <mergeCell ref="E81:F81"/>
    <mergeCell ref="Q79:R79"/>
    <mergeCell ref="Q80:R80"/>
    <mergeCell ref="Q81:R81"/>
    <mergeCell ref="G78:H78"/>
    <mergeCell ref="I78:J78"/>
    <mergeCell ref="K78:L78"/>
    <mergeCell ref="M78:N78"/>
    <mergeCell ref="O78:P78"/>
    <mergeCell ref="G77:H77"/>
    <mergeCell ref="I77:J77"/>
    <mergeCell ref="K77:L77"/>
    <mergeCell ref="M77:N77"/>
    <mergeCell ref="O77:P77"/>
    <mergeCell ref="E76:F76"/>
    <mergeCell ref="E77:F77"/>
    <mergeCell ref="E78:F78"/>
    <mergeCell ref="Q76:R76"/>
    <mergeCell ref="Q77:R77"/>
    <mergeCell ref="Q78:R78"/>
    <mergeCell ref="O75:P75"/>
    <mergeCell ref="G76:H76"/>
    <mergeCell ref="I76:J76"/>
    <mergeCell ref="K76:L76"/>
    <mergeCell ref="M76:N76"/>
    <mergeCell ref="O76:P76"/>
    <mergeCell ref="G75:H75"/>
    <mergeCell ref="I75:J75"/>
    <mergeCell ref="K75:L75"/>
    <mergeCell ref="M75:N75"/>
    <mergeCell ref="G74:H74"/>
    <mergeCell ref="I74:J74"/>
    <mergeCell ref="K74:L74"/>
    <mergeCell ref="M74:N74"/>
    <mergeCell ref="O74:P74"/>
    <mergeCell ref="G73:H73"/>
    <mergeCell ref="I73:J73"/>
    <mergeCell ref="K73:L73"/>
    <mergeCell ref="M73:N73"/>
    <mergeCell ref="O73:P73"/>
    <mergeCell ref="O71:P71"/>
    <mergeCell ref="G72:H72"/>
    <mergeCell ref="I72:J72"/>
    <mergeCell ref="K72:L72"/>
    <mergeCell ref="M72:N72"/>
    <mergeCell ref="O72:P72"/>
    <mergeCell ref="G71:H71"/>
    <mergeCell ref="I71:J71"/>
    <mergeCell ref="K71:L71"/>
    <mergeCell ref="M71:N71"/>
    <mergeCell ref="B71:D71"/>
    <mergeCell ref="B72:D72"/>
    <mergeCell ref="B73:D73"/>
    <mergeCell ref="G70:H70"/>
    <mergeCell ref="I70:J70"/>
    <mergeCell ref="K70:L70"/>
    <mergeCell ref="M70:N70"/>
    <mergeCell ref="O70:P70"/>
    <mergeCell ref="G69:H69"/>
    <mergeCell ref="I69:J69"/>
    <mergeCell ref="K69:L69"/>
    <mergeCell ref="M69:N69"/>
    <mergeCell ref="O69:P69"/>
    <mergeCell ref="B68:D68"/>
    <mergeCell ref="B69:D69"/>
    <mergeCell ref="B70:D70"/>
    <mergeCell ref="O67:P67"/>
    <mergeCell ref="G68:H68"/>
    <mergeCell ref="I68:J68"/>
    <mergeCell ref="K68:L68"/>
    <mergeCell ref="M68:N68"/>
    <mergeCell ref="O68:P68"/>
    <mergeCell ref="G67:H67"/>
    <mergeCell ref="I67:J67"/>
    <mergeCell ref="K67:L67"/>
    <mergeCell ref="M67:N67"/>
    <mergeCell ref="G66:H66"/>
    <mergeCell ref="I66:J66"/>
    <mergeCell ref="K66:L66"/>
    <mergeCell ref="M66:N66"/>
    <mergeCell ref="O66:P66"/>
    <mergeCell ref="G65:H65"/>
    <mergeCell ref="I65:J65"/>
    <mergeCell ref="K65:L65"/>
    <mergeCell ref="M65:N65"/>
    <mergeCell ref="O65:P65"/>
    <mergeCell ref="O63:P63"/>
    <mergeCell ref="G64:H64"/>
    <mergeCell ref="I64:J64"/>
    <mergeCell ref="K64:L64"/>
    <mergeCell ref="M64:N64"/>
    <mergeCell ref="O64:P64"/>
    <mergeCell ref="G63:H63"/>
    <mergeCell ref="I63:J63"/>
    <mergeCell ref="K63:L63"/>
    <mergeCell ref="M63:N63"/>
    <mergeCell ref="G62:H62"/>
    <mergeCell ref="I62:J62"/>
    <mergeCell ref="K62:L62"/>
    <mergeCell ref="M62:N62"/>
    <mergeCell ref="O62:P62"/>
    <mergeCell ref="G61:H61"/>
    <mergeCell ref="I61:J61"/>
    <mergeCell ref="K61:L61"/>
    <mergeCell ref="M61:N61"/>
    <mergeCell ref="O61:P61"/>
    <mergeCell ref="O59:P59"/>
    <mergeCell ref="G60:H60"/>
    <mergeCell ref="I60:J60"/>
    <mergeCell ref="K60:L60"/>
    <mergeCell ref="M60:N60"/>
    <mergeCell ref="O60:P60"/>
    <mergeCell ref="G59:H59"/>
    <mergeCell ref="I59:J59"/>
    <mergeCell ref="K59:L59"/>
    <mergeCell ref="M59:N59"/>
    <mergeCell ref="G58:H58"/>
    <mergeCell ref="I58:J58"/>
    <mergeCell ref="K58:L58"/>
    <mergeCell ref="M58:N58"/>
    <mergeCell ref="O58:P58"/>
    <mergeCell ref="G57:H57"/>
    <mergeCell ref="I57:J57"/>
    <mergeCell ref="K57:L57"/>
    <mergeCell ref="M57:N57"/>
    <mergeCell ref="O57:P57"/>
    <mergeCell ref="O55:P55"/>
    <mergeCell ref="G56:H56"/>
    <mergeCell ref="I56:J56"/>
    <mergeCell ref="K56:L56"/>
    <mergeCell ref="M56:N56"/>
    <mergeCell ref="O56:P56"/>
    <mergeCell ref="G55:H55"/>
    <mergeCell ref="I55:J55"/>
    <mergeCell ref="K55:L55"/>
    <mergeCell ref="M55:N55"/>
    <mergeCell ref="G54:H54"/>
    <mergeCell ref="I54:J54"/>
    <mergeCell ref="K54:L54"/>
    <mergeCell ref="M54:N54"/>
    <mergeCell ref="O54:P54"/>
    <mergeCell ref="G53:H53"/>
    <mergeCell ref="I53:J53"/>
    <mergeCell ref="K53:L53"/>
    <mergeCell ref="M53:N53"/>
    <mergeCell ref="O53:P53"/>
    <mergeCell ref="O51:P51"/>
    <mergeCell ref="G52:H52"/>
    <mergeCell ref="I52:J52"/>
    <mergeCell ref="K52:L52"/>
    <mergeCell ref="M52:N52"/>
    <mergeCell ref="O52:P52"/>
    <mergeCell ref="G51:H51"/>
    <mergeCell ref="I51:J51"/>
    <mergeCell ref="K51:L51"/>
    <mergeCell ref="M51:N51"/>
    <mergeCell ref="G50:H50"/>
    <mergeCell ref="I50:J50"/>
    <mergeCell ref="K50:L50"/>
    <mergeCell ref="M50:N50"/>
    <mergeCell ref="O50:P50"/>
    <mergeCell ref="G49:H49"/>
    <mergeCell ref="I49:J49"/>
    <mergeCell ref="K49:L49"/>
    <mergeCell ref="M49:N49"/>
    <mergeCell ref="O49:P49"/>
    <mergeCell ref="O47:P47"/>
    <mergeCell ref="G48:H48"/>
    <mergeCell ref="I48:J48"/>
    <mergeCell ref="K48:L48"/>
    <mergeCell ref="M48:N48"/>
    <mergeCell ref="O48:P48"/>
    <mergeCell ref="G47:H47"/>
    <mergeCell ref="I47:J47"/>
    <mergeCell ref="K47:L47"/>
    <mergeCell ref="M47:N47"/>
    <mergeCell ref="G46:H46"/>
    <mergeCell ref="I46:J46"/>
    <mergeCell ref="K46:L46"/>
    <mergeCell ref="M46:N46"/>
    <mergeCell ref="O46:P46"/>
    <mergeCell ref="G45:H45"/>
    <mergeCell ref="I45:J45"/>
    <mergeCell ref="K45:L45"/>
    <mergeCell ref="M45:N45"/>
    <mergeCell ref="O45:P45"/>
    <mergeCell ref="O43:P43"/>
    <mergeCell ref="G44:H44"/>
    <mergeCell ref="I44:J44"/>
    <mergeCell ref="K44:L44"/>
    <mergeCell ref="M44:N44"/>
    <mergeCell ref="O44:P44"/>
    <mergeCell ref="G43:H43"/>
    <mergeCell ref="I43:J43"/>
    <mergeCell ref="K43:L43"/>
    <mergeCell ref="M43:N43"/>
    <mergeCell ref="G42:H42"/>
    <mergeCell ref="I42:J42"/>
    <mergeCell ref="K42:L42"/>
    <mergeCell ref="M42:N42"/>
    <mergeCell ref="O42:P42"/>
    <mergeCell ref="G41:H41"/>
    <mergeCell ref="I41:J41"/>
    <mergeCell ref="K41:L41"/>
    <mergeCell ref="M41:N41"/>
    <mergeCell ref="O41:P41"/>
    <mergeCell ref="O39:P39"/>
    <mergeCell ref="G40:H40"/>
    <mergeCell ref="I40:J40"/>
    <mergeCell ref="K40:L40"/>
    <mergeCell ref="M40:N40"/>
    <mergeCell ref="O40:P40"/>
    <mergeCell ref="G39:H39"/>
    <mergeCell ref="I39:J39"/>
    <mergeCell ref="K39:L39"/>
    <mergeCell ref="M39:N39"/>
    <mergeCell ref="E39:F39"/>
    <mergeCell ref="E40:F40"/>
    <mergeCell ref="E41:F41"/>
    <mergeCell ref="G38:H38"/>
    <mergeCell ref="I38:J38"/>
    <mergeCell ref="K38:L38"/>
    <mergeCell ref="M38:N38"/>
    <mergeCell ref="O38:P38"/>
    <mergeCell ref="G37:H37"/>
    <mergeCell ref="I37:J37"/>
    <mergeCell ref="K37:L37"/>
    <mergeCell ref="M37:N37"/>
    <mergeCell ref="O37:P37"/>
    <mergeCell ref="E36:F36"/>
    <mergeCell ref="E37:F37"/>
    <mergeCell ref="E38:F38"/>
    <mergeCell ref="O35:P35"/>
    <mergeCell ref="G36:H36"/>
    <mergeCell ref="I36:J36"/>
    <mergeCell ref="K36:L36"/>
    <mergeCell ref="M36:N36"/>
    <mergeCell ref="O36:P36"/>
    <mergeCell ref="G35:H35"/>
    <mergeCell ref="I35:J35"/>
    <mergeCell ref="K35:L35"/>
    <mergeCell ref="M35:N35"/>
    <mergeCell ref="G34:H34"/>
    <mergeCell ref="I34:J34"/>
    <mergeCell ref="K34:L34"/>
    <mergeCell ref="M34:N34"/>
    <mergeCell ref="O34:P34"/>
    <mergeCell ref="G33:H33"/>
    <mergeCell ref="I33:J33"/>
    <mergeCell ref="K33:L33"/>
    <mergeCell ref="M33:N33"/>
    <mergeCell ref="O33:P33"/>
    <mergeCell ref="O31:P31"/>
    <mergeCell ref="G32:H32"/>
    <mergeCell ref="I32:J32"/>
    <mergeCell ref="K32:L32"/>
    <mergeCell ref="M32:N32"/>
    <mergeCell ref="O32:P32"/>
    <mergeCell ref="M30:N30"/>
    <mergeCell ref="O30:P30"/>
    <mergeCell ref="G31:H31"/>
    <mergeCell ref="I31:J31"/>
    <mergeCell ref="K31:L31"/>
    <mergeCell ref="M31:N31"/>
    <mergeCell ref="O29:P29"/>
    <mergeCell ref="AA29:AC29"/>
    <mergeCell ref="AD29:AF29"/>
    <mergeCell ref="G30:H30"/>
    <mergeCell ref="I30:J30"/>
    <mergeCell ref="K30:L30"/>
    <mergeCell ref="G29:H29"/>
    <mergeCell ref="I29:J29"/>
    <mergeCell ref="K29:L29"/>
    <mergeCell ref="M29:N29"/>
    <mergeCell ref="M28:N28"/>
    <mergeCell ref="O28:P28"/>
    <mergeCell ref="AA28:AC28"/>
    <mergeCell ref="AD28:AF28"/>
    <mergeCell ref="O27:P27"/>
    <mergeCell ref="AA27:AC27"/>
    <mergeCell ref="AD27:AF27"/>
    <mergeCell ref="G28:H28"/>
    <mergeCell ref="I28:J28"/>
    <mergeCell ref="K28:L28"/>
    <mergeCell ref="AA26:AC26"/>
    <mergeCell ref="AD26:AF26"/>
    <mergeCell ref="G27:H27"/>
    <mergeCell ref="I27:J27"/>
    <mergeCell ref="K27:L27"/>
    <mergeCell ref="M27:N27"/>
    <mergeCell ref="AA25:AC25"/>
    <mergeCell ref="AD25:AF25"/>
    <mergeCell ref="G26:H26"/>
    <mergeCell ref="I26:J26"/>
    <mergeCell ref="K26:L26"/>
    <mergeCell ref="M26:N26"/>
    <mergeCell ref="O26:P26"/>
    <mergeCell ref="G25:H25"/>
    <mergeCell ref="I25:J25"/>
    <mergeCell ref="K25:L25"/>
    <mergeCell ref="M25:N25"/>
    <mergeCell ref="O25:P25"/>
    <mergeCell ref="O23:P23"/>
    <mergeCell ref="G24:H24"/>
    <mergeCell ref="I24:J24"/>
    <mergeCell ref="K24:L24"/>
    <mergeCell ref="M24:N24"/>
    <mergeCell ref="O24:P24"/>
    <mergeCell ref="G23:H23"/>
    <mergeCell ref="I23:J23"/>
    <mergeCell ref="K23:L23"/>
    <mergeCell ref="M23:N23"/>
    <mergeCell ref="G22:H22"/>
    <mergeCell ref="I22:J22"/>
    <mergeCell ref="K22:L22"/>
    <mergeCell ref="M22:N22"/>
    <mergeCell ref="O22:P22"/>
    <mergeCell ref="G21:H21"/>
    <mergeCell ref="I21:J21"/>
    <mergeCell ref="K21:L21"/>
    <mergeCell ref="M21:N21"/>
    <mergeCell ref="O21:P21"/>
    <mergeCell ref="O19:P19"/>
    <mergeCell ref="G20:H20"/>
    <mergeCell ref="I20:J20"/>
    <mergeCell ref="K20:L20"/>
    <mergeCell ref="M20:N20"/>
    <mergeCell ref="O20:P20"/>
    <mergeCell ref="M18:N18"/>
    <mergeCell ref="O18:P18"/>
    <mergeCell ref="G19:H19"/>
    <mergeCell ref="I19:J19"/>
    <mergeCell ref="K19:L19"/>
    <mergeCell ref="M19:N19"/>
    <mergeCell ref="Q15:R15"/>
    <mergeCell ref="S15:T15"/>
    <mergeCell ref="G17:H18"/>
    <mergeCell ref="I17:L17"/>
    <mergeCell ref="M17:P17"/>
    <mergeCell ref="I18:J18"/>
    <mergeCell ref="K18:L18"/>
    <mergeCell ref="O13:P13"/>
    <mergeCell ref="Q13:R13"/>
    <mergeCell ref="S13:T13"/>
    <mergeCell ref="B15:D15"/>
    <mergeCell ref="E15:F15"/>
    <mergeCell ref="G15:H15"/>
    <mergeCell ref="I15:J15"/>
    <mergeCell ref="K15:L15"/>
    <mergeCell ref="M15:N15"/>
    <mergeCell ref="O15:P15"/>
    <mergeCell ref="M12:N12"/>
    <mergeCell ref="O12:P12"/>
    <mergeCell ref="Q12:R12"/>
    <mergeCell ref="S12:T12"/>
    <mergeCell ref="B13:D13"/>
    <mergeCell ref="E13:F13"/>
    <mergeCell ref="G13:H13"/>
    <mergeCell ref="I13:J13"/>
    <mergeCell ref="K13:L13"/>
    <mergeCell ref="M13:N13"/>
    <mergeCell ref="B14:D14"/>
    <mergeCell ref="E14:F14"/>
    <mergeCell ref="G14:H14"/>
    <mergeCell ref="I14:J14"/>
    <mergeCell ref="K14:L14"/>
    <mergeCell ref="M14:N14"/>
    <mergeCell ref="O14:P14"/>
    <mergeCell ref="Q14:R14"/>
    <mergeCell ref="S14:T14"/>
    <mergeCell ref="K11:L11"/>
    <mergeCell ref="M11:N11"/>
    <mergeCell ref="O11:P11"/>
    <mergeCell ref="Q11:R11"/>
    <mergeCell ref="S11:T11"/>
    <mergeCell ref="B12:D12"/>
    <mergeCell ref="E12:F12"/>
    <mergeCell ref="G12:H12"/>
    <mergeCell ref="I12:J12"/>
    <mergeCell ref="K12:L12"/>
    <mergeCell ref="G10:H10"/>
    <mergeCell ref="I10:J10"/>
    <mergeCell ref="B11:D11"/>
    <mergeCell ref="E11:F11"/>
    <mergeCell ref="G11:H11"/>
    <mergeCell ref="I11:J11"/>
    <mergeCell ref="B6:H7"/>
    <mergeCell ref="I6:T7"/>
    <mergeCell ref="B9:D10"/>
    <mergeCell ref="E9:F10"/>
    <mergeCell ref="G9:J9"/>
    <mergeCell ref="K9:L10"/>
    <mergeCell ref="M9:N10"/>
    <mergeCell ref="O9:P10"/>
    <mergeCell ref="Q9:R10"/>
    <mergeCell ref="S9:T10"/>
    <mergeCell ref="S22:T22"/>
    <mergeCell ref="S21:T21"/>
    <mergeCell ref="S20:T20"/>
    <mergeCell ref="S19:T19"/>
    <mergeCell ref="S18:T18"/>
    <mergeCell ref="S23:T23"/>
    <mergeCell ref="S24:T24"/>
    <mergeCell ref="S25:T25"/>
    <mergeCell ref="S26:T26"/>
    <mergeCell ref="S27:T27"/>
    <mergeCell ref="S28:T28"/>
    <mergeCell ref="S29:T29"/>
    <mergeCell ref="S30:T30"/>
    <mergeCell ref="S31:T31"/>
    <mergeCell ref="S32:T32"/>
    <mergeCell ref="S33:T33"/>
    <mergeCell ref="S34:T34"/>
    <mergeCell ref="S35:T35"/>
    <mergeCell ref="S36:T36"/>
    <mergeCell ref="S37:T37"/>
    <mergeCell ref="S38:T38"/>
    <mergeCell ref="S39:T39"/>
    <mergeCell ref="S40:T40"/>
    <mergeCell ref="S41:T41"/>
    <mergeCell ref="S42:T42"/>
    <mergeCell ref="S43:T43"/>
    <mergeCell ref="S44:T44"/>
    <mergeCell ref="S45:T45"/>
    <mergeCell ref="S46:T46"/>
    <mergeCell ref="S47:T47"/>
    <mergeCell ref="S48:T48"/>
    <mergeCell ref="S49:T49"/>
    <mergeCell ref="S50:T50"/>
    <mergeCell ref="S51:T51"/>
    <mergeCell ref="S52:T52"/>
    <mergeCell ref="S53:T53"/>
    <mergeCell ref="S54:T54"/>
    <mergeCell ref="S55:T55"/>
    <mergeCell ref="S56:T56"/>
    <mergeCell ref="S57:T57"/>
    <mergeCell ref="S58:T58"/>
    <mergeCell ref="S59:T59"/>
    <mergeCell ref="S60:T60"/>
    <mergeCell ref="S61:T61"/>
    <mergeCell ref="S62:T62"/>
    <mergeCell ref="S63:T63"/>
    <mergeCell ref="S64:T64"/>
    <mergeCell ref="S65:T65"/>
    <mergeCell ref="S66:T66"/>
    <mergeCell ref="S67:T67"/>
    <mergeCell ref="S68:T68"/>
    <mergeCell ref="S69:T69"/>
    <mergeCell ref="S70:T70"/>
    <mergeCell ref="S71:T71"/>
    <mergeCell ref="S72:T72"/>
    <mergeCell ref="S73:T73"/>
    <mergeCell ref="S74:T74"/>
    <mergeCell ref="S75:T75"/>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S92:T92"/>
    <mergeCell ref="S93:T93"/>
    <mergeCell ref="S94:T94"/>
    <mergeCell ref="S95:T95"/>
    <mergeCell ref="S96:T96"/>
    <mergeCell ref="S97:T97"/>
    <mergeCell ref="S98:T98"/>
    <mergeCell ref="S99:T99"/>
    <mergeCell ref="S100:T100"/>
    <mergeCell ref="S101:T101"/>
    <mergeCell ref="S102:T102"/>
    <mergeCell ref="S103:T103"/>
    <mergeCell ref="S104:T104"/>
    <mergeCell ref="S105:T105"/>
    <mergeCell ref="S106:T106"/>
    <mergeCell ref="S107:T107"/>
    <mergeCell ref="S108:T108"/>
    <mergeCell ref="S109:T109"/>
    <mergeCell ref="S110:T110"/>
    <mergeCell ref="S111:T111"/>
    <mergeCell ref="S112:T112"/>
    <mergeCell ref="S113:T113"/>
    <mergeCell ref="S114:T114"/>
    <mergeCell ref="S115:T115"/>
    <mergeCell ref="S116:T116"/>
    <mergeCell ref="S117:T117"/>
    <mergeCell ref="S118:T118"/>
    <mergeCell ref="S119:T119"/>
    <mergeCell ref="S120:T120"/>
    <mergeCell ref="S121:T121"/>
    <mergeCell ref="S122:T122"/>
    <mergeCell ref="S123:T123"/>
    <mergeCell ref="S124:T124"/>
    <mergeCell ref="S125:T125"/>
    <mergeCell ref="S126:T126"/>
    <mergeCell ref="S127:T127"/>
    <mergeCell ref="S128:T128"/>
    <mergeCell ref="S129:T129"/>
    <mergeCell ref="S130:T130"/>
    <mergeCell ref="S131:T131"/>
    <mergeCell ref="S132:T132"/>
    <mergeCell ref="S133:T133"/>
    <mergeCell ref="S134:T134"/>
    <mergeCell ref="S135:T135"/>
    <mergeCell ref="S136:T136"/>
    <mergeCell ref="S137:T137"/>
    <mergeCell ref="S138:T138"/>
    <mergeCell ref="S139:T139"/>
    <mergeCell ref="S140:T140"/>
    <mergeCell ref="S141:T141"/>
    <mergeCell ref="S142:T142"/>
    <mergeCell ref="S143:T143"/>
    <mergeCell ref="S144:T144"/>
    <mergeCell ref="S145:T145"/>
    <mergeCell ref="S146:T146"/>
    <mergeCell ref="S147:T147"/>
    <mergeCell ref="S148:T148"/>
    <mergeCell ref="S149:T149"/>
    <mergeCell ref="S150:T150"/>
    <mergeCell ref="S151:T151"/>
    <mergeCell ref="S152:T152"/>
    <mergeCell ref="S153:T153"/>
    <mergeCell ref="S154:T154"/>
    <mergeCell ref="S155:T155"/>
    <mergeCell ref="S156:T156"/>
    <mergeCell ref="S157:T157"/>
    <mergeCell ref="S158:T158"/>
    <mergeCell ref="S159:T159"/>
    <mergeCell ref="S160:T160"/>
    <mergeCell ref="S161:T161"/>
    <mergeCell ref="S162:T162"/>
    <mergeCell ref="S163:T163"/>
    <mergeCell ref="S164:T164"/>
    <mergeCell ref="S165:T165"/>
    <mergeCell ref="S166:T166"/>
    <mergeCell ref="S167:T167"/>
    <mergeCell ref="S168:T168"/>
    <mergeCell ref="S169:T169"/>
    <mergeCell ref="S170:T170"/>
    <mergeCell ref="S171:T171"/>
    <mergeCell ref="S172:T172"/>
    <mergeCell ref="S173:T173"/>
    <mergeCell ref="S174:T174"/>
    <mergeCell ref="S175:T175"/>
    <mergeCell ref="S176:T176"/>
    <mergeCell ref="S177:T177"/>
    <mergeCell ref="S178:T178"/>
    <mergeCell ref="S179:T179"/>
    <mergeCell ref="S180:T180"/>
    <mergeCell ref="S181:T181"/>
    <mergeCell ref="S182:T182"/>
    <mergeCell ref="S183:T183"/>
    <mergeCell ref="S184:T184"/>
    <mergeCell ref="S185:T185"/>
    <mergeCell ref="S186:T186"/>
    <mergeCell ref="S187:T187"/>
    <mergeCell ref="S188:T188"/>
    <mergeCell ref="S189:T189"/>
    <mergeCell ref="S190:T190"/>
    <mergeCell ref="S191:T191"/>
    <mergeCell ref="S192:T192"/>
    <mergeCell ref="S193:T193"/>
    <mergeCell ref="S194:T194"/>
    <mergeCell ref="S195:T195"/>
    <mergeCell ref="S196:T196"/>
    <mergeCell ref="S197:T197"/>
    <mergeCell ref="S198:T198"/>
    <mergeCell ref="S199:T199"/>
    <mergeCell ref="S200:T200"/>
    <mergeCell ref="S201:T201"/>
    <mergeCell ref="S202:T202"/>
    <mergeCell ref="S203:T203"/>
    <mergeCell ref="S204:T204"/>
    <mergeCell ref="S205:T205"/>
    <mergeCell ref="S206:T206"/>
    <mergeCell ref="S207:T207"/>
    <mergeCell ref="S208:T208"/>
    <mergeCell ref="S209:T209"/>
    <mergeCell ref="S210:T210"/>
    <mergeCell ref="S211:T211"/>
    <mergeCell ref="S212:T212"/>
    <mergeCell ref="S213:T213"/>
    <mergeCell ref="S214:T214"/>
    <mergeCell ref="S215:T215"/>
    <mergeCell ref="S216:T216"/>
    <mergeCell ref="S217:T217"/>
    <mergeCell ref="S218:T218"/>
    <mergeCell ref="S219:T219"/>
    <mergeCell ref="S220:T220"/>
    <mergeCell ref="S221:T221"/>
    <mergeCell ref="S239:T239"/>
    <mergeCell ref="S240:T240"/>
    <mergeCell ref="S241:T241"/>
    <mergeCell ref="S242:T242"/>
    <mergeCell ref="S243:T243"/>
    <mergeCell ref="S244:T244"/>
    <mergeCell ref="S245:T245"/>
    <mergeCell ref="S246:T246"/>
    <mergeCell ref="S247:T247"/>
    <mergeCell ref="S248:T248"/>
    <mergeCell ref="S222:T222"/>
    <mergeCell ref="S223:T223"/>
    <mergeCell ref="S224:T224"/>
    <mergeCell ref="S225:T225"/>
    <mergeCell ref="S226:T226"/>
    <mergeCell ref="S227:T227"/>
    <mergeCell ref="S228:T228"/>
    <mergeCell ref="S229:T229"/>
    <mergeCell ref="S230:T230"/>
    <mergeCell ref="S231:T231"/>
    <mergeCell ref="S232:T232"/>
    <mergeCell ref="S233:T233"/>
    <mergeCell ref="S234:T234"/>
    <mergeCell ref="S235:T235"/>
    <mergeCell ref="S236:T236"/>
    <mergeCell ref="S237:T237"/>
    <mergeCell ref="S238:T238"/>
  </mergeCells>
  <phoneticPr fontId="23"/>
  <conditionalFormatting sqref="A1:T1 U1:XFD2 A2:B2 A3:XFD5 A6:B6 I6 Z6:XFD7 A7 A8:XFD8 A9:B9 AA9:XFD15 A10 A11:D15 A16:XFD16 A249:XFD1048576">
    <cfRule type="expression" dxfId="210" priority="29">
      <formula>_xlfn.ISFORMULA(A1)=TRUE</formula>
    </cfRule>
  </conditionalFormatting>
  <conditionalFormatting sqref="E9">
    <cfRule type="expression" dxfId="209" priority="19">
      <formula>_xlfn.ISFORMULA(E9)=TRUE</formula>
    </cfRule>
  </conditionalFormatting>
  <conditionalFormatting sqref="O9">
    <cfRule type="expression" dxfId="201" priority="24">
      <formula>_xlfn.ISFORMULA(O9)=TRUE</formula>
    </cfRule>
  </conditionalFormatting>
  <conditionalFormatting sqref="R16">
    <cfRule type="expression" dxfId="197" priority="2">
      <formula>"AND(全体概要!$K$29="""",全体概要!$Y$29="""",全体概要!$D$30=""無し"",全体概要!$L$30=""無し"",全体概要!$S$30=""無し"",全体概要!$Z$30=""無し"")"</formula>
    </cfRule>
  </conditionalFormatting>
  <conditionalFormatting sqref="S11:S14 V11 U12:V14">
    <cfRule type="expression" dxfId="196" priority="23">
      <formula>#REF!&gt;300000000</formula>
    </cfRule>
  </conditionalFormatting>
  <conditionalFormatting sqref="S15 U15:V15">
    <cfRule type="expression" dxfId="195" priority="818">
      <formula>$S$15&gt;800000000</formula>
    </cfRule>
  </conditionalFormatting>
  <conditionalFormatting sqref="U11">
    <cfRule type="expression" dxfId="193" priority="18">
      <formula>_xlfn.ISFORMULA(U11)=TRUE</formula>
    </cfRule>
  </conditionalFormatting>
  <conditionalFormatting sqref="W9:W15 Y10:Y15">
    <cfRule type="expression" dxfId="192" priority="21">
      <formula>_xlfn.ISFORMULA(W9)=TRUE</formula>
    </cfRule>
  </conditionalFormatting>
  <conditionalFormatting sqref="Y11:Y14">
    <cfRule type="containsBlanks" dxfId="191" priority="20">
      <formula>LEN(TRIM(Y11))=0</formula>
    </cfRule>
  </conditionalFormatting>
  <conditionalFormatting sqref="AD26:AF28">
    <cfRule type="expression" dxfId="190" priority="28">
      <formula>#REF!&gt;300000000</formula>
    </cfRule>
  </conditionalFormatting>
  <conditionalFormatting sqref="AD29:AF29">
    <cfRule type="expression" dxfId="189" priority="27">
      <formula>$S$15&gt;600000000</formula>
    </cfRule>
  </conditionalFormatting>
  <dataValidations count="2">
    <dataValidation type="custom" allowBlank="1" showInputMessage="1" showErrorMessage="1" sqref="I19:I248 M19:M248 Q19:Q248" xr:uid="{431EDBC6-C7A2-463A-BAAC-E97CC3C12BBD}">
      <formula1>INT(I19)&gt;=0</formula1>
    </dataValidation>
    <dataValidation type="list" allowBlank="1" showInputMessage="1" showErrorMessage="1" sqref="K19:L248 O19:P248 S19:S248" xr:uid="{077477FF-8532-4EF6-BDEE-D86CF89F1DAA}">
      <formula1>"１年目,２年目,３年目,４年目"</formula1>
    </dataValidation>
  </dataValidations>
  <printOptions horizontalCentered="1"/>
  <pageMargins left="0.51181102362204722" right="0.11811023622047245" top="0.35433070866141736" bottom="0.35433070866141736" header="0.31496062992125984" footer="0.11811023622047245"/>
  <pageSetup paperSize="9" scale="61" fitToHeight="0" orientation="portrait" r:id="rId1"/>
  <headerFooter scaleWithDoc="0">
    <oddFooter>&amp;R&amp;K00-036R7中層ZEH-M_ver.1.1</oddFooter>
  </headerFooter>
  <rowBreaks count="5" manualBreakCount="5">
    <brk id="48" min="1" max="19" man="1"/>
    <brk id="93" min="1" max="19" man="1"/>
    <brk id="138" min="1" max="19" man="1"/>
    <brk id="183" min="1" max="19" man="1"/>
    <brk id="228" min="1" max="19"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0" id="{EC48E44C-785E-4B00-A4F4-C5AFFA8B9189}">
            <xm:f>全体概要!$D$30="有り"</xm:f>
            <x14:dxf>
              <fill>
                <patternFill patternType="none">
                  <bgColor auto="1"/>
                </patternFill>
              </fill>
            </x14:dxf>
          </x14:cfRule>
          <xm:sqref>E11:F15</xm:sqref>
        </x14:conditionalFormatting>
        <x14:conditionalFormatting xmlns:xm="http://schemas.microsoft.com/office/excel/2006/main">
          <x14:cfRule type="expression" priority="9" id="{ED255A4C-8912-45CD-9093-6F7790F91F74}">
            <xm:f>OR(全体概要!$K$29="専有部",全体概要!$K$29:$M$29="専有部・共用部",全体概要!$Y$29:$AA$29="専有部",全体概要!$Y$29:$AA$29="専有部・共用部")</xm:f>
            <x14:dxf>
              <fill>
                <patternFill patternType="none">
                  <bgColor auto="1"/>
                </patternFill>
              </fill>
            </x14:dxf>
          </x14:cfRule>
          <xm:sqref>G11:H15</xm:sqref>
        </x14:conditionalFormatting>
        <x14:conditionalFormatting xmlns:xm="http://schemas.microsoft.com/office/excel/2006/main">
          <x14:cfRule type="expression" priority="8" id="{3DEF6275-C750-4C4F-A960-616430D233F1}">
            <xm:f>OR(全体概要!$K$29="共用部",全体概要!$K$29="専有部・共用部",全体概要!$Y$29="共用部",全体概要!$Y$29="専有部・共用部")</xm:f>
            <x14:dxf>
              <fill>
                <patternFill patternType="none">
                  <bgColor auto="1"/>
                </patternFill>
              </fill>
            </x14:dxf>
          </x14:cfRule>
          <xm:sqref>I11:J15</xm:sqref>
        </x14:conditionalFormatting>
        <x14:conditionalFormatting xmlns:xm="http://schemas.microsoft.com/office/excel/2006/main">
          <x14:cfRule type="expression" priority="14" id="{DF0472D0-7A23-432A-A0D2-752DDA1E3428}">
            <xm:f>全体概要!$D$30="有り"</xm:f>
            <x14:dxf>
              <fill>
                <patternFill patternType="none">
                  <bgColor auto="1"/>
                </patternFill>
              </fill>
            </x14:dxf>
          </x14:cfRule>
          <xm:sqref>I19:L248</xm:sqref>
        </x14:conditionalFormatting>
        <x14:conditionalFormatting xmlns:xm="http://schemas.microsoft.com/office/excel/2006/main">
          <x14:cfRule type="expression" priority="7" id="{20387FFD-929D-4D67-A85D-F864173269B5}">
            <xm:f>全体概要!$Z$16="有り"</xm:f>
            <x14:dxf>
              <fill>
                <patternFill patternType="none">
                  <bgColor auto="1"/>
                </patternFill>
              </fill>
            </x14:dxf>
          </x14:cfRule>
          <xm:sqref>K11:L15</xm:sqref>
        </x14:conditionalFormatting>
        <x14:conditionalFormatting xmlns:xm="http://schemas.microsoft.com/office/excel/2006/main">
          <x14:cfRule type="expression" priority="6" id="{3E30D86A-4B05-4877-AFEB-BE5996AACF8D}">
            <xm:f>全体概要!$L$30="有り"</xm:f>
            <x14:dxf>
              <fill>
                <patternFill patternType="none">
                  <bgColor auto="1"/>
                </patternFill>
              </fill>
            </x14:dxf>
          </x14:cfRule>
          <xm:sqref>M11:N15</xm:sqref>
        </x14:conditionalFormatting>
        <x14:conditionalFormatting xmlns:xm="http://schemas.microsoft.com/office/excel/2006/main">
          <x14:cfRule type="expression" priority="12" id="{71DEDB1B-C9BC-4210-A901-3DF207F41905}">
            <xm:f>OR(全体概要!$K$29="専有部",全体概要!$K$29:$M$29="専有部・共用部",全体概要!$Y$29:$AA$29="専有部",全体概要!$Y$29:$AA$29="専有部・共用部")</xm:f>
            <x14:dxf>
              <fill>
                <patternFill patternType="none">
                  <bgColor auto="1"/>
                </patternFill>
              </fill>
            </x14:dxf>
          </x14:cfRule>
          <xm:sqref>M19:P248</xm:sqref>
        </x14:conditionalFormatting>
        <x14:conditionalFormatting xmlns:xm="http://schemas.microsoft.com/office/excel/2006/main">
          <x14:cfRule type="expression" priority="5" id="{4BB2D13B-E149-45EF-B249-0E397F4965FE}">
            <xm:f>全体概要!$S$30="有り"</xm:f>
            <x14:dxf>
              <fill>
                <patternFill patternType="none">
                  <bgColor auto="1"/>
                </patternFill>
              </fill>
            </x14:dxf>
          </x14:cfRule>
          <xm:sqref>O11:P15</xm:sqref>
        </x14:conditionalFormatting>
        <x14:conditionalFormatting xmlns:xm="http://schemas.microsoft.com/office/excel/2006/main">
          <x14:cfRule type="expression" priority="11" id="{07ADA1CF-6E65-4B02-B65F-0770B307A592}">
            <xm:f>全体概要!$L$30="有り"</xm:f>
            <x14:dxf>
              <fill>
                <patternFill patternType="none">
                  <bgColor auto="1"/>
                </patternFill>
              </fill>
            </x14:dxf>
          </x14:cfRule>
          <xm:sqref>Q19:Q248 S19:S248</xm:sqref>
        </x14:conditionalFormatting>
        <x14:conditionalFormatting xmlns:xm="http://schemas.microsoft.com/office/excel/2006/main">
          <x14:cfRule type="expression" priority="4" id="{F26AD0E3-EC06-4140-A3FE-3B6D1FF4F6EE}">
            <xm:f>全体概要!$Z$30="有り"</xm:f>
            <x14:dxf>
              <fill>
                <patternFill patternType="none">
                  <bgColor auto="1"/>
                </patternFill>
              </fill>
            </x14:dxf>
          </x14:cfRule>
          <xm:sqref>Q11:R15</xm:sqref>
        </x14:conditionalFormatting>
        <x14:conditionalFormatting xmlns:xm="http://schemas.microsoft.com/office/excel/2006/main">
          <x14:cfRule type="expression" priority="1" id="{FC76DC0E-E73E-428A-AF9F-163E82645563}">
            <xm:f>OR(全体概要!$Z$16="有り",全体概要!$F$29&gt;=1,全体概要!$T$29&gt;=1,全体概要!$D$30="有り",全体概要!$L$30="有り",全体概要!$S$30="有り",全体概要!$Z$30="有り")</xm:f>
            <x14:dxf>
              <fill>
                <patternFill patternType="none">
                  <bgColor auto="1"/>
                </patternFill>
              </fill>
            </x14:dxf>
          </x14:cfRule>
          <xm:sqref>S11:T15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CBE8-74D2-4067-B415-0FFC8386375E}">
  <sheetPr>
    <pageSetUpPr fitToPage="1"/>
  </sheetPr>
  <dimension ref="A1:AR50"/>
  <sheetViews>
    <sheetView showGridLines="0" view="pageBreakPreview" topLeftCell="B2" zoomScale="80" zoomScaleNormal="100" zoomScaleSheetLayoutView="80" workbookViewId="0">
      <selection activeCell="J11" sqref="J11:V11"/>
    </sheetView>
  </sheetViews>
  <sheetFormatPr defaultRowHeight="20.100000000000001" customHeight="1"/>
  <cols>
    <col min="1" max="1" width="0.625" style="385" hidden="1" customWidth="1"/>
    <col min="2" max="2" width="1.5" style="385" customWidth="1"/>
    <col min="3" max="24" width="5.625" style="385" customWidth="1"/>
    <col min="25" max="25" width="5.625" style="287" customWidth="1"/>
    <col min="26" max="29" width="5.625" style="385" customWidth="1"/>
    <col min="30" max="215" width="8.625" style="385"/>
    <col min="216" max="239" width="3.625" style="385" customWidth="1"/>
    <col min="240" max="248" width="9" style="385" customWidth="1"/>
    <col min="249" max="249" width="2" style="385" customWidth="1"/>
    <col min="250" max="471" width="8.625" style="385"/>
    <col min="472" max="495" width="3.625" style="385" customWidth="1"/>
    <col min="496" max="504" width="9" style="385" customWidth="1"/>
    <col min="505" max="505" width="2" style="385" customWidth="1"/>
    <col min="506" max="727" width="8.625" style="385"/>
    <col min="728" max="751" width="3.625" style="385" customWidth="1"/>
    <col min="752" max="760" width="9" style="385" customWidth="1"/>
    <col min="761" max="761" width="2" style="385" customWidth="1"/>
    <col min="762" max="983" width="8.625" style="385"/>
    <col min="984" max="1007" width="3.625" style="385" customWidth="1"/>
    <col min="1008" max="1016" width="9" style="385" customWidth="1"/>
    <col min="1017" max="1017" width="2" style="385" customWidth="1"/>
    <col min="1018" max="1239" width="8.625" style="385"/>
    <col min="1240" max="1263" width="3.625" style="385" customWidth="1"/>
    <col min="1264" max="1272" width="9" style="385" customWidth="1"/>
    <col min="1273" max="1273" width="2" style="385" customWidth="1"/>
    <col min="1274" max="1495" width="8.625" style="385"/>
    <col min="1496" max="1519" width="3.625" style="385" customWidth="1"/>
    <col min="1520" max="1528" width="9" style="385" customWidth="1"/>
    <col min="1529" max="1529" width="2" style="385" customWidth="1"/>
    <col min="1530" max="1751" width="8.625" style="385"/>
    <col min="1752" max="1775" width="3.625" style="385" customWidth="1"/>
    <col min="1776" max="1784" width="9" style="385" customWidth="1"/>
    <col min="1785" max="1785" width="2" style="385" customWidth="1"/>
    <col min="1786" max="2007" width="8.625" style="385"/>
    <col min="2008" max="2031" width="3.625" style="385" customWidth="1"/>
    <col min="2032" max="2040" width="9" style="385" customWidth="1"/>
    <col min="2041" max="2041" width="2" style="385" customWidth="1"/>
    <col min="2042" max="2263" width="8.625" style="385"/>
    <col min="2264" max="2287" width="3.625" style="385" customWidth="1"/>
    <col min="2288" max="2296" width="9" style="385" customWidth="1"/>
    <col min="2297" max="2297" width="2" style="385" customWidth="1"/>
    <col min="2298" max="2519" width="8.625" style="385"/>
    <col min="2520" max="2543" width="3.625" style="385" customWidth="1"/>
    <col min="2544" max="2552" width="9" style="385" customWidth="1"/>
    <col min="2553" max="2553" width="2" style="385" customWidth="1"/>
    <col min="2554" max="2775" width="8.625" style="385"/>
    <col min="2776" max="2799" width="3.625" style="385" customWidth="1"/>
    <col min="2800" max="2808" width="9" style="385" customWidth="1"/>
    <col min="2809" max="2809" width="2" style="385" customWidth="1"/>
    <col min="2810" max="3031" width="8.625" style="385"/>
    <col min="3032" max="3055" width="3.625" style="385" customWidth="1"/>
    <col min="3056" max="3064" width="9" style="385" customWidth="1"/>
    <col min="3065" max="3065" width="2" style="385" customWidth="1"/>
    <col min="3066" max="3287" width="8.625" style="385"/>
    <col min="3288" max="3311" width="3.625" style="385" customWidth="1"/>
    <col min="3312" max="3320" width="9" style="385" customWidth="1"/>
    <col min="3321" max="3321" width="2" style="385" customWidth="1"/>
    <col min="3322" max="3543" width="8.625" style="385"/>
    <col min="3544" max="3567" width="3.625" style="385" customWidth="1"/>
    <col min="3568" max="3576" width="9" style="385" customWidth="1"/>
    <col min="3577" max="3577" width="2" style="385" customWidth="1"/>
    <col min="3578" max="3799" width="8.625" style="385"/>
    <col min="3800" max="3823" width="3.625" style="385" customWidth="1"/>
    <col min="3824" max="3832" width="9" style="385" customWidth="1"/>
    <col min="3833" max="3833" width="2" style="385" customWidth="1"/>
    <col min="3834" max="4055" width="8.625" style="385"/>
    <col min="4056" max="4079" width="3.625" style="385" customWidth="1"/>
    <col min="4080" max="4088" width="9" style="385" customWidth="1"/>
    <col min="4089" max="4089" width="2" style="385" customWidth="1"/>
    <col min="4090" max="4311" width="8.625" style="385"/>
    <col min="4312" max="4335" width="3.625" style="385" customWidth="1"/>
    <col min="4336" max="4344" width="9" style="385" customWidth="1"/>
    <col min="4345" max="4345" width="2" style="385" customWidth="1"/>
    <col min="4346" max="4567" width="8.625" style="385"/>
    <col min="4568" max="4591" width="3.625" style="385" customWidth="1"/>
    <col min="4592" max="4600" width="9" style="385" customWidth="1"/>
    <col min="4601" max="4601" width="2" style="385" customWidth="1"/>
    <col min="4602" max="4823" width="8.625" style="385"/>
    <col min="4824" max="4847" width="3.625" style="385" customWidth="1"/>
    <col min="4848" max="4856" width="9" style="385" customWidth="1"/>
    <col min="4857" max="4857" width="2" style="385" customWidth="1"/>
    <col min="4858" max="5079" width="8.625" style="385"/>
    <col min="5080" max="5103" width="3.625" style="385" customWidth="1"/>
    <col min="5104" max="5112" width="9" style="385" customWidth="1"/>
    <col min="5113" max="5113" width="2" style="385" customWidth="1"/>
    <col min="5114" max="5335" width="8.625" style="385"/>
    <col min="5336" max="5359" width="3.625" style="385" customWidth="1"/>
    <col min="5360" max="5368" width="9" style="385" customWidth="1"/>
    <col min="5369" max="5369" width="2" style="385" customWidth="1"/>
    <col min="5370" max="5591" width="8.625" style="385"/>
    <col min="5592" max="5615" width="3.625" style="385" customWidth="1"/>
    <col min="5616" max="5624" width="9" style="385" customWidth="1"/>
    <col min="5625" max="5625" width="2" style="385" customWidth="1"/>
    <col min="5626" max="5847" width="8.625" style="385"/>
    <col min="5848" max="5871" width="3.625" style="385" customWidth="1"/>
    <col min="5872" max="5880" width="9" style="385" customWidth="1"/>
    <col min="5881" max="5881" width="2" style="385" customWidth="1"/>
    <col min="5882" max="6103" width="8.625" style="385"/>
    <col min="6104" max="6127" width="3.625" style="385" customWidth="1"/>
    <col min="6128" max="6136" width="9" style="385" customWidth="1"/>
    <col min="6137" max="6137" width="2" style="385" customWidth="1"/>
    <col min="6138" max="6359" width="8.625" style="385"/>
    <col min="6360" max="6383" width="3.625" style="385" customWidth="1"/>
    <col min="6384" max="6392" width="9" style="385" customWidth="1"/>
    <col min="6393" max="6393" width="2" style="385" customWidth="1"/>
    <col min="6394" max="6615" width="8.625" style="385"/>
    <col min="6616" max="6639" width="3.625" style="385" customWidth="1"/>
    <col min="6640" max="6648" width="9" style="385" customWidth="1"/>
    <col min="6649" max="6649" width="2" style="385" customWidth="1"/>
    <col min="6650" max="6871" width="8.625" style="385"/>
    <col min="6872" max="6895" width="3.625" style="385" customWidth="1"/>
    <col min="6896" max="6904" width="9" style="385" customWidth="1"/>
    <col min="6905" max="6905" width="2" style="385" customWidth="1"/>
    <col min="6906" max="7127" width="8.625" style="385"/>
    <col min="7128" max="7151" width="3.625" style="385" customWidth="1"/>
    <col min="7152" max="7160" width="9" style="385" customWidth="1"/>
    <col min="7161" max="7161" width="2" style="385" customWidth="1"/>
    <col min="7162" max="7383" width="8.625" style="385"/>
    <col min="7384" max="7407" width="3.625" style="385" customWidth="1"/>
    <col min="7408" max="7416" width="9" style="385" customWidth="1"/>
    <col min="7417" max="7417" width="2" style="385" customWidth="1"/>
    <col min="7418" max="7639" width="8.625" style="385"/>
    <col min="7640" max="7663" width="3.625" style="385" customWidth="1"/>
    <col min="7664" max="7672" width="9" style="385" customWidth="1"/>
    <col min="7673" max="7673" width="2" style="385" customWidth="1"/>
    <col min="7674" max="7895" width="8.625" style="385"/>
    <col min="7896" max="7919" width="3.625" style="385" customWidth="1"/>
    <col min="7920" max="7928" width="9" style="385" customWidth="1"/>
    <col min="7929" max="7929" width="2" style="385" customWidth="1"/>
    <col min="7930" max="8151" width="8.625" style="385"/>
    <col min="8152" max="8175" width="3.625" style="385" customWidth="1"/>
    <col min="8176" max="8184" width="9" style="385" customWidth="1"/>
    <col min="8185" max="8185" width="2" style="385" customWidth="1"/>
    <col min="8186" max="8407" width="8.625" style="385"/>
    <col min="8408" max="8431" width="3.625" style="385" customWidth="1"/>
    <col min="8432" max="8440" width="9" style="385" customWidth="1"/>
    <col min="8441" max="8441" width="2" style="385" customWidth="1"/>
    <col min="8442" max="8663" width="8.625" style="385"/>
    <col min="8664" max="8687" width="3.625" style="385" customWidth="1"/>
    <col min="8688" max="8696" width="9" style="385" customWidth="1"/>
    <col min="8697" max="8697" width="2" style="385" customWidth="1"/>
    <col min="8698" max="8919" width="8.625" style="385"/>
    <col min="8920" max="8943" width="3.625" style="385" customWidth="1"/>
    <col min="8944" max="8952" width="9" style="385" customWidth="1"/>
    <col min="8953" max="8953" width="2" style="385" customWidth="1"/>
    <col min="8954" max="9175" width="8.625" style="385"/>
    <col min="9176" max="9199" width="3.625" style="385" customWidth="1"/>
    <col min="9200" max="9208" width="9" style="385" customWidth="1"/>
    <col min="9209" max="9209" width="2" style="385" customWidth="1"/>
    <col min="9210" max="9431" width="8.625" style="385"/>
    <col min="9432" max="9455" width="3.625" style="385" customWidth="1"/>
    <col min="9456" max="9464" width="9" style="385" customWidth="1"/>
    <col min="9465" max="9465" width="2" style="385" customWidth="1"/>
    <col min="9466" max="9687" width="8.625" style="385"/>
    <col min="9688" max="9711" width="3.625" style="385" customWidth="1"/>
    <col min="9712" max="9720" width="9" style="385" customWidth="1"/>
    <col min="9721" max="9721" width="2" style="385" customWidth="1"/>
    <col min="9722" max="9943" width="8.625" style="385"/>
    <col min="9944" max="9967" width="3.625" style="385" customWidth="1"/>
    <col min="9968" max="9976" width="9" style="385" customWidth="1"/>
    <col min="9977" max="9977" width="2" style="385" customWidth="1"/>
    <col min="9978" max="10199" width="8.625" style="385"/>
    <col min="10200" max="10223" width="3.625" style="385" customWidth="1"/>
    <col min="10224" max="10232" width="9" style="385" customWidth="1"/>
    <col min="10233" max="10233" width="2" style="385" customWidth="1"/>
    <col min="10234" max="10455" width="8.625" style="385"/>
    <col min="10456" max="10479" width="3.625" style="385" customWidth="1"/>
    <col min="10480" max="10488" width="9" style="385" customWidth="1"/>
    <col min="10489" max="10489" width="2" style="385" customWidth="1"/>
    <col min="10490" max="10711" width="8.625" style="385"/>
    <col min="10712" max="10735" width="3.625" style="385" customWidth="1"/>
    <col min="10736" max="10744" width="9" style="385" customWidth="1"/>
    <col min="10745" max="10745" width="2" style="385" customWidth="1"/>
    <col min="10746" max="10967" width="8.625" style="385"/>
    <col min="10968" max="10991" width="3.625" style="385" customWidth="1"/>
    <col min="10992" max="11000" width="9" style="385" customWidth="1"/>
    <col min="11001" max="11001" width="2" style="385" customWidth="1"/>
    <col min="11002" max="11223" width="8.625" style="385"/>
    <col min="11224" max="11247" width="3.625" style="385" customWidth="1"/>
    <col min="11248" max="11256" width="9" style="385" customWidth="1"/>
    <col min="11257" max="11257" width="2" style="385" customWidth="1"/>
    <col min="11258" max="11479" width="8.625" style="385"/>
    <col min="11480" max="11503" width="3.625" style="385" customWidth="1"/>
    <col min="11504" max="11512" width="9" style="385" customWidth="1"/>
    <col min="11513" max="11513" width="2" style="385" customWidth="1"/>
    <col min="11514" max="11735" width="8.625" style="385"/>
    <col min="11736" max="11759" width="3.625" style="385" customWidth="1"/>
    <col min="11760" max="11768" width="9" style="385" customWidth="1"/>
    <col min="11769" max="11769" width="2" style="385" customWidth="1"/>
    <col min="11770" max="11991" width="8.625" style="385"/>
    <col min="11992" max="12015" width="3.625" style="385" customWidth="1"/>
    <col min="12016" max="12024" width="9" style="385" customWidth="1"/>
    <col min="12025" max="12025" width="2" style="385" customWidth="1"/>
    <col min="12026" max="12247" width="8.625" style="385"/>
    <col min="12248" max="12271" width="3.625" style="385" customWidth="1"/>
    <col min="12272" max="12280" width="9" style="385" customWidth="1"/>
    <col min="12281" max="12281" width="2" style="385" customWidth="1"/>
    <col min="12282" max="12503" width="8.625" style="385"/>
    <col min="12504" max="12527" width="3.625" style="385" customWidth="1"/>
    <col min="12528" max="12536" width="9" style="385" customWidth="1"/>
    <col min="12537" max="12537" width="2" style="385" customWidth="1"/>
    <col min="12538" max="12759" width="8.625" style="385"/>
    <col min="12760" max="12783" width="3.625" style="385" customWidth="1"/>
    <col min="12784" max="12792" width="9" style="385" customWidth="1"/>
    <col min="12793" max="12793" width="2" style="385" customWidth="1"/>
    <col min="12794" max="13015" width="8.625" style="385"/>
    <col min="13016" max="13039" width="3.625" style="385" customWidth="1"/>
    <col min="13040" max="13048" width="9" style="385" customWidth="1"/>
    <col min="13049" max="13049" width="2" style="385" customWidth="1"/>
    <col min="13050" max="13271" width="8.625" style="385"/>
    <col min="13272" max="13295" width="3.625" style="385" customWidth="1"/>
    <col min="13296" max="13304" width="9" style="385" customWidth="1"/>
    <col min="13305" max="13305" width="2" style="385" customWidth="1"/>
    <col min="13306" max="13527" width="8.625" style="385"/>
    <col min="13528" max="13551" width="3.625" style="385" customWidth="1"/>
    <col min="13552" max="13560" width="9" style="385" customWidth="1"/>
    <col min="13561" max="13561" width="2" style="385" customWidth="1"/>
    <col min="13562" max="13783" width="8.625" style="385"/>
    <col min="13784" max="13807" width="3.625" style="385" customWidth="1"/>
    <col min="13808" max="13816" width="9" style="385" customWidth="1"/>
    <col min="13817" max="13817" width="2" style="385" customWidth="1"/>
    <col min="13818" max="14039" width="8.625" style="385"/>
    <col min="14040" max="14063" width="3.625" style="385" customWidth="1"/>
    <col min="14064" max="14072" width="9" style="385" customWidth="1"/>
    <col min="14073" max="14073" width="2" style="385" customWidth="1"/>
    <col min="14074" max="14295" width="8.625" style="385"/>
    <col min="14296" max="14319" width="3.625" style="385" customWidth="1"/>
    <col min="14320" max="14328" width="9" style="385" customWidth="1"/>
    <col min="14329" max="14329" width="2" style="385" customWidth="1"/>
    <col min="14330" max="14551" width="8.625" style="385"/>
    <col min="14552" max="14575" width="3.625" style="385" customWidth="1"/>
    <col min="14576" max="14584" width="9" style="385" customWidth="1"/>
    <col min="14585" max="14585" width="2" style="385" customWidth="1"/>
    <col min="14586" max="14807" width="8.625" style="385"/>
    <col min="14808" max="14831" width="3.625" style="385" customWidth="1"/>
    <col min="14832" max="14840" width="9" style="385" customWidth="1"/>
    <col min="14841" max="14841" width="2" style="385" customWidth="1"/>
    <col min="14842" max="15063" width="8.625" style="385"/>
    <col min="15064" max="15087" width="3.625" style="385" customWidth="1"/>
    <col min="15088" max="15096" width="9" style="385" customWidth="1"/>
    <col min="15097" max="15097" width="2" style="385" customWidth="1"/>
    <col min="15098" max="15319" width="8.625" style="385"/>
    <col min="15320" max="15343" width="3.625" style="385" customWidth="1"/>
    <col min="15344" max="15352" width="9" style="385" customWidth="1"/>
    <col min="15353" max="15353" width="2" style="385" customWidth="1"/>
    <col min="15354" max="15575" width="8.625" style="385"/>
    <col min="15576" max="15599" width="3.625" style="385" customWidth="1"/>
    <col min="15600" max="15608" width="9" style="385" customWidth="1"/>
    <col min="15609" max="15609" width="2" style="385" customWidth="1"/>
    <col min="15610" max="15831" width="8.625" style="385"/>
    <col min="15832" max="15855" width="3.625" style="385" customWidth="1"/>
    <col min="15856" max="15864" width="9" style="385" customWidth="1"/>
    <col min="15865" max="15865" width="2" style="385" customWidth="1"/>
    <col min="15866" max="16087" width="8.625" style="385"/>
    <col min="16088" max="16111" width="3.625" style="385" customWidth="1"/>
    <col min="16112" max="16120" width="9" style="385" customWidth="1"/>
    <col min="16121" max="16121" width="2" style="385" customWidth="1"/>
    <col min="16122" max="16383" width="8.625" style="385"/>
    <col min="16384" max="16384" width="8.625" style="385" customWidth="1"/>
  </cols>
  <sheetData>
    <row r="1" spans="2:44" s="383" customFormat="1" ht="20.100000000000001" hidden="1" customHeight="1">
      <c r="B1" s="350"/>
      <c r="C1" s="382"/>
      <c r="Y1" s="382"/>
    </row>
    <row r="2" spans="2:44" ht="20.100000000000001" customHeight="1">
      <c r="B2" s="50" t="s">
        <v>323</v>
      </c>
      <c r="C2" s="384"/>
    </row>
    <row r="3" spans="2:44" ht="20.100000000000001" customHeight="1">
      <c r="B3" s="50" t="s">
        <v>325</v>
      </c>
      <c r="C3" s="384"/>
    </row>
    <row r="4" spans="2:44" s="386" customFormat="1" ht="6" customHeight="1">
      <c r="O4" s="387"/>
      <c r="W4" s="387"/>
      <c r="X4" s="388"/>
      <c r="Y4" s="287"/>
    </row>
    <row r="5" spans="2:44" ht="18" customHeight="1">
      <c r="B5" s="389" t="s">
        <v>990</v>
      </c>
      <c r="C5" s="386"/>
      <c r="D5" s="390"/>
      <c r="E5" s="390"/>
      <c r="F5" s="390"/>
      <c r="G5" s="390"/>
      <c r="H5" s="390"/>
      <c r="I5" s="390"/>
      <c r="J5" s="390"/>
      <c r="K5" s="390"/>
      <c r="L5" s="390"/>
      <c r="M5" s="390"/>
      <c r="N5" s="390"/>
      <c r="O5" s="390"/>
      <c r="P5" s="390"/>
      <c r="Q5" s="390"/>
      <c r="R5" s="390"/>
      <c r="S5" s="390"/>
      <c r="T5" s="390"/>
      <c r="U5" s="390"/>
      <c r="V5" s="390"/>
      <c r="W5" s="390"/>
      <c r="X5" s="391" t="s">
        <v>202</v>
      </c>
    </row>
    <row r="6" spans="2:44" ht="8.25" customHeight="1">
      <c r="B6" s="389"/>
      <c r="C6" s="389"/>
      <c r="D6" s="389"/>
      <c r="E6" s="389"/>
      <c r="F6" s="389"/>
      <c r="G6" s="389"/>
      <c r="H6" s="389"/>
      <c r="I6" s="389"/>
      <c r="J6" s="389"/>
      <c r="K6" s="389"/>
      <c r="L6" s="389"/>
      <c r="M6" s="389"/>
      <c r="N6" s="389"/>
      <c r="O6" s="389"/>
      <c r="P6" s="389"/>
      <c r="Q6" s="389"/>
      <c r="R6" s="389"/>
      <c r="S6" s="389"/>
      <c r="T6" s="389"/>
      <c r="U6" s="389"/>
      <c r="V6" s="389"/>
      <c r="W6" s="389"/>
      <c r="X6" s="386"/>
    </row>
    <row r="7" spans="2:44" s="386" customFormat="1" ht="24.75" customHeight="1">
      <c r="B7" s="392"/>
      <c r="C7" s="393" t="s">
        <v>229</v>
      </c>
      <c r="D7" s="78"/>
      <c r="E7" s="393"/>
      <c r="F7" s="393"/>
      <c r="G7" s="393"/>
      <c r="H7" s="393"/>
      <c r="I7" s="393"/>
      <c r="J7" s="393"/>
      <c r="K7" s="393"/>
      <c r="L7" s="393"/>
      <c r="M7" s="393"/>
      <c r="N7" s="393"/>
      <c r="O7" s="393"/>
      <c r="P7" s="393"/>
      <c r="Q7" s="393"/>
      <c r="R7" s="393"/>
      <c r="S7" s="393"/>
      <c r="T7" s="393"/>
      <c r="U7" s="394"/>
      <c r="V7" s="393"/>
      <c r="W7" s="393"/>
      <c r="X7" s="393"/>
      <c r="Y7" s="395"/>
      <c r="Z7" s="392"/>
      <c r="AA7" s="385"/>
      <c r="AB7" s="279"/>
      <c r="AC7" s="396"/>
      <c r="AQ7" s="396"/>
      <c r="AR7" s="397"/>
    </row>
    <row r="8" spans="2:44" s="386" customFormat="1" ht="30" customHeight="1">
      <c r="B8" s="392"/>
      <c r="C8" s="393"/>
      <c r="D8" s="1670" t="s">
        <v>230</v>
      </c>
      <c r="E8" s="1671"/>
      <c r="F8" s="1671"/>
      <c r="G8" s="1671"/>
      <c r="H8" s="1671"/>
      <c r="I8" s="1672"/>
      <c r="J8" s="1673" t="str">
        <f>IF(入力シート!F11="","",入力シート!F11)&amp;"中層ＺＥＨ-Ｍ支援事業"</f>
        <v>中層ＺＥＨ-Ｍ支援事業</v>
      </c>
      <c r="K8" s="1674"/>
      <c r="L8" s="1674"/>
      <c r="M8" s="1674"/>
      <c r="N8" s="1674"/>
      <c r="O8" s="1674"/>
      <c r="P8" s="1674"/>
      <c r="Q8" s="1674"/>
      <c r="R8" s="1674"/>
      <c r="S8" s="1674"/>
      <c r="T8" s="1674"/>
      <c r="U8" s="1674"/>
      <c r="V8" s="1675"/>
      <c r="W8" s="398"/>
      <c r="X8" s="398"/>
      <c r="Y8" s="395"/>
      <c r="Z8" s="392"/>
      <c r="AA8" s="385"/>
      <c r="AB8" s="279"/>
      <c r="AC8" s="396"/>
    </row>
    <row r="9" spans="2:44" ht="24.75" customHeight="1">
      <c r="B9" s="389"/>
      <c r="C9" s="416" t="s">
        <v>826</v>
      </c>
      <c r="D9" s="389"/>
      <c r="E9" s="389"/>
      <c r="F9" s="389"/>
      <c r="G9" s="389"/>
      <c r="H9" s="389"/>
      <c r="I9" s="389"/>
      <c r="J9" s="389"/>
      <c r="K9" s="389"/>
      <c r="L9" s="389"/>
      <c r="M9" s="389"/>
      <c r="N9" s="389"/>
      <c r="O9" s="389"/>
      <c r="P9" s="389"/>
      <c r="Q9" s="389"/>
      <c r="R9" s="389"/>
      <c r="S9" s="389"/>
      <c r="T9" s="389"/>
      <c r="U9" s="389"/>
      <c r="V9" s="389"/>
      <c r="W9" s="389"/>
      <c r="X9" s="386"/>
    </row>
    <row r="10" spans="2:44" s="386" customFormat="1" ht="24.75" customHeight="1">
      <c r="B10" s="392"/>
      <c r="D10" s="393" t="s">
        <v>714</v>
      </c>
      <c r="E10" s="393"/>
      <c r="F10" s="393"/>
      <c r="G10" s="393"/>
      <c r="H10" s="393"/>
      <c r="I10" s="393"/>
      <c r="J10" s="393"/>
      <c r="K10" s="393"/>
      <c r="L10" s="393"/>
      <c r="M10" s="393"/>
      <c r="N10" s="393"/>
      <c r="O10" s="393"/>
      <c r="P10" s="393"/>
      <c r="Q10" s="393"/>
      <c r="R10" s="393"/>
      <c r="S10" s="393"/>
      <c r="T10" s="393"/>
      <c r="U10" s="399"/>
      <c r="V10" s="393"/>
      <c r="W10" s="393"/>
      <c r="X10" s="393"/>
      <c r="Y10" s="395"/>
      <c r="Z10" s="323"/>
      <c r="AA10" s="385"/>
      <c r="AC10" s="396"/>
    </row>
    <row r="11" spans="2:44" s="386" customFormat="1" ht="46.5" customHeight="1">
      <c r="B11" s="392"/>
      <c r="C11" s="393"/>
      <c r="D11" s="1676" t="s">
        <v>389</v>
      </c>
      <c r="E11" s="1671"/>
      <c r="F11" s="1671"/>
      <c r="G11" s="1671"/>
      <c r="H11" s="1671"/>
      <c r="I11" s="1672"/>
      <c r="J11" s="1365"/>
      <c r="K11" s="1366"/>
      <c r="L11" s="1366"/>
      <c r="M11" s="1366"/>
      <c r="N11" s="1366"/>
      <c r="O11" s="1366"/>
      <c r="P11" s="1366"/>
      <c r="Q11" s="1366"/>
      <c r="R11" s="1366"/>
      <c r="S11" s="1366"/>
      <c r="T11" s="1366"/>
      <c r="U11" s="1366"/>
      <c r="V11" s="1367"/>
      <c r="W11" s="398"/>
      <c r="X11" s="398"/>
      <c r="Y11" s="395"/>
      <c r="Z11" s="400"/>
      <c r="AA11" s="385"/>
      <c r="AC11" s="396"/>
    </row>
    <row r="12" spans="2:44" ht="15" hidden="1" customHeight="1">
      <c r="B12" s="386"/>
      <c r="C12" s="386"/>
      <c r="D12" s="393" t="s">
        <v>632</v>
      </c>
      <c r="E12" s="390"/>
      <c r="F12" s="390"/>
      <c r="G12" s="390"/>
      <c r="H12" s="390"/>
      <c r="I12" s="390"/>
      <c r="J12" s="390"/>
      <c r="K12" s="390"/>
      <c r="L12" s="390"/>
      <c r="M12" s="401"/>
      <c r="N12" s="390"/>
      <c r="O12" s="390"/>
      <c r="P12" s="390"/>
      <c r="Q12" s="390"/>
      <c r="R12" s="390"/>
      <c r="S12" s="402"/>
      <c r="T12" s="390"/>
      <c r="U12" s="390"/>
      <c r="V12" s="390"/>
      <c r="W12" s="390"/>
      <c r="X12" s="386"/>
    </row>
    <row r="13" spans="2:44" ht="18" hidden="1" customHeight="1">
      <c r="B13" s="390"/>
      <c r="C13" s="390"/>
      <c r="D13" s="1617" t="s">
        <v>633</v>
      </c>
      <c r="E13" s="1618"/>
      <c r="F13" s="1618"/>
      <c r="G13" s="1618"/>
      <c r="H13" s="1618"/>
      <c r="I13" s="1619"/>
      <c r="J13" s="1620"/>
      <c r="K13" s="1621"/>
      <c r="L13" s="1621"/>
      <c r="M13" s="1621"/>
      <c r="N13" s="1621"/>
      <c r="O13" s="1621"/>
      <c r="P13" s="1621"/>
      <c r="Q13" s="1621"/>
      <c r="R13" s="1621"/>
      <c r="S13" s="1621"/>
      <c r="T13" s="1621"/>
      <c r="U13" s="1622"/>
      <c r="V13" s="390"/>
      <c r="W13" s="390"/>
      <c r="X13" s="386"/>
      <c r="Y13" s="286"/>
    </row>
    <row r="14" spans="2:44" ht="24.75" customHeight="1">
      <c r="B14" s="386"/>
      <c r="C14" s="386"/>
      <c r="D14" s="393" t="s">
        <v>696</v>
      </c>
      <c r="E14" s="390"/>
      <c r="F14" s="390"/>
      <c r="G14" s="390"/>
      <c r="H14" s="390"/>
      <c r="I14" s="390"/>
      <c r="J14" s="390"/>
      <c r="K14" s="390"/>
      <c r="L14" s="390"/>
      <c r="M14" s="390"/>
      <c r="N14" s="390"/>
      <c r="O14" s="390"/>
      <c r="P14" s="390"/>
      <c r="Q14" s="390"/>
      <c r="R14" s="390"/>
      <c r="S14" s="402"/>
      <c r="T14" s="390"/>
      <c r="U14" s="390"/>
      <c r="V14" s="390"/>
      <c r="W14" s="390"/>
      <c r="X14" s="386"/>
    </row>
    <row r="15" spans="2:44" ht="30" customHeight="1">
      <c r="B15" s="390"/>
      <c r="C15" s="390"/>
      <c r="D15" s="1612" t="s">
        <v>166</v>
      </c>
      <c r="E15" s="1612"/>
      <c r="F15" s="1612"/>
      <c r="G15" s="1612"/>
      <c r="H15" s="1612"/>
      <c r="I15" s="1612"/>
      <c r="J15" s="1623"/>
      <c r="K15" s="1623"/>
      <c r="L15" s="1623"/>
      <c r="M15" s="1623"/>
      <c r="N15" s="1623"/>
      <c r="O15" s="1623"/>
      <c r="P15" s="1623"/>
      <c r="Q15" s="1624"/>
      <c r="R15" s="1625"/>
      <c r="S15" s="1625"/>
      <c r="T15" s="1625"/>
      <c r="U15" s="1625"/>
      <c r="V15" s="1625"/>
      <c r="W15" s="1625"/>
      <c r="X15" s="386"/>
    </row>
    <row r="16" spans="2:44" ht="30" customHeight="1">
      <c r="B16" s="390"/>
      <c r="C16" s="390"/>
      <c r="D16" s="1612" t="s">
        <v>634</v>
      </c>
      <c r="E16" s="1612"/>
      <c r="F16" s="1612"/>
      <c r="G16" s="1612"/>
      <c r="H16" s="1612"/>
      <c r="I16" s="1612"/>
      <c r="J16" s="1623"/>
      <c r="K16" s="1623"/>
      <c r="L16" s="1623"/>
      <c r="M16" s="1623"/>
      <c r="N16" s="1623"/>
      <c r="O16" s="1623"/>
      <c r="P16" s="1623"/>
      <c r="Q16" s="1624"/>
      <c r="R16" s="1625"/>
      <c r="S16" s="1625"/>
      <c r="T16" s="1625"/>
      <c r="U16" s="1625"/>
      <c r="V16" s="1625"/>
      <c r="W16" s="1625"/>
      <c r="X16" s="386"/>
    </row>
    <row r="17" spans="2:25" ht="30" customHeight="1">
      <c r="B17" s="390"/>
      <c r="C17" s="390"/>
      <c r="D17" s="1612" t="s">
        <v>635</v>
      </c>
      <c r="E17" s="1612"/>
      <c r="F17" s="1612"/>
      <c r="G17" s="1612"/>
      <c r="H17" s="1612"/>
      <c r="I17" s="1612"/>
      <c r="J17" s="1626"/>
      <c r="K17" s="1626"/>
      <c r="L17" s="1626"/>
      <c r="M17" s="1626"/>
      <c r="N17" s="1626"/>
      <c r="O17" s="1626"/>
      <c r="P17" s="1627"/>
      <c r="Q17" s="403" t="s">
        <v>427</v>
      </c>
      <c r="R17" s="1628" t="s">
        <v>636</v>
      </c>
      <c r="S17" s="1628"/>
      <c r="T17" s="1628"/>
      <c r="U17" s="1628"/>
      <c r="V17" s="1628"/>
      <c r="W17" s="1628"/>
      <c r="X17" s="386"/>
    </row>
    <row r="18" spans="2:25" ht="30" customHeight="1">
      <c r="B18" s="390"/>
      <c r="C18" s="390"/>
      <c r="D18" s="1612" t="s">
        <v>637</v>
      </c>
      <c r="E18" s="1612"/>
      <c r="F18" s="1612"/>
      <c r="G18" s="1612"/>
      <c r="H18" s="1612"/>
      <c r="I18" s="1612"/>
      <c r="J18" s="1626"/>
      <c r="K18" s="1626"/>
      <c r="L18" s="1626"/>
      <c r="M18" s="1626"/>
      <c r="N18" s="1626"/>
      <c r="O18" s="1626"/>
      <c r="P18" s="1627"/>
      <c r="Q18" s="403" t="s">
        <v>427</v>
      </c>
      <c r="R18" s="386"/>
      <c r="S18" s="402"/>
      <c r="T18" s="390"/>
      <c r="U18" s="390"/>
      <c r="V18" s="390"/>
      <c r="W18" s="390"/>
      <c r="X18" s="386"/>
    </row>
    <row r="19" spans="2:25" ht="30" customHeight="1">
      <c r="B19" s="390"/>
      <c r="C19" s="390"/>
      <c r="D19" s="1612" t="s">
        <v>638</v>
      </c>
      <c r="E19" s="1612"/>
      <c r="F19" s="1612"/>
      <c r="G19" s="1612"/>
      <c r="H19" s="1612"/>
      <c r="I19" s="1612"/>
      <c r="J19" s="1613"/>
      <c r="K19" s="1613"/>
      <c r="L19" s="1613"/>
      <c r="M19" s="1613"/>
      <c r="N19" s="1613"/>
      <c r="O19" s="1613"/>
      <c r="P19" s="1614"/>
      <c r="Q19" s="1615"/>
      <c r="R19" s="1616"/>
      <c r="S19" s="402"/>
      <c r="T19" s="390"/>
      <c r="U19" s="390"/>
      <c r="V19" s="390"/>
      <c r="W19" s="390"/>
      <c r="X19" s="386"/>
    </row>
    <row r="20" spans="2:25" ht="30" customHeight="1">
      <c r="B20" s="390"/>
      <c r="C20" s="390"/>
      <c r="D20" s="1612" t="s">
        <v>639</v>
      </c>
      <c r="E20" s="1612"/>
      <c r="F20" s="1612"/>
      <c r="G20" s="1612"/>
      <c r="H20" s="1612"/>
      <c r="I20" s="1612"/>
      <c r="J20" s="1630"/>
      <c r="K20" s="1630"/>
      <c r="L20" s="1630"/>
      <c r="M20" s="1630"/>
      <c r="N20" s="1630"/>
      <c r="O20" s="1630"/>
      <c r="P20" s="1631"/>
      <c r="Q20" s="403" t="s">
        <v>428</v>
      </c>
      <c r="R20" s="386"/>
      <c r="S20" s="402"/>
      <c r="T20" s="390"/>
      <c r="U20" s="390"/>
      <c r="V20" s="390"/>
      <c r="W20" s="390"/>
      <c r="X20" s="386"/>
    </row>
    <row r="21" spans="2:25" ht="37.5" customHeight="1">
      <c r="B21" s="390"/>
      <c r="C21" s="390"/>
      <c r="D21" s="1632" t="s">
        <v>827</v>
      </c>
      <c r="E21" s="1633"/>
      <c r="F21" s="1633"/>
      <c r="G21" s="1633"/>
      <c r="H21" s="1633"/>
      <c r="I21" s="1633"/>
      <c r="J21" s="1634" t="str">
        <f>IF(J18="","",125000*J18+IF(J19="ハイブリッド",J20*20000,0))</f>
        <v/>
      </c>
      <c r="K21" s="1634"/>
      <c r="L21" s="1634"/>
      <c r="M21" s="1634"/>
      <c r="N21" s="1634"/>
      <c r="O21" s="1634"/>
      <c r="P21" s="1635"/>
      <c r="Q21" s="403" t="s">
        <v>165</v>
      </c>
      <c r="R21" s="386"/>
      <c r="S21" s="402"/>
      <c r="T21" s="390"/>
      <c r="U21" s="390"/>
      <c r="V21" s="390"/>
      <c r="W21" s="390"/>
      <c r="X21" s="386"/>
      <c r="Y21" s="286" t="s">
        <v>912</v>
      </c>
    </row>
    <row r="22" spans="2:25" ht="37.5" customHeight="1">
      <c r="B22" s="390"/>
      <c r="C22" s="390"/>
      <c r="D22" s="1636" t="s">
        <v>640</v>
      </c>
      <c r="E22" s="1637"/>
      <c r="F22" s="1637"/>
      <c r="G22" s="1637"/>
      <c r="H22" s="1637"/>
      <c r="I22" s="1638"/>
      <c r="J22" s="1639"/>
      <c r="K22" s="1640"/>
      <c r="L22" s="1640"/>
      <c r="M22" s="1640"/>
      <c r="N22" s="1640"/>
      <c r="O22" s="1640"/>
      <c r="P22" s="1641"/>
      <c r="Q22" s="404" t="s">
        <v>165</v>
      </c>
      <c r="R22" s="1642" t="s">
        <v>641</v>
      </c>
      <c r="S22" s="1642"/>
      <c r="T22" s="1642"/>
      <c r="U22" s="1642"/>
      <c r="V22" s="1642"/>
      <c r="W22" s="1642"/>
      <c r="X22" s="386"/>
      <c r="Y22" s="286" t="s">
        <v>678</v>
      </c>
    </row>
    <row r="23" spans="2:25" ht="24.75" customHeight="1">
      <c r="B23" s="390"/>
      <c r="C23" s="390"/>
      <c r="D23" s="1629" t="s">
        <v>642</v>
      </c>
      <c r="E23" s="1629"/>
      <c r="F23" s="1629"/>
      <c r="G23" s="1629"/>
      <c r="H23" s="1629"/>
      <c r="I23" s="1629"/>
      <c r="J23" s="1629"/>
      <c r="K23" s="1629"/>
      <c r="L23" s="1629"/>
      <c r="M23" s="1629"/>
      <c r="N23" s="1629"/>
      <c r="O23" s="1629"/>
      <c r="P23" s="1629"/>
      <c r="Q23" s="390"/>
      <c r="R23" s="390"/>
      <c r="S23" s="390"/>
      <c r="T23" s="390"/>
      <c r="U23" s="390"/>
      <c r="V23" s="405"/>
      <c r="W23" s="405"/>
      <c r="X23" s="386"/>
    </row>
    <row r="24" spans="2:25" ht="30" customHeight="1">
      <c r="B24" s="390"/>
      <c r="C24" s="390"/>
      <c r="D24" s="1636" t="s">
        <v>643</v>
      </c>
      <c r="E24" s="1637"/>
      <c r="F24" s="1637"/>
      <c r="G24" s="1637"/>
      <c r="H24" s="1637"/>
      <c r="I24" s="1638"/>
      <c r="J24" s="1639"/>
      <c r="K24" s="1640"/>
      <c r="L24" s="1640"/>
      <c r="M24" s="1640"/>
      <c r="N24" s="1640"/>
      <c r="O24" s="1640"/>
      <c r="P24" s="1641"/>
      <c r="Q24" s="404" t="s">
        <v>165</v>
      </c>
      <c r="R24" s="949"/>
      <c r="S24" s="949"/>
      <c r="T24" s="949"/>
      <c r="U24" s="949"/>
      <c r="V24" s="949"/>
      <c r="W24" s="949"/>
      <c r="X24" s="386"/>
      <c r="Y24" s="286" t="s">
        <v>677</v>
      </c>
    </row>
    <row r="25" spans="2:25" ht="24.75" customHeight="1">
      <c r="B25" s="390"/>
      <c r="C25" s="390"/>
      <c r="D25" s="1629" t="s">
        <v>644</v>
      </c>
      <c r="E25" s="1629"/>
      <c r="F25" s="1629"/>
      <c r="G25" s="1629"/>
      <c r="H25" s="1629"/>
      <c r="I25" s="1629"/>
      <c r="J25" s="1629"/>
      <c r="K25" s="1629"/>
      <c r="L25" s="1629"/>
      <c r="M25" s="1629"/>
      <c r="N25" s="1629"/>
      <c r="O25" s="1629"/>
      <c r="P25" s="1629"/>
      <c r="Q25" s="390"/>
      <c r="R25" s="390"/>
      <c r="S25" s="390"/>
      <c r="T25" s="390"/>
      <c r="U25" s="390"/>
      <c r="V25" s="405"/>
      <c r="W25" s="405"/>
      <c r="X25" s="386"/>
    </row>
    <row r="26" spans="2:25" ht="30" customHeight="1">
      <c r="B26" s="390"/>
      <c r="C26" s="390"/>
      <c r="D26" s="1636" t="s">
        <v>645</v>
      </c>
      <c r="E26" s="1637"/>
      <c r="F26" s="1637"/>
      <c r="G26" s="1637"/>
      <c r="H26" s="1637"/>
      <c r="I26" s="1638"/>
      <c r="J26" s="1643" t="str">
        <f>IF(OR(J22="",J24=""),"",J22+J24)</f>
        <v/>
      </c>
      <c r="K26" s="1644"/>
      <c r="L26" s="1644"/>
      <c r="M26" s="1644"/>
      <c r="N26" s="1644"/>
      <c r="O26" s="1644"/>
      <c r="P26" s="1645"/>
      <c r="Q26" s="404" t="s">
        <v>165</v>
      </c>
      <c r="R26" s="949"/>
      <c r="S26" s="949"/>
      <c r="T26" s="949"/>
      <c r="U26" s="949"/>
      <c r="V26" s="949"/>
      <c r="W26" s="949"/>
      <c r="X26" s="386"/>
      <c r="Y26" s="286" t="s">
        <v>729</v>
      </c>
    </row>
    <row r="27" spans="2:25" ht="30" customHeight="1">
      <c r="B27" s="390"/>
      <c r="C27" s="390"/>
      <c r="D27" s="1636" t="s">
        <v>646</v>
      </c>
      <c r="E27" s="1637"/>
      <c r="F27" s="1637"/>
      <c r="G27" s="1637"/>
      <c r="H27" s="1637"/>
      <c r="I27" s="1638"/>
      <c r="J27" s="1646"/>
      <c r="K27" s="1647"/>
      <c r="L27" s="1647"/>
      <c r="M27" s="1647"/>
      <c r="N27" s="1647"/>
      <c r="O27" s="1647"/>
      <c r="P27" s="1648"/>
      <c r="Q27" s="404" t="s">
        <v>647</v>
      </c>
      <c r="R27" s="1642" t="s">
        <v>648</v>
      </c>
      <c r="S27" s="1642"/>
      <c r="T27" s="1642"/>
      <c r="U27" s="1642"/>
      <c r="V27" s="1642"/>
      <c r="W27" s="1642"/>
      <c r="X27" s="386"/>
    </row>
    <row r="28" spans="2:25" ht="30" customHeight="1">
      <c r="B28" s="390"/>
      <c r="C28" s="390"/>
      <c r="D28" s="1636" t="s">
        <v>649</v>
      </c>
      <c r="E28" s="1637"/>
      <c r="F28" s="1637"/>
      <c r="G28" s="1637"/>
      <c r="H28" s="1637"/>
      <c r="I28" s="1638"/>
      <c r="J28" s="1652" t="str">
        <f>IF(OR(J18="",J22="",J24=""),"",IF(J26&lt;=J21,20000,0))</f>
        <v/>
      </c>
      <c r="K28" s="1653"/>
      <c r="L28" s="1653"/>
      <c r="M28" s="1653"/>
      <c r="N28" s="1653"/>
      <c r="O28" s="1653"/>
      <c r="P28" s="1654"/>
      <c r="Q28" s="404" t="s">
        <v>165</v>
      </c>
      <c r="R28" s="949" t="s">
        <v>650</v>
      </c>
      <c r="S28" s="949"/>
      <c r="T28" s="949"/>
      <c r="U28" s="949"/>
      <c r="V28" s="949"/>
      <c r="W28" s="949"/>
      <c r="X28" s="386"/>
      <c r="Y28" s="286" t="s">
        <v>651</v>
      </c>
    </row>
    <row r="29" spans="2:25" ht="24.75" customHeight="1">
      <c r="B29" s="390"/>
      <c r="C29" s="386"/>
      <c r="D29" s="706" t="s">
        <v>1010</v>
      </c>
      <c r="E29" s="390"/>
      <c r="F29" s="390"/>
      <c r="G29" s="390"/>
      <c r="H29" s="390"/>
      <c r="I29" s="390"/>
      <c r="J29" s="390"/>
      <c r="K29" s="406"/>
      <c r="L29" s="390"/>
      <c r="M29" s="390"/>
      <c r="N29" s="390"/>
      <c r="O29" s="390"/>
      <c r="P29" s="390"/>
      <c r="Q29" s="390"/>
      <c r="R29" s="390"/>
      <c r="S29" s="402"/>
      <c r="T29" s="390"/>
      <c r="U29" s="390"/>
      <c r="V29" s="390"/>
      <c r="W29" s="390"/>
      <c r="X29" s="386"/>
      <c r="Y29" s="289" t="s">
        <v>676</v>
      </c>
    </row>
    <row r="30" spans="2:25" ht="30" customHeight="1">
      <c r="B30" s="390"/>
      <c r="C30" s="390"/>
      <c r="D30" s="1655" t="s">
        <v>652</v>
      </c>
      <c r="E30" s="1656"/>
      <c r="F30" s="1656"/>
      <c r="G30" s="1657"/>
      <c r="H30" s="1658" t="str">
        <f>IF(J17="","",J17*J27)</f>
        <v/>
      </c>
      <c r="I30" s="1659"/>
      <c r="J30" s="407" t="s">
        <v>427</v>
      </c>
      <c r="K30" s="1649" t="str">
        <f>IF(OR(J28="",H30=""),"",H30*J28)</f>
        <v/>
      </c>
      <c r="L30" s="1634"/>
      <c r="M30" s="1634"/>
      <c r="N30" s="1634"/>
      <c r="O30" s="1634"/>
      <c r="P30" s="1635"/>
      <c r="Q30" s="406" t="s">
        <v>165</v>
      </c>
      <c r="R30" s="949" t="s">
        <v>653</v>
      </c>
      <c r="S30" s="949"/>
      <c r="T30" s="949"/>
      <c r="U30" s="949"/>
      <c r="V30" s="949"/>
      <c r="W30" s="949"/>
      <c r="X30" s="386"/>
    </row>
    <row r="31" spans="2:25" s="709" customFormat="1" ht="24.75" customHeight="1">
      <c r="B31" s="707"/>
      <c r="C31" s="707"/>
      <c r="D31" s="706" t="s">
        <v>697</v>
      </c>
      <c r="E31" s="406"/>
      <c r="F31" s="406"/>
      <c r="G31" s="416"/>
      <c r="H31" s="416"/>
      <c r="I31" s="416"/>
      <c r="J31" s="707"/>
      <c r="K31" s="707"/>
      <c r="L31" s="707"/>
      <c r="M31" s="707"/>
      <c r="N31" s="707"/>
      <c r="O31" s="707"/>
      <c r="P31" s="707"/>
      <c r="Q31" s="707"/>
      <c r="R31" s="707"/>
      <c r="S31" s="695"/>
      <c r="T31" s="416"/>
      <c r="U31" s="416"/>
      <c r="V31" s="416"/>
      <c r="W31" s="416"/>
      <c r="X31" s="707"/>
      <c r="Y31" s="708"/>
    </row>
    <row r="32" spans="2:25" ht="30" customHeight="1">
      <c r="B32" s="390"/>
      <c r="C32" s="390"/>
      <c r="D32" s="1636" t="s">
        <v>654</v>
      </c>
      <c r="E32" s="1637"/>
      <c r="F32" s="1637"/>
      <c r="G32" s="1637"/>
      <c r="H32" s="1637"/>
      <c r="I32" s="1638"/>
      <c r="J32" s="1649" t="str">
        <f>IF(OR(J22="",J27=""),"",J22*J27)</f>
        <v/>
      </c>
      <c r="K32" s="1634"/>
      <c r="L32" s="1634"/>
      <c r="M32" s="1634"/>
      <c r="N32" s="1634"/>
      <c r="O32" s="1634"/>
      <c r="P32" s="1635"/>
      <c r="Q32" s="404" t="s">
        <v>165</v>
      </c>
      <c r="R32" s="1625" t="s">
        <v>655</v>
      </c>
      <c r="S32" s="949"/>
      <c r="T32" s="949"/>
      <c r="U32" s="949"/>
      <c r="V32" s="949"/>
      <c r="W32" s="949"/>
      <c r="X32" s="386"/>
    </row>
    <row r="33" spans="2:25" ht="7.5" customHeight="1">
      <c r="B33" s="408"/>
      <c r="C33" s="408"/>
      <c r="D33" s="409"/>
      <c r="E33" s="408"/>
      <c r="F33" s="408"/>
      <c r="G33" s="408"/>
      <c r="H33" s="408"/>
      <c r="I33" s="408"/>
      <c r="J33" s="410"/>
      <c r="K33" s="410"/>
      <c r="L33" s="410"/>
      <c r="M33" s="410"/>
      <c r="N33" s="410"/>
      <c r="O33" s="410"/>
      <c r="P33" s="410"/>
      <c r="Q33" s="410"/>
      <c r="R33" s="410"/>
      <c r="S33" s="410"/>
      <c r="T33" s="410"/>
      <c r="U33" s="410"/>
      <c r="V33" s="410"/>
      <c r="W33" s="410"/>
      <c r="X33" s="386"/>
    </row>
    <row r="34" spans="2:25" ht="30" customHeight="1">
      <c r="B34" s="390"/>
      <c r="C34" s="390"/>
      <c r="D34" s="1636" t="s">
        <v>698</v>
      </c>
      <c r="E34" s="1637"/>
      <c r="F34" s="1637"/>
      <c r="G34" s="1637"/>
      <c r="H34" s="1637"/>
      <c r="I34" s="1638"/>
      <c r="J34" s="1649" t="str">
        <f>IF(J32="","",ROUNDDOWN(J32/3,-3))</f>
        <v/>
      </c>
      <c r="K34" s="1634"/>
      <c r="L34" s="1634"/>
      <c r="M34" s="1634"/>
      <c r="N34" s="1634"/>
      <c r="O34" s="1634"/>
      <c r="P34" s="1635"/>
      <c r="Q34" s="406" t="s">
        <v>165</v>
      </c>
      <c r="R34" s="1650" t="s">
        <v>699</v>
      </c>
      <c r="S34" s="1651"/>
      <c r="T34" s="1651"/>
      <c r="U34" s="1651"/>
      <c r="V34" s="1651"/>
      <c r="W34" s="1651"/>
      <c r="X34" s="386"/>
    </row>
    <row r="35" spans="2:25" s="709" customFormat="1" ht="24.75" customHeight="1">
      <c r="B35" s="416"/>
      <c r="C35" s="707"/>
      <c r="D35" s="706" t="s">
        <v>700</v>
      </c>
      <c r="E35" s="416"/>
      <c r="F35" s="416"/>
      <c r="G35" s="416"/>
      <c r="H35" s="416"/>
      <c r="I35" s="416"/>
      <c r="J35" s="416"/>
      <c r="K35" s="416"/>
      <c r="L35" s="416"/>
      <c r="M35" s="416"/>
      <c r="N35" s="416"/>
      <c r="O35" s="416"/>
      <c r="P35" s="416"/>
      <c r="Q35" s="416"/>
      <c r="R35" s="416"/>
      <c r="S35" s="406"/>
      <c r="T35" s="695"/>
      <c r="U35" s="416"/>
      <c r="V35" s="416"/>
      <c r="W35" s="416"/>
      <c r="X35" s="707"/>
      <c r="Y35" s="708"/>
    </row>
    <row r="36" spans="2:25" ht="30" customHeight="1">
      <c r="B36" s="386"/>
      <c r="C36" s="386"/>
      <c r="D36" s="1633" t="s">
        <v>656</v>
      </c>
      <c r="E36" s="1633"/>
      <c r="F36" s="1633"/>
      <c r="G36" s="1633"/>
      <c r="H36" s="1633"/>
      <c r="I36" s="1633"/>
      <c r="J36" s="1667" t="str">
        <f>IF(OR(K30="",J34=""),"",MIN(K30,J34))</f>
        <v/>
      </c>
      <c r="K36" s="1667"/>
      <c r="L36" s="1667"/>
      <c r="M36" s="1667"/>
      <c r="N36" s="1667"/>
      <c r="O36" s="1667"/>
      <c r="P36" s="1667"/>
      <c r="Q36" s="411" t="s">
        <v>657</v>
      </c>
      <c r="R36" s="1642" t="s">
        <v>658</v>
      </c>
      <c r="S36" s="1642"/>
      <c r="T36" s="1642"/>
      <c r="U36" s="1642"/>
      <c r="V36" s="1642"/>
      <c r="W36" s="1642"/>
      <c r="X36" s="1642"/>
    </row>
    <row r="37" spans="2:25" s="709" customFormat="1" ht="24.75" customHeight="1">
      <c r="B37" s="707"/>
      <c r="C37" s="707"/>
      <c r="D37" s="710" t="s">
        <v>701</v>
      </c>
      <c r="E37" s="707"/>
      <c r="F37" s="707"/>
      <c r="G37" s="707"/>
      <c r="H37" s="707"/>
      <c r="I37" s="707"/>
      <c r="J37" s="707"/>
      <c r="K37" s="707"/>
      <c r="L37" s="707"/>
      <c r="M37" s="707"/>
      <c r="N37" s="707"/>
      <c r="O37" s="707"/>
      <c r="P37" s="707"/>
      <c r="Q37" s="707"/>
      <c r="R37" s="707"/>
      <c r="S37" s="707"/>
      <c r="T37" s="707"/>
      <c r="U37" s="707"/>
      <c r="V37" s="707"/>
      <c r="W37" s="707"/>
      <c r="X37" s="707"/>
      <c r="Y37" s="708"/>
    </row>
    <row r="38" spans="2:25" ht="30" customHeight="1">
      <c r="B38" s="386"/>
      <c r="C38" s="386"/>
      <c r="D38" s="1633" t="s">
        <v>659</v>
      </c>
      <c r="E38" s="1633"/>
      <c r="F38" s="1633"/>
      <c r="G38" s="1633"/>
      <c r="H38" s="1633"/>
      <c r="I38" s="1633"/>
      <c r="J38" s="1678">
        <v>0</v>
      </c>
      <c r="K38" s="1678"/>
      <c r="L38" s="1678"/>
      <c r="M38" s="1678"/>
      <c r="N38" s="1678"/>
      <c r="O38" s="1678"/>
      <c r="P38" s="1678"/>
      <c r="Q38" s="411" t="s">
        <v>660</v>
      </c>
      <c r="R38" s="1679" t="s">
        <v>661</v>
      </c>
      <c r="S38" s="1679"/>
      <c r="T38" s="1679"/>
      <c r="U38" s="1679"/>
      <c r="V38" s="1679"/>
      <c r="W38" s="1679"/>
      <c r="X38" s="398"/>
    </row>
    <row r="39" spans="2:25" ht="30" customHeight="1">
      <c r="B39" s="386"/>
      <c r="C39" s="386"/>
      <c r="D39" s="1665" t="s">
        <v>966</v>
      </c>
      <c r="E39" s="1665"/>
      <c r="F39" s="1665"/>
      <c r="G39" s="1665"/>
      <c r="H39" s="1665"/>
      <c r="I39" s="1665"/>
      <c r="J39" s="1665"/>
      <c r="K39" s="1665"/>
      <c r="L39" s="1665"/>
      <c r="M39" s="1665"/>
      <c r="N39" s="1665"/>
      <c r="O39" s="1665"/>
      <c r="P39" s="1665"/>
      <c r="Q39" s="1665"/>
      <c r="R39" s="1665"/>
      <c r="S39" s="1665"/>
      <c r="T39" s="1665"/>
      <c r="U39" s="1665"/>
      <c r="V39" s="1665"/>
      <c r="W39" s="1665"/>
      <c r="X39" s="412"/>
    </row>
    <row r="40" spans="2:25" s="709" customFormat="1" ht="22.5" customHeight="1">
      <c r="B40" s="406"/>
      <c r="C40" s="707"/>
      <c r="D40" s="706" t="s">
        <v>702</v>
      </c>
      <c r="E40" s="406"/>
      <c r="F40" s="406"/>
      <c r="G40" s="416"/>
      <c r="H40" s="416"/>
      <c r="I40" s="416"/>
      <c r="J40" s="416"/>
      <c r="K40" s="416"/>
      <c r="L40" s="416"/>
      <c r="M40" s="416"/>
      <c r="N40" s="416"/>
      <c r="O40" s="416"/>
      <c r="P40" s="416"/>
      <c r="Q40" s="416"/>
      <c r="R40" s="416"/>
      <c r="S40" s="416"/>
      <c r="T40" s="416"/>
      <c r="U40" s="416"/>
      <c r="V40" s="416"/>
      <c r="W40" s="416"/>
      <c r="X40" s="707"/>
      <c r="Y40" s="708"/>
    </row>
    <row r="41" spans="2:25" ht="30" customHeight="1">
      <c r="B41" s="386"/>
      <c r="C41" s="386"/>
      <c r="D41" s="1666" t="s">
        <v>662</v>
      </c>
      <c r="E41" s="1666"/>
      <c r="F41" s="1666"/>
      <c r="G41" s="1666"/>
      <c r="H41" s="1666"/>
      <c r="I41" s="1666"/>
      <c r="J41" s="1667" t="str">
        <f>IF(J36="","",J36+J38)</f>
        <v/>
      </c>
      <c r="K41" s="1667"/>
      <c r="L41" s="1667"/>
      <c r="M41" s="1667"/>
      <c r="N41" s="1667"/>
      <c r="O41" s="1667"/>
      <c r="P41" s="1667"/>
      <c r="Q41" s="406" t="s">
        <v>165</v>
      </c>
      <c r="R41" s="1668" t="s">
        <v>663</v>
      </c>
      <c r="S41" s="1668"/>
      <c r="T41" s="1668"/>
      <c r="U41" s="1668"/>
      <c r="V41" s="1668"/>
      <c r="W41" s="1668"/>
      <c r="X41" s="411"/>
    </row>
    <row r="42" spans="2:25" ht="24.75" customHeight="1">
      <c r="B42" s="390"/>
      <c r="C42" s="390" t="s">
        <v>711</v>
      </c>
      <c r="D42" s="390"/>
      <c r="E42" s="390"/>
      <c r="F42" s="390"/>
      <c r="G42" s="390"/>
      <c r="H42" s="390"/>
      <c r="I42" s="390"/>
      <c r="J42" s="386"/>
      <c r="K42" s="404"/>
      <c r="L42" s="386"/>
      <c r="M42" s="386"/>
      <c r="N42" s="386"/>
      <c r="O42" s="386"/>
      <c r="P42" s="386"/>
      <c r="Q42" s="390"/>
      <c r="R42" s="390"/>
      <c r="S42" s="402"/>
      <c r="T42" s="390"/>
      <c r="U42" s="390"/>
      <c r="V42" s="390"/>
      <c r="W42" s="390"/>
      <c r="X42" s="386"/>
    </row>
    <row r="43" spans="2:25" ht="30" customHeight="1">
      <c r="B43" s="386"/>
      <c r="D43" s="1669" t="s">
        <v>214</v>
      </c>
      <c r="E43" s="1637"/>
      <c r="F43" s="1637"/>
      <c r="G43" s="1637"/>
      <c r="H43" s="1637"/>
      <c r="I43" s="1638"/>
      <c r="J43" s="1667">
        <v>200000</v>
      </c>
      <c r="K43" s="1667"/>
      <c r="L43" s="1667"/>
      <c r="M43" s="1667"/>
      <c r="N43" s="1667"/>
      <c r="O43" s="1667"/>
      <c r="P43" s="1667"/>
      <c r="Q43" s="404" t="s">
        <v>165</v>
      </c>
      <c r="R43" s="1642" t="s">
        <v>423</v>
      </c>
      <c r="S43" s="1642"/>
      <c r="T43" s="1642"/>
      <c r="U43" s="1642"/>
      <c r="V43" s="1642"/>
      <c r="W43" s="1642"/>
      <c r="X43" s="390"/>
    </row>
    <row r="44" spans="2:25" ht="24.75" customHeight="1">
      <c r="B44" s="390"/>
      <c r="C44" s="390" t="s">
        <v>712</v>
      </c>
      <c r="D44" s="390"/>
      <c r="E44" s="390"/>
      <c r="F44" s="390"/>
      <c r="G44" s="390"/>
      <c r="H44" s="390"/>
      <c r="I44" s="390"/>
      <c r="J44" s="386"/>
      <c r="K44" s="404"/>
      <c r="L44" s="386"/>
      <c r="M44" s="386"/>
      <c r="N44" s="386"/>
      <c r="O44" s="386"/>
      <c r="P44" s="386"/>
      <c r="Q44" s="390"/>
      <c r="R44" s="390"/>
      <c r="S44" s="402"/>
      <c r="T44" s="390"/>
      <c r="U44" s="390"/>
      <c r="V44" s="390"/>
      <c r="W44" s="390"/>
      <c r="X44" s="386"/>
    </row>
    <row r="45" spans="2:25" ht="48" customHeight="1">
      <c r="B45" s="386"/>
      <c r="D45" s="1636" t="s">
        <v>913</v>
      </c>
      <c r="E45" s="1661"/>
      <c r="F45" s="1661"/>
      <c r="G45" s="1661"/>
      <c r="H45" s="1661"/>
      <c r="I45" s="1662"/>
      <c r="J45" s="1677">
        <v>0</v>
      </c>
      <c r="K45" s="1677"/>
      <c r="L45" s="1677"/>
      <c r="M45" s="1677"/>
      <c r="N45" s="1677"/>
      <c r="O45" s="1677"/>
      <c r="P45" s="1677"/>
      <c r="Q45" s="404" t="s">
        <v>165</v>
      </c>
      <c r="R45" s="1642" t="s">
        <v>410</v>
      </c>
      <c r="S45" s="1642"/>
      <c r="T45" s="1642"/>
      <c r="U45" s="1642"/>
      <c r="V45" s="1642"/>
      <c r="W45" s="1642"/>
      <c r="X45" s="390"/>
      <c r="Y45" s="286" t="s">
        <v>911</v>
      </c>
    </row>
    <row r="46" spans="2:25" ht="18.75" customHeight="1">
      <c r="B46" s="386"/>
      <c r="D46" s="1660" t="s">
        <v>949</v>
      </c>
      <c r="E46" s="1660"/>
      <c r="F46" s="1660"/>
      <c r="G46" s="1660"/>
      <c r="H46" s="1660"/>
      <c r="I46" s="1660"/>
      <c r="J46" s="1660"/>
      <c r="K46" s="1660"/>
      <c r="L46" s="1660"/>
      <c r="M46" s="1660"/>
      <c r="N46" s="1660"/>
      <c r="O46" s="1660"/>
      <c r="P46" s="1660"/>
      <c r="Q46" s="1660"/>
      <c r="R46" s="1660"/>
      <c r="S46" s="412"/>
      <c r="T46" s="390"/>
      <c r="U46" s="390"/>
      <c r="V46" s="390"/>
      <c r="W46" s="390"/>
      <c r="X46" s="390"/>
      <c r="Y46" s="286" t="s">
        <v>664</v>
      </c>
    </row>
    <row r="47" spans="2:25" ht="24.75" customHeight="1">
      <c r="B47" s="386"/>
      <c r="C47" s="390" t="s">
        <v>713</v>
      </c>
      <c r="D47" s="406"/>
      <c r="E47" s="406"/>
      <c r="F47" s="406"/>
      <c r="G47" s="390"/>
      <c r="H47" s="390"/>
      <c r="I47" s="390"/>
      <c r="J47" s="386"/>
      <c r="K47" s="386"/>
      <c r="L47" s="386"/>
      <c r="M47" s="386"/>
      <c r="N47" s="386"/>
      <c r="O47" s="386"/>
      <c r="P47" s="386"/>
      <c r="Q47" s="386"/>
      <c r="R47" s="386"/>
      <c r="S47" s="390"/>
      <c r="T47" s="390"/>
      <c r="U47" s="390"/>
      <c r="V47" s="390"/>
      <c r="W47" s="390"/>
      <c r="X47" s="386"/>
    </row>
    <row r="48" spans="2:25" ht="30" customHeight="1">
      <c r="B48" s="386"/>
      <c r="D48" s="1636" t="s">
        <v>665</v>
      </c>
      <c r="E48" s="1661"/>
      <c r="F48" s="1661"/>
      <c r="G48" s="1661"/>
      <c r="H48" s="1661"/>
      <c r="I48" s="1662"/>
      <c r="J48" s="1663" t="str">
        <f>IFERROR((IF(J41="","",MIN(J41,J43))+J45),"")</f>
        <v/>
      </c>
      <c r="K48" s="1663"/>
      <c r="L48" s="1663"/>
      <c r="M48" s="1663"/>
      <c r="N48" s="1663"/>
      <c r="O48" s="1663"/>
      <c r="P48" s="1663"/>
      <c r="Q48" s="404" t="s">
        <v>165</v>
      </c>
      <c r="R48" s="1664" t="s">
        <v>666</v>
      </c>
      <c r="S48" s="1664"/>
      <c r="T48" s="1664"/>
      <c r="U48" s="1664"/>
      <c r="V48" s="1664"/>
      <c r="W48" s="1664"/>
      <c r="X48" s="1664"/>
    </row>
    <row r="49" spans="2:24" ht="15" customHeight="1">
      <c r="B49" s="413"/>
      <c r="C49" s="413"/>
      <c r="D49" s="413"/>
      <c r="E49" s="413"/>
      <c r="F49" s="413"/>
      <c r="G49" s="413"/>
      <c r="H49" s="413"/>
      <c r="I49" s="413"/>
      <c r="J49" s="414"/>
      <c r="K49" s="414"/>
      <c r="L49" s="414"/>
      <c r="M49" s="414"/>
      <c r="N49" s="414"/>
      <c r="O49" s="414"/>
      <c r="P49" s="414"/>
      <c r="Q49" s="406"/>
      <c r="R49" s="415"/>
      <c r="S49" s="415"/>
      <c r="T49" s="415"/>
      <c r="U49" s="415"/>
      <c r="V49" s="415"/>
      <c r="W49" s="415"/>
      <c r="X49" s="415"/>
    </row>
    <row r="50" spans="2:24" ht="15" customHeight="1">
      <c r="B50" s="386"/>
      <c r="C50" s="386"/>
      <c r="D50" s="386"/>
      <c r="E50" s="386"/>
      <c r="F50" s="386"/>
      <c r="G50" s="386"/>
      <c r="H50" s="386"/>
      <c r="I50" s="386"/>
      <c r="J50" s="386"/>
      <c r="K50" s="386"/>
      <c r="L50" s="386"/>
      <c r="M50" s="386"/>
      <c r="N50" s="386"/>
      <c r="O50" s="386"/>
      <c r="P50" s="386"/>
      <c r="Q50" s="386"/>
      <c r="R50" s="386"/>
      <c r="S50" s="386"/>
      <c r="T50" s="386"/>
      <c r="U50" s="386"/>
      <c r="V50" s="386"/>
      <c r="W50" s="386"/>
      <c r="X50" s="386"/>
    </row>
  </sheetData>
  <sheetProtection algorithmName="SHA-512" hashValue="Rt73kxXyCQLtJ80eAUWTt6ePv1IUMFh7o2yk7JuFONE+FDDizno6HhjjjR/I8go4XOfkhPCSG/8DbyEVZ2ZOuw==" saltValue="XgfvPycYHv21C0+65eUzlQ==" spinCount="100000" sheet="1" formatCells="0" formatRows="0" insertRows="0" deleteRows="0" selectLockedCells="1" autoFilter="0" pivotTables="0"/>
  <mergeCells count="70">
    <mergeCell ref="D8:I8"/>
    <mergeCell ref="J8:V8"/>
    <mergeCell ref="D11:I11"/>
    <mergeCell ref="J11:V11"/>
    <mergeCell ref="D45:I45"/>
    <mergeCell ref="J45:P45"/>
    <mergeCell ref="R45:W45"/>
    <mergeCell ref="D36:I36"/>
    <mergeCell ref="J36:P36"/>
    <mergeCell ref="R36:X36"/>
    <mergeCell ref="D38:I38"/>
    <mergeCell ref="J38:P38"/>
    <mergeCell ref="R38:W38"/>
    <mergeCell ref="D32:I32"/>
    <mergeCell ref="J32:P32"/>
    <mergeCell ref="R32:W32"/>
    <mergeCell ref="D46:R46"/>
    <mergeCell ref="D48:I48"/>
    <mergeCell ref="J48:P48"/>
    <mergeCell ref="R48:X48"/>
    <mergeCell ref="D39:W39"/>
    <mergeCell ref="D41:I41"/>
    <mergeCell ref="J41:P41"/>
    <mergeCell ref="R41:W41"/>
    <mergeCell ref="D43:I43"/>
    <mergeCell ref="J43:P43"/>
    <mergeCell ref="R43:W43"/>
    <mergeCell ref="D34:I34"/>
    <mergeCell ref="J34:P34"/>
    <mergeCell ref="R34:W34"/>
    <mergeCell ref="D28:I28"/>
    <mergeCell ref="J28:P28"/>
    <mergeCell ref="R28:W28"/>
    <mergeCell ref="D30:G30"/>
    <mergeCell ref="H30:I30"/>
    <mergeCell ref="K30:P30"/>
    <mergeCell ref="R30:W30"/>
    <mergeCell ref="D26:I26"/>
    <mergeCell ref="J26:P26"/>
    <mergeCell ref="R26:W26"/>
    <mergeCell ref="D27:I27"/>
    <mergeCell ref="J27:P27"/>
    <mergeCell ref="R27:W27"/>
    <mergeCell ref="R22:W22"/>
    <mergeCell ref="D23:P23"/>
    <mergeCell ref="D24:I24"/>
    <mergeCell ref="J24:P24"/>
    <mergeCell ref="R24:W24"/>
    <mergeCell ref="D25:P25"/>
    <mergeCell ref="D20:I20"/>
    <mergeCell ref="J20:P20"/>
    <mergeCell ref="D21:I21"/>
    <mergeCell ref="J21:P21"/>
    <mergeCell ref="D22:I22"/>
    <mergeCell ref="J22:P22"/>
    <mergeCell ref="D19:I19"/>
    <mergeCell ref="J19:P19"/>
    <mergeCell ref="Q19:R19"/>
    <mergeCell ref="D13:I13"/>
    <mergeCell ref="J13:U13"/>
    <mergeCell ref="D15:I15"/>
    <mergeCell ref="J15:P15"/>
    <mergeCell ref="Q15:W16"/>
    <mergeCell ref="D16:I16"/>
    <mergeCell ref="J16:P16"/>
    <mergeCell ref="D17:I17"/>
    <mergeCell ref="J17:P17"/>
    <mergeCell ref="R17:W17"/>
    <mergeCell ref="D18:I18"/>
    <mergeCell ref="J18:P18"/>
  </mergeCells>
  <phoneticPr fontId="23"/>
  <conditionalFormatting sqref="B1:B3">
    <cfRule type="expression" dxfId="188" priority="8">
      <formula>_xlfn.ISFORMULA(B1)=TRUE</formula>
    </cfRule>
  </conditionalFormatting>
  <conditionalFormatting sqref="B4:X4 B5 D5:X5 B6:X6 B9:X9 D12:X12 B13:D13 J13 V13:X13 D14:X14 B15:X16 B17:R17 X17 B18:X21 B22:R22 X22 B23:X26 B27:R28 X27:X28 B29 D29:X29 B30:X30 D31:X31 B32:X34 D35:X35 B35:B37 D36 J36 Q36:R36 D37:X37 C38:D38 Q38:R38 D39 X39 B39:B40 D40:X40 D41 Q41:R41 B42:X42 D43 J43 Q43:R43 X43 D45:D46 X45:X46 C47:P47 S47:X47 D48 J48 Q48:R48 B49:R49 B50:X1048576">
    <cfRule type="expression" priority="11">
      <formula>CELL("protect",B4)=0</formula>
    </cfRule>
  </conditionalFormatting>
  <conditionalFormatting sqref="B44:X44 J45 Q45:R45">
    <cfRule type="expression" priority="6">
      <formula>CELL("protect",B44)=0</formula>
    </cfRule>
  </conditionalFormatting>
  <conditionalFormatting sqref="J38">
    <cfRule type="expression" priority="10">
      <formula>CELL("protect",J38)=0</formula>
    </cfRule>
  </conditionalFormatting>
  <conditionalFormatting sqref="J41">
    <cfRule type="expression" priority="9">
      <formula>CELL("protect",J41)=0</formula>
    </cfRule>
  </conditionalFormatting>
  <conditionalFormatting sqref="J45">
    <cfRule type="expression" dxfId="187" priority="3">
      <formula>$J$17&lt;4</formula>
    </cfRule>
  </conditionalFormatting>
  <conditionalFormatting sqref="J15:P19 J22:P22 J24:P24 J27:P27">
    <cfRule type="containsBlanks" dxfId="186" priority="13">
      <formula>LEN(TRIM(J15))=0</formula>
    </cfRule>
  </conditionalFormatting>
  <conditionalFormatting sqref="J20:P20">
    <cfRule type="expression" dxfId="185" priority="12">
      <formula>AND($J$20="",$J$19="ハイブリッド")</formula>
    </cfRule>
  </conditionalFormatting>
  <conditionalFormatting sqref="J38:P38">
    <cfRule type="containsBlanks" dxfId="184" priority="4">
      <formula>LEN(TRIM(J38))=0</formula>
    </cfRule>
  </conditionalFormatting>
  <conditionalFormatting sqref="J45:P45">
    <cfRule type="expression" dxfId="183" priority="2">
      <formula>$J$17=""</formula>
    </cfRule>
    <cfRule type="containsBlanks" dxfId="182" priority="5">
      <formula>LEN(TRIM(J45))=0</formula>
    </cfRule>
    <cfRule type="notContainsBlanks" dxfId="181" priority="14">
      <formula>LEN(TRIM(J45))&gt;0</formula>
    </cfRule>
  </conditionalFormatting>
  <conditionalFormatting sqref="J13:U13">
    <cfRule type="containsBlanks" dxfId="180" priority="7">
      <formula>LEN(TRIM(J13))=0</formula>
    </cfRule>
  </conditionalFormatting>
  <conditionalFormatting sqref="J11:V11">
    <cfRule type="containsBlanks" dxfId="179" priority="1">
      <formula>LEN(TRIM(J11))=0</formula>
    </cfRule>
  </conditionalFormatting>
  <dataValidations count="12">
    <dataValidation type="list" allowBlank="1" showInputMessage="1" showErrorMessage="1" sqref="J45:P45" xr:uid="{0F0158ED-4290-4669-8BC8-FE54FA38B339}">
      <formula1>"0,40000"</formula1>
    </dataValidation>
    <dataValidation type="whole" imeMode="disabled" operator="greaterThanOrEqual" allowBlank="1" showInputMessage="1" showErrorMessage="1" error="整数で入力して下さい。" sqref="J22:P22 J24:P24" xr:uid="{7BB3E3E5-89CA-4CC4-A161-DC533957A6A7}">
      <formula1>0</formula1>
    </dataValidation>
    <dataValidation type="whole" imeMode="disabled" operator="greaterThanOrEqual" allowBlank="1" showInputMessage="1" showErrorMessage="1" error="別機種の④蓄電システム導入補助金申請額を整数で記入してください。" sqref="J38" xr:uid="{C1B6EF6F-A7D0-4125-AD3B-D7FEDA2553C3}">
      <formula1>0</formula1>
    </dataValidation>
    <dataValidation type="whole" imeMode="disabled" operator="greaterThanOrEqual" allowBlank="1" showInputMessage="1" showErrorMessage="1" error="整数で入力して下さい。" sqref="J27:P27" xr:uid="{3763E394-83B8-45BD-8FB6-12CC0A57635D}">
      <formula1>1</formula1>
    </dataValidation>
    <dataValidation type="list" allowBlank="1" showInputMessage="1" showErrorMessage="1" sqref="IE65575 SA65575 ABW65575 ALS65575 AVO65575 BFK65575 BPG65575 BZC65575 CIY65575 CSU65575 DCQ65575 DMM65575 DWI65575 EGE65575 EQA65575 EZW65575 FJS65575 FTO65575 GDK65575 GNG65575 GXC65575 HGY65575 HQU65575 IAQ65575 IKM65575 IUI65575 JEE65575 JOA65575 JXW65575 KHS65575 KRO65575 LBK65575 LLG65575 LVC65575 MEY65575 MOU65575 MYQ65575 NIM65575 NSI65575 OCE65575 OMA65575 OVW65575 PFS65575 PPO65575 PZK65575 QJG65575 QTC65575 RCY65575 RMU65575 RWQ65575 SGM65575 SQI65575 TAE65575 TKA65575 TTW65575 UDS65575 UNO65575 UXK65575 VHG65575 VRC65575 WAY65575 WKU65575 WUQ65575 IE131111 SA131111 ABW131111 ALS131111 AVO131111 BFK131111 BPG131111 BZC131111 CIY131111 CSU131111 DCQ131111 DMM131111 DWI131111 EGE131111 EQA131111 EZW131111 FJS131111 FTO131111 GDK131111 GNG131111 GXC131111 HGY131111 HQU131111 IAQ131111 IKM131111 IUI131111 JEE131111 JOA131111 JXW131111 KHS131111 KRO131111 LBK131111 LLG131111 LVC131111 MEY131111 MOU131111 MYQ131111 NIM131111 NSI131111 OCE131111 OMA131111 OVW131111 PFS131111 PPO131111 PZK131111 QJG131111 QTC131111 RCY131111 RMU131111 RWQ131111 SGM131111 SQI131111 TAE131111 TKA131111 TTW131111 UDS131111 UNO131111 UXK131111 VHG131111 VRC131111 WAY131111 WKU131111 WUQ131111 IE196647 SA196647 ABW196647 ALS196647 AVO196647 BFK196647 BPG196647 BZC196647 CIY196647 CSU196647 DCQ196647 DMM196647 DWI196647 EGE196647 EQA196647 EZW196647 FJS196647 FTO196647 GDK196647 GNG196647 GXC196647 HGY196647 HQU196647 IAQ196647 IKM196647 IUI196647 JEE196647 JOA196647 JXW196647 KHS196647 KRO196647 LBK196647 LLG196647 LVC196647 MEY196647 MOU196647 MYQ196647 NIM196647 NSI196647 OCE196647 OMA196647 OVW196647 PFS196647 PPO196647 PZK196647 QJG196647 QTC196647 RCY196647 RMU196647 RWQ196647 SGM196647 SQI196647 TAE196647 TKA196647 TTW196647 UDS196647 UNO196647 UXK196647 VHG196647 VRC196647 WAY196647 WKU196647 WUQ196647 IE262183 SA262183 ABW262183 ALS262183 AVO262183 BFK262183 BPG262183 BZC262183 CIY262183 CSU262183 DCQ262183 DMM262183 DWI262183 EGE262183 EQA262183 EZW262183 FJS262183 FTO262183 GDK262183 GNG262183 GXC262183 HGY262183 HQU262183 IAQ262183 IKM262183 IUI262183 JEE262183 JOA262183 JXW262183 KHS262183 KRO262183 LBK262183 LLG262183 LVC262183 MEY262183 MOU262183 MYQ262183 NIM262183 NSI262183 OCE262183 OMA262183 OVW262183 PFS262183 PPO262183 PZK262183 QJG262183 QTC262183 RCY262183 RMU262183 RWQ262183 SGM262183 SQI262183 TAE262183 TKA262183 TTW262183 UDS262183 UNO262183 UXK262183 VHG262183 VRC262183 WAY262183 WKU262183 WUQ262183 IE327719 SA327719 ABW327719 ALS327719 AVO327719 BFK327719 BPG327719 BZC327719 CIY327719 CSU327719 DCQ327719 DMM327719 DWI327719 EGE327719 EQA327719 EZW327719 FJS327719 FTO327719 GDK327719 GNG327719 GXC327719 HGY327719 HQU327719 IAQ327719 IKM327719 IUI327719 JEE327719 JOA327719 JXW327719 KHS327719 KRO327719 LBK327719 LLG327719 LVC327719 MEY327719 MOU327719 MYQ327719 NIM327719 NSI327719 OCE327719 OMA327719 OVW327719 PFS327719 PPO327719 PZK327719 QJG327719 QTC327719 RCY327719 RMU327719 RWQ327719 SGM327719 SQI327719 TAE327719 TKA327719 TTW327719 UDS327719 UNO327719 UXK327719 VHG327719 VRC327719 WAY327719 WKU327719 WUQ327719 IE393255 SA393255 ABW393255 ALS393255 AVO393255 BFK393255 BPG393255 BZC393255 CIY393255 CSU393255 DCQ393255 DMM393255 DWI393255 EGE393255 EQA393255 EZW393255 FJS393255 FTO393255 GDK393255 GNG393255 GXC393255 HGY393255 HQU393255 IAQ393255 IKM393255 IUI393255 JEE393255 JOA393255 JXW393255 KHS393255 KRO393255 LBK393255 LLG393255 LVC393255 MEY393255 MOU393255 MYQ393255 NIM393255 NSI393255 OCE393255 OMA393255 OVW393255 PFS393255 PPO393255 PZK393255 QJG393255 QTC393255 RCY393255 RMU393255 RWQ393255 SGM393255 SQI393255 TAE393255 TKA393255 TTW393255 UDS393255 UNO393255 UXK393255 VHG393255 VRC393255 WAY393255 WKU393255 WUQ393255 IE458791 SA458791 ABW458791 ALS458791 AVO458791 BFK458791 BPG458791 BZC458791 CIY458791 CSU458791 DCQ458791 DMM458791 DWI458791 EGE458791 EQA458791 EZW458791 FJS458791 FTO458791 GDK458791 GNG458791 GXC458791 HGY458791 HQU458791 IAQ458791 IKM458791 IUI458791 JEE458791 JOA458791 JXW458791 KHS458791 KRO458791 LBK458791 LLG458791 LVC458791 MEY458791 MOU458791 MYQ458791 NIM458791 NSI458791 OCE458791 OMA458791 OVW458791 PFS458791 PPO458791 PZK458791 QJG458791 QTC458791 RCY458791 RMU458791 RWQ458791 SGM458791 SQI458791 TAE458791 TKA458791 TTW458791 UDS458791 UNO458791 UXK458791 VHG458791 VRC458791 WAY458791 WKU458791 WUQ458791 IE524327 SA524327 ABW524327 ALS524327 AVO524327 BFK524327 BPG524327 BZC524327 CIY524327 CSU524327 DCQ524327 DMM524327 DWI524327 EGE524327 EQA524327 EZW524327 FJS524327 FTO524327 GDK524327 GNG524327 GXC524327 HGY524327 HQU524327 IAQ524327 IKM524327 IUI524327 JEE524327 JOA524327 JXW524327 KHS524327 KRO524327 LBK524327 LLG524327 LVC524327 MEY524327 MOU524327 MYQ524327 NIM524327 NSI524327 OCE524327 OMA524327 OVW524327 PFS524327 PPO524327 PZK524327 QJG524327 QTC524327 RCY524327 RMU524327 RWQ524327 SGM524327 SQI524327 TAE524327 TKA524327 TTW524327 UDS524327 UNO524327 UXK524327 VHG524327 VRC524327 WAY524327 WKU524327 WUQ524327 IE589863 SA589863 ABW589863 ALS589863 AVO589863 BFK589863 BPG589863 BZC589863 CIY589863 CSU589863 DCQ589863 DMM589863 DWI589863 EGE589863 EQA589863 EZW589863 FJS589863 FTO589863 GDK589863 GNG589863 GXC589863 HGY589863 HQU589863 IAQ589863 IKM589863 IUI589863 JEE589863 JOA589863 JXW589863 KHS589863 KRO589863 LBK589863 LLG589863 LVC589863 MEY589863 MOU589863 MYQ589863 NIM589863 NSI589863 OCE589863 OMA589863 OVW589863 PFS589863 PPO589863 PZK589863 QJG589863 QTC589863 RCY589863 RMU589863 RWQ589863 SGM589863 SQI589863 TAE589863 TKA589863 TTW589863 UDS589863 UNO589863 UXK589863 VHG589863 VRC589863 WAY589863 WKU589863 WUQ589863 IE655399 SA655399 ABW655399 ALS655399 AVO655399 BFK655399 BPG655399 BZC655399 CIY655399 CSU655399 DCQ655399 DMM655399 DWI655399 EGE655399 EQA655399 EZW655399 FJS655399 FTO655399 GDK655399 GNG655399 GXC655399 HGY655399 HQU655399 IAQ655399 IKM655399 IUI655399 JEE655399 JOA655399 JXW655399 KHS655399 KRO655399 LBK655399 LLG655399 LVC655399 MEY655399 MOU655399 MYQ655399 NIM655399 NSI655399 OCE655399 OMA655399 OVW655399 PFS655399 PPO655399 PZK655399 QJG655399 QTC655399 RCY655399 RMU655399 RWQ655399 SGM655399 SQI655399 TAE655399 TKA655399 TTW655399 UDS655399 UNO655399 UXK655399 VHG655399 VRC655399 WAY655399 WKU655399 WUQ655399 IE720935 SA720935 ABW720935 ALS720935 AVO720935 BFK720935 BPG720935 BZC720935 CIY720935 CSU720935 DCQ720935 DMM720935 DWI720935 EGE720935 EQA720935 EZW720935 FJS720935 FTO720935 GDK720935 GNG720935 GXC720935 HGY720935 HQU720935 IAQ720935 IKM720935 IUI720935 JEE720935 JOA720935 JXW720935 KHS720935 KRO720935 LBK720935 LLG720935 LVC720935 MEY720935 MOU720935 MYQ720935 NIM720935 NSI720935 OCE720935 OMA720935 OVW720935 PFS720935 PPO720935 PZK720935 QJG720935 QTC720935 RCY720935 RMU720935 RWQ720935 SGM720935 SQI720935 TAE720935 TKA720935 TTW720935 UDS720935 UNO720935 UXK720935 VHG720935 VRC720935 WAY720935 WKU720935 WUQ720935 IE786471 SA786471 ABW786471 ALS786471 AVO786471 BFK786471 BPG786471 BZC786471 CIY786471 CSU786471 DCQ786471 DMM786471 DWI786471 EGE786471 EQA786471 EZW786471 FJS786471 FTO786471 GDK786471 GNG786471 GXC786471 HGY786471 HQU786471 IAQ786471 IKM786471 IUI786471 JEE786471 JOA786471 JXW786471 KHS786471 KRO786471 LBK786471 LLG786471 LVC786471 MEY786471 MOU786471 MYQ786471 NIM786471 NSI786471 OCE786471 OMA786471 OVW786471 PFS786471 PPO786471 PZK786471 QJG786471 QTC786471 RCY786471 RMU786471 RWQ786471 SGM786471 SQI786471 TAE786471 TKA786471 TTW786471 UDS786471 UNO786471 UXK786471 VHG786471 VRC786471 WAY786471 WKU786471 WUQ786471 IE852007 SA852007 ABW852007 ALS852007 AVO852007 BFK852007 BPG852007 BZC852007 CIY852007 CSU852007 DCQ852007 DMM852007 DWI852007 EGE852007 EQA852007 EZW852007 FJS852007 FTO852007 GDK852007 GNG852007 GXC852007 HGY852007 HQU852007 IAQ852007 IKM852007 IUI852007 JEE852007 JOA852007 JXW852007 KHS852007 KRO852007 LBK852007 LLG852007 LVC852007 MEY852007 MOU852007 MYQ852007 NIM852007 NSI852007 OCE852007 OMA852007 OVW852007 PFS852007 PPO852007 PZK852007 QJG852007 QTC852007 RCY852007 RMU852007 RWQ852007 SGM852007 SQI852007 TAE852007 TKA852007 TTW852007 UDS852007 UNO852007 UXK852007 VHG852007 VRC852007 WAY852007 WKU852007 WUQ852007 IE917543 SA917543 ABW917543 ALS917543 AVO917543 BFK917543 BPG917543 BZC917543 CIY917543 CSU917543 DCQ917543 DMM917543 DWI917543 EGE917543 EQA917543 EZW917543 FJS917543 FTO917543 GDK917543 GNG917543 GXC917543 HGY917543 HQU917543 IAQ917543 IKM917543 IUI917543 JEE917543 JOA917543 JXW917543 KHS917543 KRO917543 LBK917543 LLG917543 LVC917543 MEY917543 MOU917543 MYQ917543 NIM917543 NSI917543 OCE917543 OMA917543 OVW917543 PFS917543 PPO917543 PZK917543 QJG917543 QTC917543 RCY917543 RMU917543 RWQ917543 SGM917543 SQI917543 TAE917543 TKA917543 TTW917543 UDS917543 UNO917543 UXK917543 VHG917543 VRC917543 WAY917543 WKU917543 WUQ917543 IE983079 SA983079 ABW983079 ALS983079 AVO983079 BFK983079 BPG983079 BZC983079 CIY983079 CSU983079 DCQ983079 DMM983079 DWI983079 EGE983079 EQA983079 EZW983079 FJS983079 FTO983079 GDK983079 GNG983079 GXC983079 HGY983079 HQU983079 IAQ983079 IKM983079 IUI983079 JEE983079 JOA983079 JXW983079 KHS983079 KRO983079 LBK983079 LLG983079 LVC983079 MEY983079 MOU983079 MYQ983079 NIM983079 NSI983079 OCE983079 OMA983079 OVW983079 PFS983079 PPO983079 PZK983079 QJG983079 QTC983079 RCY983079 RMU983079 RWQ983079 SGM983079 SQI983079 TAE983079 TKA983079 TTW983079 UDS983079 UNO983079 UXK983079 VHG983079 VRC983079 WAY983079 WKU983079 WUQ983079 IE65573 SA65573 ABW65573 ALS65573 AVO65573 BFK65573 BPG65573 BZC65573 CIY65573 CSU65573 DCQ65573 DMM65573 DWI65573 EGE65573 EQA65573 EZW65573 FJS65573 FTO65573 GDK65573 GNG65573 GXC65573 HGY65573 HQU65573 IAQ65573 IKM65573 IUI65573 JEE65573 JOA65573 JXW65573 KHS65573 KRO65573 LBK65573 LLG65573 LVC65573 MEY65573 MOU65573 MYQ65573 NIM65573 NSI65573 OCE65573 OMA65573 OVW65573 PFS65573 PPO65573 PZK65573 QJG65573 QTC65573 RCY65573 RMU65573 RWQ65573 SGM65573 SQI65573 TAE65573 TKA65573 TTW65573 UDS65573 UNO65573 UXK65573 VHG65573 VRC65573 WAY65573 WKU65573 WUQ65573 IE131109 SA131109 ABW131109 ALS131109 AVO131109 BFK131109 BPG131109 BZC131109 CIY131109 CSU131109 DCQ131109 DMM131109 DWI131109 EGE131109 EQA131109 EZW131109 FJS131109 FTO131109 GDK131109 GNG131109 GXC131109 HGY131109 HQU131109 IAQ131109 IKM131109 IUI131109 JEE131109 JOA131109 JXW131109 KHS131109 KRO131109 LBK131109 LLG131109 LVC131109 MEY131109 MOU131109 MYQ131109 NIM131109 NSI131109 OCE131109 OMA131109 OVW131109 PFS131109 PPO131109 PZK131109 QJG131109 QTC131109 RCY131109 RMU131109 RWQ131109 SGM131109 SQI131109 TAE131109 TKA131109 TTW131109 UDS131109 UNO131109 UXK131109 VHG131109 VRC131109 WAY131109 WKU131109 WUQ131109 IE196645 SA196645 ABW196645 ALS196645 AVO196645 BFK196645 BPG196645 BZC196645 CIY196645 CSU196645 DCQ196645 DMM196645 DWI196645 EGE196645 EQA196645 EZW196645 FJS196645 FTO196645 GDK196645 GNG196645 GXC196645 HGY196645 HQU196645 IAQ196645 IKM196645 IUI196645 JEE196645 JOA196645 JXW196645 KHS196645 KRO196645 LBK196645 LLG196645 LVC196645 MEY196645 MOU196645 MYQ196645 NIM196645 NSI196645 OCE196645 OMA196645 OVW196645 PFS196645 PPO196645 PZK196645 QJG196645 QTC196645 RCY196645 RMU196645 RWQ196645 SGM196645 SQI196645 TAE196645 TKA196645 TTW196645 UDS196645 UNO196645 UXK196645 VHG196645 VRC196645 WAY196645 WKU196645 WUQ196645 IE262181 SA262181 ABW262181 ALS262181 AVO262181 BFK262181 BPG262181 BZC262181 CIY262181 CSU262181 DCQ262181 DMM262181 DWI262181 EGE262181 EQA262181 EZW262181 FJS262181 FTO262181 GDK262181 GNG262181 GXC262181 HGY262181 HQU262181 IAQ262181 IKM262181 IUI262181 JEE262181 JOA262181 JXW262181 KHS262181 KRO262181 LBK262181 LLG262181 LVC262181 MEY262181 MOU262181 MYQ262181 NIM262181 NSI262181 OCE262181 OMA262181 OVW262181 PFS262181 PPO262181 PZK262181 QJG262181 QTC262181 RCY262181 RMU262181 RWQ262181 SGM262181 SQI262181 TAE262181 TKA262181 TTW262181 UDS262181 UNO262181 UXK262181 VHG262181 VRC262181 WAY262181 WKU262181 WUQ262181 IE327717 SA327717 ABW327717 ALS327717 AVO327717 BFK327717 BPG327717 BZC327717 CIY327717 CSU327717 DCQ327717 DMM327717 DWI327717 EGE327717 EQA327717 EZW327717 FJS327717 FTO327717 GDK327717 GNG327717 GXC327717 HGY327717 HQU327717 IAQ327717 IKM327717 IUI327717 JEE327717 JOA327717 JXW327717 KHS327717 KRO327717 LBK327717 LLG327717 LVC327717 MEY327717 MOU327717 MYQ327717 NIM327717 NSI327717 OCE327717 OMA327717 OVW327717 PFS327717 PPO327717 PZK327717 QJG327717 QTC327717 RCY327717 RMU327717 RWQ327717 SGM327717 SQI327717 TAE327717 TKA327717 TTW327717 UDS327717 UNO327717 UXK327717 VHG327717 VRC327717 WAY327717 WKU327717 WUQ327717 IE393253 SA393253 ABW393253 ALS393253 AVO393253 BFK393253 BPG393253 BZC393253 CIY393253 CSU393253 DCQ393253 DMM393253 DWI393253 EGE393253 EQA393253 EZW393253 FJS393253 FTO393253 GDK393253 GNG393253 GXC393253 HGY393253 HQU393253 IAQ393253 IKM393253 IUI393253 JEE393253 JOA393253 JXW393253 KHS393253 KRO393253 LBK393253 LLG393253 LVC393253 MEY393253 MOU393253 MYQ393253 NIM393253 NSI393253 OCE393253 OMA393253 OVW393253 PFS393253 PPO393253 PZK393253 QJG393253 QTC393253 RCY393253 RMU393253 RWQ393253 SGM393253 SQI393253 TAE393253 TKA393253 TTW393253 UDS393253 UNO393253 UXK393253 VHG393253 VRC393253 WAY393253 WKU393253 WUQ393253 IE458789 SA458789 ABW458789 ALS458789 AVO458789 BFK458789 BPG458789 BZC458789 CIY458789 CSU458789 DCQ458789 DMM458789 DWI458789 EGE458789 EQA458789 EZW458789 FJS458789 FTO458789 GDK458789 GNG458789 GXC458789 HGY458789 HQU458789 IAQ458789 IKM458789 IUI458789 JEE458789 JOA458789 JXW458789 KHS458789 KRO458789 LBK458789 LLG458789 LVC458789 MEY458789 MOU458789 MYQ458789 NIM458789 NSI458789 OCE458789 OMA458789 OVW458789 PFS458789 PPO458789 PZK458789 QJG458789 QTC458789 RCY458789 RMU458789 RWQ458789 SGM458789 SQI458789 TAE458789 TKA458789 TTW458789 UDS458789 UNO458789 UXK458789 VHG458789 VRC458789 WAY458789 WKU458789 WUQ458789 IE524325 SA524325 ABW524325 ALS524325 AVO524325 BFK524325 BPG524325 BZC524325 CIY524325 CSU524325 DCQ524325 DMM524325 DWI524325 EGE524325 EQA524325 EZW524325 FJS524325 FTO524325 GDK524325 GNG524325 GXC524325 HGY524325 HQU524325 IAQ524325 IKM524325 IUI524325 JEE524325 JOA524325 JXW524325 KHS524325 KRO524325 LBK524325 LLG524325 LVC524325 MEY524325 MOU524325 MYQ524325 NIM524325 NSI524325 OCE524325 OMA524325 OVW524325 PFS524325 PPO524325 PZK524325 QJG524325 QTC524325 RCY524325 RMU524325 RWQ524325 SGM524325 SQI524325 TAE524325 TKA524325 TTW524325 UDS524325 UNO524325 UXK524325 VHG524325 VRC524325 WAY524325 WKU524325 WUQ524325 IE589861 SA589861 ABW589861 ALS589861 AVO589861 BFK589861 BPG589861 BZC589861 CIY589861 CSU589861 DCQ589861 DMM589861 DWI589861 EGE589861 EQA589861 EZW589861 FJS589861 FTO589861 GDK589861 GNG589861 GXC589861 HGY589861 HQU589861 IAQ589861 IKM589861 IUI589861 JEE589861 JOA589861 JXW589861 KHS589861 KRO589861 LBK589861 LLG589861 LVC589861 MEY589861 MOU589861 MYQ589861 NIM589861 NSI589861 OCE589861 OMA589861 OVW589861 PFS589861 PPO589861 PZK589861 QJG589861 QTC589861 RCY589861 RMU589861 RWQ589861 SGM589861 SQI589861 TAE589861 TKA589861 TTW589861 UDS589861 UNO589861 UXK589861 VHG589861 VRC589861 WAY589861 WKU589861 WUQ589861 IE655397 SA655397 ABW655397 ALS655397 AVO655397 BFK655397 BPG655397 BZC655397 CIY655397 CSU655397 DCQ655397 DMM655397 DWI655397 EGE655397 EQA655397 EZW655397 FJS655397 FTO655397 GDK655397 GNG655397 GXC655397 HGY655397 HQU655397 IAQ655397 IKM655397 IUI655397 JEE655397 JOA655397 JXW655397 KHS655397 KRO655397 LBK655397 LLG655397 LVC655397 MEY655397 MOU655397 MYQ655397 NIM655397 NSI655397 OCE655397 OMA655397 OVW655397 PFS655397 PPO655397 PZK655397 QJG655397 QTC655397 RCY655397 RMU655397 RWQ655397 SGM655397 SQI655397 TAE655397 TKA655397 TTW655397 UDS655397 UNO655397 UXK655397 VHG655397 VRC655397 WAY655397 WKU655397 WUQ655397 IE720933 SA720933 ABW720933 ALS720933 AVO720933 BFK720933 BPG720933 BZC720933 CIY720933 CSU720933 DCQ720933 DMM720933 DWI720933 EGE720933 EQA720933 EZW720933 FJS720933 FTO720933 GDK720933 GNG720933 GXC720933 HGY720933 HQU720933 IAQ720933 IKM720933 IUI720933 JEE720933 JOA720933 JXW720933 KHS720933 KRO720933 LBK720933 LLG720933 LVC720933 MEY720933 MOU720933 MYQ720933 NIM720933 NSI720933 OCE720933 OMA720933 OVW720933 PFS720933 PPO720933 PZK720933 QJG720933 QTC720933 RCY720933 RMU720933 RWQ720933 SGM720933 SQI720933 TAE720933 TKA720933 TTW720933 UDS720933 UNO720933 UXK720933 VHG720933 VRC720933 WAY720933 WKU720933 WUQ720933 IE786469 SA786469 ABW786469 ALS786469 AVO786469 BFK786469 BPG786469 BZC786469 CIY786469 CSU786469 DCQ786469 DMM786469 DWI786469 EGE786469 EQA786469 EZW786469 FJS786469 FTO786469 GDK786469 GNG786469 GXC786469 HGY786469 HQU786469 IAQ786469 IKM786469 IUI786469 JEE786469 JOA786469 JXW786469 KHS786469 KRO786469 LBK786469 LLG786469 LVC786469 MEY786469 MOU786469 MYQ786469 NIM786469 NSI786469 OCE786469 OMA786469 OVW786469 PFS786469 PPO786469 PZK786469 QJG786469 QTC786469 RCY786469 RMU786469 RWQ786469 SGM786469 SQI786469 TAE786469 TKA786469 TTW786469 UDS786469 UNO786469 UXK786469 VHG786469 VRC786469 WAY786469 WKU786469 WUQ786469 IE852005 SA852005 ABW852005 ALS852005 AVO852005 BFK852005 BPG852005 BZC852005 CIY852005 CSU852005 DCQ852005 DMM852005 DWI852005 EGE852005 EQA852005 EZW852005 FJS852005 FTO852005 GDK852005 GNG852005 GXC852005 HGY852005 HQU852005 IAQ852005 IKM852005 IUI852005 JEE852005 JOA852005 JXW852005 KHS852005 KRO852005 LBK852005 LLG852005 LVC852005 MEY852005 MOU852005 MYQ852005 NIM852005 NSI852005 OCE852005 OMA852005 OVW852005 PFS852005 PPO852005 PZK852005 QJG852005 QTC852005 RCY852005 RMU852005 RWQ852005 SGM852005 SQI852005 TAE852005 TKA852005 TTW852005 UDS852005 UNO852005 UXK852005 VHG852005 VRC852005 WAY852005 WKU852005 WUQ852005 IE917541 SA917541 ABW917541 ALS917541 AVO917541 BFK917541 BPG917541 BZC917541 CIY917541 CSU917541 DCQ917541 DMM917541 DWI917541 EGE917541 EQA917541 EZW917541 FJS917541 FTO917541 GDK917541 GNG917541 GXC917541 HGY917541 HQU917541 IAQ917541 IKM917541 IUI917541 JEE917541 JOA917541 JXW917541 KHS917541 KRO917541 LBK917541 LLG917541 LVC917541 MEY917541 MOU917541 MYQ917541 NIM917541 NSI917541 OCE917541 OMA917541 OVW917541 PFS917541 PPO917541 PZK917541 QJG917541 QTC917541 RCY917541 RMU917541 RWQ917541 SGM917541 SQI917541 TAE917541 TKA917541 TTW917541 UDS917541 UNO917541 UXK917541 VHG917541 VRC917541 WAY917541 WKU917541 WUQ917541 IE983077 SA983077 ABW983077 ALS983077 AVO983077 BFK983077 BPG983077 BZC983077 CIY983077 CSU983077 DCQ983077 DMM983077 DWI983077 EGE983077 EQA983077 EZW983077 FJS983077 FTO983077 GDK983077 GNG983077 GXC983077 HGY983077 HQU983077 IAQ983077 IKM983077 IUI983077 JEE983077 JOA983077 JXW983077 KHS983077 KRO983077 LBK983077 LLG983077 LVC983077 MEY983077 MOU983077 MYQ983077 NIM983077 NSI983077 OCE983077 OMA983077 OVW983077 PFS983077 PPO983077 PZK983077 QJG983077 QTC983077 RCY983077 RMU983077 RWQ983077 SGM983077 SQI983077 TAE983077 TKA983077 TTW983077 UDS983077 UNO983077 UXK983077 VHG983077 VRC983077 WAY983077 WKU983077 WUQ983077 X983077 X917541 X852005 X786469 X720933 X655397 X589861 X524325 X458789 X393253 X327717 X262181 X196645 X131109 X65573 X983079 X917543 X852007 X786471 X720935 X655399 X589863 X524327 X458791 X393255 X327719 X262183 X196647 X131111 X65575" xr:uid="{75BCEF59-F095-4060-A729-8E20E83926A8}">
      <formula1>"無,有"</formula1>
    </dataValidation>
    <dataValidation type="list" allowBlank="1" showInputMessage="1" showErrorMessage="1" sqref="WUC982997:WUI982997 HQ19:HW19 RM19:RS19 ABI19:ABO19 ALE19:ALK19 AVA19:AVG19 BEW19:BFC19 BOS19:BOY19 BYO19:BYU19 CIK19:CIQ19 CSG19:CSM19 DCC19:DCI19 DLY19:DME19 DVU19:DWA19 EFQ19:EFW19 EPM19:EPS19 EZI19:EZO19 FJE19:FJK19 FTA19:FTG19 GCW19:GDC19 GMS19:GMY19 GWO19:GWU19 HGK19:HGQ19 HQG19:HQM19 IAC19:IAI19 IJY19:IKE19 ITU19:IUA19 JDQ19:JDW19 JNM19:JNS19 JXI19:JXO19 KHE19:KHK19 KRA19:KRG19 LAW19:LBC19 LKS19:LKY19 LUO19:LUU19 MEK19:MEQ19 MOG19:MOM19 MYC19:MYI19 NHY19:NIE19 NRU19:NSA19 OBQ19:OBW19 OLM19:OLS19 OVI19:OVO19 PFE19:PFK19 PPA19:PPG19 PYW19:PZC19 QIS19:QIY19 QSO19:QSU19 RCK19:RCQ19 RMG19:RMM19 RWC19:RWI19 SFY19:SGE19 SPU19:SQA19 SZQ19:SZW19 TJM19:TJS19 TTI19:TTO19 UDE19:UDK19 UNA19:UNG19 UWW19:UXC19 VGS19:VGY19 VQO19:VQU19 WAK19:WAQ19 WKG19:WKM19 WUC19:WUI19 J65493:P65493 HQ65493:HW65493 RM65493:RS65493 ABI65493:ABO65493 ALE65493:ALK65493 AVA65493:AVG65493 BEW65493:BFC65493 BOS65493:BOY65493 BYO65493:BYU65493 CIK65493:CIQ65493 CSG65493:CSM65493 DCC65493:DCI65493 DLY65493:DME65493 DVU65493:DWA65493 EFQ65493:EFW65493 EPM65493:EPS65493 EZI65493:EZO65493 FJE65493:FJK65493 FTA65493:FTG65493 GCW65493:GDC65493 GMS65493:GMY65493 GWO65493:GWU65493 HGK65493:HGQ65493 HQG65493:HQM65493 IAC65493:IAI65493 IJY65493:IKE65493 ITU65493:IUA65493 JDQ65493:JDW65493 JNM65493:JNS65493 JXI65493:JXO65493 KHE65493:KHK65493 KRA65493:KRG65493 LAW65493:LBC65493 LKS65493:LKY65493 LUO65493:LUU65493 MEK65493:MEQ65493 MOG65493:MOM65493 MYC65493:MYI65493 NHY65493:NIE65493 NRU65493:NSA65493 OBQ65493:OBW65493 OLM65493:OLS65493 OVI65493:OVO65493 PFE65493:PFK65493 PPA65493:PPG65493 PYW65493:PZC65493 QIS65493:QIY65493 QSO65493:QSU65493 RCK65493:RCQ65493 RMG65493:RMM65493 RWC65493:RWI65493 SFY65493:SGE65493 SPU65493:SQA65493 SZQ65493:SZW65493 TJM65493:TJS65493 TTI65493:TTO65493 UDE65493:UDK65493 UNA65493:UNG65493 UWW65493:UXC65493 VGS65493:VGY65493 VQO65493:VQU65493 WAK65493:WAQ65493 WKG65493:WKM65493 WUC65493:WUI65493 J131029:P131029 HQ131029:HW131029 RM131029:RS131029 ABI131029:ABO131029 ALE131029:ALK131029 AVA131029:AVG131029 BEW131029:BFC131029 BOS131029:BOY131029 BYO131029:BYU131029 CIK131029:CIQ131029 CSG131029:CSM131029 DCC131029:DCI131029 DLY131029:DME131029 DVU131029:DWA131029 EFQ131029:EFW131029 EPM131029:EPS131029 EZI131029:EZO131029 FJE131029:FJK131029 FTA131029:FTG131029 GCW131029:GDC131029 GMS131029:GMY131029 GWO131029:GWU131029 HGK131029:HGQ131029 HQG131029:HQM131029 IAC131029:IAI131029 IJY131029:IKE131029 ITU131029:IUA131029 JDQ131029:JDW131029 JNM131029:JNS131029 JXI131029:JXO131029 KHE131029:KHK131029 KRA131029:KRG131029 LAW131029:LBC131029 LKS131029:LKY131029 LUO131029:LUU131029 MEK131029:MEQ131029 MOG131029:MOM131029 MYC131029:MYI131029 NHY131029:NIE131029 NRU131029:NSA131029 OBQ131029:OBW131029 OLM131029:OLS131029 OVI131029:OVO131029 PFE131029:PFK131029 PPA131029:PPG131029 PYW131029:PZC131029 QIS131029:QIY131029 QSO131029:QSU131029 RCK131029:RCQ131029 RMG131029:RMM131029 RWC131029:RWI131029 SFY131029:SGE131029 SPU131029:SQA131029 SZQ131029:SZW131029 TJM131029:TJS131029 TTI131029:TTO131029 UDE131029:UDK131029 UNA131029:UNG131029 UWW131029:UXC131029 VGS131029:VGY131029 VQO131029:VQU131029 WAK131029:WAQ131029 WKG131029:WKM131029 WUC131029:WUI131029 J196565:P196565 HQ196565:HW196565 RM196565:RS196565 ABI196565:ABO196565 ALE196565:ALK196565 AVA196565:AVG196565 BEW196565:BFC196565 BOS196565:BOY196565 BYO196565:BYU196565 CIK196565:CIQ196565 CSG196565:CSM196565 DCC196565:DCI196565 DLY196565:DME196565 DVU196565:DWA196565 EFQ196565:EFW196565 EPM196565:EPS196565 EZI196565:EZO196565 FJE196565:FJK196565 FTA196565:FTG196565 GCW196565:GDC196565 GMS196565:GMY196565 GWO196565:GWU196565 HGK196565:HGQ196565 HQG196565:HQM196565 IAC196565:IAI196565 IJY196565:IKE196565 ITU196565:IUA196565 JDQ196565:JDW196565 JNM196565:JNS196565 JXI196565:JXO196565 KHE196565:KHK196565 KRA196565:KRG196565 LAW196565:LBC196565 LKS196565:LKY196565 LUO196565:LUU196565 MEK196565:MEQ196565 MOG196565:MOM196565 MYC196565:MYI196565 NHY196565:NIE196565 NRU196565:NSA196565 OBQ196565:OBW196565 OLM196565:OLS196565 OVI196565:OVO196565 PFE196565:PFK196565 PPA196565:PPG196565 PYW196565:PZC196565 QIS196565:QIY196565 QSO196565:QSU196565 RCK196565:RCQ196565 RMG196565:RMM196565 RWC196565:RWI196565 SFY196565:SGE196565 SPU196565:SQA196565 SZQ196565:SZW196565 TJM196565:TJS196565 TTI196565:TTO196565 UDE196565:UDK196565 UNA196565:UNG196565 UWW196565:UXC196565 VGS196565:VGY196565 VQO196565:VQU196565 WAK196565:WAQ196565 WKG196565:WKM196565 WUC196565:WUI196565 J262101:P262101 HQ262101:HW262101 RM262101:RS262101 ABI262101:ABO262101 ALE262101:ALK262101 AVA262101:AVG262101 BEW262101:BFC262101 BOS262101:BOY262101 BYO262101:BYU262101 CIK262101:CIQ262101 CSG262101:CSM262101 DCC262101:DCI262101 DLY262101:DME262101 DVU262101:DWA262101 EFQ262101:EFW262101 EPM262101:EPS262101 EZI262101:EZO262101 FJE262101:FJK262101 FTA262101:FTG262101 GCW262101:GDC262101 GMS262101:GMY262101 GWO262101:GWU262101 HGK262101:HGQ262101 HQG262101:HQM262101 IAC262101:IAI262101 IJY262101:IKE262101 ITU262101:IUA262101 JDQ262101:JDW262101 JNM262101:JNS262101 JXI262101:JXO262101 KHE262101:KHK262101 KRA262101:KRG262101 LAW262101:LBC262101 LKS262101:LKY262101 LUO262101:LUU262101 MEK262101:MEQ262101 MOG262101:MOM262101 MYC262101:MYI262101 NHY262101:NIE262101 NRU262101:NSA262101 OBQ262101:OBW262101 OLM262101:OLS262101 OVI262101:OVO262101 PFE262101:PFK262101 PPA262101:PPG262101 PYW262101:PZC262101 QIS262101:QIY262101 QSO262101:QSU262101 RCK262101:RCQ262101 RMG262101:RMM262101 RWC262101:RWI262101 SFY262101:SGE262101 SPU262101:SQA262101 SZQ262101:SZW262101 TJM262101:TJS262101 TTI262101:TTO262101 UDE262101:UDK262101 UNA262101:UNG262101 UWW262101:UXC262101 VGS262101:VGY262101 VQO262101:VQU262101 WAK262101:WAQ262101 WKG262101:WKM262101 WUC262101:WUI262101 J327637:P327637 HQ327637:HW327637 RM327637:RS327637 ABI327637:ABO327637 ALE327637:ALK327637 AVA327637:AVG327637 BEW327637:BFC327637 BOS327637:BOY327637 BYO327637:BYU327637 CIK327637:CIQ327637 CSG327637:CSM327637 DCC327637:DCI327637 DLY327637:DME327637 DVU327637:DWA327637 EFQ327637:EFW327637 EPM327637:EPS327637 EZI327637:EZO327637 FJE327637:FJK327637 FTA327637:FTG327637 GCW327637:GDC327637 GMS327637:GMY327637 GWO327637:GWU327637 HGK327637:HGQ327637 HQG327637:HQM327637 IAC327637:IAI327637 IJY327637:IKE327637 ITU327637:IUA327637 JDQ327637:JDW327637 JNM327637:JNS327637 JXI327637:JXO327637 KHE327637:KHK327637 KRA327637:KRG327637 LAW327637:LBC327637 LKS327637:LKY327637 LUO327637:LUU327637 MEK327637:MEQ327637 MOG327637:MOM327637 MYC327637:MYI327637 NHY327637:NIE327637 NRU327637:NSA327637 OBQ327637:OBW327637 OLM327637:OLS327637 OVI327637:OVO327637 PFE327637:PFK327637 PPA327637:PPG327637 PYW327637:PZC327637 QIS327637:QIY327637 QSO327637:QSU327637 RCK327637:RCQ327637 RMG327637:RMM327637 RWC327637:RWI327637 SFY327637:SGE327637 SPU327637:SQA327637 SZQ327637:SZW327637 TJM327637:TJS327637 TTI327637:TTO327637 UDE327637:UDK327637 UNA327637:UNG327637 UWW327637:UXC327637 VGS327637:VGY327637 VQO327637:VQU327637 WAK327637:WAQ327637 WKG327637:WKM327637 WUC327637:WUI327637 J393173:P393173 HQ393173:HW393173 RM393173:RS393173 ABI393173:ABO393173 ALE393173:ALK393173 AVA393173:AVG393173 BEW393173:BFC393173 BOS393173:BOY393173 BYO393173:BYU393173 CIK393173:CIQ393173 CSG393173:CSM393173 DCC393173:DCI393173 DLY393173:DME393173 DVU393173:DWA393173 EFQ393173:EFW393173 EPM393173:EPS393173 EZI393173:EZO393173 FJE393173:FJK393173 FTA393173:FTG393173 GCW393173:GDC393173 GMS393173:GMY393173 GWO393173:GWU393173 HGK393173:HGQ393173 HQG393173:HQM393173 IAC393173:IAI393173 IJY393173:IKE393173 ITU393173:IUA393173 JDQ393173:JDW393173 JNM393173:JNS393173 JXI393173:JXO393173 KHE393173:KHK393173 KRA393173:KRG393173 LAW393173:LBC393173 LKS393173:LKY393173 LUO393173:LUU393173 MEK393173:MEQ393173 MOG393173:MOM393173 MYC393173:MYI393173 NHY393173:NIE393173 NRU393173:NSA393173 OBQ393173:OBW393173 OLM393173:OLS393173 OVI393173:OVO393173 PFE393173:PFK393173 PPA393173:PPG393173 PYW393173:PZC393173 QIS393173:QIY393173 QSO393173:QSU393173 RCK393173:RCQ393173 RMG393173:RMM393173 RWC393173:RWI393173 SFY393173:SGE393173 SPU393173:SQA393173 SZQ393173:SZW393173 TJM393173:TJS393173 TTI393173:TTO393173 UDE393173:UDK393173 UNA393173:UNG393173 UWW393173:UXC393173 VGS393173:VGY393173 VQO393173:VQU393173 WAK393173:WAQ393173 WKG393173:WKM393173 WUC393173:WUI393173 J458709:P458709 HQ458709:HW458709 RM458709:RS458709 ABI458709:ABO458709 ALE458709:ALK458709 AVA458709:AVG458709 BEW458709:BFC458709 BOS458709:BOY458709 BYO458709:BYU458709 CIK458709:CIQ458709 CSG458709:CSM458709 DCC458709:DCI458709 DLY458709:DME458709 DVU458709:DWA458709 EFQ458709:EFW458709 EPM458709:EPS458709 EZI458709:EZO458709 FJE458709:FJK458709 FTA458709:FTG458709 GCW458709:GDC458709 GMS458709:GMY458709 GWO458709:GWU458709 HGK458709:HGQ458709 HQG458709:HQM458709 IAC458709:IAI458709 IJY458709:IKE458709 ITU458709:IUA458709 JDQ458709:JDW458709 JNM458709:JNS458709 JXI458709:JXO458709 KHE458709:KHK458709 KRA458709:KRG458709 LAW458709:LBC458709 LKS458709:LKY458709 LUO458709:LUU458709 MEK458709:MEQ458709 MOG458709:MOM458709 MYC458709:MYI458709 NHY458709:NIE458709 NRU458709:NSA458709 OBQ458709:OBW458709 OLM458709:OLS458709 OVI458709:OVO458709 PFE458709:PFK458709 PPA458709:PPG458709 PYW458709:PZC458709 QIS458709:QIY458709 QSO458709:QSU458709 RCK458709:RCQ458709 RMG458709:RMM458709 RWC458709:RWI458709 SFY458709:SGE458709 SPU458709:SQA458709 SZQ458709:SZW458709 TJM458709:TJS458709 TTI458709:TTO458709 UDE458709:UDK458709 UNA458709:UNG458709 UWW458709:UXC458709 VGS458709:VGY458709 VQO458709:VQU458709 WAK458709:WAQ458709 WKG458709:WKM458709 WUC458709:WUI458709 J524245:P524245 HQ524245:HW524245 RM524245:RS524245 ABI524245:ABO524245 ALE524245:ALK524245 AVA524245:AVG524245 BEW524245:BFC524245 BOS524245:BOY524245 BYO524245:BYU524245 CIK524245:CIQ524245 CSG524245:CSM524245 DCC524245:DCI524245 DLY524245:DME524245 DVU524245:DWA524245 EFQ524245:EFW524245 EPM524245:EPS524245 EZI524245:EZO524245 FJE524245:FJK524245 FTA524245:FTG524245 GCW524245:GDC524245 GMS524245:GMY524245 GWO524245:GWU524245 HGK524245:HGQ524245 HQG524245:HQM524245 IAC524245:IAI524245 IJY524245:IKE524245 ITU524245:IUA524245 JDQ524245:JDW524245 JNM524245:JNS524245 JXI524245:JXO524245 KHE524245:KHK524245 KRA524245:KRG524245 LAW524245:LBC524245 LKS524245:LKY524245 LUO524245:LUU524245 MEK524245:MEQ524245 MOG524245:MOM524245 MYC524245:MYI524245 NHY524245:NIE524245 NRU524245:NSA524245 OBQ524245:OBW524245 OLM524245:OLS524245 OVI524245:OVO524245 PFE524245:PFK524245 PPA524245:PPG524245 PYW524245:PZC524245 QIS524245:QIY524245 QSO524245:QSU524245 RCK524245:RCQ524245 RMG524245:RMM524245 RWC524245:RWI524245 SFY524245:SGE524245 SPU524245:SQA524245 SZQ524245:SZW524245 TJM524245:TJS524245 TTI524245:TTO524245 UDE524245:UDK524245 UNA524245:UNG524245 UWW524245:UXC524245 VGS524245:VGY524245 VQO524245:VQU524245 WAK524245:WAQ524245 WKG524245:WKM524245 WUC524245:WUI524245 J589781:P589781 HQ589781:HW589781 RM589781:RS589781 ABI589781:ABO589781 ALE589781:ALK589781 AVA589781:AVG589781 BEW589781:BFC589781 BOS589781:BOY589781 BYO589781:BYU589781 CIK589781:CIQ589781 CSG589781:CSM589781 DCC589781:DCI589781 DLY589781:DME589781 DVU589781:DWA589781 EFQ589781:EFW589781 EPM589781:EPS589781 EZI589781:EZO589781 FJE589781:FJK589781 FTA589781:FTG589781 GCW589781:GDC589781 GMS589781:GMY589781 GWO589781:GWU589781 HGK589781:HGQ589781 HQG589781:HQM589781 IAC589781:IAI589781 IJY589781:IKE589781 ITU589781:IUA589781 JDQ589781:JDW589781 JNM589781:JNS589781 JXI589781:JXO589781 KHE589781:KHK589781 KRA589781:KRG589781 LAW589781:LBC589781 LKS589781:LKY589781 LUO589781:LUU589781 MEK589781:MEQ589781 MOG589781:MOM589781 MYC589781:MYI589781 NHY589781:NIE589781 NRU589781:NSA589781 OBQ589781:OBW589781 OLM589781:OLS589781 OVI589781:OVO589781 PFE589781:PFK589781 PPA589781:PPG589781 PYW589781:PZC589781 QIS589781:QIY589781 QSO589781:QSU589781 RCK589781:RCQ589781 RMG589781:RMM589781 RWC589781:RWI589781 SFY589781:SGE589781 SPU589781:SQA589781 SZQ589781:SZW589781 TJM589781:TJS589781 TTI589781:TTO589781 UDE589781:UDK589781 UNA589781:UNG589781 UWW589781:UXC589781 VGS589781:VGY589781 VQO589781:VQU589781 WAK589781:WAQ589781 WKG589781:WKM589781 WUC589781:WUI589781 J655317:P655317 HQ655317:HW655317 RM655317:RS655317 ABI655317:ABO655317 ALE655317:ALK655317 AVA655317:AVG655317 BEW655317:BFC655317 BOS655317:BOY655317 BYO655317:BYU655317 CIK655317:CIQ655317 CSG655317:CSM655317 DCC655317:DCI655317 DLY655317:DME655317 DVU655317:DWA655317 EFQ655317:EFW655317 EPM655317:EPS655317 EZI655317:EZO655317 FJE655317:FJK655317 FTA655317:FTG655317 GCW655317:GDC655317 GMS655317:GMY655317 GWO655317:GWU655317 HGK655317:HGQ655317 HQG655317:HQM655317 IAC655317:IAI655317 IJY655317:IKE655317 ITU655317:IUA655317 JDQ655317:JDW655317 JNM655317:JNS655317 JXI655317:JXO655317 KHE655317:KHK655317 KRA655317:KRG655317 LAW655317:LBC655317 LKS655317:LKY655317 LUO655317:LUU655317 MEK655317:MEQ655317 MOG655317:MOM655317 MYC655317:MYI655317 NHY655317:NIE655317 NRU655317:NSA655317 OBQ655317:OBW655317 OLM655317:OLS655317 OVI655317:OVO655317 PFE655317:PFK655317 PPA655317:PPG655317 PYW655317:PZC655317 QIS655317:QIY655317 QSO655317:QSU655317 RCK655317:RCQ655317 RMG655317:RMM655317 RWC655317:RWI655317 SFY655317:SGE655317 SPU655317:SQA655317 SZQ655317:SZW655317 TJM655317:TJS655317 TTI655317:TTO655317 UDE655317:UDK655317 UNA655317:UNG655317 UWW655317:UXC655317 VGS655317:VGY655317 VQO655317:VQU655317 WAK655317:WAQ655317 WKG655317:WKM655317 WUC655317:WUI655317 J720853:P720853 HQ720853:HW720853 RM720853:RS720853 ABI720853:ABO720853 ALE720853:ALK720853 AVA720853:AVG720853 BEW720853:BFC720853 BOS720853:BOY720853 BYO720853:BYU720853 CIK720853:CIQ720853 CSG720853:CSM720853 DCC720853:DCI720853 DLY720853:DME720853 DVU720853:DWA720853 EFQ720853:EFW720853 EPM720853:EPS720853 EZI720853:EZO720853 FJE720853:FJK720853 FTA720853:FTG720853 GCW720853:GDC720853 GMS720853:GMY720853 GWO720853:GWU720853 HGK720853:HGQ720853 HQG720853:HQM720853 IAC720853:IAI720853 IJY720853:IKE720853 ITU720853:IUA720853 JDQ720853:JDW720853 JNM720853:JNS720853 JXI720853:JXO720853 KHE720853:KHK720853 KRA720853:KRG720853 LAW720853:LBC720853 LKS720853:LKY720853 LUO720853:LUU720853 MEK720853:MEQ720853 MOG720853:MOM720853 MYC720853:MYI720853 NHY720853:NIE720853 NRU720853:NSA720853 OBQ720853:OBW720853 OLM720853:OLS720853 OVI720853:OVO720853 PFE720853:PFK720853 PPA720853:PPG720853 PYW720853:PZC720853 QIS720853:QIY720853 QSO720853:QSU720853 RCK720853:RCQ720853 RMG720853:RMM720853 RWC720853:RWI720853 SFY720853:SGE720853 SPU720853:SQA720853 SZQ720853:SZW720853 TJM720853:TJS720853 TTI720853:TTO720853 UDE720853:UDK720853 UNA720853:UNG720853 UWW720853:UXC720853 VGS720853:VGY720853 VQO720853:VQU720853 WAK720853:WAQ720853 WKG720853:WKM720853 WUC720853:WUI720853 J786389:P786389 HQ786389:HW786389 RM786389:RS786389 ABI786389:ABO786389 ALE786389:ALK786389 AVA786389:AVG786389 BEW786389:BFC786389 BOS786389:BOY786389 BYO786389:BYU786389 CIK786389:CIQ786389 CSG786389:CSM786389 DCC786389:DCI786389 DLY786389:DME786389 DVU786389:DWA786389 EFQ786389:EFW786389 EPM786389:EPS786389 EZI786389:EZO786389 FJE786389:FJK786389 FTA786389:FTG786389 GCW786389:GDC786389 GMS786389:GMY786389 GWO786389:GWU786389 HGK786389:HGQ786389 HQG786389:HQM786389 IAC786389:IAI786389 IJY786389:IKE786389 ITU786389:IUA786389 JDQ786389:JDW786389 JNM786389:JNS786389 JXI786389:JXO786389 KHE786389:KHK786389 KRA786389:KRG786389 LAW786389:LBC786389 LKS786389:LKY786389 LUO786389:LUU786389 MEK786389:MEQ786389 MOG786389:MOM786389 MYC786389:MYI786389 NHY786389:NIE786389 NRU786389:NSA786389 OBQ786389:OBW786389 OLM786389:OLS786389 OVI786389:OVO786389 PFE786389:PFK786389 PPA786389:PPG786389 PYW786389:PZC786389 QIS786389:QIY786389 QSO786389:QSU786389 RCK786389:RCQ786389 RMG786389:RMM786389 RWC786389:RWI786389 SFY786389:SGE786389 SPU786389:SQA786389 SZQ786389:SZW786389 TJM786389:TJS786389 TTI786389:TTO786389 UDE786389:UDK786389 UNA786389:UNG786389 UWW786389:UXC786389 VGS786389:VGY786389 VQO786389:VQU786389 WAK786389:WAQ786389 WKG786389:WKM786389 WUC786389:WUI786389 J851925:P851925 HQ851925:HW851925 RM851925:RS851925 ABI851925:ABO851925 ALE851925:ALK851925 AVA851925:AVG851925 BEW851925:BFC851925 BOS851925:BOY851925 BYO851925:BYU851925 CIK851925:CIQ851925 CSG851925:CSM851925 DCC851925:DCI851925 DLY851925:DME851925 DVU851925:DWA851925 EFQ851925:EFW851925 EPM851925:EPS851925 EZI851925:EZO851925 FJE851925:FJK851925 FTA851925:FTG851925 GCW851925:GDC851925 GMS851925:GMY851925 GWO851925:GWU851925 HGK851925:HGQ851925 HQG851925:HQM851925 IAC851925:IAI851925 IJY851925:IKE851925 ITU851925:IUA851925 JDQ851925:JDW851925 JNM851925:JNS851925 JXI851925:JXO851925 KHE851925:KHK851925 KRA851925:KRG851925 LAW851925:LBC851925 LKS851925:LKY851925 LUO851925:LUU851925 MEK851925:MEQ851925 MOG851925:MOM851925 MYC851925:MYI851925 NHY851925:NIE851925 NRU851925:NSA851925 OBQ851925:OBW851925 OLM851925:OLS851925 OVI851925:OVO851925 PFE851925:PFK851925 PPA851925:PPG851925 PYW851925:PZC851925 QIS851925:QIY851925 QSO851925:QSU851925 RCK851925:RCQ851925 RMG851925:RMM851925 RWC851925:RWI851925 SFY851925:SGE851925 SPU851925:SQA851925 SZQ851925:SZW851925 TJM851925:TJS851925 TTI851925:TTO851925 UDE851925:UDK851925 UNA851925:UNG851925 UWW851925:UXC851925 VGS851925:VGY851925 VQO851925:VQU851925 WAK851925:WAQ851925 WKG851925:WKM851925 WUC851925:WUI851925 J917461:P917461 HQ917461:HW917461 RM917461:RS917461 ABI917461:ABO917461 ALE917461:ALK917461 AVA917461:AVG917461 BEW917461:BFC917461 BOS917461:BOY917461 BYO917461:BYU917461 CIK917461:CIQ917461 CSG917461:CSM917461 DCC917461:DCI917461 DLY917461:DME917461 DVU917461:DWA917461 EFQ917461:EFW917461 EPM917461:EPS917461 EZI917461:EZO917461 FJE917461:FJK917461 FTA917461:FTG917461 GCW917461:GDC917461 GMS917461:GMY917461 GWO917461:GWU917461 HGK917461:HGQ917461 HQG917461:HQM917461 IAC917461:IAI917461 IJY917461:IKE917461 ITU917461:IUA917461 JDQ917461:JDW917461 JNM917461:JNS917461 JXI917461:JXO917461 KHE917461:KHK917461 KRA917461:KRG917461 LAW917461:LBC917461 LKS917461:LKY917461 LUO917461:LUU917461 MEK917461:MEQ917461 MOG917461:MOM917461 MYC917461:MYI917461 NHY917461:NIE917461 NRU917461:NSA917461 OBQ917461:OBW917461 OLM917461:OLS917461 OVI917461:OVO917461 PFE917461:PFK917461 PPA917461:PPG917461 PYW917461:PZC917461 QIS917461:QIY917461 QSO917461:QSU917461 RCK917461:RCQ917461 RMG917461:RMM917461 RWC917461:RWI917461 SFY917461:SGE917461 SPU917461:SQA917461 SZQ917461:SZW917461 TJM917461:TJS917461 TTI917461:TTO917461 UDE917461:UDK917461 UNA917461:UNG917461 UWW917461:UXC917461 VGS917461:VGY917461 VQO917461:VQU917461 WAK917461:WAQ917461 WKG917461:WKM917461 WUC917461:WUI917461 J982997:P982997 HQ982997:HW982997 RM982997:RS982997 ABI982997:ABO982997 ALE982997:ALK982997 AVA982997:AVG982997 BEW982997:BFC982997 BOS982997:BOY982997 BYO982997:BYU982997 CIK982997:CIQ982997 CSG982997:CSM982997 DCC982997:DCI982997 DLY982997:DME982997 DVU982997:DWA982997 EFQ982997:EFW982997 EPM982997:EPS982997 EZI982997:EZO982997 FJE982997:FJK982997 FTA982997:FTG982997 GCW982997:GDC982997 GMS982997:GMY982997 GWO982997:GWU982997 HGK982997:HGQ982997 HQG982997:HQM982997 IAC982997:IAI982997 IJY982997:IKE982997 ITU982997:IUA982997 JDQ982997:JDW982997 JNM982997:JNS982997 JXI982997:JXO982997 KHE982997:KHK982997 KRA982997:KRG982997 LAW982997:LBC982997 LKS982997:LKY982997 LUO982997:LUU982997 MEK982997:MEQ982997 MOG982997:MOM982997 MYC982997:MYI982997 NHY982997:NIE982997 NRU982997:NSA982997 OBQ982997:OBW982997 OLM982997:OLS982997 OVI982997:OVO982997 PFE982997:PFK982997 PPA982997:PPG982997 PYW982997:PZC982997 QIS982997:QIY982997 QSO982997:QSU982997 RCK982997:RCQ982997 RMG982997:RMM982997 RWC982997:RWI982997 SFY982997:SGE982997 SPU982997:SQA982997 SZQ982997:SZW982997 TJM982997:TJS982997 TTI982997:TTO982997 UDE982997:UDK982997 UNA982997:UNG982997 UWW982997:UXC982997 VGS982997:VGY982997 VQO982997:VQU982997 WAK982997:WAQ982997 WKG982997:WKM982997" xr:uid="{B2620CF0-56C5-47D9-B8E2-6F11964CE2BF}">
      <formula1>"専用,ハイブリット"</formula1>
    </dataValidation>
    <dataValidation type="custom" imeMode="disabled" allowBlank="1" showInputMessage="1" showErrorMessage="1" error="小数点以下は第一位まで、二位以下切り捨てで入力して下さい。" sqref="HQ17:HW17 RM17:RS17 ABI17:ABO17 ALE17:ALK17 AVA17:AVG17 BEW17:BFC17 BOS17:BOY17 BYO17:BYU17 CIK17:CIQ17 CSG17:CSM17 DCC17:DCI17 DLY17:DME17 DVU17:DWA17 EFQ17:EFW17 EPM17:EPS17 EZI17:EZO17 FJE17:FJK17 FTA17:FTG17 GCW17:GDC17 GMS17:GMY17 GWO17:GWU17 HGK17:HGQ17 HQG17:HQM17 IAC17:IAI17 IJY17:IKE17 ITU17:IUA17 JDQ17:JDW17 JNM17:JNS17 JXI17:JXO17 KHE17:KHK17 KRA17:KRG17 LAW17:LBC17 LKS17:LKY17 LUO17:LUU17 MEK17:MEQ17 MOG17:MOM17 MYC17:MYI17 NHY17:NIE17 NRU17:NSA17 OBQ17:OBW17 OLM17:OLS17 OVI17:OVO17 PFE17:PFK17 PPA17:PPG17 PYW17:PZC17 QIS17:QIY17 QSO17:QSU17 RCK17:RCQ17 RMG17:RMM17 RWC17:RWI17 SFY17:SGE17 SPU17:SQA17 SZQ17:SZW17 TJM17:TJS17 TTI17:TTO17 UDE17:UDK17 UNA17:UNG17 UWW17:UXC17 VGS17:VGY17 VQO17:VQU17 WAK17:WAQ17 WKG17:WKM17 WUC17:WUI17 J65490:P65490 HQ65490:HW65490 RM65490:RS65490 ABI65490:ABO65490 ALE65490:ALK65490 AVA65490:AVG65490 BEW65490:BFC65490 BOS65490:BOY65490 BYO65490:BYU65490 CIK65490:CIQ65490 CSG65490:CSM65490 DCC65490:DCI65490 DLY65490:DME65490 DVU65490:DWA65490 EFQ65490:EFW65490 EPM65490:EPS65490 EZI65490:EZO65490 FJE65490:FJK65490 FTA65490:FTG65490 GCW65490:GDC65490 GMS65490:GMY65490 GWO65490:GWU65490 HGK65490:HGQ65490 HQG65490:HQM65490 IAC65490:IAI65490 IJY65490:IKE65490 ITU65490:IUA65490 JDQ65490:JDW65490 JNM65490:JNS65490 JXI65490:JXO65490 KHE65490:KHK65490 KRA65490:KRG65490 LAW65490:LBC65490 LKS65490:LKY65490 LUO65490:LUU65490 MEK65490:MEQ65490 MOG65490:MOM65490 MYC65490:MYI65490 NHY65490:NIE65490 NRU65490:NSA65490 OBQ65490:OBW65490 OLM65490:OLS65490 OVI65490:OVO65490 PFE65490:PFK65490 PPA65490:PPG65490 PYW65490:PZC65490 QIS65490:QIY65490 QSO65490:QSU65490 RCK65490:RCQ65490 RMG65490:RMM65490 RWC65490:RWI65490 SFY65490:SGE65490 SPU65490:SQA65490 SZQ65490:SZW65490 TJM65490:TJS65490 TTI65490:TTO65490 UDE65490:UDK65490 UNA65490:UNG65490 UWW65490:UXC65490 VGS65490:VGY65490 VQO65490:VQU65490 WAK65490:WAQ65490 WKG65490:WKM65490 WUC65490:WUI65490 J131026:P131026 HQ131026:HW131026 RM131026:RS131026 ABI131026:ABO131026 ALE131026:ALK131026 AVA131026:AVG131026 BEW131026:BFC131026 BOS131026:BOY131026 BYO131026:BYU131026 CIK131026:CIQ131026 CSG131026:CSM131026 DCC131026:DCI131026 DLY131026:DME131026 DVU131026:DWA131026 EFQ131026:EFW131026 EPM131026:EPS131026 EZI131026:EZO131026 FJE131026:FJK131026 FTA131026:FTG131026 GCW131026:GDC131026 GMS131026:GMY131026 GWO131026:GWU131026 HGK131026:HGQ131026 HQG131026:HQM131026 IAC131026:IAI131026 IJY131026:IKE131026 ITU131026:IUA131026 JDQ131026:JDW131026 JNM131026:JNS131026 JXI131026:JXO131026 KHE131026:KHK131026 KRA131026:KRG131026 LAW131026:LBC131026 LKS131026:LKY131026 LUO131026:LUU131026 MEK131026:MEQ131026 MOG131026:MOM131026 MYC131026:MYI131026 NHY131026:NIE131026 NRU131026:NSA131026 OBQ131026:OBW131026 OLM131026:OLS131026 OVI131026:OVO131026 PFE131026:PFK131026 PPA131026:PPG131026 PYW131026:PZC131026 QIS131026:QIY131026 QSO131026:QSU131026 RCK131026:RCQ131026 RMG131026:RMM131026 RWC131026:RWI131026 SFY131026:SGE131026 SPU131026:SQA131026 SZQ131026:SZW131026 TJM131026:TJS131026 TTI131026:TTO131026 UDE131026:UDK131026 UNA131026:UNG131026 UWW131026:UXC131026 VGS131026:VGY131026 VQO131026:VQU131026 WAK131026:WAQ131026 WKG131026:WKM131026 WUC131026:WUI131026 J196562:P196562 HQ196562:HW196562 RM196562:RS196562 ABI196562:ABO196562 ALE196562:ALK196562 AVA196562:AVG196562 BEW196562:BFC196562 BOS196562:BOY196562 BYO196562:BYU196562 CIK196562:CIQ196562 CSG196562:CSM196562 DCC196562:DCI196562 DLY196562:DME196562 DVU196562:DWA196562 EFQ196562:EFW196562 EPM196562:EPS196562 EZI196562:EZO196562 FJE196562:FJK196562 FTA196562:FTG196562 GCW196562:GDC196562 GMS196562:GMY196562 GWO196562:GWU196562 HGK196562:HGQ196562 HQG196562:HQM196562 IAC196562:IAI196562 IJY196562:IKE196562 ITU196562:IUA196562 JDQ196562:JDW196562 JNM196562:JNS196562 JXI196562:JXO196562 KHE196562:KHK196562 KRA196562:KRG196562 LAW196562:LBC196562 LKS196562:LKY196562 LUO196562:LUU196562 MEK196562:MEQ196562 MOG196562:MOM196562 MYC196562:MYI196562 NHY196562:NIE196562 NRU196562:NSA196562 OBQ196562:OBW196562 OLM196562:OLS196562 OVI196562:OVO196562 PFE196562:PFK196562 PPA196562:PPG196562 PYW196562:PZC196562 QIS196562:QIY196562 QSO196562:QSU196562 RCK196562:RCQ196562 RMG196562:RMM196562 RWC196562:RWI196562 SFY196562:SGE196562 SPU196562:SQA196562 SZQ196562:SZW196562 TJM196562:TJS196562 TTI196562:TTO196562 UDE196562:UDK196562 UNA196562:UNG196562 UWW196562:UXC196562 VGS196562:VGY196562 VQO196562:VQU196562 WAK196562:WAQ196562 WKG196562:WKM196562 WUC196562:WUI196562 J262098:P262098 HQ262098:HW262098 RM262098:RS262098 ABI262098:ABO262098 ALE262098:ALK262098 AVA262098:AVG262098 BEW262098:BFC262098 BOS262098:BOY262098 BYO262098:BYU262098 CIK262098:CIQ262098 CSG262098:CSM262098 DCC262098:DCI262098 DLY262098:DME262098 DVU262098:DWA262098 EFQ262098:EFW262098 EPM262098:EPS262098 EZI262098:EZO262098 FJE262098:FJK262098 FTA262098:FTG262098 GCW262098:GDC262098 GMS262098:GMY262098 GWO262098:GWU262098 HGK262098:HGQ262098 HQG262098:HQM262098 IAC262098:IAI262098 IJY262098:IKE262098 ITU262098:IUA262098 JDQ262098:JDW262098 JNM262098:JNS262098 JXI262098:JXO262098 KHE262098:KHK262098 KRA262098:KRG262098 LAW262098:LBC262098 LKS262098:LKY262098 LUO262098:LUU262098 MEK262098:MEQ262098 MOG262098:MOM262098 MYC262098:MYI262098 NHY262098:NIE262098 NRU262098:NSA262098 OBQ262098:OBW262098 OLM262098:OLS262098 OVI262098:OVO262098 PFE262098:PFK262098 PPA262098:PPG262098 PYW262098:PZC262098 QIS262098:QIY262098 QSO262098:QSU262098 RCK262098:RCQ262098 RMG262098:RMM262098 RWC262098:RWI262098 SFY262098:SGE262098 SPU262098:SQA262098 SZQ262098:SZW262098 TJM262098:TJS262098 TTI262098:TTO262098 UDE262098:UDK262098 UNA262098:UNG262098 UWW262098:UXC262098 VGS262098:VGY262098 VQO262098:VQU262098 WAK262098:WAQ262098 WKG262098:WKM262098 WUC262098:WUI262098 J327634:P327634 HQ327634:HW327634 RM327634:RS327634 ABI327634:ABO327634 ALE327634:ALK327634 AVA327634:AVG327634 BEW327634:BFC327634 BOS327634:BOY327634 BYO327634:BYU327634 CIK327634:CIQ327634 CSG327634:CSM327634 DCC327634:DCI327634 DLY327634:DME327634 DVU327634:DWA327634 EFQ327634:EFW327634 EPM327634:EPS327634 EZI327634:EZO327634 FJE327634:FJK327634 FTA327634:FTG327634 GCW327634:GDC327634 GMS327634:GMY327634 GWO327634:GWU327634 HGK327634:HGQ327634 HQG327634:HQM327634 IAC327634:IAI327634 IJY327634:IKE327634 ITU327634:IUA327634 JDQ327634:JDW327634 JNM327634:JNS327634 JXI327634:JXO327634 KHE327634:KHK327634 KRA327634:KRG327634 LAW327634:LBC327634 LKS327634:LKY327634 LUO327634:LUU327634 MEK327634:MEQ327634 MOG327634:MOM327634 MYC327634:MYI327634 NHY327634:NIE327634 NRU327634:NSA327634 OBQ327634:OBW327634 OLM327634:OLS327634 OVI327634:OVO327634 PFE327634:PFK327634 PPA327634:PPG327634 PYW327634:PZC327634 QIS327634:QIY327634 QSO327634:QSU327634 RCK327634:RCQ327634 RMG327634:RMM327634 RWC327634:RWI327634 SFY327634:SGE327634 SPU327634:SQA327634 SZQ327634:SZW327634 TJM327634:TJS327634 TTI327634:TTO327634 UDE327634:UDK327634 UNA327634:UNG327634 UWW327634:UXC327634 VGS327634:VGY327634 VQO327634:VQU327634 WAK327634:WAQ327634 WKG327634:WKM327634 WUC327634:WUI327634 J393170:P393170 HQ393170:HW393170 RM393170:RS393170 ABI393170:ABO393170 ALE393170:ALK393170 AVA393170:AVG393170 BEW393170:BFC393170 BOS393170:BOY393170 BYO393170:BYU393170 CIK393170:CIQ393170 CSG393170:CSM393170 DCC393170:DCI393170 DLY393170:DME393170 DVU393170:DWA393170 EFQ393170:EFW393170 EPM393170:EPS393170 EZI393170:EZO393170 FJE393170:FJK393170 FTA393170:FTG393170 GCW393170:GDC393170 GMS393170:GMY393170 GWO393170:GWU393170 HGK393170:HGQ393170 HQG393170:HQM393170 IAC393170:IAI393170 IJY393170:IKE393170 ITU393170:IUA393170 JDQ393170:JDW393170 JNM393170:JNS393170 JXI393170:JXO393170 KHE393170:KHK393170 KRA393170:KRG393170 LAW393170:LBC393170 LKS393170:LKY393170 LUO393170:LUU393170 MEK393170:MEQ393170 MOG393170:MOM393170 MYC393170:MYI393170 NHY393170:NIE393170 NRU393170:NSA393170 OBQ393170:OBW393170 OLM393170:OLS393170 OVI393170:OVO393170 PFE393170:PFK393170 PPA393170:PPG393170 PYW393170:PZC393170 QIS393170:QIY393170 QSO393170:QSU393170 RCK393170:RCQ393170 RMG393170:RMM393170 RWC393170:RWI393170 SFY393170:SGE393170 SPU393170:SQA393170 SZQ393170:SZW393170 TJM393170:TJS393170 TTI393170:TTO393170 UDE393170:UDK393170 UNA393170:UNG393170 UWW393170:UXC393170 VGS393170:VGY393170 VQO393170:VQU393170 WAK393170:WAQ393170 WKG393170:WKM393170 WUC393170:WUI393170 J458706:P458706 HQ458706:HW458706 RM458706:RS458706 ABI458706:ABO458706 ALE458706:ALK458706 AVA458706:AVG458706 BEW458706:BFC458706 BOS458706:BOY458706 BYO458706:BYU458706 CIK458706:CIQ458706 CSG458706:CSM458706 DCC458706:DCI458706 DLY458706:DME458706 DVU458706:DWA458706 EFQ458706:EFW458706 EPM458706:EPS458706 EZI458706:EZO458706 FJE458706:FJK458706 FTA458706:FTG458706 GCW458706:GDC458706 GMS458706:GMY458706 GWO458706:GWU458706 HGK458706:HGQ458706 HQG458706:HQM458706 IAC458706:IAI458706 IJY458706:IKE458706 ITU458706:IUA458706 JDQ458706:JDW458706 JNM458706:JNS458706 JXI458706:JXO458706 KHE458706:KHK458706 KRA458706:KRG458706 LAW458706:LBC458706 LKS458706:LKY458706 LUO458706:LUU458706 MEK458706:MEQ458706 MOG458706:MOM458706 MYC458706:MYI458706 NHY458706:NIE458706 NRU458706:NSA458706 OBQ458706:OBW458706 OLM458706:OLS458706 OVI458706:OVO458706 PFE458706:PFK458706 PPA458706:PPG458706 PYW458706:PZC458706 QIS458706:QIY458706 QSO458706:QSU458706 RCK458706:RCQ458706 RMG458706:RMM458706 RWC458706:RWI458706 SFY458706:SGE458706 SPU458706:SQA458706 SZQ458706:SZW458706 TJM458706:TJS458706 TTI458706:TTO458706 UDE458706:UDK458706 UNA458706:UNG458706 UWW458706:UXC458706 VGS458706:VGY458706 VQO458706:VQU458706 WAK458706:WAQ458706 WKG458706:WKM458706 WUC458706:WUI458706 J524242:P524242 HQ524242:HW524242 RM524242:RS524242 ABI524242:ABO524242 ALE524242:ALK524242 AVA524242:AVG524242 BEW524242:BFC524242 BOS524242:BOY524242 BYO524242:BYU524242 CIK524242:CIQ524242 CSG524242:CSM524242 DCC524242:DCI524242 DLY524242:DME524242 DVU524242:DWA524242 EFQ524242:EFW524242 EPM524242:EPS524242 EZI524242:EZO524242 FJE524242:FJK524242 FTA524242:FTG524242 GCW524242:GDC524242 GMS524242:GMY524242 GWO524242:GWU524242 HGK524242:HGQ524242 HQG524242:HQM524242 IAC524242:IAI524242 IJY524242:IKE524242 ITU524242:IUA524242 JDQ524242:JDW524242 JNM524242:JNS524242 JXI524242:JXO524242 KHE524242:KHK524242 KRA524242:KRG524242 LAW524242:LBC524242 LKS524242:LKY524242 LUO524242:LUU524242 MEK524242:MEQ524242 MOG524242:MOM524242 MYC524242:MYI524242 NHY524242:NIE524242 NRU524242:NSA524242 OBQ524242:OBW524242 OLM524242:OLS524242 OVI524242:OVO524242 PFE524242:PFK524242 PPA524242:PPG524242 PYW524242:PZC524242 QIS524242:QIY524242 QSO524242:QSU524242 RCK524242:RCQ524242 RMG524242:RMM524242 RWC524242:RWI524242 SFY524242:SGE524242 SPU524242:SQA524242 SZQ524242:SZW524242 TJM524242:TJS524242 TTI524242:TTO524242 UDE524242:UDK524242 UNA524242:UNG524242 UWW524242:UXC524242 VGS524242:VGY524242 VQO524242:VQU524242 WAK524242:WAQ524242 WKG524242:WKM524242 WUC524242:WUI524242 J589778:P589778 HQ589778:HW589778 RM589778:RS589778 ABI589778:ABO589778 ALE589778:ALK589778 AVA589778:AVG589778 BEW589778:BFC589778 BOS589778:BOY589778 BYO589778:BYU589778 CIK589778:CIQ589778 CSG589778:CSM589778 DCC589778:DCI589778 DLY589778:DME589778 DVU589778:DWA589778 EFQ589778:EFW589778 EPM589778:EPS589778 EZI589778:EZO589778 FJE589778:FJK589778 FTA589778:FTG589778 GCW589778:GDC589778 GMS589778:GMY589778 GWO589778:GWU589778 HGK589778:HGQ589778 HQG589778:HQM589778 IAC589778:IAI589778 IJY589778:IKE589778 ITU589778:IUA589778 JDQ589778:JDW589778 JNM589778:JNS589778 JXI589778:JXO589778 KHE589778:KHK589778 KRA589778:KRG589778 LAW589778:LBC589778 LKS589778:LKY589778 LUO589778:LUU589778 MEK589778:MEQ589778 MOG589778:MOM589778 MYC589778:MYI589778 NHY589778:NIE589778 NRU589778:NSA589778 OBQ589778:OBW589778 OLM589778:OLS589778 OVI589778:OVO589778 PFE589778:PFK589778 PPA589778:PPG589778 PYW589778:PZC589778 QIS589778:QIY589778 QSO589778:QSU589778 RCK589778:RCQ589778 RMG589778:RMM589778 RWC589778:RWI589778 SFY589778:SGE589778 SPU589778:SQA589778 SZQ589778:SZW589778 TJM589778:TJS589778 TTI589778:TTO589778 UDE589778:UDK589778 UNA589778:UNG589778 UWW589778:UXC589778 VGS589778:VGY589778 VQO589778:VQU589778 WAK589778:WAQ589778 WKG589778:WKM589778 WUC589778:WUI589778 J655314:P655314 HQ655314:HW655314 RM655314:RS655314 ABI655314:ABO655314 ALE655314:ALK655314 AVA655314:AVG655314 BEW655314:BFC655314 BOS655314:BOY655314 BYO655314:BYU655314 CIK655314:CIQ655314 CSG655314:CSM655314 DCC655314:DCI655314 DLY655314:DME655314 DVU655314:DWA655314 EFQ655314:EFW655314 EPM655314:EPS655314 EZI655314:EZO655314 FJE655314:FJK655314 FTA655314:FTG655314 GCW655314:GDC655314 GMS655314:GMY655314 GWO655314:GWU655314 HGK655314:HGQ655314 HQG655314:HQM655314 IAC655314:IAI655314 IJY655314:IKE655314 ITU655314:IUA655314 JDQ655314:JDW655314 JNM655314:JNS655314 JXI655314:JXO655314 KHE655314:KHK655314 KRA655314:KRG655314 LAW655314:LBC655314 LKS655314:LKY655314 LUO655314:LUU655314 MEK655314:MEQ655314 MOG655314:MOM655314 MYC655314:MYI655314 NHY655314:NIE655314 NRU655314:NSA655314 OBQ655314:OBW655314 OLM655314:OLS655314 OVI655314:OVO655314 PFE655314:PFK655314 PPA655314:PPG655314 PYW655314:PZC655314 QIS655314:QIY655314 QSO655314:QSU655314 RCK655314:RCQ655314 RMG655314:RMM655314 RWC655314:RWI655314 SFY655314:SGE655314 SPU655314:SQA655314 SZQ655314:SZW655314 TJM655314:TJS655314 TTI655314:TTO655314 UDE655314:UDK655314 UNA655314:UNG655314 UWW655314:UXC655314 VGS655314:VGY655314 VQO655314:VQU655314 WAK655314:WAQ655314 WKG655314:WKM655314 WUC655314:WUI655314 J720850:P720850 HQ720850:HW720850 RM720850:RS720850 ABI720850:ABO720850 ALE720850:ALK720850 AVA720850:AVG720850 BEW720850:BFC720850 BOS720850:BOY720850 BYO720850:BYU720850 CIK720850:CIQ720850 CSG720850:CSM720850 DCC720850:DCI720850 DLY720850:DME720850 DVU720850:DWA720850 EFQ720850:EFW720850 EPM720850:EPS720850 EZI720850:EZO720850 FJE720850:FJK720850 FTA720850:FTG720850 GCW720850:GDC720850 GMS720850:GMY720850 GWO720850:GWU720850 HGK720850:HGQ720850 HQG720850:HQM720850 IAC720850:IAI720850 IJY720850:IKE720850 ITU720850:IUA720850 JDQ720850:JDW720850 JNM720850:JNS720850 JXI720850:JXO720850 KHE720850:KHK720850 KRA720850:KRG720850 LAW720850:LBC720850 LKS720850:LKY720850 LUO720850:LUU720850 MEK720850:MEQ720850 MOG720850:MOM720850 MYC720850:MYI720850 NHY720850:NIE720850 NRU720850:NSA720850 OBQ720850:OBW720850 OLM720850:OLS720850 OVI720850:OVO720850 PFE720850:PFK720850 PPA720850:PPG720850 PYW720850:PZC720850 QIS720850:QIY720850 QSO720850:QSU720850 RCK720850:RCQ720850 RMG720850:RMM720850 RWC720850:RWI720850 SFY720850:SGE720850 SPU720850:SQA720850 SZQ720850:SZW720850 TJM720850:TJS720850 TTI720850:TTO720850 UDE720850:UDK720850 UNA720850:UNG720850 UWW720850:UXC720850 VGS720850:VGY720850 VQO720850:VQU720850 WAK720850:WAQ720850 WKG720850:WKM720850 WUC720850:WUI720850 J786386:P786386 HQ786386:HW786386 RM786386:RS786386 ABI786386:ABO786386 ALE786386:ALK786386 AVA786386:AVG786386 BEW786386:BFC786386 BOS786386:BOY786386 BYO786386:BYU786386 CIK786386:CIQ786386 CSG786386:CSM786386 DCC786386:DCI786386 DLY786386:DME786386 DVU786386:DWA786386 EFQ786386:EFW786386 EPM786386:EPS786386 EZI786386:EZO786386 FJE786386:FJK786386 FTA786386:FTG786386 GCW786386:GDC786386 GMS786386:GMY786386 GWO786386:GWU786386 HGK786386:HGQ786386 HQG786386:HQM786386 IAC786386:IAI786386 IJY786386:IKE786386 ITU786386:IUA786386 JDQ786386:JDW786386 JNM786386:JNS786386 JXI786386:JXO786386 KHE786386:KHK786386 KRA786386:KRG786386 LAW786386:LBC786386 LKS786386:LKY786386 LUO786386:LUU786386 MEK786386:MEQ786386 MOG786386:MOM786386 MYC786386:MYI786386 NHY786386:NIE786386 NRU786386:NSA786386 OBQ786386:OBW786386 OLM786386:OLS786386 OVI786386:OVO786386 PFE786386:PFK786386 PPA786386:PPG786386 PYW786386:PZC786386 QIS786386:QIY786386 QSO786386:QSU786386 RCK786386:RCQ786386 RMG786386:RMM786386 RWC786386:RWI786386 SFY786386:SGE786386 SPU786386:SQA786386 SZQ786386:SZW786386 TJM786386:TJS786386 TTI786386:TTO786386 UDE786386:UDK786386 UNA786386:UNG786386 UWW786386:UXC786386 VGS786386:VGY786386 VQO786386:VQU786386 WAK786386:WAQ786386 WKG786386:WKM786386 WUC786386:WUI786386 J851922:P851922 HQ851922:HW851922 RM851922:RS851922 ABI851922:ABO851922 ALE851922:ALK851922 AVA851922:AVG851922 BEW851922:BFC851922 BOS851922:BOY851922 BYO851922:BYU851922 CIK851922:CIQ851922 CSG851922:CSM851922 DCC851922:DCI851922 DLY851922:DME851922 DVU851922:DWA851922 EFQ851922:EFW851922 EPM851922:EPS851922 EZI851922:EZO851922 FJE851922:FJK851922 FTA851922:FTG851922 GCW851922:GDC851922 GMS851922:GMY851922 GWO851922:GWU851922 HGK851922:HGQ851922 HQG851922:HQM851922 IAC851922:IAI851922 IJY851922:IKE851922 ITU851922:IUA851922 JDQ851922:JDW851922 JNM851922:JNS851922 JXI851922:JXO851922 KHE851922:KHK851922 KRA851922:KRG851922 LAW851922:LBC851922 LKS851922:LKY851922 LUO851922:LUU851922 MEK851922:MEQ851922 MOG851922:MOM851922 MYC851922:MYI851922 NHY851922:NIE851922 NRU851922:NSA851922 OBQ851922:OBW851922 OLM851922:OLS851922 OVI851922:OVO851922 PFE851922:PFK851922 PPA851922:PPG851922 PYW851922:PZC851922 QIS851922:QIY851922 QSO851922:QSU851922 RCK851922:RCQ851922 RMG851922:RMM851922 RWC851922:RWI851922 SFY851922:SGE851922 SPU851922:SQA851922 SZQ851922:SZW851922 TJM851922:TJS851922 TTI851922:TTO851922 UDE851922:UDK851922 UNA851922:UNG851922 UWW851922:UXC851922 VGS851922:VGY851922 VQO851922:VQU851922 WAK851922:WAQ851922 WKG851922:WKM851922 WUC851922:WUI851922 J917458:P917458 HQ917458:HW917458 RM917458:RS917458 ABI917458:ABO917458 ALE917458:ALK917458 AVA917458:AVG917458 BEW917458:BFC917458 BOS917458:BOY917458 BYO917458:BYU917458 CIK917458:CIQ917458 CSG917458:CSM917458 DCC917458:DCI917458 DLY917458:DME917458 DVU917458:DWA917458 EFQ917458:EFW917458 EPM917458:EPS917458 EZI917458:EZO917458 FJE917458:FJK917458 FTA917458:FTG917458 GCW917458:GDC917458 GMS917458:GMY917458 GWO917458:GWU917458 HGK917458:HGQ917458 HQG917458:HQM917458 IAC917458:IAI917458 IJY917458:IKE917458 ITU917458:IUA917458 JDQ917458:JDW917458 JNM917458:JNS917458 JXI917458:JXO917458 KHE917458:KHK917458 KRA917458:KRG917458 LAW917458:LBC917458 LKS917458:LKY917458 LUO917458:LUU917458 MEK917458:MEQ917458 MOG917458:MOM917458 MYC917458:MYI917458 NHY917458:NIE917458 NRU917458:NSA917458 OBQ917458:OBW917458 OLM917458:OLS917458 OVI917458:OVO917458 PFE917458:PFK917458 PPA917458:PPG917458 PYW917458:PZC917458 QIS917458:QIY917458 QSO917458:QSU917458 RCK917458:RCQ917458 RMG917458:RMM917458 RWC917458:RWI917458 SFY917458:SGE917458 SPU917458:SQA917458 SZQ917458:SZW917458 TJM917458:TJS917458 TTI917458:TTO917458 UDE917458:UDK917458 UNA917458:UNG917458 UWW917458:UXC917458 VGS917458:VGY917458 VQO917458:VQU917458 WAK917458:WAQ917458 WKG917458:WKM917458 WUC917458:WUI917458 J982994:P982994 HQ982994:HW982994 RM982994:RS982994 ABI982994:ABO982994 ALE982994:ALK982994 AVA982994:AVG982994 BEW982994:BFC982994 BOS982994:BOY982994 BYO982994:BYU982994 CIK982994:CIQ982994 CSG982994:CSM982994 DCC982994:DCI982994 DLY982994:DME982994 DVU982994:DWA982994 EFQ982994:EFW982994 EPM982994:EPS982994 EZI982994:EZO982994 FJE982994:FJK982994 FTA982994:FTG982994 GCW982994:GDC982994 GMS982994:GMY982994 GWO982994:GWU982994 HGK982994:HGQ982994 HQG982994:HQM982994 IAC982994:IAI982994 IJY982994:IKE982994 ITU982994:IUA982994 JDQ982994:JDW982994 JNM982994:JNS982994 JXI982994:JXO982994 KHE982994:KHK982994 KRA982994:KRG982994 LAW982994:LBC982994 LKS982994:LKY982994 LUO982994:LUU982994 MEK982994:MEQ982994 MOG982994:MOM982994 MYC982994:MYI982994 NHY982994:NIE982994 NRU982994:NSA982994 OBQ982994:OBW982994 OLM982994:OLS982994 OVI982994:OVO982994 PFE982994:PFK982994 PPA982994:PPG982994 PYW982994:PZC982994 QIS982994:QIY982994 QSO982994:QSU982994 RCK982994:RCQ982994 RMG982994:RMM982994 RWC982994:RWI982994 SFY982994:SGE982994 SPU982994:SQA982994 SZQ982994:SZW982994 TJM982994:TJS982994 TTI982994:TTO982994 UDE982994:UDK982994 UNA982994:UNG982994 UWW982994:UXC982994 VGS982994:VGY982994 VQO982994:VQU982994 WAK982994:WAQ982994 WKG982994:WKM982994 WUC982994:WUI982994 J20:P20 J17:P18" xr:uid="{43CBCACF-0AB2-4D0D-B8CB-79856E51FFA8}">
      <formula1>J17-ROUNDDOWN(J17,1)=0</formula1>
    </dataValidation>
    <dataValidation type="list" allowBlank="1" showInputMessage="1" showErrorMessage="1" sqref="J65487:K65487 HQ65487:HR65487 RM65487:RN65487 ABI65487:ABJ65487 ALE65487:ALF65487 AVA65487:AVB65487 BEW65487:BEX65487 BOS65487:BOT65487 BYO65487:BYP65487 CIK65487:CIL65487 CSG65487:CSH65487 DCC65487:DCD65487 DLY65487:DLZ65487 DVU65487:DVV65487 EFQ65487:EFR65487 EPM65487:EPN65487 EZI65487:EZJ65487 FJE65487:FJF65487 FTA65487:FTB65487 GCW65487:GCX65487 GMS65487:GMT65487 GWO65487:GWP65487 HGK65487:HGL65487 HQG65487:HQH65487 IAC65487:IAD65487 IJY65487:IJZ65487 ITU65487:ITV65487 JDQ65487:JDR65487 JNM65487:JNN65487 JXI65487:JXJ65487 KHE65487:KHF65487 KRA65487:KRB65487 LAW65487:LAX65487 LKS65487:LKT65487 LUO65487:LUP65487 MEK65487:MEL65487 MOG65487:MOH65487 MYC65487:MYD65487 NHY65487:NHZ65487 NRU65487:NRV65487 OBQ65487:OBR65487 OLM65487:OLN65487 OVI65487:OVJ65487 PFE65487:PFF65487 PPA65487:PPB65487 PYW65487:PYX65487 QIS65487:QIT65487 QSO65487:QSP65487 RCK65487:RCL65487 RMG65487:RMH65487 RWC65487:RWD65487 SFY65487:SFZ65487 SPU65487:SPV65487 SZQ65487:SZR65487 TJM65487:TJN65487 TTI65487:TTJ65487 UDE65487:UDF65487 UNA65487:UNB65487 UWW65487:UWX65487 VGS65487:VGT65487 VQO65487:VQP65487 WAK65487:WAL65487 WKG65487:WKH65487 WUC65487:WUD65487 J131023:K131023 HQ131023:HR131023 RM131023:RN131023 ABI131023:ABJ131023 ALE131023:ALF131023 AVA131023:AVB131023 BEW131023:BEX131023 BOS131023:BOT131023 BYO131023:BYP131023 CIK131023:CIL131023 CSG131023:CSH131023 DCC131023:DCD131023 DLY131023:DLZ131023 DVU131023:DVV131023 EFQ131023:EFR131023 EPM131023:EPN131023 EZI131023:EZJ131023 FJE131023:FJF131023 FTA131023:FTB131023 GCW131023:GCX131023 GMS131023:GMT131023 GWO131023:GWP131023 HGK131023:HGL131023 HQG131023:HQH131023 IAC131023:IAD131023 IJY131023:IJZ131023 ITU131023:ITV131023 JDQ131023:JDR131023 JNM131023:JNN131023 JXI131023:JXJ131023 KHE131023:KHF131023 KRA131023:KRB131023 LAW131023:LAX131023 LKS131023:LKT131023 LUO131023:LUP131023 MEK131023:MEL131023 MOG131023:MOH131023 MYC131023:MYD131023 NHY131023:NHZ131023 NRU131023:NRV131023 OBQ131023:OBR131023 OLM131023:OLN131023 OVI131023:OVJ131023 PFE131023:PFF131023 PPA131023:PPB131023 PYW131023:PYX131023 QIS131023:QIT131023 QSO131023:QSP131023 RCK131023:RCL131023 RMG131023:RMH131023 RWC131023:RWD131023 SFY131023:SFZ131023 SPU131023:SPV131023 SZQ131023:SZR131023 TJM131023:TJN131023 TTI131023:TTJ131023 UDE131023:UDF131023 UNA131023:UNB131023 UWW131023:UWX131023 VGS131023:VGT131023 VQO131023:VQP131023 WAK131023:WAL131023 WKG131023:WKH131023 WUC131023:WUD131023 J196559:K196559 HQ196559:HR196559 RM196559:RN196559 ABI196559:ABJ196559 ALE196559:ALF196559 AVA196559:AVB196559 BEW196559:BEX196559 BOS196559:BOT196559 BYO196559:BYP196559 CIK196559:CIL196559 CSG196559:CSH196559 DCC196559:DCD196559 DLY196559:DLZ196559 DVU196559:DVV196559 EFQ196559:EFR196559 EPM196559:EPN196559 EZI196559:EZJ196559 FJE196559:FJF196559 FTA196559:FTB196559 GCW196559:GCX196559 GMS196559:GMT196559 GWO196559:GWP196559 HGK196559:HGL196559 HQG196559:HQH196559 IAC196559:IAD196559 IJY196559:IJZ196559 ITU196559:ITV196559 JDQ196559:JDR196559 JNM196559:JNN196559 JXI196559:JXJ196559 KHE196559:KHF196559 KRA196559:KRB196559 LAW196559:LAX196559 LKS196559:LKT196559 LUO196559:LUP196559 MEK196559:MEL196559 MOG196559:MOH196559 MYC196559:MYD196559 NHY196559:NHZ196559 NRU196559:NRV196559 OBQ196559:OBR196559 OLM196559:OLN196559 OVI196559:OVJ196559 PFE196559:PFF196559 PPA196559:PPB196559 PYW196559:PYX196559 QIS196559:QIT196559 QSO196559:QSP196559 RCK196559:RCL196559 RMG196559:RMH196559 RWC196559:RWD196559 SFY196559:SFZ196559 SPU196559:SPV196559 SZQ196559:SZR196559 TJM196559:TJN196559 TTI196559:TTJ196559 UDE196559:UDF196559 UNA196559:UNB196559 UWW196559:UWX196559 VGS196559:VGT196559 VQO196559:VQP196559 WAK196559:WAL196559 WKG196559:WKH196559 WUC196559:WUD196559 J262095:K262095 HQ262095:HR262095 RM262095:RN262095 ABI262095:ABJ262095 ALE262095:ALF262095 AVA262095:AVB262095 BEW262095:BEX262095 BOS262095:BOT262095 BYO262095:BYP262095 CIK262095:CIL262095 CSG262095:CSH262095 DCC262095:DCD262095 DLY262095:DLZ262095 DVU262095:DVV262095 EFQ262095:EFR262095 EPM262095:EPN262095 EZI262095:EZJ262095 FJE262095:FJF262095 FTA262095:FTB262095 GCW262095:GCX262095 GMS262095:GMT262095 GWO262095:GWP262095 HGK262095:HGL262095 HQG262095:HQH262095 IAC262095:IAD262095 IJY262095:IJZ262095 ITU262095:ITV262095 JDQ262095:JDR262095 JNM262095:JNN262095 JXI262095:JXJ262095 KHE262095:KHF262095 KRA262095:KRB262095 LAW262095:LAX262095 LKS262095:LKT262095 LUO262095:LUP262095 MEK262095:MEL262095 MOG262095:MOH262095 MYC262095:MYD262095 NHY262095:NHZ262095 NRU262095:NRV262095 OBQ262095:OBR262095 OLM262095:OLN262095 OVI262095:OVJ262095 PFE262095:PFF262095 PPA262095:PPB262095 PYW262095:PYX262095 QIS262095:QIT262095 QSO262095:QSP262095 RCK262095:RCL262095 RMG262095:RMH262095 RWC262095:RWD262095 SFY262095:SFZ262095 SPU262095:SPV262095 SZQ262095:SZR262095 TJM262095:TJN262095 TTI262095:TTJ262095 UDE262095:UDF262095 UNA262095:UNB262095 UWW262095:UWX262095 VGS262095:VGT262095 VQO262095:VQP262095 WAK262095:WAL262095 WKG262095:WKH262095 WUC262095:WUD262095 J327631:K327631 HQ327631:HR327631 RM327631:RN327631 ABI327631:ABJ327631 ALE327631:ALF327631 AVA327631:AVB327631 BEW327631:BEX327631 BOS327631:BOT327631 BYO327631:BYP327631 CIK327631:CIL327631 CSG327631:CSH327631 DCC327631:DCD327631 DLY327631:DLZ327631 DVU327631:DVV327631 EFQ327631:EFR327631 EPM327631:EPN327631 EZI327631:EZJ327631 FJE327631:FJF327631 FTA327631:FTB327631 GCW327631:GCX327631 GMS327631:GMT327631 GWO327631:GWP327631 HGK327631:HGL327631 HQG327631:HQH327631 IAC327631:IAD327631 IJY327631:IJZ327631 ITU327631:ITV327631 JDQ327631:JDR327631 JNM327631:JNN327631 JXI327631:JXJ327631 KHE327631:KHF327631 KRA327631:KRB327631 LAW327631:LAX327631 LKS327631:LKT327631 LUO327631:LUP327631 MEK327631:MEL327631 MOG327631:MOH327631 MYC327631:MYD327631 NHY327631:NHZ327631 NRU327631:NRV327631 OBQ327631:OBR327631 OLM327631:OLN327631 OVI327631:OVJ327631 PFE327631:PFF327631 PPA327631:PPB327631 PYW327631:PYX327631 QIS327631:QIT327631 QSO327631:QSP327631 RCK327631:RCL327631 RMG327631:RMH327631 RWC327631:RWD327631 SFY327631:SFZ327631 SPU327631:SPV327631 SZQ327631:SZR327631 TJM327631:TJN327631 TTI327631:TTJ327631 UDE327631:UDF327631 UNA327631:UNB327631 UWW327631:UWX327631 VGS327631:VGT327631 VQO327631:VQP327631 WAK327631:WAL327631 WKG327631:WKH327631 WUC327631:WUD327631 J393167:K393167 HQ393167:HR393167 RM393167:RN393167 ABI393167:ABJ393167 ALE393167:ALF393167 AVA393167:AVB393167 BEW393167:BEX393167 BOS393167:BOT393167 BYO393167:BYP393167 CIK393167:CIL393167 CSG393167:CSH393167 DCC393167:DCD393167 DLY393167:DLZ393167 DVU393167:DVV393167 EFQ393167:EFR393167 EPM393167:EPN393167 EZI393167:EZJ393167 FJE393167:FJF393167 FTA393167:FTB393167 GCW393167:GCX393167 GMS393167:GMT393167 GWO393167:GWP393167 HGK393167:HGL393167 HQG393167:HQH393167 IAC393167:IAD393167 IJY393167:IJZ393167 ITU393167:ITV393167 JDQ393167:JDR393167 JNM393167:JNN393167 JXI393167:JXJ393167 KHE393167:KHF393167 KRA393167:KRB393167 LAW393167:LAX393167 LKS393167:LKT393167 LUO393167:LUP393167 MEK393167:MEL393167 MOG393167:MOH393167 MYC393167:MYD393167 NHY393167:NHZ393167 NRU393167:NRV393167 OBQ393167:OBR393167 OLM393167:OLN393167 OVI393167:OVJ393167 PFE393167:PFF393167 PPA393167:PPB393167 PYW393167:PYX393167 QIS393167:QIT393167 QSO393167:QSP393167 RCK393167:RCL393167 RMG393167:RMH393167 RWC393167:RWD393167 SFY393167:SFZ393167 SPU393167:SPV393167 SZQ393167:SZR393167 TJM393167:TJN393167 TTI393167:TTJ393167 UDE393167:UDF393167 UNA393167:UNB393167 UWW393167:UWX393167 VGS393167:VGT393167 VQO393167:VQP393167 WAK393167:WAL393167 WKG393167:WKH393167 WUC393167:WUD393167 J458703:K458703 HQ458703:HR458703 RM458703:RN458703 ABI458703:ABJ458703 ALE458703:ALF458703 AVA458703:AVB458703 BEW458703:BEX458703 BOS458703:BOT458703 BYO458703:BYP458703 CIK458703:CIL458703 CSG458703:CSH458703 DCC458703:DCD458703 DLY458703:DLZ458703 DVU458703:DVV458703 EFQ458703:EFR458703 EPM458703:EPN458703 EZI458703:EZJ458703 FJE458703:FJF458703 FTA458703:FTB458703 GCW458703:GCX458703 GMS458703:GMT458703 GWO458703:GWP458703 HGK458703:HGL458703 HQG458703:HQH458703 IAC458703:IAD458703 IJY458703:IJZ458703 ITU458703:ITV458703 JDQ458703:JDR458703 JNM458703:JNN458703 JXI458703:JXJ458703 KHE458703:KHF458703 KRA458703:KRB458703 LAW458703:LAX458703 LKS458703:LKT458703 LUO458703:LUP458703 MEK458703:MEL458703 MOG458703:MOH458703 MYC458703:MYD458703 NHY458703:NHZ458703 NRU458703:NRV458703 OBQ458703:OBR458703 OLM458703:OLN458703 OVI458703:OVJ458703 PFE458703:PFF458703 PPA458703:PPB458703 PYW458703:PYX458703 QIS458703:QIT458703 QSO458703:QSP458703 RCK458703:RCL458703 RMG458703:RMH458703 RWC458703:RWD458703 SFY458703:SFZ458703 SPU458703:SPV458703 SZQ458703:SZR458703 TJM458703:TJN458703 TTI458703:TTJ458703 UDE458703:UDF458703 UNA458703:UNB458703 UWW458703:UWX458703 VGS458703:VGT458703 VQO458703:VQP458703 WAK458703:WAL458703 WKG458703:WKH458703 WUC458703:WUD458703 J524239:K524239 HQ524239:HR524239 RM524239:RN524239 ABI524239:ABJ524239 ALE524239:ALF524239 AVA524239:AVB524239 BEW524239:BEX524239 BOS524239:BOT524239 BYO524239:BYP524239 CIK524239:CIL524239 CSG524239:CSH524239 DCC524239:DCD524239 DLY524239:DLZ524239 DVU524239:DVV524239 EFQ524239:EFR524239 EPM524239:EPN524239 EZI524239:EZJ524239 FJE524239:FJF524239 FTA524239:FTB524239 GCW524239:GCX524239 GMS524239:GMT524239 GWO524239:GWP524239 HGK524239:HGL524239 HQG524239:HQH524239 IAC524239:IAD524239 IJY524239:IJZ524239 ITU524239:ITV524239 JDQ524239:JDR524239 JNM524239:JNN524239 JXI524239:JXJ524239 KHE524239:KHF524239 KRA524239:KRB524239 LAW524239:LAX524239 LKS524239:LKT524239 LUO524239:LUP524239 MEK524239:MEL524239 MOG524239:MOH524239 MYC524239:MYD524239 NHY524239:NHZ524239 NRU524239:NRV524239 OBQ524239:OBR524239 OLM524239:OLN524239 OVI524239:OVJ524239 PFE524239:PFF524239 PPA524239:PPB524239 PYW524239:PYX524239 QIS524239:QIT524239 QSO524239:QSP524239 RCK524239:RCL524239 RMG524239:RMH524239 RWC524239:RWD524239 SFY524239:SFZ524239 SPU524239:SPV524239 SZQ524239:SZR524239 TJM524239:TJN524239 TTI524239:TTJ524239 UDE524239:UDF524239 UNA524239:UNB524239 UWW524239:UWX524239 VGS524239:VGT524239 VQO524239:VQP524239 WAK524239:WAL524239 WKG524239:WKH524239 WUC524239:WUD524239 J589775:K589775 HQ589775:HR589775 RM589775:RN589775 ABI589775:ABJ589775 ALE589775:ALF589775 AVA589775:AVB589775 BEW589775:BEX589775 BOS589775:BOT589775 BYO589775:BYP589775 CIK589775:CIL589775 CSG589775:CSH589775 DCC589775:DCD589775 DLY589775:DLZ589775 DVU589775:DVV589775 EFQ589775:EFR589775 EPM589775:EPN589775 EZI589775:EZJ589775 FJE589775:FJF589775 FTA589775:FTB589775 GCW589775:GCX589775 GMS589775:GMT589775 GWO589775:GWP589775 HGK589775:HGL589775 HQG589775:HQH589775 IAC589775:IAD589775 IJY589775:IJZ589775 ITU589775:ITV589775 JDQ589775:JDR589775 JNM589775:JNN589775 JXI589775:JXJ589775 KHE589775:KHF589775 KRA589775:KRB589775 LAW589775:LAX589775 LKS589775:LKT589775 LUO589775:LUP589775 MEK589775:MEL589775 MOG589775:MOH589775 MYC589775:MYD589775 NHY589775:NHZ589775 NRU589775:NRV589775 OBQ589775:OBR589775 OLM589775:OLN589775 OVI589775:OVJ589775 PFE589775:PFF589775 PPA589775:PPB589775 PYW589775:PYX589775 QIS589775:QIT589775 QSO589775:QSP589775 RCK589775:RCL589775 RMG589775:RMH589775 RWC589775:RWD589775 SFY589775:SFZ589775 SPU589775:SPV589775 SZQ589775:SZR589775 TJM589775:TJN589775 TTI589775:TTJ589775 UDE589775:UDF589775 UNA589775:UNB589775 UWW589775:UWX589775 VGS589775:VGT589775 VQO589775:VQP589775 WAK589775:WAL589775 WKG589775:WKH589775 WUC589775:WUD589775 J655311:K655311 HQ655311:HR655311 RM655311:RN655311 ABI655311:ABJ655311 ALE655311:ALF655311 AVA655311:AVB655311 BEW655311:BEX655311 BOS655311:BOT655311 BYO655311:BYP655311 CIK655311:CIL655311 CSG655311:CSH655311 DCC655311:DCD655311 DLY655311:DLZ655311 DVU655311:DVV655311 EFQ655311:EFR655311 EPM655311:EPN655311 EZI655311:EZJ655311 FJE655311:FJF655311 FTA655311:FTB655311 GCW655311:GCX655311 GMS655311:GMT655311 GWO655311:GWP655311 HGK655311:HGL655311 HQG655311:HQH655311 IAC655311:IAD655311 IJY655311:IJZ655311 ITU655311:ITV655311 JDQ655311:JDR655311 JNM655311:JNN655311 JXI655311:JXJ655311 KHE655311:KHF655311 KRA655311:KRB655311 LAW655311:LAX655311 LKS655311:LKT655311 LUO655311:LUP655311 MEK655311:MEL655311 MOG655311:MOH655311 MYC655311:MYD655311 NHY655311:NHZ655311 NRU655311:NRV655311 OBQ655311:OBR655311 OLM655311:OLN655311 OVI655311:OVJ655311 PFE655311:PFF655311 PPA655311:PPB655311 PYW655311:PYX655311 QIS655311:QIT655311 QSO655311:QSP655311 RCK655311:RCL655311 RMG655311:RMH655311 RWC655311:RWD655311 SFY655311:SFZ655311 SPU655311:SPV655311 SZQ655311:SZR655311 TJM655311:TJN655311 TTI655311:TTJ655311 UDE655311:UDF655311 UNA655311:UNB655311 UWW655311:UWX655311 VGS655311:VGT655311 VQO655311:VQP655311 WAK655311:WAL655311 WKG655311:WKH655311 WUC655311:WUD655311 J720847:K720847 HQ720847:HR720847 RM720847:RN720847 ABI720847:ABJ720847 ALE720847:ALF720847 AVA720847:AVB720847 BEW720847:BEX720847 BOS720847:BOT720847 BYO720847:BYP720847 CIK720847:CIL720847 CSG720847:CSH720847 DCC720847:DCD720847 DLY720847:DLZ720847 DVU720847:DVV720847 EFQ720847:EFR720847 EPM720847:EPN720847 EZI720847:EZJ720847 FJE720847:FJF720847 FTA720847:FTB720847 GCW720847:GCX720847 GMS720847:GMT720847 GWO720847:GWP720847 HGK720847:HGL720847 HQG720847:HQH720847 IAC720847:IAD720847 IJY720847:IJZ720847 ITU720847:ITV720847 JDQ720847:JDR720847 JNM720847:JNN720847 JXI720847:JXJ720847 KHE720847:KHF720847 KRA720847:KRB720847 LAW720847:LAX720847 LKS720847:LKT720847 LUO720847:LUP720847 MEK720847:MEL720847 MOG720847:MOH720847 MYC720847:MYD720847 NHY720847:NHZ720847 NRU720847:NRV720847 OBQ720847:OBR720847 OLM720847:OLN720847 OVI720847:OVJ720847 PFE720847:PFF720847 PPA720847:PPB720847 PYW720847:PYX720847 QIS720847:QIT720847 QSO720847:QSP720847 RCK720847:RCL720847 RMG720847:RMH720847 RWC720847:RWD720847 SFY720847:SFZ720847 SPU720847:SPV720847 SZQ720847:SZR720847 TJM720847:TJN720847 TTI720847:TTJ720847 UDE720847:UDF720847 UNA720847:UNB720847 UWW720847:UWX720847 VGS720847:VGT720847 VQO720847:VQP720847 WAK720847:WAL720847 WKG720847:WKH720847 WUC720847:WUD720847 J786383:K786383 HQ786383:HR786383 RM786383:RN786383 ABI786383:ABJ786383 ALE786383:ALF786383 AVA786383:AVB786383 BEW786383:BEX786383 BOS786383:BOT786383 BYO786383:BYP786383 CIK786383:CIL786383 CSG786383:CSH786383 DCC786383:DCD786383 DLY786383:DLZ786383 DVU786383:DVV786383 EFQ786383:EFR786383 EPM786383:EPN786383 EZI786383:EZJ786383 FJE786383:FJF786383 FTA786383:FTB786383 GCW786383:GCX786383 GMS786383:GMT786383 GWO786383:GWP786383 HGK786383:HGL786383 HQG786383:HQH786383 IAC786383:IAD786383 IJY786383:IJZ786383 ITU786383:ITV786383 JDQ786383:JDR786383 JNM786383:JNN786383 JXI786383:JXJ786383 KHE786383:KHF786383 KRA786383:KRB786383 LAW786383:LAX786383 LKS786383:LKT786383 LUO786383:LUP786383 MEK786383:MEL786383 MOG786383:MOH786383 MYC786383:MYD786383 NHY786383:NHZ786383 NRU786383:NRV786383 OBQ786383:OBR786383 OLM786383:OLN786383 OVI786383:OVJ786383 PFE786383:PFF786383 PPA786383:PPB786383 PYW786383:PYX786383 QIS786383:QIT786383 QSO786383:QSP786383 RCK786383:RCL786383 RMG786383:RMH786383 RWC786383:RWD786383 SFY786383:SFZ786383 SPU786383:SPV786383 SZQ786383:SZR786383 TJM786383:TJN786383 TTI786383:TTJ786383 UDE786383:UDF786383 UNA786383:UNB786383 UWW786383:UWX786383 VGS786383:VGT786383 VQO786383:VQP786383 WAK786383:WAL786383 WKG786383:WKH786383 WUC786383:WUD786383 J851919:K851919 HQ851919:HR851919 RM851919:RN851919 ABI851919:ABJ851919 ALE851919:ALF851919 AVA851919:AVB851919 BEW851919:BEX851919 BOS851919:BOT851919 BYO851919:BYP851919 CIK851919:CIL851919 CSG851919:CSH851919 DCC851919:DCD851919 DLY851919:DLZ851919 DVU851919:DVV851919 EFQ851919:EFR851919 EPM851919:EPN851919 EZI851919:EZJ851919 FJE851919:FJF851919 FTA851919:FTB851919 GCW851919:GCX851919 GMS851919:GMT851919 GWO851919:GWP851919 HGK851919:HGL851919 HQG851919:HQH851919 IAC851919:IAD851919 IJY851919:IJZ851919 ITU851919:ITV851919 JDQ851919:JDR851919 JNM851919:JNN851919 JXI851919:JXJ851919 KHE851919:KHF851919 KRA851919:KRB851919 LAW851919:LAX851919 LKS851919:LKT851919 LUO851919:LUP851919 MEK851919:MEL851919 MOG851919:MOH851919 MYC851919:MYD851919 NHY851919:NHZ851919 NRU851919:NRV851919 OBQ851919:OBR851919 OLM851919:OLN851919 OVI851919:OVJ851919 PFE851919:PFF851919 PPA851919:PPB851919 PYW851919:PYX851919 QIS851919:QIT851919 QSO851919:QSP851919 RCK851919:RCL851919 RMG851919:RMH851919 RWC851919:RWD851919 SFY851919:SFZ851919 SPU851919:SPV851919 SZQ851919:SZR851919 TJM851919:TJN851919 TTI851919:TTJ851919 UDE851919:UDF851919 UNA851919:UNB851919 UWW851919:UWX851919 VGS851919:VGT851919 VQO851919:VQP851919 WAK851919:WAL851919 WKG851919:WKH851919 WUC851919:WUD851919 J917455:K917455 HQ917455:HR917455 RM917455:RN917455 ABI917455:ABJ917455 ALE917455:ALF917455 AVA917455:AVB917455 BEW917455:BEX917455 BOS917455:BOT917455 BYO917455:BYP917455 CIK917455:CIL917455 CSG917455:CSH917455 DCC917455:DCD917455 DLY917455:DLZ917455 DVU917455:DVV917455 EFQ917455:EFR917455 EPM917455:EPN917455 EZI917455:EZJ917455 FJE917455:FJF917455 FTA917455:FTB917455 GCW917455:GCX917455 GMS917455:GMT917455 GWO917455:GWP917455 HGK917455:HGL917455 HQG917455:HQH917455 IAC917455:IAD917455 IJY917455:IJZ917455 ITU917455:ITV917455 JDQ917455:JDR917455 JNM917455:JNN917455 JXI917455:JXJ917455 KHE917455:KHF917455 KRA917455:KRB917455 LAW917455:LAX917455 LKS917455:LKT917455 LUO917455:LUP917455 MEK917455:MEL917455 MOG917455:MOH917455 MYC917455:MYD917455 NHY917455:NHZ917455 NRU917455:NRV917455 OBQ917455:OBR917455 OLM917455:OLN917455 OVI917455:OVJ917455 PFE917455:PFF917455 PPA917455:PPB917455 PYW917455:PYX917455 QIS917455:QIT917455 QSO917455:QSP917455 RCK917455:RCL917455 RMG917455:RMH917455 RWC917455:RWD917455 SFY917455:SFZ917455 SPU917455:SPV917455 SZQ917455:SZR917455 TJM917455:TJN917455 TTI917455:TTJ917455 UDE917455:UDF917455 UNA917455:UNB917455 UWW917455:UWX917455 VGS917455:VGT917455 VQO917455:VQP917455 WAK917455:WAL917455 WKG917455:WKH917455 WUC917455:WUD917455 J982991:K982991 HQ982991:HR982991 RM982991:RN982991 ABI982991:ABJ982991 ALE982991:ALF982991 AVA982991:AVB982991 BEW982991:BEX982991 BOS982991:BOT982991 BYO982991:BYP982991 CIK982991:CIL982991 CSG982991:CSH982991 DCC982991:DCD982991 DLY982991:DLZ982991 DVU982991:DVV982991 EFQ982991:EFR982991 EPM982991:EPN982991 EZI982991:EZJ982991 FJE982991:FJF982991 FTA982991:FTB982991 GCW982991:GCX982991 GMS982991:GMT982991 GWO982991:GWP982991 HGK982991:HGL982991 HQG982991:HQH982991 IAC982991:IAD982991 IJY982991:IJZ982991 ITU982991:ITV982991 JDQ982991:JDR982991 JNM982991:JNN982991 JXI982991:JXJ982991 KHE982991:KHF982991 KRA982991:KRB982991 LAW982991:LAX982991 LKS982991:LKT982991 LUO982991:LUP982991 MEK982991:MEL982991 MOG982991:MOH982991 MYC982991:MYD982991 NHY982991:NHZ982991 NRU982991:NRV982991 OBQ982991:OBR982991 OLM982991:OLN982991 OVI982991:OVJ982991 PFE982991:PFF982991 PPA982991:PPB982991 PYW982991:PYX982991 QIS982991:QIT982991 QSO982991:QSP982991 RCK982991:RCL982991 RMG982991:RMH982991 RWC982991:RWD982991 SFY982991:SFZ982991 SPU982991:SPV982991 SZQ982991:SZR982991 TJM982991:TJN982991 TTI982991:TTJ982991 UDE982991:UDF982991 UNA982991:UNB982991 UWW982991:UWX982991 VGS982991:VGT982991 VQO982991:VQP982991 WAK982991:WAL982991 WKG982991:WKH982991 WUC982991:WUD982991" xr:uid="{42651025-53C0-4C46-9ECE-47ECEEE702C9}">
      <formula1>"□,■"</formula1>
    </dataValidation>
    <dataValidation type="custom" imeMode="disabled" allowBlank="1" showInputMessage="1" showErrorMessage="1" error="整数で入力してください。" sqref="WVF983069:WVI983069 RM32:RS32 ABI32:ABO32 ALE32:ALK32 AVA32:AVG32 BEW32:BFC32 BOS32:BOY32 BYO32:BYU32 CIK32:CIQ32 CSG32:CSM32 DCC32:DCI32 DLY32:DME32 DVU32:DWA32 EFQ32:EFW32 EPM32:EPS32 EZI32:EZO32 FJE32:FJK32 FTA32:FTG32 GCW32:GDC32 GMS32:GMY32 GWO32:GWU32 HGK32:HGQ32 HQG32:HQM32 IAC32:IAI32 IJY32:IKE32 ITU32:IUA32 JDQ32:JDW32 JNM32:JNS32 JXI32:JXO32 KHE32:KHK32 KRA32:KRG32 LAW32:LBC32 LKS32:LKY32 LUO32:LUU32 MEK32:MEQ32 MOG32:MOM32 MYC32:MYI32 NHY32:NIE32 NRU32:NSA32 OBQ32:OBW32 OLM32:OLS32 OVI32:OVO32 PFE32:PFK32 PPA32:PPG32 PYW32:PZC32 QIS32:QIY32 QSO32:QSU32 RCK32:RCQ32 RMG32:RMM32 RWC32:RWI32 SFY32:SGE32 SPU32:SQA32 SZQ32:SZW32 TJM32:TJS32 TTI32:TTO32 UDE32:UDK32 UNA32:UNG32 UWW32:UXC32 VGS32:VGY32 VQO32:VQU32 WAK32:WAQ32 WKG32:WKM32 WUC32:WUI32 ALE22:ALK28 J65498:P65498 HQ65498:HW65498 RM65498:RS65498 ABI65498:ABO65498 ALE65498:ALK65498 AVA65498:AVG65498 BEW65498:BFC65498 BOS65498:BOY65498 BYO65498:BYU65498 CIK65498:CIQ65498 CSG65498:CSM65498 DCC65498:DCI65498 DLY65498:DME65498 DVU65498:DWA65498 EFQ65498:EFW65498 EPM65498:EPS65498 EZI65498:EZO65498 FJE65498:FJK65498 FTA65498:FTG65498 GCW65498:GDC65498 GMS65498:GMY65498 GWO65498:GWU65498 HGK65498:HGQ65498 HQG65498:HQM65498 IAC65498:IAI65498 IJY65498:IKE65498 ITU65498:IUA65498 JDQ65498:JDW65498 JNM65498:JNS65498 JXI65498:JXO65498 KHE65498:KHK65498 KRA65498:KRG65498 LAW65498:LBC65498 LKS65498:LKY65498 LUO65498:LUU65498 MEK65498:MEQ65498 MOG65498:MOM65498 MYC65498:MYI65498 NHY65498:NIE65498 NRU65498:NSA65498 OBQ65498:OBW65498 OLM65498:OLS65498 OVI65498:OVO65498 PFE65498:PFK65498 PPA65498:PPG65498 PYW65498:PZC65498 QIS65498:QIY65498 QSO65498:QSU65498 RCK65498:RCQ65498 RMG65498:RMM65498 RWC65498:RWI65498 SFY65498:SGE65498 SPU65498:SQA65498 SZQ65498:SZW65498 TJM65498:TJS65498 TTI65498:TTO65498 UDE65498:UDK65498 UNA65498:UNG65498 UWW65498:UXC65498 VGS65498:VGY65498 VQO65498:VQU65498 WAK65498:WAQ65498 WKG65498:WKM65498 WUC65498:WUI65498 J131034:P131034 HQ131034:HW131034 RM131034:RS131034 ABI131034:ABO131034 ALE131034:ALK131034 AVA131034:AVG131034 BEW131034:BFC131034 BOS131034:BOY131034 BYO131034:BYU131034 CIK131034:CIQ131034 CSG131034:CSM131034 DCC131034:DCI131034 DLY131034:DME131034 DVU131034:DWA131034 EFQ131034:EFW131034 EPM131034:EPS131034 EZI131034:EZO131034 FJE131034:FJK131034 FTA131034:FTG131034 GCW131034:GDC131034 GMS131034:GMY131034 GWO131034:GWU131034 HGK131034:HGQ131034 HQG131034:HQM131034 IAC131034:IAI131034 IJY131034:IKE131034 ITU131034:IUA131034 JDQ131034:JDW131034 JNM131034:JNS131034 JXI131034:JXO131034 KHE131034:KHK131034 KRA131034:KRG131034 LAW131034:LBC131034 LKS131034:LKY131034 LUO131034:LUU131034 MEK131034:MEQ131034 MOG131034:MOM131034 MYC131034:MYI131034 NHY131034:NIE131034 NRU131034:NSA131034 OBQ131034:OBW131034 OLM131034:OLS131034 OVI131034:OVO131034 PFE131034:PFK131034 PPA131034:PPG131034 PYW131034:PZC131034 QIS131034:QIY131034 QSO131034:QSU131034 RCK131034:RCQ131034 RMG131034:RMM131034 RWC131034:RWI131034 SFY131034:SGE131034 SPU131034:SQA131034 SZQ131034:SZW131034 TJM131034:TJS131034 TTI131034:TTO131034 UDE131034:UDK131034 UNA131034:UNG131034 UWW131034:UXC131034 VGS131034:VGY131034 VQO131034:VQU131034 WAK131034:WAQ131034 WKG131034:WKM131034 WUC131034:WUI131034 J196570:P196570 HQ196570:HW196570 RM196570:RS196570 ABI196570:ABO196570 ALE196570:ALK196570 AVA196570:AVG196570 BEW196570:BFC196570 BOS196570:BOY196570 BYO196570:BYU196570 CIK196570:CIQ196570 CSG196570:CSM196570 DCC196570:DCI196570 DLY196570:DME196570 DVU196570:DWA196570 EFQ196570:EFW196570 EPM196570:EPS196570 EZI196570:EZO196570 FJE196570:FJK196570 FTA196570:FTG196570 GCW196570:GDC196570 GMS196570:GMY196570 GWO196570:GWU196570 HGK196570:HGQ196570 HQG196570:HQM196570 IAC196570:IAI196570 IJY196570:IKE196570 ITU196570:IUA196570 JDQ196570:JDW196570 JNM196570:JNS196570 JXI196570:JXO196570 KHE196570:KHK196570 KRA196570:KRG196570 LAW196570:LBC196570 LKS196570:LKY196570 LUO196570:LUU196570 MEK196570:MEQ196570 MOG196570:MOM196570 MYC196570:MYI196570 NHY196570:NIE196570 NRU196570:NSA196570 OBQ196570:OBW196570 OLM196570:OLS196570 OVI196570:OVO196570 PFE196570:PFK196570 PPA196570:PPG196570 PYW196570:PZC196570 QIS196570:QIY196570 QSO196570:QSU196570 RCK196570:RCQ196570 RMG196570:RMM196570 RWC196570:RWI196570 SFY196570:SGE196570 SPU196570:SQA196570 SZQ196570:SZW196570 TJM196570:TJS196570 TTI196570:TTO196570 UDE196570:UDK196570 UNA196570:UNG196570 UWW196570:UXC196570 VGS196570:VGY196570 VQO196570:VQU196570 WAK196570:WAQ196570 WKG196570:WKM196570 WUC196570:WUI196570 J262106:P262106 HQ262106:HW262106 RM262106:RS262106 ABI262106:ABO262106 ALE262106:ALK262106 AVA262106:AVG262106 BEW262106:BFC262106 BOS262106:BOY262106 BYO262106:BYU262106 CIK262106:CIQ262106 CSG262106:CSM262106 DCC262106:DCI262106 DLY262106:DME262106 DVU262106:DWA262106 EFQ262106:EFW262106 EPM262106:EPS262106 EZI262106:EZO262106 FJE262106:FJK262106 FTA262106:FTG262106 GCW262106:GDC262106 GMS262106:GMY262106 GWO262106:GWU262106 HGK262106:HGQ262106 HQG262106:HQM262106 IAC262106:IAI262106 IJY262106:IKE262106 ITU262106:IUA262106 JDQ262106:JDW262106 JNM262106:JNS262106 JXI262106:JXO262106 KHE262106:KHK262106 KRA262106:KRG262106 LAW262106:LBC262106 LKS262106:LKY262106 LUO262106:LUU262106 MEK262106:MEQ262106 MOG262106:MOM262106 MYC262106:MYI262106 NHY262106:NIE262106 NRU262106:NSA262106 OBQ262106:OBW262106 OLM262106:OLS262106 OVI262106:OVO262106 PFE262106:PFK262106 PPA262106:PPG262106 PYW262106:PZC262106 QIS262106:QIY262106 QSO262106:QSU262106 RCK262106:RCQ262106 RMG262106:RMM262106 RWC262106:RWI262106 SFY262106:SGE262106 SPU262106:SQA262106 SZQ262106:SZW262106 TJM262106:TJS262106 TTI262106:TTO262106 UDE262106:UDK262106 UNA262106:UNG262106 UWW262106:UXC262106 VGS262106:VGY262106 VQO262106:VQU262106 WAK262106:WAQ262106 WKG262106:WKM262106 WUC262106:WUI262106 J327642:P327642 HQ327642:HW327642 RM327642:RS327642 ABI327642:ABO327642 ALE327642:ALK327642 AVA327642:AVG327642 BEW327642:BFC327642 BOS327642:BOY327642 BYO327642:BYU327642 CIK327642:CIQ327642 CSG327642:CSM327642 DCC327642:DCI327642 DLY327642:DME327642 DVU327642:DWA327642 EFQ327642:EFW327642 EPM327642:EPS327642 EZI327642:EZO327642 FJE327642:FJK327642 FTA327642:FTG327642 GCW327642:GDC327642 GMS327642:GMY327642 GWO327642:GWU327642 HGK327642:HGQ327642 HQG327642:HQM327642 IAC327642:IAI327642 IJY327642:IKE327642 ITU327642:IUA327642 JDQ327642:JDW327642 JNM327642:JNS327642 JXI327642:JXO327642 KHE327642:KHK327642 KRA327642:KRG327642 LAW327642:LBC327642 LKS327642:LKY327642 LUO327642:LUU327642 MEK327642:MEQ327642 MOG327642:MOM327642 MYC327642:MYI327642 NHY327642:NIE327642 NRU327642:NSA327642 OBQ327642:OBW327642 OLM327642:OLS327642 OVI327642:OVO327642 PFE327642:PFK327642 PPA327642:PPG327642 PYW327642:PZC327642 QIS327642:QIY327642 QSO327642:QSU327642 RCK327642:RCQ327642 RMG327642:RMM327642 RWC327642:RWI327642 SFY327642:SGE327642 SPU327642:SQA327642 SZQ327642:SZW327642 TJM327642:TJS327642 TTI327642:TTO327642 UDE327642:UDK327642 UNA327642:UNG327642 UWW327642:UXC327642 VGS327642:VGY327642 VQO327642:VQU327642 WAK327642:WAQ327642 WKG327642:WKM327642 WUC327642:WUI327642 J393178:P393178 HQ393178:HW393178 RM393178:RS393178 ABI393178:ABO393178 ALE393178:ALK393178 AVA393178:AVG393178 BEW393178:BFC393178 BOS393178:BOY393178 BYO393178:BYU393178 CIK393178:CIQ393178 CSG393178:CSM393178 DCC393178:DCI393178 DLY393178:DME393178 DVU393178:DWA393178 EFQ393178:EFW393178 EPM393178:EPS393178 EZI393178:EZO393178 FJE393178:FJK393178 FTA393178:FTG393178 GCW393178:GDC393178 GMS393178:GMY393178 GWO393178:GWU393178 HGK393178:HGQ393178 HQG393178:HQM393178 IAC393178:IAI393178 IJY393178:IKE393178 ITU393178:IUA393178 JDQ393178:JDW393178 JNM393178:JNS393178 JXI393178:JXO393178 KHE393178:KHK393178 KRA393178:KRG393178 LAW393178:LBC393178 LKS393178:LKY393178 LUO393178:LUU393178 MEK393178:MEQ393178 MOG393178:MOM393178 MYC393178:MYI393178 NHY393178:NIE393178 NRU393178:NSA393178 OBQ393178:OBW393178 OLM393178:OLS393178 OVI393178:OVO393178 PFE393178:PFK393178 PPA393178:PPG393178 PYW393178:PZC393178 QIS393178:QIY393178 QSO393178:QSU393178 RCK393178:RCQ393178 RMG393178:RMM393178 RWC393178:RWI393178 SFY393178:SGE393178 SPU393178:SQA393178 SZQ393178:SZW393178 TJM393178:TJS393178 TTI393178:TTO393178 UDE393178:UDK393178 UNA393178:UNG393178 UWW393178:UXC393178 VGS393178:VGY393178 VQO393178:VQU393178 WAK393178:WAQ393178 WKG393178:WKM393178 WUC393178:WUI393178 J458714:P458714 HQ458714:HW458714 RM458714:RS458714 ABI458714:ABO458714 ALE458714:ALK458714 AVA458714:AVG458714 BEW458714:BFC458714 BOS458714:BOY458714 BYO458714:BYU458714 CIK458714:CIQ458714 CSG458714:CSM458714 DCC458714:DCI458714 DLY458714:DME458714 DVU458714:DWA458714 EFQ458714:EFW458714 EPM458714:EPS458714 EZI458714:EZO458714 FJE458714:FJK458714 FTA458714:FTG458714 GCW458714:GDC458714 GMS458714:GMY458714 GWO458714:GWU458714 HGK458714:HGQ458714 HQG458714:HQM458714 IAC458714:IAI458714 IJY458714:IKE458714 ITU458714:IUA458714 JDQ458714:JDW458714 JNM458714:JNS458714 JXI458714:JXO458714 KHE458714:KHK458714 KRA458714:KRG458714 LAW458714:LBC458714 LKS458714:LKY458714 LUO458714:LUU458714 MEK458714:MEQ458714 MOG458714:MOM458714 MYC458714:MYI458714 NHY458714:NIE458714 NRU458714:NSA458714 OBQ458714:OBW458714 OLM458714:OLS458714 OVI458714:OVO458714 PFE458714:PFK458714 PPA458714:PPG458714 PYW458714:PZC458714 QIS458714:QIY458714 QSO458714:QSU458714 RCK458714:RCQ458714 RMG458714:RMM458714 RWC458714:RWI458714 SFY458714:SGE458714 SPU458714:SQA458714 SZQ458714:SZW458714 TJM458714:TJS458714 TTI458714:TTO458714 UDE458714:UDK458714 UNA458714:UNG458714 UWW458714:UXC458714 VGS458714:VGY458714 VQO458714:VQU458714 WAK458714:WAQ458714 WKG458714:WKM458714 WUC458714:WUI458714 J524250:P524250 HQ524250:HW524250 RM524250:RS524250 ABI524250:ABO524250 ALE524250:ALK524250 AVA524250:AVG524250 BEW524250:BFC524250 BOS524250:BOY524250 BYO524250:BYU524250 CIK524250:CIQ524250 CSG524250:CSM524250 DCC524250:DCI524250 DLY524250:DME524250 DVU524250:DWA524250 EFQ524250:EFW524250 EPM524250:EPS524250 EZI524250:EZO524250 FJE524250:FJK524250 FTA524250:FTG524250 GCW524250:GDC524250 GMS524250:GMY524250 GWO524250:GWU524250 HGK524250:HGQ524250 HQG524250:HQM524250 IAC524250:IAI524250 IJY524250:IKE524250 ITU524250:IUA524250 JDQ524250:JDW524250 JNM524250:JNS524250 JXI524250:JXO524250 KHE524250:KHK524250 KRA524250:KRG524250 LAW524250:LBC524250 LKS524250:LKY524250 LUO524250:LUU524250 MEK524250:MEQ524250 MOG524250:MOM524250 MYC524250:MYI524250 NHY524250:NIE524250 NRU524250:NSA524250 OBQ524250:OBW524250 OLM524250:OLS524250 OVI524250:OVO524250 PFE524250:PFK524250 PPA524250:PPG524250 PYW524250:PZC524250 QIS524250:QIY524250 QSO524250:QSU524250 RCK524250:RCQ524250 RMG524250:RMM524250 RWC524250:RWI524250 SFY524250:SGE524250 SPU524250:SQA524250 SZQ524250:SZW524250 TJM524250:TJS524250 TTI524250:TTO524250 UDE524250:UDK524250 UNA524250:UNG524250 UWW524250:UXC524250 VGS524250:VGY524250 VQO524250:VQU524250 WAK524250:WAQ524250 WKG524250:WKM524250 WUC524250:WUI524250 J589786:P589786 HQ589786:HW589786 RM589786:RS589786 ABI589786:ABO589786 ALE589786:ALK589786 AVA589786:AVG589786 BEW589786:BFC589786 BOS589786:BOY589786 BYO589786:BYU589786 CIK589786:CIQ589786 CSG589786:CSM589786 DCC589786:DCI589786 DLY589786:DME589786 DVU589786:DWA589786 EFQ589786:EFW589786 EPM589786:EPS589786 EZI589786:EZO589786 FJE589786:FJK589786 FTA589786:FTG589786 GCW589786:GDC589786 GMS589786:GMY589786 GWO589786:GWU589786 HGK589786:HGQ589786 HQG589786:HQM589786 IAC589786:IAI589786 IJY589786:IKE589786 ITU589786:IUA589786 JDQ589786:JDW589786 JNM589786:JNS589786 JXI589786:JXO589786 KHE589786:KHK589786 KRA589786:KRG589786 LAW589786:LBC589786 LKS589786:LKY589786 LUO589786:LUU589786 MEK589786:MEQ589786 MOG589786:MOM589786 MYC589786:MYI589786 NHY589786:NIE589786 NRU589786:NSA589786 OBQ589786:OBW589786 OLM589786:OLS589786 OVI589786:OVO589786 PFE589786:PFK589786 PPA589786:PPG589786 PYW589786:PZC589786 QIS589786:QIY589786 QSO589786:QSU589786 RCK589786:RCQ589786 RMG589786:RMM589786 RWC589786:RWI589786 SFY589786:SGE589786 SPU589786:SQA589786 SZQ589786:SZW589786 TJM589786:TJS589786 TTI589786:TTO589786 UDE589786:UDK589786 UNA589786:UNG589786 UWW589786:UXC589786 VGS589786:VGY589786 VQO589786:VQU589786 WAK589786:WAQ589786 WKG589786:WKM589786 WUC589786:WUI589786 J655322:P655322 HQ655322:HW655322 RM655322:RS655322 ABI655322:ABO655322 ALE655322:ALK655322 AVA655322:AVG655322 BEW655322:BFC655322 BOS655322:BOY655322 BYO655322:BYU655322 CIK655322:CIQ655322 CSG655322:CSM655322 DCC655322:DCI655322 DLY655322:DME655322 DVU655322:DWA655322 EFQ655322:EFW655322 EPM655322:EPS655322 EZI655322:EZO655322 FJE655322:FJK655322 FTA655322:FTG655322 GCW655322:GDC655322 GMS655322:GMY655322 GWO655322:GWU655322 HGK655322:HGQ655322 HQG655322:HQM655322 IAC655322:IAI655322 IJY655322:IKE655322 ITU655322:IUA655322 JDQ655322:JDW655322 JNM655322:JNS655322 JXI655322:JXO655322 KHE655322:KHK655322 KRA655322:KRG655322 LAW655322:LBC655322 LKS655322:LKY655322 LUO655322:LUU655322 MEK655322:MEQ655322 MOG655322:MOM655322 MYC655322:MYI655322 NHY655322:NIE655322 NRU655322:NSA655322 OBQ655322:OBW655322 OLM655322:OLS655322 OVI655322:OVO655322 PFE655322:PFK655322 PPA655322:PPG655322 PYW655322:PZC655322 QIS655322:QIY655322 QSO655322:QSU655322 RCK655322:RCQ655322 RMG655322:RMM655322 RWC655322:RWI655322 SFY655322:SGE655322 SPU655322:SQA655322 SZQ655322:SZW655322 TJM655322:TJS655322 TTI655322:TTO655322 UDE655322:UDK655322 UNA655322:UNG655322 UWW655322:UXC655322 VGS655322:VGY655322 VQO655322:VQU655322 WAK655322:WAQ655322 WKG655322:WKM655322 WUC655322:WUI655322 J720858:P720858 HQ720858:HW720858 RM720858:RS720858 ABI720858:ABO720858 ALE720858:ALK720858 AVA720858:AVG720858 BEW720858:BFC720858 BOS720858:BOY720858 BYO720858:BYU720858 CIK720858:CIQ720858 CSG720858:CSM720858 DCC720858:DCI720858 DLY720858:DME720858 DVU720858:DWA720858 EFQ720858:EFW720858 EPM720858:EPS720858 EZI720858:EZO720858 FJE720858:FJK720858 FTA720858:FTG720858 GCW720858:GDC720858 GMS720858:GMY720858 GWO720858:GWU720858 HGK720858:HGQ720858 HQG720858:HQM720858 IAC720858:IAI720858 IJY720858:IKE720858 ITU720858:IUA720858 JDQ720858:JDW720858 JNM720858:JNS720858 JXI720858:JXO720858 KHE720858:KHK720858 KRA720858:KRG720858 LAW720858:LBC720858 LKS720858:LKY720858 LUO720858:LUU720858 MEK720858:MEQ720858 MOG720858:MOM720858 MYC720858:MYI720858 NHY720858:NIE720858 NRU720858:NSA720858 OBQ720858:OBW720858 OLM720858:OLS720858 OVI720858:OVO720858 PFE720858:PFK720858 PPA720858:PPG720858 PYW720858:PZC720858 QIS720858:QIY720858 QSO720858:QSU720858 RCK720858:RCQ720858 RMG720858:RMM720858 RWC720858:RWI720858 SFY720858:SGE720858 SPU720858:SQA720858 SZQ720858:SZW720858 TJM720858:TJS720858 TTI720858:TTO720858 UDE720858:UDK720858 UNA720858:UNG720858 UWW720858:UXC720858 VGS720858:VGY720858 VQO720858:VQU720858 WAK720858:WAQ720858 WKG720858:WKM720858 WUC720858:WUI720858 J786394:P786394 HQ786394:HW786394 RM786394:RS786394 ABI786394:ABO786394 ALE786394:ALK786394 AVA786394:AVG786394 BEW786394:BFC786394 BOS786394:BOY786394 BYO786394:BYU786394 CIK786394:CIQ786394 CSG786394:CSM786394 DCC786394:DCI786394 DLY786394:DME786394 DVU786394:DWA786394 EFQ786394:EFW786394 EPM786394:EPS786394 EZI786394:EZO786394 FJE786394:FJK786394 FTA786394:FTG786394 GCW786394:GDC786394 GMS786394:GMY786394 GWO786394:GWU786394 HGK786394:HGQ786394 HQG786394:HQM786394 IAC786394:IAI786394 IJY786394:IKE786394 ITU786394:IUA786394 JDQ786394:JDW786394 JNM786394:JNS786394 JXI786394:JXO786394 KHE786394:KHK786394 KRA786394:KRG786394 LAW786394:LBC786394 LKS786394:LKY786394 LUO786394:LUU786394 MEK786394:MEQ786394 MOG786394:MOM786394 MYC786394:MYI786394 NHY786394:NIE786394 NRU786394:NSA786394 OBQ786394:OBW786394 OLM786394:OLS786394 OVI786394:OVO786394 PFE786394:PFK786394 PPA786394:PPG786394 PYW786394:PZC786394 QIS786394:QIY786394 QSO786394:QSU786394 RCK786394:RCQ786394 RMG786394:RMM786394 RWC786394:RWI786394 SFY786394:SGE786394 SPU786394:SQA786394 SZQ786394:SZW786394 TJM786394:TJS786394 TTI786394:TTO786394 UDE786394:UDK786394 UNA786394:UNG786394 UWW786394:UXC786394 VGS786394:VGY786394 VQO786394:VQU786394 WAK786394:WAQ786394 WKG786394:WKM786394 WUC786394:WUI786394 J851930:P851930 HQ851930:HW851930 RM851930:RS851930 ABI851930:ABO851930 ALE851930:ALK851930 AVA851930:AVG851930 BEW851930:BFC851930 BOS851930:BOY851930 BYO851930:BYU851930 CIK851930:CIQ851930 CSG851930:CSM851930 DCC851930:DCI851930 DLY851930:DME851930 DVU851930:DWA851930 EFQ851930:EFW851930 EPM851930:EPS851930 EZI851930:EZO851930 FJE851930:FJK851930 FTA851930:FTG851930 GCW851930:GDC851930 GMS851930:GMY851930 GWO851930:GWU851930 HGK851930:HGQ851930 HQG851930:HQM851930 IAC851930:IAI851930 IJY851930:IKE851930 ITU851930:IUA851930 JDQ851930:JDW851930 JNM851930:JNS851930 JXI851930:JXO851930 KHE851930:KHK851930 KRA851930:KRG851930 LAW851930:LBC851930 LKS851930:LKY851930 LUO851930:LUU851930 MEK851930:MEQ851930 MOG851930:MOM851930 MYC851930:MYI851930 NHY851930:NIE851930 NRU851930:NSA851930 OBQ851930:OBW851930 OLM851930:OLS851930 OVI851930:OVO851930 PFE851930:PFK851930 PPA851930:PPG851930 PYW851930:PZC851930 QIS851930:QIY851930 QSO851930:QSU851930 RCK851930:RCQ851930 RMG851930:RMM851930 RWC851930:RWI851930 SFY851930:SGE851930 SPU851930:SQA851930 SZQ851930:SZW851930 TJM851930:TJS851930 TTI851930:TTO851930 UDE851930:UDK851930 UNA851930:UNG851930 UWW851930:UXC851930 VGS851930:VGY851930 VQO851930:VQU851930 WAK851930:WAQ851930 WKG851930:WKM851930 WUC851930:WUI851930 J917466:P917466 HQ917466:HW917466 RM917466:RS917466 ABI917466:ABO917466 ALE917466:ALK917466 AVA917466:AVG917466 BEW917466:BFC917466 BOS917466:BOY917466 BYO917466:BYU917466 CIK917466:CIQ917466 CSG917466:CSM917466 DCC917466:DCI917466 DLY917466:DME917466 DVU917466:DWA917466 EFQ917466:EFW917466 EPM917466:EPS917466 EZI917466:EZO917466 FJE917466:FJK917466 FTA917466:FTG917466 GCW917466:GDC917466 GMS917466:GMY917466 GWO917466:GWU917466 HGK917466:HGQ917466 HQG917466:HQM917466 IAC917466:IAI917466 IJY917466:IKE917466 ITU917466:IUA917466 JDQ917466:JDW917466 JNM917466:JNS917466 JXI917466:JXO917466 KHE917466:KHK917466 KRA917466:KRG917466 LAW917466:LBC917466 LKS917466:LKY917466 LUO917466:LUU917466 MEK917466:MEQ917466 MOG917466:MOM917466 MYC917466:MYI917466 NHY917466:NIE917466 NRU917466:NSA917466 OBQ917466:OBW917466 OLM917466:OLS917466 OVI917466:OVO917466 PFE917466:PFK917466 PPA917466:PPG917466 PYW917466:PZC917466 QIS917466:QIY917466 QSO917466:QSU917466 RCK917466:RCQ917466 RMG917466:RMM917466 RWC917466:RWI917466 SFY917466:SGE917466 SPU917466:SQA917466 SZQ917466:SZW917466 TJM917466:TJS917466 TTI917466:TTO917466 UDE917466:UDK917466 UNA917466:UNG917466 UWW917466:UXC917466 VGS917466:VGY917466 VQO917466:VQU917466 WAK917466:WAQ917466 WKG917466:WKM917466 WUC917466:WUI917466 J983002:P983002 HQ983002:HW983002 RM983002:RS983002 ABI983002:ABO983002 ALE983002:ALK983002 AVA983002:AVG983002 BEW983002:BFC983002 BOS983002:BOY983002 BYO983002:BYU983002 CIK983002:CIQ983002 CSG983002:CSM983002 DCC983002:DCI983002 DLY983002:DME983002 DVU983002:DWA983002 EFQ983002:EFW983002 EPM983002:EPS983002 EZI983002:EZO983002 FJE983002:FJK983002 FTA983002:FTG983002 GCW983002:GDC983002 GMS983002:GMY983002 GWO983002:GWU983002 HGK983002:HGQ983002 HQG983002:HQM983002 IAC983002:IAI983002 IJY983002:IKE983002 ITU983002:IUA983002 JDQ983002:JDW983002 JNM983002:JNS983002 JXI983002:JXO983002 KHE983002:KHK983002 KRA983002:KRG983002 LAW983002:LBC983002 LKS983002:LKY983002 LUO983002:LUU983002 MEK983002:MEQ983002 MOG983002:MOM983002 MYC983002:MYI983002 NHY983002:NIE983002 NRU983002:NSA983002 OBQ983002:OBW983002 OLM983002:OLS983002 OVI983002:OVO983002 PFE983002:PFK983002 PPA983002:PPG983002 PYW983002:PZC983002 QIS983002:QIY983002 QSO983002:QSU983002 RCK983002:RCQ983002 RMG983002:RMM983002 RWC983002:RWI983002 SFY983002:SGE983002 SPU983002:SQA983002 SZQ983002:SZW983002 TJM983002:TJS983002 TTI983002:TTO983002 UDE983002:UDK983002 UNA983002:UNG983002 UWW983002:UXC983002 VGS983002:VGY983002 VQO983002:VQU983002 WAK983002:WAQ983002 WKG983002:WKM983002 WUC983002:WUI983002 IT65557:IW65559 SP65557:SS65559 ACL65557:ACO65559 AMH65557:AMK65559 AWD65557:AWG65559 BFZ65557:BGC65559 BPV65557:BPY65559 BZR65557:BZU65559 CJN65557:CJQ65559 CTJ65557:CTM65559 DDF65557:DDI65559 DNB65557:DNE65559 DWX65557:DXA65559 EGT65557:EGW65559 EQP65557:EQS65559 FAL65557:FAO65559 FKH65557:FKK65559 FUD65557:FUG65559 GDZ65557:GEC65559 GNV65557:GNY65559 GXR65557:GXU65559 HHN65557:HHQ65559 HRJ65557:HRM65559 IBF65557:IBI65559 ILB65557:ILE65559 IUX65557:IVA65559 JET65557:JEW65559 JOP65557:JOS65559 JYL65557:JYO65559 KIH65557:KIK65559 KSD65557:KSG65559 LBZ65557:LCC65559 LLV65557:LLY65559 LVR65557:LVU65559 MFN65557:MFQ65559 MPJ65557:MPM65559 MZF65557:MZI65559 NJB65557:NJE65559 NSX65557:NTA65559 OCT65557:OCW65559 OMP65557:OMS65559 OWL65557:OWO65559 PGH65557:PGK65559 PQD65557:PQG65559 PZZ65557:QAC65559 QJV65557:QJY65559 QTR65557:QTU65559 RDN65557:RDQ65559 RNJ65557:RNM65559 RXF65557:RXI65559 SHB65557:SHE65559 SQX65557:SRA65559 TAT65557:TAW65559 TKP65557:TKS65559 TUL65557:TUO65559 UEH65557:UEK65559 UOD65557:UOG65559 UXZ65557:UYC65559 VHV65557:VHY65559 VRR65557:VRU65559 WBN65557:WBQ65559 WLJ65557:WLM65559 WVF65557:WVI65559 IT131093:IW131095 SP131093:SS131095 ACL131093:ACO131095 AMH131093:AMK131095 AWD131093:AWG131095 BFZ131093:BGC131095 BPV131093:BPY131095 BZR131093:BZU131095 CJN131093:CJQ131095 CTJ131093:CTM131095 DDF131093:DDI131095 DNB131093:DNE131095 DWX131093:DXA131095 EGT131093:EGW131095 EQP131093:EQS131095 FAL131093:FAO131095 FKH131093:FKK131095 FUD131093:FUG131095 GDZ131093:GEC131095 GNV131093:GNY131095 GXR131093:GXU131095 HHN131093:HHQ131095 HRJ131093:HRM131095 IBF131093:IBI131095 ILB131093:ILE131095 IUX131093:IVA131095 JET131093:JEW131095 JOP131093:JOS131095 JYL131093:JYO131095 KIH131093:KIK131095 KSD131093:KSG131095 LBZ131093:LCC131095 LLV131093:LLY131095 LVR131093:LVU131095 MFN131093:MFQ131095 MPJ131093:MPM131095 MZF131093:MZI131095 NJB131093:NJE131095 NSX131093:NTA131095 OCT131093:OCW131095 OMP131093:OMS131095 OWL131093:OWO131095 PGH131093:PGK131095 PQD131093:PQG131095 PZZ131093:QAC131095 QJV131093:QJY131095 QTR131093:QTU131095 RDN131093:RDQ131095 RNJ131093:RNM131095 RXF131093:RXI131095 SHB131093:SHE131095 SQX131093:SRA131095 TAT131093:TAW131095 TKP131093:TKS131095 TUL131093:TUO131095 UEH131093:UEK131095 UOD131093:UOG131095 UXZ131093:UYC131095 VHV131093:VHY131095 VRR131093:VRU131095 WBN131093:WBQ131095 WLJ131093:WLM131095 WVF131093:WVI131095 IT196629:IW196631 SP196629:SS196631 ACL196629:ACO196631 AMH196629:AMK196631 AWD196629:AWG196631 BFZ196629:BGC196631 BPV196629:BPY196631 BZR196629:BZU196631 CJN196629:CJQ196631 CTJ196629:CTM196631 DDF196629:DDI196631 DNB196629:DNE196631 DWX196629:DXA196631 EGT196629:EGW196631 EQP196629:EQS196631 FAL196629:FAO196631 FKH196629:FKK196631 FUD196629:FUG196631 GDZ196629:GEC196631 GNV196629:GNY196631 GXR196629:GXU196631 HHN196629:HHQ196631 HRJ196629:HRM196631 IBF196629:IBI196631 ILB196629:ILE196631 IUX196629:IVA196631 JET196629:JEW196631 JOP196629:JOS196631 JYL196629:JYO196631 KIH196629:KIK196631 KSD196629:KSG196631 LBZ196629:LCC196631 LLV196629:LLY196631 LVR196629:LVU196631 MFN196629:MFQ196631 MPJ196629:MPM196631 MZF196629:MZI196631 NJB196629:NJE196631 NSX196629:NTA196631 OCT196629:OCW196631 OMP196629:OMS196631 OWL196629:OWO196631 PGH196629:PGK196631 PQD196629:PQG196631 PZZ196629:QAC196631 QJV196629:QJY196631 QTR196629:QTU196631 RDN196629:RDQ196631 RNJ196629:RNM196631 RXF196629:RXI196631 SHB196629:SHE196631 SQX196629:SRA196631 TAT196629:TAW196631 TKP196629:TKS196631 TUL196629:TUO196631 UEH196629:UEK196631 UOD196629:UOG196631 UXZ196629:UYC196631 VHV196629:VHY196631 VRR196629:VRU196631 WBN196629:WBQ196631 WLJ196629:WLM196631 WVF196629:WVI196631 IT262165:IW262167 SP262165:SS262167 ACL262165:ACO262167 AMH262165:AMK262167 AWD262165:AWG262167 BFZ262165:BGC262167 BPV262165:BPY262167 BZR262165:BZU262167 CJN262165:CJQ262167 CTJ262165:CTM262167 DDF262165:DDI262167 DNB262165:DNE262167 DWX262165:DXA262167 EGT262165:EGW262167 EQP262165:EQS262167 FAL262165:FAO262167 FKH262165:FKK262167 FUD262165:FUG262167 GDZ262165:GEC262167 GNV262165:GNY262167 GXR262165:GXU262167 HHN262165:HHQ262167 HRJ262165:HRM262167 IBF262165:IBI262167 ILB262165:ILE262167 IUX262165:IVA262167 JET262165:JEW262167 JOP262165:JOS262167 JYL262165:JYO262167 KIH262165:KIK262167 KSD262165:KSG262167 LBZ262165:LCC262167 LLV262165:LLY262167 LVR262165:LVU262167 MFN262165:MFQ262167 MPJ262165:MPM262167 MZF262165:MZI262167 NJB262165:NJE262167 NSX262165:NTA262167 OCT262165:OCW262167 OMP262165:OMS262167 OWL262165:OWO262167 PGH262165:PGK262167 PQD262165:PQG262167 PZZ262165:QAC262167 QJV262165:QJY262167 QTR262165:QTU262167 RDN262165:RDQ262167 RNJ262165:RNM262167 RXF262165:RXI262167 SHB262165:SHE262167 SQX262165:SRA262167 TAT262165:TAW262167 TKP262165:TKS262167 TUL262165:TUO262167 UEH262165:UEK262167 UOD262165:UOG262167 UXZ262165:UYC262167 VHV262165:VHY262167 VRR262165:VRU262167 WBN262165:WBQ262167 WLJ262165:WLM262167 WVF262165:WVI262167 IT327701:IW327703 SP327701:SS327703 ACL327701:ACO327703 AMH327701:AMK327703 AWD327701:AWG327703 BFZ327701:BGC327703 BPV327701:BPY327703 BZR327701:BZU327703 CJN327701:CJQ327703 CTJ327701:CTM327703 DDF327701:DDI327703 DNB327701:DNE327703 DWX327701:DXA327703 EGT327701:EGW327703 EQP327701:EQS327703 FAL327701:FAO327703 FKH327701:FKK327703 FUD327701:FUG327703 GDZ327701:GEC327703 GNV327701:GNY327703 GXR327701:GXU327703 HHN327701:HHQ327703 HRJ327701:HRM327703 IBF327701:IBI327703 ILB327701:ILE327703 IUX327701:IVA327703 JET327701:JEW327703 JOP327701:JOS327703 JYL327701:JYO327703 KIH327701:KIK327703 KSD327701:KSG327703 LBZ327701:LCC327703 LLV327701:LLY327703 LVR327701:LVU327703 MFN327701:MFQ327703 MPJ327701:MPM327703 MZF327701:MZI327703 NJB327701:NJE327703 NSX327701:NTA327703 OCT327701:OCW327703 OMP327701:OMS327703 OWL327701:OWO327703 PGH327701:PGK327703 PQD327701:PQG327703 PZZ327701:QAC327703 QJV327701:QJY327703 QTR327701:QTU327703 RDN327701:RDQ327703 RNJ327701:RNM327703 RXF327701:RXI327703 SHB327701:SHE327703 SQX327701:SRA327703 TAT327701:TAW327703 TKP327701:TKS327703 TUL327701:TUO327703 UEH327701:UEK327703 UOD327701:UOG327703 UXZ327701:UYC327703 VHV327701:VHY327703 VRR327701:VRU327703 WBN327701:WBQ327703 WLJ327701:WLM327703 WVF327701:WVI327703 IT393237:IW393239 SP393237:SS393239 ACL393237:ACO393239 AMH393237:AMK393239 AWD393237:AWG393239 BFZ393237:BGC393239 BPV393237:BPY393239 BZR393237:BZU393239 CJN393237:CJQ393239 CTJ393237:CTM393239 DDF393237:DDI393239 DNB393237:DNE393239 DWX393237:DXA393239 EGT393237:EGW393239 EQP393237:EQS393239 FAL393237:FAO393239 FKH393237:FKK393239 FUD393237:FUG393239 GDZ393237:GEC393239 GNV393237:GNY393239 GXR393237:GXU393239 HHN393237:HHQ393239 HRJ393237:HRM393239 IBF393237:IBI393239 ILB393237:ILE393239 IUX393237:IVA393239 JET393237:JEW393239 JOP393237:JOS393239 JYL393237:JYO393239 KIH393237:KIK393239 KSD393237:KSG393239 LBZ393237:LCC393239 LLV393237:LLY393239 LVR393237:LVU393239 MFN393237:MFQ393239 MPJ393237:MPM393239 MZF393237:MZI393239 NJB393237:NJE393239 NSX393237:NTA393239 OCT393237:OCW393239 OMP393237:OMS393239 OWL393237:OWO393239 PGH393237:PGK393239 PQD393237:PQG393239 PZZ393237:QAC393239 QJV393237:QJY393239 QTR393237:QTU393239 RDN393237:RDQ393239 RNJ393237:RNM393239 RXF393237:RXI393239 SHB393237:SHE393239 SQX393237:SRA393239 TAT393237:TAW393239 TKP393237:TKS393239 TUL393237:TUO393239 UEH393237:UEK393239 UOD393237:UOG393239 UXZ393237:UYC393239 VHV393237:VHY393239 VRR393237:VRU393239 WBN393237:WBQ393239 WLJ393237:WLM393239 WVF393237:WVI393239 IT458773:IW458775 SP458773:SS458775 ACL458773:ACO458775 AMH458773:AMK458775 AWD458773:AWG458775 BFZ458773:BGC458775 BPV458773:BPY458775 BZR458773:BZU458775 CJN458773:CJQ458775 CTJ458773:CTM458775 DDF458773:DDI458775 DNB458773:DNE458775 DWX458773:DXA458775 EGT458773:EGW458775 EQP458773:EQS458775 FAL458773:FAO458775 FKH458773:FKK458775 FUD458773:FUG458775 GDZ458773:GEC458775 GNV458773:GNY458775 GXR458773:GXU458775 HHN458773:HHQ458775 HRJ458773:HRM458775 IBF458773:IBI458775 ILB458773:ILE458775 IUX458773:IVA458775 JET458773:JEW458775 JOP458773:JOS458775 JYL458773:JYO458775 KIH458773:KIK458775 KSD458773:KSG458775 LBZ458773:LCC458775 LLV458773:LLY458775 LVR458773:LVU458775 MFN458773:MFQ458775 MPJ458773:MPM458775 MZF458773:MZI458775 NJB458773:NJE458775 NSX458773:NTA458775 OCT458773:OCW458775 OMP458773:OMS458775 OWL458773:OWO458775 PGH458773:PGK458775 PQD458773:PQG458775 PZZ458773:QAC458775 QJV458773:QJY458775 QTR458773:QTU458775 RDN458773:RDQ458775 RNJ458773:RNM458775 RXF458773:RXI458775 SHB458773:SHE458775 SQX458773:SRA458775 TAT458773:TAW458775 TKP458773:TKS458775 TUL458773:TUO458775 UEH458773:UEK458775 UOD458773:UOG458775 UXZ458773:UYC458775 VHV458773:VHY458775 VRR458773:VRU458775 WBN458773:WBQ458775 WLJ458773:WLM458775 WVF458773:WVI458775 IT524309:IW524311 SP524309:SS524311 ACL524309:ACO524311 AMH524309:AMK524311 AWD524309:AWG524311 BFZ524309:BGC524311 BPV524309:BPY524311 BZR524309:BZU524311 CJN524309:CJQ524311 CTJ524309:CTM524311 DDF524309:DDI524311 DNB524309:DNE524311 DWX524309:DXA524311 EGT524309:EGW524311 EQP524309:EQS524311 FAL524309:FAO524311 FKH524309:FKK524311 FUD524309:FUG524311 GDZ524309:GEC524311 GNV524309:GNY524311 GXR524309:GXU524311 HHN524309:HHQ524311 HRJ524309:HRM524311 IBF524309:IBI524311 ILB524309:ILE524311 IUX524309:IVA524311 JET524309:JEW524311 JOP524309:JOS524311 JYL524309:JYO524311 KIH524309:KIK524311 KSD524309:KSG524311 LBZ524309:LCC524311 LLV524309:LLY524311 LVR524309:LVU524311 MFN524309:MFQ524311 MPJ524309:MPM524311 MZF524309:MZI524311 NJB524309:NJE524311 NSX524309:NTA524311 OCT524309:OCW524311 OMP524309:OMS524311 OWL524309:OWO524311 PGH524309:PGK524311 PQD524309:PQG524311 PZZ524309:QAC524311 QJV524309:QJY524311 QTR524309:QTU524311 RDN524309:RDQ524311 RNJ524309:RNM524311 RXF524309:RXI524311 SHB524309:SHE524311 SQX524309:SRA524311 TAT524309:TAW524311 TKP524309:TKS524311 TUL524309:TUO524311 UEH524309:UEK524311 UOD524309:UOG524311 UXZ524309:UYC524311 VHV524309:VHY524311 VRR524309:VRU524311 WBN524309:WBQ524311 WLJ524309:WLM524311 WVF524309:WVI524311 IT589845:IW589847 SP589845:SS589847 ACL589845:ACO589847 AMH589845:AMK589847 AWD589845:AWG589847 BFZ589845:BGC589847 BPV589845:BPY589847 BZR589845:BZU589847 CJN589845:CJQ589847 CTJ589845:CTM589847 DDF589845:DDI589847 DNB589845:DNE589847 DWX589845:DXA589847 EGT589845:EGW589847 EQP589845:EQS589847 FAL589845:FAO589847 FKH589845:FKK589847 FUD589845:FUG589847 GDZ589845:GEC589847 GNV589845:GNY589847 GXR589845:GXU589847 HHN589845:HHQ589847 HRJ589845:HRM589847 IBF589845:IBI589847 ILB589845:ILE589847 IUX589845:IVA589847 JET589845:JEW589847 JOP589845:JOS589847 JYL589845:JYO589847 KIH589845:KIK589847 KSD589845:KSG589847 LBZ589845:LCC589847 LLV589845:LLY589847 LVR589845:LVU589847 MFN589845:MFQ589847 MPJ589845:MPM589847 MZF589845:MZI589847 NJB589845:NJE589847 NSX589845:NTA589847 OCT589845:OCW589847 OMP589845:OMS589847 OWL589845:OWO589847 PGH589845:PGK589847 PQD589845:PQG589847 PZZ589845:QAC589847 QJV589845:QJY589847 QTR589845:QTU589847 RDN589845:RDQ589847 RNJ589845:RNM589847 RXF589845:RXI589847 SHB589845:SHE589847 SQX589845:SRA589847 TAT589845:TAW589847 TKP589845:TKS589847 TUL589845:TUO589847 UEH589845:UEK589847 UOD589845:UOG589847 UXZ589845:UYC589847 VHV589845:VHY589847 VRR589845:VRU589847 WBN589845:WBQ589847 WLJ589845:WLM589847 WVF589845:WVI589847 IT655381:IW655383 SP655381:SS655383 ACL655381:ACO655383 AMH655381:AMK655383 AWD655381:AWG655383 BFZ655381:BGC655383 BPV655381:BPY655383 BZR655381:BZU655383 CJN655381:CJQ655383 CTJ655381:CTM655383 DDF655381:DDI655383 DNB655381:DNE655383 DWX655381:DXA655383 EGT655381:EGW655383 EQP655381:EQS655383 FAL655381:FAO655383 FKH655381:FKK655383 FUD655381:FUG655383 GDZ655381:GEC655383 GNV655381:GNY655383 GXR655381:GXU655383 HHN655381:HHQ655383 HRJ655381:HRM655383 IBF655381:IBI655383 ILB655381:ILE655383 IUX655381:IVA655383 JET655381:JEW655383 JOP655381:JOS655383 JYL655381:JYO655383 KIH655381:KIK655383 KSD655381:KSG655383 LBZ655381:LCC655383 LLV655381:LLY655383 LVR655381:LVU655383 MFN655381:MFQ655383 MPJ655381:MPM655383 MZF655381:MZI655383 NJB655381:NJE655383 NSX655381:NTA655383 OCT655381:OCW655383 OMP655381:OMS655383 OWL655381:OWO655383 PGH655381:PGK655383 PQD655381:PQG655383 PZZ655381:QAC655383 QJV655381:QJY655383 QTR655381:QTU655383 RDN655381:RDQ655383 RNJ655381:RNM655383 RXF655381:RXI655383 SHB655381:SHE655383 SQX655381:SRA655383 TAT655381:TAW655383 TKP655381:TKS655383 TUL655381:TUO655383 UEH655381:UEK655383 UOD655381:UOG655383 UXZ655381:UYC655383 VHV655381:VHY655383 VRR655381:VRU655383 WBN655381:WBQ655383 WLJ655381:WLM655383 WVF655381:WVI655383 IT720917:IW720919 SP720917:SS720919 ACL720917:ACO720919 AMH720917:AMK720919 AWD720917:AWG720919 BFZ720917:BGC720919 BPV720917:BPY720919 BZR720917:BZU720919 CJN720917:CJQ720919 CTJ720917:CTM720919 DDF720917:DDI720919 DNB720917:DNE720919 DWX720917:DXA720919 EGT720917:EGW720919 EQP720917:EQS720919 FAL720917:FAO720919 FKH720917:FKK720919 FUD720917:FUG720919 GDZ720917:GEC720919 GNV720917:GNY720919 GXR720917:GXU720919 HHN720917:HHQ720919 HRJ720917:HRM720919 IBF720917:IBI720919 ILB720917:ILE720919 IUX720917:IVA720919 JET720917:JEW720919 JOP720917:JOS720919 JYL720917:JYO720919 KIH720917:KIK720919 KSD720917:KSG720919 LBZ720917:LCC720919 LLV720917:LLY720919 LVR720917:LVU720919 MFN720917:MFQ720919 MPJ720917:MPM720919 MZF720917:MZI720919 NJB720917:NJE720919 NSX720917:NTA720919 OCT720917:OCW720919 OMP720917:OMS720919 OWL720917:OWO720919 PGH720917:PGK720919 PQD720917:PQG720919 PZZ720917:QAC720919 QJV720917:QJY720919 QTR720917:QTU720919 RDN720917:RDQ720919 RNJ720917:RNM720919 RXF720917:RXI720919 SHB720917:SHE720919 SQX720917:SRA720919 TAT720917:TAW720919 TKP720917:TKS720919 TUL720917:TUO720919 UEH720917:UEK720919 UOD720917:UOG720919 UXZ720917:UYC720919 VHV720917:VHY720919 VRR720917:VRU720919 WBN720917:WBQ720919 WLJ720917:WLM720919 WVF720917:WVI720919 IT786453:IW786455 SP786453:SS786455 ACL786453:ACO786455 AMH786453:AMK786455 AWD786453:AWG786455 BFZ786453:BGC786455 BPV786453:BPY786455 BZR786453:BZU786455 CJN786453:CJQ786455 CTJ786453:CTM786455 DDF786453:DDI786455 DNB786453:DNE786455 DWX786453:DXA786455 EGT786453:EGW786455 EQP786453:EQS786455 FAL786453:FAO786455 FKH786453:FKK786455 FUD786453:FUG786455 GDZ786453:GEC786455 GNV786453:GNY786455 GXR786453:GXU786455 HHN786453:HHQ786455 HRJ786453:HRM786455 IBF786453:IBI786455 ILB786453:ILE786455 IUX786453:IVA786455 JET786453:JEW786455 JOP786453:JOS786455 JYL786453:JYO786455 KIH786453:KIK786455 KSD786453:KSG786455 LBZ786453:LCC786455 LLV786453:LLY786455 LVR786453:LVU786455 MFN786453:MFQ786455 MPJ786453:MPM786455 MZF786453:MZI786455 NJB786453:NJE786455 NSX786453:NTA786455 OCT786453:OCW786455 OMP786453:OMS786455 OWL786453:OWO786455 PGH786453:PGK786455 PQD786453:PQG786455 PZZ786453:QAC786455 QJV786453:QJY786455 QTR786453:QTU786455 RDN786453:RDQ786455 RNJ786453:RNM786455 RXF786453:RXI786455 SHB786453:SHE786455 SQX786453:SRA786455 TAT786453:TAW786455 TKP786453:TKS786455 TUL786453:TUO786455 UEH786453:UEK786455 UOD786453:UOG786455 UXZ786453:UYC786455 VHV786453:VHY786455 VRR786453:VRU786455 WBN786453:WBQ786455 WLJ786453:WLM786455 WVF786453:WVI786455 IT851989:IW851991 SP851989:SS851991 ACL851989:ACO851991 AMH851989:AMK851991 AWD851989:AWG851991 BFZ851989:BGC851991 BPV851989:BPY851991 BZR851989:BZU851991 CJN851989:CJQ851991 CTJ851989:CTM851991 DDF851989:DDI851991 DNB851989:DNE851991 DWX851989:DXA851991 EGT851989:EGW851991 EQP851989:EQS851991 FAL851989:FAO851991 FKH851989:FKK851991 FUD851989:FUG851991 GDZ851989:GEC851991 GNV851989:GNY851991 GXR851989:GXU851991 HHN851989:HHQ851991 HRJ851989:HRM851991 IBF851989:IBI851991 ILB851989:ILE851991 IUX851989:IVA851991 JET851989:JEW851991 JOP851989:JOS851991 JYL851989:JYO851991 KIH851989:KIK851991 KSD851989:KSG851991 LBZ851989:LCC851991 LLV851989:LLY851991 LVR851989:LVU851991 MFN851989:MFQ851991 MPJ851989:MPM851991 MZF851989:MZI851991 NJB851989:NJE851991 NSX851989:NTA851991 OCT851989:OCW851991 OMP851989:OMS851991 OWL851989:OWO851991 PGH851989:PGK851991 PQD851989:PQG851991 PZZ851989:QAC851991 QJV851989:QJY851991 QTR851989:QTU851991 RDN851989:RDQ851991 RNJ851989:RNM851991 RXF851989:RXI851991 SHB851989:SHE851991 SQX851989:SRA851991 TAT851989:TAW851991 TKP851989:TKS851991 TUL851989:TUO851991 UEH851989:UEK851991 UOD851989:UOG851991 UXZ851989:UYC851991 VHV851989:VHY851991 VRR851989:VRU851991 WBN851989:WBQ851991 WLJ851989:WLM851991 WVF851989:WVI851991 IT917525:IW917527 SP917525:SS917527 ACL917525:ACO917527 AMH917525:AMK917527 AWD917525:AWG917527 BFZ917525:BGC917527 BPV917525:BPY917527 BZR917525:BZU917527 CJN917525:CJQ917527 CTJ917525:CTM917527 DDF917525:DDI917527 DNB917525:DNE917527 DWX917525:DXA917527 EGT917525:EGW917527 EQP917525:EQS917527 FAL917525:FAO917527 FKH917525:FKK917527 FUD917525:FUG917527 GDZ917525:GEC917527 GNV917525:GNY917527 GXR917525:GXU917527 HHN917525:HHQ917527 HRJ917525:HRM917527 IBF917525:IBI917527 ILB917525:ILE917527 IUX917525:IVA917527 JET917525:JEW917527 JOP917525:JOS917527 JYL917525:JYO917527 KIH917525:KIK917527 KSD917525:KSG917527 LBZ917525:LCC917527 LLV917525:LLY917527 LVR917525:LVU917527 MFN917525:MFQ917527 MPJ917525:MPM917527 MZF917525:MZI917527 NJB917525:NJE917527 NSX917525:NTA917527 OCT917525:OCW917527 OMP917525:OMS917527 OWL917525:OWO917527 PGH917525:PGK917527 PQD917525:PQG917527 PZZ917525:QAC917527 QJV917525:QJY917527 QTR917525:QTU917527 RDN917525:RDQ917527 RNJ917525:RNM917527 RXF917525:RXI917527 SHB917525:SHE917527 SQX917525:SRA917527 TAT917525:TAW917527 TKP917525:TKS917527 TUL917525:TUO917527 UEH917525:UEK917527 UOD917525:UOG917527 UXZ917525:UYC917527 VHV917525:VHY917527 VRR917525:VRU917527 WBN917525:WBQ917527 WLJ917525:WLM917527 WVF917525:WVI917527 IT983061:IW983063 SP983061:SS983063 ACL983061:ACO983063 AMH983061:AMK983063 AWD983061:AWG983063 BFZ983061:BGC983063 BPV983061:BPY983063 BZR983061:BZU983063 CJN983061:CJQ983063 CTJ983061:CTM983063 DDF983061:DDI983063 DNB983061:DNE983063 DWX983061:DXA983063 EGT983061:EGW983063 EQP983061:EQS983063 FAL983061:FAO983063 FKH983061:FKK983063 FUD983061:FUG983063 GDZ983061:GEC983063 GNV983061:GNY983063 GXR983061:GXU983063 HHN983061:HHQ983063 HRJ983061:HRM983063 IBF983061:IBI983063 ILB983061:ILE983063 IUX983061:IVA983063 JET983061:JEW983063 JOP983061:JOS983063 JYL983061:JYO983063 KIH983061:KIK983063 KSD983061:KSG983063 LBZ983061:LCC983063 LLV983061:LLY983063 LVR983061:LVU983063 MFN983061:MFQ983063 MPJ983061:MPM983063 MZF983061:MZI983063 NJB983061:NJE983063 NSX983061:NTA983063 OCT983061:OCW983063 OMP983061:OMS983063 OWL983061:OWO983063 PGH983061:PGK983063 PQD983061:PQG983063 PZZ983061:QAC983063 QJV983061:QJY983063 QTR983061:QTU983063 RDN983061:RDQ983063 RNJ983061:RNM983063 RXF983061:RXI983063 SHB983061:SHE983063 SQX983061:SRA983063 TAT983061:TAW983063 TKP983061:TKS983063 TUL983061:TUO983063 UEH983061:UEK983063 UOD983061:UOG983063 UXZ983061:UYC983063 VHV983061:VHY983063 VRR983061:VRU983063 WBN983061:WBQ983063 WLJ983061:WLM983063 WVF983061:WVI983063 IT65565:IW65565 SP65565:SS65565 ACL65565:ACO65565 AMH65565:AMK65565 AWD65565:AWG65565 BFZ65565:BGC65565 BPV65565:BPY65565 BZR65565:BZU65565 CJN65565:CJQ65565 CTJ65565:CTM65565 DDF65565:DDI65565 DNB65565:DNE65565 DWX65565:DXA65565 EGT65565:EGW65565 EQP65565:EQS65565 FAL65565:FAO65565 FKH65565:FKK65565 FUD65565:FUG65565 GDZ65565:GEC65565 GNV65565:GNY65565 GXR65565:GXU65565 HHN65565:HHQ65565 HRJ65565:HRM65565 IBF65565:IBI65565 ILB65565:ILE65565 IUX65565:IVA65565 JET65565:JEW65565 JOP65565:JOS65565 JYL65565:JYO65565 KIH65565:KIK65565 KSD65565:KSG65565 LBZ65565:LCC65565 LLV65565:LLY65565 LVR65565:LVU65565 MFN65565:MFQ65565 MPJ65565:MPM65565 MZF65565:MZI65565 NJB65565:NJE65565 NSX65565:NTA65565 OCT65565:OCW65565 OMP65565:OMS65565 OWL65565:OWO65565 PGH65565:PGK65565 PQD65565:PQG65565 PZZ65565:QAC65565 QJV65565:QJY65565 QTR65565:QTU65565 RDN65565:RDQ65565 RNJ65565:RNM65565 RXF65565:RXI65565 SHB65565:SHE65565 SQX65565:SRA65565 TAT65565:TAW65565 TKP65565:TKS65565 TUL65565:TUO65565 UEH65565:UEK65565 UOD65565:UOG65565 UXZ65565:UYC65565 VHV65565:VHY65565 VRR65565:VRU65565 WBN65565:WBQ65565 WLJ65565:WLM65565 WVF65565:WVI65565 IT131101:IW131101 SP131101:SS131101 ACL131101:ACO131101 AMH131101:AMK131101 AWD131101:AWG131101 BFZ131101:BGC131101 BPV131101:BPY131101 BZR131101:BZU131101 CJN131101:CJQ131101 CTJ131101:CTM131101 DDF131101:DDI131101 DNB131101:DNE131101 DWX131101:DXA131101 EGT131101:EGW131101 EQP131101:EQS131101 FAL131101:FAO131101 FKH131101:FKK131101 FUD131101:FUG131101 GDZ131101:GEC131101 GNV131101:GNY131101 GXR131101:GXU131101 HHN131101:HHQ131101 HRJ131101:HRM131101 IBF131101:IBI131101 ILB131101:ILE131101 IUX131101:IVA131101 JET131101:JEW131101 JOP131101:JOS131101 JYL131101:JYO131101 KIH131101:KIK131101 KSD131101:KSG131101 LBZ131101:LCC131101 LLV131101:LLY131101 LVR131101:LVU131101 MFN131101:MFQ131101 MPJ131101:MPM131101 MZF131101:MZI131101 NJB131101:NJE131101 NSX131101:NTA131101 OCT131101:OCW131101 OMP131101:OMS131101 OWL131101:OWO131101 PGH131101:PGK131101 PQD131101:PQG131101 PZZ131101:QAC131101 QJV131101:QJY131101 QTR131101:QTU131101 RDN131101:RDQ131101 RNJ131101:RNM131101 RXF131101:RXI131101 SHB131101:SHE131101 SQX131101:SRA131101 TAT131101:TAW131101 TKP131101:TKS131101 TUL131101:TUO131101 UEH131101:UEK131101 UOD131101:UOG131101 UXZ131101:UYC131101 VHV131101:VHY131101 VRR131101:VRU131101 WBN131101:WBQ131101 WLJ131101:WLM131101 WVF131101:WVI131101 IT196637:IW196637 SP196637:SS196637 ACL196637:ACO196637 AMH196637:AMK196637 AWD196637:AWG196637 BFZ196637:BGC196637 BPV196637:BPY196637 BZR196637:BZU196637 CJN196637:CJQ196637 CTJ196637:CTM196637 DDF196637:DDI196637 DNB196637:DNE196637 DWX196637:DXA196637 EGT196637:EGW196637 EQP196637:EQS196637 FAL196637:FAO196637 FKH196637:FKK196637 FUD196637:FUG196637 GDZ196637:GEC196637 GNV196637:GNY196637 GXR196637:GXU196637 HHN196637:HHQ196637 HRJ196637:HRM196637 IBF196637:IBI196637 ILB196637:ILE196637 IUX196637:IVA196637 JET196637:JEW196637 JOP196637:JOS196637 JYL196637:JYO196637 KIH196637:KIK196637 KSD196637:KSG196637 LBZ196637:LCC196637 LLV196637:LLY196637 LVR196637:LVU196637 MFN196637:MFQ196637 MPJ196637:MPM196637 MZF196637:MZI196637 NJB196637:NJE196637 NSX196637:NTA196637 OCT196637:OCW196637 OMP196637:OMS196637 OWL196637:OWO196637 PGH196637:PGK196637 PQD196637:PQG196637 PZZ196637:QAC196637 QJV196637:QJY196637 QTR196637:QTU196637 RDN196637:RDQ196637 RNJ196637:RNM196637 RXF196637:RXI196637 SHB196637:SHE196637 SQX196637:SRA196637 TAT196637:TAW196637 TKP196637:TKS196637 TUL196637:TUO196637 UEH196637:UEK196637 UOD196637:UOG196637 UXZ196637:UYC196637 VHV196637:VHY196637 VRR196637:VRU196637 WBN196637:WBQ196637 WLJ196637:WLM196637 WVF196637:WVI196637 IT262173:IW262173 SP262173:SS262173 ACL262173:ACO262173 AMH262173:AMK262173 AWD262173:AWG262173 BFZ262173:BGC262173 BPV262173:BPY262173 BZR262173:BZU262173 CJN262173:CJQ262173 CTJ262173:CTM262173 DDF262173:DDI262173 DNB262173:DNE262173 DWX262173:DXA262173 EGT262173:EGW262173 EQP262173:EQS262173 FAL262173:FAO262173 FKH262173:FKK262173 FUD262173:FUG262173 GDZ262173:GEC262173 GNV262173:GNY262173 GXR262173:GXU262173 HHN262173:HHQ262173 HRJ262173:HRM262173 IBF262173:IBI262173 ILB262173:ILE262173 IUX262173:IVA262173 JET262173:JEW262173 JOP262173:JOS262173 JYL262173:JYO262173 KIH262173:KIK262173 KSD262173:KSG262173 LBZ262173:LCC262173 LLV262173:LLY262173 LVR262173:LVU262173 MFN262173:MFQ262173 MPJ262173:MPM262173 MZF262173:MZI262173 NJB262173:NJE262173 NSX262173:NTA262173 OCT262173:OCW262173 OMP262173:OMS262173 OWL262173:OWO262173 PGH262173:PGK262173 PQD262173:PQG262173 PZZ262173:QAC262173 QJV262173:QJY262173 QTR262173:QTU262173 RDN262173:RDQ262173 RNJ262173:RNM262173 RXF262173:RXI262173 SHB262173:SHE262173 SQX262173:SRA262173 TAT262173:TAW262173 TKP262173:TKS262173 TUL262173:TUO262173 UEH262173:UEK262173 UOD262173:UOG262173 UXZ262173:UYC262173 VHV262173:VHY262173 VRR262173:VRU262173 WBN262173:WBQ262173 WLJ262173:WLM262173 WVF262173:WVI262173 IT327709:IW327709 SP327709:SS327709 ACL327709:ACO327709 AMH327709:AMK327709 AWD327709:AWG327709 BFZ327709:BGC327709 BPV327709:BPY327709 BZR327709:BZU327709 CJN327709:CJQ327709 CTJ327709:CTM327709 DDF327709:DDI327709 DNB327709:DNE327709 DWX327709:DXA327709 EGT327709:EGW327709 EQP327709:EQS327709 FAL327709:FAO327709 FKH327709:FKK327709 FUD327709:FUG327709 GDZ327709:GEC327709 GNV327709:GNY327709 GXR327709:GXU327709 HHN327709:HHQ327709 HRJ327709:HRM327709 IBF327709:IBI327709 ILB327709:ILE327709 IUX327709:IVA327709 JET327709:JEW327709 JOP327709:JOS327709 JYL327709:JYO327709 KIH327709:KIK327709 KSD327709:KSG327709 LBZ327709:LCC327709 LLV327709:LLY327709 LVR327709:LVU327709 MFN327709:MFQ327709 MPJ327709:MPM327709 MZF327709:MZI327709 NJB327709:NJE327709 NSX327709:NTA327709 OCT327709:OCW327709 OMP327709:OMS327709 OWL327709:OWO327709 PGH327709:PGK327709 PQD327709:PQG327709 PZZ327709:QAC327709 QJV327709:QJY327709 QTR327709:QTU327709 RDN327709:RDQ327709 RNJ327709:RNM327709 RXF327709:RXI327709 SHB327709:SHE327709 SQX327709:SRA327709 TAT327709:TAW327709 TKP327709:TKS327709 TUL327709:TUO327709 UEH327709:UEK327709 UOD327709:UOG327709 UXZ327709:UYC327709 VHV327709:VHY327709 VRR327709:VRU327709 WBN327709:WBQ327709 WLJ327709:WLM327709 WVF327709:WVI327709 IT393245:IW393245 SP393245:SS393245 ACL393245:ACO393245 AMH393245:AMK393245 AWD393245:AWG393245 BFZ393245:BGC393245 BPV393245:BPY393245 BZR393245:BZU393245 CJN393245:CJQ393245 CTJ393245:CTM393245 DDF393245:DDI393245 DNB393245:DNE393245 DWX393245:DXA393245 EGT393245:EGW393245 EQP393245:EQS393245 FAL393245:FAO393245 FKH393245:FKK393245 FUD393245:FUG393245 GDZ393245:GEC393245 GNV393245:GNY393245 GXR393245:GXU393245 HHN393245:HHQ393245 HRJ393245:HRM393245 IBF393245:IBI393245 ILB393245:ILE393245 IUX393245:IVA393245 JET393245:JEW393245 JOP393245:JOS393245 JYL393245:JYO393245 KIH393245:KIK393245 KSD393245:KSG393245 LBZ393245:LCC393245 LLV393245:LLY393245 LVR393245:LVU393245 MFN393245:MFQ393245 MPJ393245:MPM393245 MZF393245:MZI393245 NJB393245:NJE393245 NSX393245:NTA393245 OCT393245:OCW393245 OMP393245:OMS393245 OWL393245:OWO393245 PGH393245:PGK393245 PQD393245:PQG393245 PZZ393245:QAC393245 QJV393245:QJY393245 QTR393245:QTU393245 RDN393245:RDQ393245 RNJ393245:RNM393245 RXF393245:RXI393245 SHB393245:SHE393245 SQX393245:SRA393245 TAT393245:TAW393245 TKP393245:TKS393245 TUL393245:TUO393245 UEH393245:UEK393245 UOD393245:UOG393245 UXZ393245:UYC393245 VHV393245:VHY393245 VRR393245:VRU393245 WBN393245:WBQ393245 WLJ393245:WLM393245 WVF393245:WVI393245 IT458781:IW458781 SP458781:SS458781 ACL458781:ACO458781 AMH458781:AMK458781 AWD458781:AWG458781 BFZ458781:BGC458781 BPV458781:BPY458781 BZR458781:BZU458781 CJN458781:CJQ458781 CTJ458781:CTM458781 DDF458781:DDI458781 DNB458781:DNE458781 DWX458781:DXA458781 EGT458781:EGW458781 EQP458781:EQS458781 FAL458781:FAO458781 FKH458781:FKK458781 FUD458781:FUG458781 GDZ458781:GEC458781 GNV458781:GNY458781 GXR458781:GXU458781 HHN458781:HHQ458781 HRJ458781:HRM458781 IBF458781:IBI458781 ILB458781:ILE458781 IUX458781:IVA458781 JET458781:JEW458781 JOP458781:JOS458781 JYL458781:JYO458781 KIH458781:KIK458781 KSD458781:KSG458781 LBZ458781:LCC458781 LLV458781:LLY458781 LVR458781:LVU458781 MFN458781:MFQ458781 MPJ458781:MPM458781 MZF458781:MZI458781 NJB458781:NJE458781 NSX458781:NTA458781 OCT458781:OCW458781 OMP458781:OMS458781 OWL458781:OWO458781 PGH458781:PGK458781 PQD458781:PQG458781 PZZ458781:QAC458781 QJV458781:QJY458781 QTR458781:QTU458781 RDN458781:RDQ458781 RNJ458781:RNM458781 RXF458781:RXI458781 SHB458781:SHE458781 SQX458781:SRA458781 TAT458781:TAW458781 TKP458781:TKS458781 TUL458781:TUO458781 UEH458781:UEK458781 UOD458781:UOG458781 UXZ458781:UYC458781 VHV458781:VHY458781 VRR458781:VRU458781 WBN458781:WBQ458781 WLJ458781:WLM458781 WVF458781:WVI458781 IT524317:IW524317 SP524317:SS524317 ACL524317:ACO524317 AMH524317:AMK524317 AWD524317:AWG524317 BFZ524317:BGC524317 BPV524317:BPY524317 BZR524317:BZU524317 CJN524317:CJQ524317 CTJ524317:CTM524317 DDF524317:DDI524317 DNB524317:DNE524317 DWX524317:DXA524317 EGT524317:EGW524317 EQP524317:EQS524317 FAL524317:FAO524317 FKH524317:FKK524317 FUD524317:FUG524317 GDZ524317:GEC524317 GNV524317:GNY524317 GXR524317:GXU524317 HHN524317:HHQ524317 HRJ524317:HRM524317 IBF524317:IBI524317 ILB524317:ILE524317 IUX524317:IVA524317 JET524317:JEW524317 JOP524317:JOS524317 JYL524317:JYO524317 KIH524317:KIK524317 KSD524317:KSG524317 LBZ524317:LCC524317 LLV524317:LLY524317 LVR524317:LVU524317 MFN524317:MFQ524317 MPJ524317:MPM524317 MZF524317:MZI524317 NJB524317:NJE524317 NSX524317:NTA524317 OCT524317:OCW524317 OMP524317:OMS524317 OWL524317:OWO524317 PGH524317:PGK524317 PQD524317:PQG524317 PZZ524317:QAC524317 QJV524317:QJY524317 QTR524317:QTU524317 RDN524317:RDQ524317 RNJ524317:RNM524317 RXF524317:RXI524317 SHB524317:SHE524317 SQX524317:SRA524317 TAT524317:TAW524317 TKP524317:TKS524317 TUL524317:TUO524317 UEH524317:UEK524317 UOD524317:UOG524317 UXZ524317:UYC524317 VHV524317:VHY524317 VRR524317:VRU524317 WBN524317:WBQ524317 WLJ524317:WLM524317 WVF524317:WVI524317 IT589853:IW589853 SP589853:SS589853 ACL589853:ACO589853 AMH589853:AMK589853 AWD589853:AWG589853 BFZ589853:BGC589853 BPV589853:BPY589853 BZR589853:BZU589853 CJN589853:CJQ589853 CTJ589853:CTM589853 DDF589853:DDI589853 DNB589853:DNE589853 DWX589853:DXA589853 EGT589853:EGW589853 EQP589853:EQS589853 FAL589853:FAO589853 FKH589853:FKK589853 FUD589853:FUG589853 GDZ589853:GEC589853 GNV589853:GNY589853 GXR589853:GXU589853 HHN589853:HHQ589853 HRJ589853:HRM589853 IBF589853:IBI589853 ILB589853:ILE589853 IUX589853:IVA589853 JET589853:JEW589853 JOP589853:JOS589853 JYL589853:JYO589853 KIH589853:KIK589853 KSD589853:KSG589853 LBZ589853:LCC589853 LLV589853:LLY589853 LVR589853:LVU589853 MFN589853:MFQ589853 MPJ589853:MPM589853 MZF589853:MZI589853 NJB589853:NJE589853 NSX589853:NTA589853 OCT589853:OCW589853 OMP589853:OMS589853 OWL589853:OWO589853 PGH589853:PGK589853 PQD589853:PQG589853 PZZ589853:QAC589853 QJV589853:QJY589853 QTR589853:QTU589853 RDN589853:RDQ589853 RNJ589853:RNM589853 RXF589853:RXI589853 SHB589853:SHE589853 SQX589853:SRA589853 TAT589853:TAW589853 TKP589853:TKS589853 TUL589853:TUO589853 UEH589853:UEK589853 UOD589853:UOG589853 UXZ589853:UYC589853 VHV589853:VHY589853 VRR589853:VRU589853 WBN589853:WBQ589853 WLJ589853:WLM589853 WVF589853:WVI589853 IT655389:IW655389 SP655389:SS655389 ACL655389:ACO655389 AMH655389:AMK655389 AWD655389:AWG655389 BFZ655389:BGC655389 BPV655389:BPY655389 BZR655389:BZU655389 CJN655389:CJQ655389 CTJ655389:CTM655389 DDF655389:DDI655389 DNB655389:DNE655389 DWX655389:DXA655389 EGT655389:EGW655389 EQP655389:EQS655389 FAL655389:FAO655389 FKH655389:FKK655389 FUD655389:FUG655389 GDZ655389:GEC655389 GNV655389:GNY655389 GXR655389:GXU655389 HHN655389:HHQ655389 HRJ655389:HRM655389 IBF655389:IBI655389 ILB655389:ILE655389 IUX655389:IVA655389 JET655389:JEW655389 JOP655389:JOS655389 JYL655389:JYO655389 KIH655389:KIK655389 KSD655389:KSG655389 LBZ655389:LCC655389 LLV655389:LLY655389 LVR655389:LVU655389 MFN655389:MFQ655389 MPJ655389:MPM655389 MZF655389:MZI655389 NJB655389:NJE655389 NSX655389:NTA655389 OCT655389:OCW655389 OMP655389:OMS655389 OWL655389:OWO655389 PGH655389:PGK655389 PQD655389:PQG655389 PZZ655389:QAC655389 QJV655389:QJY655389 QTR655389:QTU655389 RDN655389:RDQ655389 RNJ655389:RNM655389 RXF655389:RXI655389 SHB655389:SHE655389 SQX655389:SRA655389 TAT655389:TAW655389 TKP655389:TKS655389 TUL655389:TUO655389 UEH655389:UEK655389 UOD655389:UOG655389 UXZ655389:UYC655389 VHV655389:VHY655389 VRR655389:VRU655389 WBN655389:WBQ655389 WLJ655389:WLM655389 WVF655389:WVI655389 IT720925:IW720925 SP720925:SS720925 ACL720925:ACO720925 AMH720925:AMK720925 AWD720925:AWG720925 BFZ720925:BGC720925 BPV720925:BPY720925 BZR720925:BZU720925 CJN720925:CJQ720925 CTJ720925:CTM720925 DDF720925:DDI720925 DNB720925:DNE720925 DWX720925:DXA720925 EGT720925:EGW720925 EQP720925:EQS720925 FAL720925:FAO720925 FKH720925:FKK720925 FUD720925:FUG720925 GDZ720925:GEC720925 GNV720925:GNY720925 GXR720925:GXU720925 HHN720925:HHQ720925 HRJ720925:HRM720925 IBF720925:IBI720925 ILB720925:ILE720925 IUX720925:IVA720925 JET720925:JEW720925 JOP720925:JOS720925 JYL720925:JYO720925 KIH720925:KIK720925 KSD720925:KSG720925 LBZ720925:LCC720925 LLV720925:LLY720925 LVR720925:LVU720925 MFN720925:MFQ720925 MPJ720925:MPM720925 MZF720925:MZI720925 NJB720925:NJE720925 NSX720925:NTA720925 OCT720925:OCW720925 OMP720925:OMS720925 OWL720925:OWO720925 PGH720925:PGK720925 PQD720925:PQG720925 PZZ720925:QAC720925 QJV720925:QJY720925 QTR720925:QTU720925 RDN720925:RDQ720925 RNJ720925:RNM720925 RXF720925:RXI720925 SHB720925:SHE720925 SQX720925:SRA720925 TAT720925:TAW720925 TKP720925:TKS720925 TUL720925:TUO720925 UEH720925:UEK720925 UOD720925:UOG720925 UXZ720925:UYC720925 VHV720925:VHY720925 VRR720925:VRU720925 WBN720925:WBQ720925 WLJ720925:WLM720925 WVF720925:WVI720925 IT786461:IW786461 SP786461:SS786461 ACL786461:ACO786461 AMH786461:AMK786461 AWD786461:AWG786461 BFZ786461:BGC786461 BPV786461:BPY786461 BZR786461:BZU786461 CJN786461:CJQ786461 CTJ786461:CTM786461 DDF786461:DDI786461 DNB786461:DNE786461 DWX786461:DXA786461 EGT786461:EGW786461 EQP786461:EQS786461 FAL786461:FAO786461 FKH786461:FKK786461 FUD786461:FUG786461 GDZ786461:GEC786461 GNV786461:GNY786461 GXR786461:GXU786461 HHN786461:HHQ786461 HRJ786461:HRM786461 IBF786461:IBI786461 ILB786461:ILE786461 IUX786461:IVA786461 JET786461:JEW786461 JOP786461:JOS786461 JYL786461:JYO786461 KIH786461:KIK786461 KSD786461:KSG786461 LBZ786461:LCC786461 LLV786461:LLY786461 LVR786461:LVU786461 MFN786461:MFQ786461 MPJ786461:MPM786461 MZF786461:MZI786461 NJB786461:NJE786461 NSX786461:NTA786461 OCT786461:OCW786461 OMP786461:OMS786461 OWL786461:OWO786461 PGH786461:PGK786461 PQD786461:PQG786461 PZZ786461:QAC786461 QJV786461:QJY786461 QTR786461:QTU786461 RDN786461:RDQ786461 RNJ786461:RNM786461 RXF786461:RXI786461 SHB786461:SHE786461 SQX786461:SRA786461 TAT786461:TAW786461 TKP786461:TKS786461 TUL786461:TUO786461 UEH786461:UEK786461 UOD786461:UOG786461 UXZ786461:UYC786461 VHV786461:VHY786461 VRR786461:VRU786461 WBN786461:WBQ786461 WLJ786461:WLM786461 WVF786461:WVI786461 IT851997:IW851997 SP851997:SS851997 ACL851997:ACO851997 AMH851997:AMK851997 AWD851997:AWG851997 BFZ851997:BGC851997 BPV851997:BPY851997 BZR851997:BZU851997 CJN851997:CJQ851997 CTJ851997:CTM851997 DDF851997:DDI851997 DNB851997:DNE851997 DWX851997:DXA851997 EGT851997:EGW851997 EQP851997:EQS851997 FAL851997:FAO851997 FKH851997:FKK851997 FUD851997:FUG851997 GDZ851997:GEC851997 GNV851997:GNY851997 GXR851997:GXU851997 HHN851997:HHQ851997 HRJ851997:HRM851997 IBF851997:IBI851997 ILB851997:ILE851997 IUX851997:IVA851997 JET851997:JEW851997 JOP851997:JOS851997 JYL851997:JYO851997 KIH851997:KIK851997 KSD851997:KSG851997 LBZ851997:LCC851997 LLV851997:LLY851997 LVR851997:LVU851997 MFN851997:MFQ851997 MPJ851997:MPM851997 MZF851997:MZI851997 NJB851997:NJE851997 NSX851997:NTA851997 OCT851997:OCW851997 OMP851997:OMS851997 OWL851997:OWO851997 PGH851997:PGK851997 PQD851997:PQG851997 PZZ851997:QAC851997 QJV851997:QJY851997 QTR851997:QTU851997 RDN851997:RDQ851997 RNJ851997:RNM851997 RXF851997:RXI851997 SHB851997:SHE851997 SQX851997:SRA851997 TAT851997:TAW851997 TKP851997:TKS851997 TUL851997:TUO851997 UEH851997:UEK851997 UOD851997:UOG851997 UXZ851997:UYC851997 VHV851997:VHY851997 VRR851997:VRU851997 WBN851997:WBQ851997 WLJ851997:WLM851997 WVF851997:WVI851997 IT917533:IW917533 SP917533:SS917533 ACL917533:ACO917533 AMH917533:AMK917533 AWD917533:AWG917533 BFZ917533:BGC917533 BPV917533:BPY917533 BZR917533:BZU917533 CJN917533:CJQ917533 CTJ917533:CTM917533 DDF917533:DDI917533 DNB917533:DNE917533 DWX917533:DXA917533 EGT917533:EGW917533 EQP917533:EQS917533 FAL917533:FAO917533 FKH917533:FKK917533 FUD917533:FUG917533 GDZ917533:GEC917533 GNV917533:GNY917533 GXR917533:GXU917533 HHN917533:HHQ917533 HRJ917533:HRM917533 IBF917533:IBI917533 ILB917533:ILE917533 IUX917533:IVA917533 JET917533:JEW917533 JOP917533:JOS917533 JYL917533:JYO917533 KIH917533:KIK917533 KSD917533:KSG917533 LBZ917533:LCC917533 LLV917533:LLY917533 LVR917533:LVU917533 MFN917533:MFQ917533 MPJ917533:MPM917533 MZF917533:MZI917533 NJB917533:NJE917533 NSX917533:NTA917533 OCT917533:OCW917533 OMP917533:OMS917533 OWL917533:OWO917533 PGH917533:PGK917533 PQD917533:PQG917533 PZZ917533:QAC917533 QJV917533:QJY917533 QTR917533:QTU917533 RDN917533:RDQ917533 RNJ917533:RNM917533 RXF917533:RXI917533 SHB917533:SHE917533 SQX917533:SRA917533 TAT917533:TAW917533 TKP917533:TKS917533 TUL917533:TUO917533 UEH917533:UEK917533 UOD917533:UOG917533 UXZ917533:UYC917533 VHV917533:VHY917533 VRR917533:VRU917533 WBN917533:WBQ917533 WLJ917533:WLM917533 WVF917533:WVI917533 IT983069:IW983069 SP983069:SS983069 ACL983069:ACO983069 AMH983069:AMK983069 AWD983069:AWG983069 BFZ983069:BGC983069 BPV983069:BPY983069 BZR983069:BZU983069 CJN983069:CJQ983069 CTJ983069:CTM983069 DDF983069:DDI983069 DNB983069:DNE983069 DWX983069:DXA983069 EGT983069:EGW983069 EQP983069:EQS983069 FAL983069:FAO983069 FKH983069:FKK983069 FUD983069:FUG983069 GDZ983069:GEC983069 GNV983069:GNY983069 GXR983069:GXU983069 HHN983069:HHQ983069 HRJ983069:HRM983069 IBF983069:IBI983069 ILB983069:ILE983069 IUX983069:IVA983069 JET983069:JEW983069 JOP983069:JOS983069 JYL983069:JYO983069 KIH983069:KIK983069 KSD983069:KSG983069 LBZ983069:LCC983069 LLV983069:LLY983069 LVR983069:LVU983069 MFN983069:MFQ983069 MPJ983069:MPM983069 MZF983069:MZI983069 NJB983069:NJE983069 NSX983069:NTA983069 OCT983069:OCW983069 OMP983069:OMS983069 OWL983069:OWO983069 PGH983069:PGK983069 PQD983069:PQG983069 PZZ983069:QAC983069 QJV983069:QJY983069 QTR983069:QTU983069 RDN983069:RDQ983069 RNJ983069:RNM983069 RXF983069:RXI983069 SHB983069:SHE983069 SQX983069:SRA983069 TAT983069:TAW983069 TKP983069:TKS983069 TUL983069:TUO983069 UEH983069:UEK983069 UOD983069:UOG983069 UXZ983069:UYC983069 VHV983069:VHY983069 VRR983069:VRU983069 WBN983069:WBQ983069 WLJ983069:WLM983069 AVA22:AVG28 BEW22:BFC28 BOS22:BOY28 BYO22:BYU28 CIK22:CIQ28 CSG22:CSM28 DCC22:DCI28 DLY22:DME28 DVU22:DWA28 EFQ22:EFW28 EPM22:EPS28 EZI22:EZO28 FJE22:FJK28 FTA22:FTG28 GCW22:GDC28 GMS22:GMY28 GWO22:GWU28 HGK22:HGQ28 HQG22:HQM28 IAC22:IAI28 IJY22:IKE28 ITU22:IUA28 JDQ22:JDW28 JNM22:JNS28 JXI22:JXO28 KHE22:KHK28 KRA22:KRG28 LAW22:LBC28 LKS22:LKY28 LUO22:LUU28 MEK22:MEQ28 MOG22:MOM28 MYC22:MYI28 NHY22:NIE28 NRU22:NSA28 OBQ22:OBW28 OLM22:OLS28 OVI22:OVO28 PFE22:PFK28 PPA22:PPG28 PYW22:PZC28 QIS22:QIY28 QSO22:QSU28 RCK22:RCQ28 RMG22:RMM28 RWC22:RWI28 SFY22:SGE28 SPU22:SQA28 SZQ22:SZW28 TJM22:TJS28 TTI22:TTO28 UDE22:UDK28 UNA22:UNG28 UWW22:UXC28 VGS22:VGY28 VQO22:VQU28 WAK22:WAQ28 WKG22:WKM28 WUC22:WUI28 HQ22:HW28 RM22:RS28 ABI22:ABO28 HQ32:HW32" xr:uid="{70EF3990-487D-4A66-9D46-27910562EF98}">
      <formula1>J22-ROUNDDOWN(J22,0)=0</formula1>
    </dataValidation>
    <dataValidation imeMode="halfAlpha" allowBlank="1" showInputMessage="1" showErrorMessage="1" sqref="J16:P16" xr:uid="{809758DF-B82C-4F62-8A54-6A2C825153E3}"/>
    <dataValidation type="list" allowBlank="1" showInputMessage="1" showErrorMessage="1" sqref="J19:P19" xr:uid="{DCC5BCFB-76B8-4C1D-9B8F-EA76E442E48F}">
      <formula1>"専用,ハイブリッド"</formula1>
    </dataValidation>
    <dataValidation imeMode="disabled" operator="greaterThanOrEqual" allowBlank="1" showInputMessage="1" showErrorMessage="1" error="整数で入力して下さい。" sqref="J26:P26" xr:uid="{46DF0901-8853-417F-8FFB-CA2A576C369B}"/>
  </dataValidations>
  <printOptions horizontalCentered="1"/>
  <pageMargins left="0.51181102362204722" right="0.11811023622047245" top="0.35433070866141736" bottom="0.35433070866141736" header="0.31496062992125984" footer="0.11811023622047245"/>
  <pageSetup paperSize="9" scale="65" fitToWidth="0" orientation="portrait" r:id="rId1"/>
  <headerFooter scaleWithDoc="0">
    <oddFooter>&amp;R&amp;K00-036R7中層ZEH-M_ver.1.1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A91EE388-80FC-4A0E-97C2-F7D5090DF930}">
          <xm:sqref>IJ65537 SF65537 ACB65537 ALX65537 AVT65537 BFP65537 BPL65537 BZH65537 CJD65537 CSZ65537 DCV65537 DMR65537 DWN65537 EGJ65537 EQF65537 FAB65537 FJX65537 FTT65537 GDP65537 GNL65537 GXH65537 HHD65537 HQZ65537 IAV65537 IKR65537 IUN65537 JEJ65537 JOF65537 JYB65537 KHX65537 KRT65537 LBP65537 LLL65537 LVH65537 MFD65537 MOZ65537 MYV65537 NIR65537 NSN65537 OCJ65537 OMF65537 OWB65537 PFX65537 PPT65537 PZP65537 QJL65537 QTH65537 RDD65537 RMZ65537 RWV65537 SGR65537 SQN65537 TAJ65537 TKF65537 TUB65537 UDX65537 UNT65537 UXP65537 VHL65537 VRH65537 WBD65537 WKZ65537 WUV65537 IJ131073 SF131073 ACB131073 ALX131073 AVT131073 BFP131073 BPL131073 BZH131073 CJD131073 CSZ131073 DCV131073 DMR131073 DWN131073 EGJ131073 EQF131073 FAB131073 FJX131073 FTT131073 GDP131073 GNL131073 GXH131073 HHD131073 HQZ131073 IAV131073 IKR131073 IUN131073 JEJ131073 JOF131073 JYB131073 KHX131073 KRT131073 LBP131073 LLL131073 LVH131073 MFD131073 MOZ131073 MYV131073 NIR131073 NSN131073 OCJ131073 OMF131073 OWB131073 PFX131073 PPT131073 PZP131073 QJL131073 QTH131073 RDD131073 RMZ131073 RWV131073 SGR131073 SQN131073 TAJ131073 TKF131073 TUB131073 UDX131073 UNT131073 UXP131073 VHL131073 VRH131073 WBD131073 WKZ131073 WUV131073 IJ196609 SF196609 ACB196609 ALX196609 AVT196609 BFP196609 BPL196609 BZH196609 CJD196609 CSZ196609 DCV196609 DMR196609 DWN196609 EGJ196609 EQF196609 FAB196609 FJX196609 FTT196609 GDP196609 GNL196609 GXH196609 HHD196609 HQZ196609 IAV196609 IKR196609 IUN196609 JEJ196609 JOF196609 JYB196609 KHX196609 KRT196609 LBP196609 LLL196609 LVH196609 MFD196609 MOZ196609 MYV196609 NIR196609 NSN196609 OCJ196609 OMF196609 OWB196609 PFX196609 PPT196609 PZP196609 QJL196609 QTH196609 RDD196609 RMZ196609 RWV196609 SGR196609 SQN196609 TAJ196609 TKF196609 TUB196609 UDX196609 UNT196609 UXP196609 VHL196609 VRH196609 WBD196609 WKZ196609 WUV196609 IJ262145 SF262145 ACB262145 ALX262145 AVT262145 BFP262145 BPL262145 BZH262145 CJD262145 CSZ262145 DCV262145 DMR262145 DWN262145 EGJ262145 EQF262145 FAB262145 FJX262145 FTT262145 GDP262145 GNL262145 GXH262145 HHD262145 HQZ262145 IAV262145 IKR262145 IUN262145 JEJ262145 JOF262145 JYB262145 KHX262145 KRT262145 LBP262145 LLL262145 LVH262145 MFD262145 MOZ262145 MYV262145 NIR262145 NSN262145 OCJ262145 OMF262145 OWB262145 PFX262145 PPT262145 PZP262145 QJL262145 QTH262145 RDD262145 RMZ262145 RWV262145 SGR262145 SQN262145 TAJ262145 TKF262145 TUB262145 UDX262145 UNT262145 UXP262145 VHL262145 VRH262145 WBD262145 WKZ262145 WUV262145 IJ327681 SF327681 ACB327681 ALX327681 AVT327681 BFP327681 BPL327681 BZH327681 CJD327681 CSZ327681 DCV327681 DMR327681 DWN327681 EGJ327681 EQF327681 FAB327681 FJX327681 FTT327681 GDP327681 GNL327681 GXH327681 HHD327681 HQZ327681 IAV327681 IKR327681 IUN327681 JEJ327681 JOF327681 JYB327681 KHX327681 KRT327681 LBP327681 LLL327681 LVH327681 MFD327681 MOZ327681 MYV327681 NIR327681 NSN327681 OCJ327681 OMF327681 OWB327681 PFX327681 PPT327681 PZP327681 QJL327681 QTH327681 RDD327681 RMZ327681 RWV327681 SGR327681 SQN327681 TAJ327681 TKF327681 TUB327681 UDX327681 UNT327681 UXP327681 VHL327681 VRH327681 WBD327681 WKZ327681 WUV327681 IJ393217 SF393217 ACB393217 ALX393217 AVT393217 BFP393217 BPL393217 BZH393217 CJD393217 CSZ393217 DCV393217 DMR393217 DWN393217 EGJ393217 EQF393217 FAB393217 FJX393217 FTT393217 GDP393217 GNL393217 GXH393217 HHD393217 HQZ393217 IAV393217 IKR393217 IUN393217 JEJ393217 JOF393217 JYB393217 KHX393217 KRT393217 LBP393217 LLL393217 LVH393217 MFD393217 MOZ393217 MYV393217 NIR393217 NSN393217 OCJ393217 OMF393217 OWB393217 PFX393217 PPT393217 PZP393217 QJL393217 QTH393217 RDD393217 RMZ393217 RWV393217 SGR393217 SQN393217 TAJ393217 TKF393217 TUB393217 UDX393217 UNT393217 UXP393217 VHL393217 VRH393217 WBD393217 WKZ393217 WUV393217 IJ458753 SF458753 ACB458753 ALX458753 AVT458753 BFP458753 BPL458753 BZH458753 CJD458753 CSZ458753 DCV458753 DMR458753 DWN458753 EGJ458753 EQF458753 FAB458753 FJX458753 FTT458753 GDP458753 GNL458753 GXH458753 HHD458753 HQZ458753 IAV458753 IKR458753 IUN458753 JEJ458753 JOF458753 JYB458753 KHX458753 KRT458753 LBP458753 LLL458753 LVH458753 MFD458753 MOZ458753 MYV458753 NIR458753 NSN458753 OCJ458753 OMF458753 OWB458753 PFX458753 PPT458753 PZP458753 QJL458753 QTH458753 RDD458753 RMZ458753 RWV458753 SGR458753 SQN458753 TAJ458753 TKF458753 TUB458753 UDX458753 UNT458753 UXP458753 VHL458753 VRH458753 WBD458753 WKZ458753 WUV458753 IJ524289 SF524289 ACB524289 ALX524289 AVT524289 BFP524289 BPL524289 BZH524289 CJD524289 CSZ524289 DCV524289 DMR524289 DWN524289 EGJ524289 EQF524289 FAB524289 FJX524289 FTT524289 GDP524289 GNL524289 GXH524289 HHD524289 HQZ524289 IAV524289 IKR524289 IUN524289 JEJ524289 JOF524289 JYB524289 KHX524289 KRT524289 LBP524289 LLL524289 LVH524289 MFD524289 MOZ524289 MYV524289 NIR524289 NSN524289 OCJ524289 OMF524289 OWB524289 PFX524289 PPT524289 PZP524289 QJL524289 QTH524289 RDD524289 RMZ524289 RWV524289 SGR524289 SQN524289 TAJ524289 TKF524289 TUB524289 UDX524289 UNT524289 UXP524289 VHL524289 VRH524289 WBD524289 WKZ524289 WUV524289 IJ589825 SF589825 ACB589825 ALX589825 AVT589825 BFP589825 BPL589825 BZH589825 CJD589825 CSZ589825 DCV589825 DMR589825 DWN589825 EGJ589825 EQF589825 FAB589825 FJX589825 FTT589825 GDP589825 GNL589825 GXH589825 HHD589825 HQZ589825 IAV589825 IKR589825 IUN589825 JEJ589825 JOF589825 JYB589825 KHX589825 KRT589825 LBP589825 LLL589825 LVH589825 MFD589825 MOZ589825 MYV589825 NIR589825 NSN589825 OCJ589825 OMF589825 OWB589825 PFX589825 PPT589825 PZP589825 QJL589825 QTH589825 RDD589825 RMZ589825 RWV589825 SGR589825 SQN589825 TAJ589825 TKF589825 TUB589825 UDX589825 UNT589825 UXP589825 VHL589825 VRH589825 WBD589825 WKZ589825 WUV589825 IJ655361 SF655361 ACB655361 ALX655361 AVT655361 BFP655361 BPL655361 BZH655361 CJD655361 CSZ655361 DCV655361 DMR655361 DWN655361 EGJ655361 EQF655361 FAB655361 FJX655361 FTT655361 GDP655361 GNL655361 GXH655361 HHD655361 HQZ655361 IAV655361 IKR655361 IUN655361 JEJ655361 JOF655361 JYB655361 KHX655361 KRT655361 LBP655361 LLL655361 LVH655361 MFD655361 MOZ655361 MYV655361 NIR655361 NSN655361 OCJ655361 OMF655361 OWB655361 PFX655361 PPT655361 PZP655361 QJL655361 QTH655361 RDD655361 RMZ655361 RWV655361 SGR655361 SQN655361 TAJ655361 TKF655361 TUB655361 UDX655361 UNT655361 UXP655361 VHL655361 VRH655361 WBD655361 WKZ655361 WUV655361 IJ720897 SF720897 ACB720897 ALX720897 AVT720897 BFP720897 BPL720897 BZH720897 CJD720897 CSZ720897 DCV720897 DMR720897 DWN720897 EGJ720897 EQF720897 FAB720897 FJX720897 FTT720897 GDP720897 GNL720897 GXH720897 HHD720897 HQZ720897 IAV720897 IKR720897 IUN720897 JEJ720897 JOF720897 JYB720897 KHX720897 KRT720897 LBP720897 LLL720897 LVH720897 MFD720897 MOZ720897 MYV720897 NIR720897 NSN720897 OCJ720897 OMF720897 OWB720897 PFX720897 PPT720897 PZP720897 QJL720897 QTH720897 RDD720897 RMZ720897 RWV720897 SGR720897 SQN720897 TAJ720897 TKF720897 TUB720897 UDX720897 UNT720897 UXP720897 VHL720897 VRH720897 WBD720897 WKZ720897 WUV720897 IJ786433 SF786433 ACB786433 ALX786433 AVT786433 BFP786433 BPL786433 BZH786433 CJD786433 CSZ786433 DCV786433 DMR786433 DWN786433 EGJ786433 EQF786433 FAB786433 FJX786433 FTT786433 GDP786433 GNL786433 GXH786433 HHD786433 HQZ786433 IAV786433 IKR786433 IUN786433 JEJ786433 JOF786433 JYB786433 KHX786433 KRT786433 LBP786433 LLL786433 LVH786433 MFD786433 MOZ786433 MYV786433 NIR786433 NSN786433 OCJ786433 OMF786433 OWB786433 PFX786433 PPT786433 PZP786433 QJL786433 QTH786433 RDD786433 RMZ786433 RWV786433 SGR786433 SQN786433 TAJ786433 TKF786433 TUB786433 UDX786433 UNT786433 UXP786433 VHL786433 VRH786433 WBD786433 WKZ786433 WUV786433 IJ851969 SF851969 ACB851969 ALX851969 AVT851969 BFP851969 BPL851969 BZH851969 CJD851969 CSZ851969 DCV851969 DMR851969 DWN851969 EGJ851969 EQF851969 FAB851969 FJX851969 FTT851969 GDP851969 GNL851969 GXH851969 HHD851969 HQZ851969 IAV851969 IKR851969 IUN851969 JEJ851969 JOF851969 JYB851969 KHX851969 KRT851969 LBP851969 LLL851969 LVH851969 MFD851969 MOZ851969 MYV851969 NIR851969 NSN851969 OCJ851969 OMF851969 OWB851969 PFX851969 PPT851969 PZP851969 QJL851969 QTH851969 RDD851969 RMZ851969 RWV851969 SGR851969 SQN851969 TAJ851969 TKF851969 TUB851969 UDX851969 UNT851969 UXP851969 VHL851969 VRH851969 WBD851969 WKZ851969 WUV851969 IJ917505 SF917505 ACB917505 ALX917505 AVT917505 BFP917505 BPL917505 BZH917505 CJD917505 CSZ917505 DCV917505 DMR917505 DWN917505 EGJ917505 EQF917505 FAB917505 FJX917505 FTT917505 GDP917505 GNL917505 GXH917505 HHD917505 HQZ917505 IAV917505 IKR917505 IUN917505 JEJ917505 JOF917505 JYB917505 KHX917505 KRT917505 LBP917505 LLL917505 LVH917505 MFD917505 MOZ917505 MYV917505 NIR917505 NSN917505 OCJ917505 OMF917505 OWB917505 PFX917505 PPT917505 PZP917505 QJL917505 QTH917505 RDD917505 RMZ917505 RWV917505 SGR917505 SQN917505 TAJ917505 TKF917505 TUB917505 UDX917505 UNT917505 UXP917505 VHL917505 VRH917505 WBD917505 WKZ917505 WUV917505 IJ983041 SF983041 ACB983041 ALX983041 AVT983041 BFP983041 BPL983041 BZH983041 CJD983041 CSZ983041 DCV983041 DMR983041 DWN983041 EGJ983041 EQF983041 FAB983041 FJX983041 FTT983041 GDP983041 GNL983041 GXH983041 HHD983041 HQZ983041 IAV983041 IKR983041 IUN983041 JEJ983041 JOF983041 JYB983041 KHX983041 KRT983041 LBP983041 LLL983041 LVH983041 MFD983041 MOZ983041 MYV983041 NIR983041 NSN983041 OCJ983041 OMF983041 OWB983041 PFX983041 PPT983041 PZP983041 QJL983041 QTH983041 RDD983041 RMZ983041 RWV983041 SGR983041 SQN983041 TAJ983041 TKF983041 TUB983041 UDX983041 UNT983041 UXP983041 VHL983041 VRH983041 WBD983041 WKZ983041 WUV983041 IO65567:IO65568 SK65567:SK65568 ACG65567:ACG65568 AMC65567:AMC65568 AVY65567:AVY65568 BFU65567:BFU65568 BPQ65567:BPQ65568 BZM65567:BZM65568 CJI65567:CJI65568 CTE65567:CTE65568 DDA65567:DDA65568 DMW65567:DMW65568 DWS65567:DWS65568 EGO65567:EGO65568 EQK65567:EQK65568 FAG65567:FAG65568 FKC65567:FKC65568 FTY65567:FTY65568 GDU65567:GDU65568 GNQ65567:GNQ65568 GXM65567:GXM65568 HHI65567:HHI65568 HRE65567:HRE65568 IBA65567:IBA65568 IKW65567:IKW65568 IUS65567:IUS65568 JEO65567:JEO65568 JOK65567:JOK65568 JYG65567:JYG65568 KIC65567:KIC65568 KRY65567:KRY65568 LBU65567:LBU65568 LLQ65567:LLQ65568 LVM65567:LVM65568 MFI65567:MFI65568 MPE65567:MPE65568 MZA65567:MZA65568 NIW65567:NIW65568 NSS65567:NSS65568 OCO65567:OCO65568 OMK65567:OMK65568 OWG65567:OWG65568 PGC65567:PGC65568 PPY65567:PPY65568 PZU65567:PZU65568 QJQ65567:QJQ65568 QTM65567:QTM65568 RDI65567:RDI65568 RNE65567:RNE65568 RXA65567:RXA65568 SGW65567:SGW65568 SQS65567:SQS65568 TAO65567:TAO65568 TKK65567:TKK65568 TUG65567:TUG65568 UEC65567:UEC65568 UNY65567:UNY65568 UXU65567:UXU65568 VHQ65567:VHQ65568 VRM65567:VRM65568 WBI65567:WBI65568 WLE65567:WLE65568 WVA65567:WVA65568 IO131103:IO131104 SK131103:SK131104 ACG131103:ACG131104 AMC131103:AMC131104 AVY131103:AVY131104 BFU131103:BFU131104 BPQ131103:BPQ131104 BZM131103:BZM131104 CJI131103:CJI131104 CTE131103:CTE131104 DDA131103:DDA131104 DMW131103:DMW131104 DWS131103:DWS131104 EGO131103:EGO131104 EQK131103:EQK131104 FAG131103:FAG131104 FKC131103:FKC131104 FTY131103:FTY131104 GDU131103:GDU131104 GNQ131103:GNQ131104 GXM131103:GXM131104 HHI131103:HHI131104 HRE131103:HRE131104 IBA131103:IBA131104 IKW131103:IKW131104 IUS131103:IUS131104 JEO131103:JEO131104 JOK131103:JOK131104 JYG131103:JYG131104 KIC131103:KIC131104 KRY131103:KRY131104 LBU131103:LBU131104 LLQ131103:LLQ131104 LVM131103:LVM131104 MFI131103:MFI131104 MPE131103:MPE131104 MZA131103:MZA131104 NIW131103:NIW131104 NSS131103:NSS131104 OCO131103:OCO131104 OMK131103:OMK131104 OWG131103:OWG131104 PGC131103:PGC131104 PPY131103:PPY131104 PZU131103:PZU131104 QJQ131103:QJQ131104 QTM131103:QTM131104 RDI131103:RDI131104 RNE131103:RNE131104 RXA131103:RXA131104 SGW131103:SGW131104 SQS131103:SQS131104 TAO131103:TAO131104 TKK131103:TKK131104 TUG131103:TUG131104 UEC131103:UEC131104 UNY131103:UNY131104 UXU131103:UXU131104 VHQ131103:VHQ131104 VRM131103:VRM131104 WBI131103:WBI131104 WLE131103:WLE131104 WVA131103:WVA131104 IO196639:IO196640 SK196639:SK196640 ACG196639:ACG196640 AMC196639:AMC196640 AVY196639:AVY196640 BFU196639:BFU196640 BPQ196639:BPQ196640 BZM196639:BZM196640 CJI196639:CJI196640 CTE196639:CTE196640 DDA196639:DDA196640 DMW196639:DMW196640 DWS196639:DWS196640 EGO196639:EGO196640 EQK196639:EQK196640 FAG196639:FAG196640 FKC196639:FKC196640 FTY196639:FTY196640 GDU196639:GDU196640 GNQ196639:GNQ196640 GXM196639:GXM196640 HHI196639:HHI196640 HRE196639:HRE196640 IBA196639:IBA196640 IKW196639:IKW196640 IUS196639:IUS196640 JEO196639:JEO196640 JOK196639:JOK196640 JYG196639:JYG196640 KIC196639:KIC196640 KRY196639:KRY196640 LBU196639:LBU196640 LLQ196639:LLQ196640 LVM196639:LVM196640 MFI196639:MFI196640 MPE196639:MPE196640 MZA196639:MZA196640 NIW196639:NIW196640 NSS196639:NSS196640 OCO196639:OCO196640 OMK196639:OMK196640 OWG196639:OWG196640 PGC196639:PGC196640 PPY196639:PPY196640 PZU196639:PZU196640 QJQ196639:QJQ196640 QTM196639:QTM196640 RDI196639:RDI196640 RNE196639:RNE196640 RXA196639:RXA196640 SGW196639:SGW196640 SQS196639:SQS196640 TAO196639:TAO196640 TKK196639:TKK196640 TUG196639:TUG196640 UEC196639:UEC196640 UNY196639:UNY196640 UXU196639:UXU196640 VHQ196639:VHQ196640 VRM196639:VRM196640 WBI196639:WBI196640 WLE196639:WLE196640 WVA196639:WVA196640 IO262175:IO262176 SK262175:SK262176 ACG262175:ACG262176 AMC262175:AMC262176 AVY262175:AVY262176 BFU262175:BFU262176 BPQ262175:BPQ262176 BZM262175:BZM262176 CJI262175:CJI262176 CTE262175:CTE262176 DDA262175:DDA262176 DMW262175:DMW262176 DWS262175:DWS262176 EGO262175:EGO262176 EQK262175:EQK262176 FAG262175:FAG262176 FKC262175:FKC262176 FTY262175:FTY262176 GDU262175:GDU262176 GNQ262175:GNQ262176 GXM262175:GXM262176 HHI262175:HHI262176 HRE262175:HRE262176 IBA262175:IBA262176 IKW262175:IKW262176 IUS262175:IUS262176 JEO262175:JEO262176 JOK262175:JOK262176 JYG262175:JYG262176 KIC262175:KIC262176 KRY262175:KRY262176 LBU262175:LBU262176 LLQ262175:LLQ262176 LVM262175:LVM262176 MFI262175:MFI262176 MPE262175:MPE262176 MZA262175:MZA262176 NIW262175:NIW262176 NSS262175:NSS262176 OCO262175:OCO262176 OMK262175:OMK262176 OWG262175:OWG262176 PGC262175:PGC262176 PPY262175:PPY262176 PZU262175:PZU262176 QJQ262175:QJQ262176 QTM262175:QTM262176 RDI262175:RDI262176 RNE262175:RNE262176 RXA262175:RXA262176 SGW262175:SGW262176 SQS262175:SQS262176 TAO262175:TAO262176 TKK262175:TKK262176 TUG262175:TUG262176 UEC262175:UEC262176 UNY262175:UNY262176 UXU262175:UXU262176 VHQ262175:VHQ262176 VRM262175:VRM262176 WBI262175:WBI262176 WLE262175:WLE262176 WVA262175:WVA262176 IO327711:IO327712 SK327711:SK327712 ACG327711:ACG327712 AMC327711:AMC327712 AVY327711:AVY327712 BFU327711:BFU327712 BPQ327711:BPQ327712 BZM327711:BZM327712 CJI327711:CJI327712 CTE327711:CTE327712 DDA327711:DDA327712 DMW327711:DMW327712 DWS327711:DWS327712 EGO327711:EGO327712 EQK327711:EQK327712 FAG327711:FAG327712 FKC327711:FKC327712 FTY327711:FTY327712 GDU327711:GDU327712 GNQ327711:GNQ327712 GXM327711:GXM327712 HHI327711:HHI327712 HRE327711:HRE327712 IBA327711:IBA327712 IKW327711:IKW327712 IUS327711:IUS327712 JEO327711:JEO327712 JOK327711:JOK327712 JYG327711:JYG327712 KIC327711:KIC327712 KRY327711:KRY327712 LBU327711:LBU327712 LLQ327711:LLQ327712 LVM327711:LVM327712 MFI327711:MFI327712 MPE327711:MPE327712 MZA327711:MZA327712 NIW327711:NIW327712 NSS327711:NSS327712 OCO327711:OCO327712 OMK327711:OMK327712 OWG327711:OWG327712 PGC327711:PGC327712 PPY327711:PPY327712 PZU327711:PZU327712 QJQ327711:QJQ327712 QTM327711:QTM327712 RDI327711:RDI327712 RNE327711:RNE327712 RXA327711:RXA327712 SGW327711:SGW327712 SQS327711:SQS327712 TAO327711:TAO327712 TKK327711:TKK327712 TUG327711:TUG327712 UEC327711:UEC327712 UNY327711:UNY327712 UXU327711:UXU327712 VHQ327711:VHQ327712 VRM327711:VRM327712 WBI327711:WBI327712 WLE327711:WLE327712 WVA327711:WVA327712 IO393247:IO393248 SK393247:SK393248 ACG393247:ACG393248 AMC393247:AMC393248 AVY393247:AVY393248 BFU393247:BFU393248 BPQ393247:BPQ393248 BZM393247:BZM393248 CJI393247:CJI393248 CTE393247:CTE393248 DDA393247:DDA393248 DMW393247:DMW393248 DWS393247:DWS393248 EGO393247:EGO393248 EQK393247:EQK393248 FAG393247:FAG393248 FKC393247:FKC393248 FTY393247:FTY393248 GDU393247:GDU393248 GNQ393247:GNQ393248 GXM393247:GXM393248 HHI393247:HHI393248 HRE393247:HRE393248 IBA393247:IBA393248 IKW393247:IKW393248 IUS393247:IUS393248 JEO393247:JEO393248 JOK393247:JOK393248 JYG393247:JYG393248 KIC393247:KIC393248 KRY393247:KRY393248 LBU393247:LBU393248 LLQ393247:LLQ393248 LVM393247:LVM393248 MFI393247:MFI393248 MPE393247:MPE393248 MZA393247:MZA393248 NIW393247:NIW393248 NSS393247:NSS393248 OCO393247:OCO393248 OMK393247:OMK393248 OWG393247:OWG393248 PGC393247:PGC393248 PPY393247:PPY393248 PZU393247:PZU393248 QJQ393247:QJQ393248 QTM393247:QTM393248 RDI393247:RDI393248 RNE393247:RNE393248 RXA393247:RXA393248 SGW393247:SGW393248 SQS393247:SQS393248 TAO393247:TAO393248 TKK393247:TKK393248 TUG393247:TUG393248 UEC393247:UEC393248 UNY393247:UNY393248 UXU393247:UXU393248 VHQ393247:VHQ393248 VRM393247:VRM393248 WBI393247:WBI393248 WLE393247:WLE393248 WVA393247:WVA393248 IO458783:IO458784 SK458783:SK458784 ACG458783:ACG458784 AMC458783:AMC458784 AVY458783:AVY458784 BFU458783:BFU458784 BPQ458783:BPQ458784 BZM458783:BZM458784 CJI458783:CJI458784 CTE458783:CTE458784 DDA458783:DDA458784 DMW458783:DMW458784 DWS458783:DWS458784 EGO458783:EGO458784 EQK458783:EQK458784 FAG458783:FAG458784 FKC458783:FKC458784 FTY458783:FTY458784 GDU458783:GDU458784 GNQ458783:GNQ458784 GXM458783:GXM458784 HHI458783:HHI458784 HRE458783:HRE458784 IBA458783:IBA458784 IKW458783:IKW458784 IUS458783:IUS458784 JEO458783:JEO458784 JOK458783:JOK458784 JYG458783:JYG458784 KIC458783:KIC458784 KRY458783:KRY458784 LBU458783:LBU458784 LLQ458783:LLQ458784 LVM458783:LVM458784 MFI458783:MFI458784 MPE458783:MPE458784 MZA458783:MZA458784 NIW458783:NIW458784 NSS458783:NSS458784 OCO458783:OCO458784 OMK458783:OMK458784 OWG458783:OWG458784 PGC458783:PGC458784 PPY458783:PPY458784 PZU458783:PZU458784 QJQ458783:QJQ458784 QTM458783:QTM458784 RDI458783:RDI458784 RNE458783:RNE458784 RXA458783:RXA458784 SGW458783:SGW458784 SQS458783:SQS458784 TAO458783:TAO458784 TKK458783:TKK458784 TUG458783:TUG458784 UEC458783:UEC458784 UNY458783:UNY458784 UXU458783:UXU458784 VHQ458783:VHQ458784 VRM458783:VRM458784 WBI458783:WBI458784 WLE458783:WLE458784 WVA458783:WVA458784 IO524319:IO524320 SK524319:SK524320 ACG524319:ACG524320 AMC524319:AMC524320 AVY524319:AVY524320 BFU524319:BFU524320 BPQ524319:BPQ524320 BZM524319:BZM524320 CJI524319:CJI524320 CTE524319:CTE524320 DDA524319:DDA524320 DMW524319:DMW524320 DWS524319:DWS524320 EGO524319:EGO524320 EQK524319:EQK524320 FAG524319:FAG524320 FKC524319:FKC524320 FTY524319:FTY524320 GDU524319:GDU524320 GNQ524319:GNQ524320 GXM524319:GXM524320 HHI524319:HHI524320 HRE524319:HRE524320 IBA524319:IBA524320 IKW524319:IKW524320 IUS524319:IUS524320 JEO524319:JEO524320 JOK524319:JOK524320 JYG524319:JYG524320 KIC524319:KIC524320 KRY524319:KRY524320 LBU524319:LBU524320 LLQ524319:LLQ524320 LVM524319:LVM524320 MFI524319:MFI524320 MPE524319:MPE524320 MZA524319:MZA524320 NIW524319:NIW524320 NSS524319:NSS524320 OCO524319:OCO524320 OMK524319:OMK524320 OWG524319:OWG524320 PGC524319:PGC524320 PPY524319:PPY524320 PZU524319:PZU524320 QJQ524319:QJQ524320 QTM524319:QTM524320 RDI524319:RDI524320 RNE524319:RNE524320 RXA524319:RXA524320 SGW524319:SGW524320 SQS524319:SQS524320 TAO524319:TAO524320 TKK524319:TKK524320 TUG524319:TUG524320 UEC524319:UEC524320 UNY524319:UNY524320 UXU524319:UXU524320 VHQ524319:VHQ524320 VRM524319:VRM524320 WBI524319:WBI524320 WLE524319:WLE524320 WVA524319:WVA524320 IO589855:IO589856 SK589855:SK589856 ACG589855:ACG589856 AMC589855:AMC589856 AVY589855:AVY589856 BFU589855:BFU589856 BPQ589855:BPQ589856 BZM589855:BZM589856 CJI589855:CJI589856 CTE589855:CTE589856 DDA589855:DDA589856 DMW589855:DMW589856 DWS589855:DWS589856 EGO589855:EGO589856 EQK589855:EQK589856 FAG589855:FAG589856 FKC589855:FKC589856 FTY589855:FTY589856 GDU589855:GDU589856 GNQ589855:GNQ589856 GXM589855:GXM589856 HHI589855:HHI589856 HRE589855:HRE589856 IBA589855:IBA589856 IKW589855:IKW589856 IUS589855:IUS589856 JEO589855:JEO589856 JOK589855:JOK589856 JYG589855:JYG589856 KIC589855:KIC589856 KRY589855:KRY589856 LBU589855:LBU589856 LLQ589855:LLQ589856 LVM589855:LVM589856 MFI589855:MFI589856 MPE589855:MPE589856 MZA589855:MZA589856 NIW589855:NIW589856 NSS589855:NSS589856 OCO589855:OCO589856 OMK589855:OMK589856 OWG589855:OWG589856 PGC589855:PGC589856 PPY589855:PPY589856 PZU589855:PZU589856 QJQ589855:QJQ589856 QTM589855:QTM589856 RDI589855:RDI589856 RNE589855:RNE589856 RXA589855:RXA589856 SGW589855:SGW589856 SQS589855:SQS589856 TAO589855:TAO589856 TKK589855:TKK589856 TUG589855:TUG589856 UEC589855:UEC589856 UNY589855:UNY589856 UXU589855:UXU589856 VHQ589855:VHQ589856 VRM589855:VRM589856 WBI589855:WBI589856 WLE589855:WLE589856 WVA589855:WVA589856 IO655391:IO655392 SK655391:SK655392 ACG655391:ACG655392 AMC655391:AMC655392 AVY655391:AVY655392 BFU655391:BFU655392 BPQ655391:BPQ655392 BZM655391:BZM655392 CJI655391:CJI655392 CTE655391:CTE655392 DDA655391:DDA655392 DMW655391:DMW655392 DWS655391:DWS655392 EGO655391:EGO655392 EQK655391:EQK655392 FAG655391:FAG655392 FKC655391:FKC655392 FTY655391:FTY655392 GDU655391:GDU655392 GNQ655391:GNQ655392 GXM655391:GXM655392 HHI655391:HHI655392 HRE655391:HRE655392 IBA655391:IBA655392 IKW655391:IKW655392 IUS655391:IUS655392 JEO655391:JEO655392 JOK655391:JOK655392 JYG655391:JYG655392 KIC655391:KIC655392 KRY655391:KRY655392 LBU655391:LBU655392 LLQ655391:LLQ655392 LVM655391:LVM655392 MFI655391:MFI655392 MPE655391:MPE655392 MZA655391:MZA655392 NIW655391:NIW655392 NSS655391:NSS655392 OCO655391:OCO655392 OMK655391:OMK655392 OWG655391:OWG655392 PGC655391:PGC655392 PPY655391:PPY655392 PZU655391:PZU655392 QJQ655391:QJQ655392 QTM655391:QTM655392 RDI655391:RDI655392 RNE655391:RNE655392 RXA655391:RXA655392 SGW655391:SGW655392 SQS655391:SQS655392 TAO655391:TAO655392 TKK655391:TKK655392 TUG655391:TUG655392 UEC655391:UEC655392 UNY655391:UNY655392 UXU655391:UXU655392 VHQ655391:VHQ655392 VRM655391:VRM655392 WBI655391:WBI655392 WLE655391:WLE655392 WVA655391:WVA655392 IO720927:IO720928 SK720927:SK720928 ACG720927:ACG720928 AMC720927:AMC720928 AVY720927:AVY720928 BFU720927:BFU720928 BPQ720927:BPQ720928 BZM720927:BZM720928 CJI720927:CJI720928 CTE720927:CTE720928 DDA720927:DDA720928 DMW720927:DMW720928 DWS720927:DWS720928 EGO720927:EGO720928 EQK720927:EQK720928 FAG720927:FAG720928 FKC720927:FKC720928 FTY720927:FTY720928 GDU720927:GDU720928 GNQ720927:GNQ720928 GXM720927:GXM720928 HHI720927:HHI720928 HRE720927:HRE720928 IBA720927:IBA720928 IKW720927:IKW720928 IUS720927:IUS720928 JEO720927:JEO720928 JOK720927:JOK720928 JYG720927:JYG720928 KIC720927:KIC720928 KRY720927:KRY720928 LBU720927:LBU720928 LLQ720927:LLQ720928 LVM720927:LVM720928 MFI720927:MFI720928 MPE720927:MPE720928 MZA720927:MZA720928 NIW720927:NIW720928 NSS720927:NSS720928 OCO720927:OCO720928 OMK720927:OMK720928 OWG720927:OWG720928 PGC720927:PGC720928 PPY720927:PPY720928 PZU720927:PZU720928 QJQ720927:QJQ720928 QTM720927:QTM720928 RDI720927:RDI720928 RNE720927:RNE720928 RXA720927:RXA720928 SGW720927:SGW720928 SQS720927:SQS720928 TAO720927:TAO720928 TKK720927:TKK720928 TUG720927:TUG720928 UEC720927:UEC720928 UNY720927:UNY720928 UXU720927:UXU720928 VHQ720927:VHQ720928 VRM720927:VRM720928 WBI720927:WBI720928 WLE720927:WLE720928 WVA720927:WVA720928 IO786463:IO786464 SK786463:SK786464 ACG786463:ACG786464 AMC786463:AMC786464 AVY786463:AVY786464 BFU786463:BFU786464 BPQ786463:BPQ786464 BZM786463:BZM786464 CJI786463:CJI786464 CTE786463:CTE786464 DDA786463:DDA786464 DMW786463:DMW786464 DWS786463:DWS786464 EGO786463:EGO786464 EQK786463:EQK786464 FAG786463:FAG786464 FKC786463:FKC786464 FTY786463:FTY786464 GDU786463:GDU786464 GNQ786463:GNQ786464 GXM786463:GXM786464 HHI786463:HHI786464 HRE786463:HRE786464 IBA786463:IBA786464 IKW786463:IKW786464 IUS786463:IUS786464 JEO786463:JEO786464 JOK786463:JOK786464 JYG786463:JYG786464 KIC786463:KIC786464 KRY786463:KRY786464 LBU786463:LBU786464 LLQ786463:LLQ786464 LVM786463:LVM786464 MFI786463:MFI786464 MPE786463:MPE786464 MZA786463:MZA786464 NIW786463:NIW786464 NSS786463:NSS786464 OCO786463:OCO786464 OMK786463:OMK786464 OWG786463:OWG786464 PGC786463:PGC786464 PPY786463:PPY786464 PZU786463:PZU786464 QJQ786463:QJQ786464 QTM786463:QTM786464 RDI786463:RDI786464 RNE786463:RNE786464 RXA786463:RXA786464 SGW786463:SGW786464 SQS786463:SQS786464 TAO786463:TAO786464 TKK786463:TKK786464 TUG786463:TUG786464 UEC786463:UEC786464 UNY786463:UNY786464 UXU786463:UXU786464 VHQ786463:VHQ786464 VRM786463:VRM786464 WBI786463:WBI786464 WLE786463:WLE786464 WVA786463:WVA786464 IO851999:IO852000 SK851999:SK852000 ACG851999:ACG852000 AMC851999:AMC852000 AVY851999:AVY852000 BFU851999:BFU852000 BPQ851999:BPQ852000 BZM851999:BZM852000 CJI851999:CJI852000 CTE851999:CTE852000 DDA851999:DDA852000 DMW851999:DMW852000 DWS851999:DWS852000 EGO851999:EGO852000 EQK851999:EQK852000 FAG851999:FAG852000 FKC851999:FKC852000 FTY851999:FTY852000 GDU851999:GDU852000 GNQ851999:GNQ852000 GXM851999:GXM852000 HHI851999:HHI852000 HRE851999:HRE852000 IBA851999:IBA852000 IKW851999:IKW852000 IUS851999:IUS852000 JEO851999:JEO852000 JOK851999:JOK852000 JYG851999:JYG852000 KIC851999:KIC852000 KRY851999:KRY852000 LBU851999:LBU852000 LLQ851999:LLQ852000 LVM851999:LVM852000 MFI851999:MFI852000 MPE851999:MPE852000 MZA851999:MZA852000 NIW851999:NIW852000 NSS851999:NSS852000 OCO851999:OCO852000 OMK851999:OMK852000 OWG851999:OWG852000 PGC851999:PGC852000 PPY851999:PPY852000 PZU851999:PZU852000 QJQ851999:QJQ852000 QTM851999:QTM852000 RDI851999:RDI852000 RNE851999:RNE852000 RXA851999:RXA852000 SGW851999:SGW852000 SQS851999:SQS852000 TAO851999:TAO852000 TKK851999:TKK852000 TUG851999:TUG852000 UEC851999:UEC852000 UNY851999:UNY852000 UXU851999:UXU852000 VHQ851999:VHQ852000 VRM851999:VRM852000 WBI851999:WBI852000 WLE851999:WLE852000 WVA851999:WVA852000 IO917535:IO917536 SK917535:SK917536 ACG917535:ACG917536 AMC917535:AMC917536 AVY917535:AVY917536 BFU917535:BFU917536 BPQ917535:BPQ917536 BZM917535:BZM917536 CJI917535:CJI917536 CTE917535:CTE917536 DDA917535:DDA917536 DMW917535:DMW917536 DWS917535:DWS917536 EGO917535:EGO917536 EQK917535:EQK917536 FAG917535:FAG917536 FKC917535:FKC917536 FTY917535:FTY917536 GDU917535:GDU917536 GNQ917535:GNQ917536 GXM917535:GXM917536 HHI917535:HHI917536 HRE917535:HRE917536 IBA917535:IBA917536 IKW917535:IKW917536 IUS917535:IUS917536 JEO917535:JEO917536 JOK917535:JOK917536 JYG917535:JYG917536 KIC917535:KIC917536 KRY917535:KRY917536 LBU917535:LBU917536 LLQ917535:LLQ917536 LVM917535:LVM917536 MFI917535:MFI917536 MPE917535:MPE917536 MZA917535:MZA917536 NIW917535:NIW917536 NSS917535:NSS917536 OCO917535:OCO917536 OMK917535:OMK917536 OWG917535:OWG917536 PGC917535:PGC917536 PPY917535:PPY917536 PZU917535:PZU917536 QJQ917535:QJQ917536 QTM917535:QTM917536 RDI917535:RDI917536 RNE917535:RNE917536 RXA917535:RXA917536 SGW917535:SGW917536 SQS917535:SQS917536 TAO917535:TAO917536 TKK917535:TKK917536 TUG917535:TUG917536 UEC917535:UEC917536 UNY917535:UNY917536 UXU917535:UXU917536 VHQ917535:VHQ917536 VRM917535:VRM917536 WBI917535:WBI917536 WLE917535:WLE917536 WVA917535:WVA917536 IO983071:IO983072 SK983071:SK983072 ACG983071:ACG983072 AMC983071:AMC983072 AVY983071:AVY983072 BFU983071:BFU983072 BPQ983071:BPQ983072 BZM983071:BZM983072 CJI983071:CJI983072 CTE983071:CTE983072 DDA983071:DDA983072 DMW983071:DMW983072 DWS983071:DWS983072 EGO983071:EGO983072 EQK983071:EQK983072 FAG983071:FAG983072 FKC983071:FKC983072 FTY983071:FTY983072 GDU983071:GDU983072 GNQ983071:GNQ983072 GXM983071:GXM983072 HHI983071:HHI983072 HRE983071:HRE983072 IBA983071:IBA983072 IKW983071:IKW983072 IUS983071:IUS983072 JEO983071:JEO983072 JOK983071:JOK983072 JYG983071:JYG983072 KIC983071:KIC983072 KRY983071:KRY983072 LBU983071:LBU983072 LLQ983071:LLQ983072 LVM983071:LVM983072 MFI983071:MFI983072 MPE983071:MPE983072 MZA983071:MZA983072 NIW983071:NIW983072 NSS983071:NSS983072 OCO983071:OCO983072 OMK983071:OMK983072 OWG983071:OWG983072 PGC983071:PGC983072 PPY983071:PPY983072 PZU983071:PZU983072 QJQ983071:QJQ983072 QTM983071:QTM983072 RDI983071:RDI983072 RNE983071:RNE983072 RXA983071:RXA983072 SGW983071:SGW983072 SQS983071:SQS983072 TAO983071:TAO983072 TKK983071:TKK983072 TUG983071:TUG983072 UEC983071:UEC983072 UNY983071:UNY983072 UXU983071:UXU983072 VHQ983071:VHQ983072 VRM983071:VRM983072 WBI983071:WBI983072 WLE983071:WLE983072 WVA983071:WVA983072 IJ65549 SF65549 ACB65549 ALX65549 AVT65549 BFP65549 BPL65549 BZH65549 CJD65549 CSZ65549 DCV65549 DMR65549 DWN65549 EGJ65549 EQF65549 FAB65549 FJX65549 FTT65549 GDP65549 GNL65549 GXH65549 HHD65549 HQZ65549 IAV65549 IKR65549 IUN65549 JEJ65549 JOF65549 JYB65549 KHX65549 KRT65549 LBP65549 LLL65549 LVH65549 MFD65549 MOZ65549 MYV65549 NIR65549 NSN65549 OCJ65549 OMF65549 OWB65549 PFX65549 PPT65549 PZP65549 QJL65549 QTH65549 RDD65549 RMZ65549 RWV65549 SGR65549 SQN65549 TAJ65549 TKF65549 TUB65549 UDX65549 UNT65549 UXP65549 VHL65549 VRH65549 WBD65549 WKZ65549 WUV65549 IJ131085 SF131085 ACB131085 ALX131085 AVT131085 BFP131085 BPL131085 BZH131085 CJD131085 CSZ131085 DCV131085 DMR131085 DWN131085 EGJ131085 EQF131085 FAB131085 FJX131085 FTT131085 GDP131085 GNL131085 GXH131085 HHD131085 HQZ131085 IAV131085 IKR131085 IUN131085 JEJ131085 JOF131085 JYB131085 KHX131085 KRT131085 LBP131085 LLL131085 LVH131085 MFD131085 MOZ131085 MYV131085 NIR131085 NSN131085 OCJ131085 OMF131085 OWB131085 PFX131085 PPT131085 PZP131085 QJL131085 QTH131085 RDD131085 RMZ131085 RWV131085 SGR131085 SQN131085 TAJ131085 TKF131085 TUB131085 UDX131085 UNT131085 UXP131085 VHL131085 VRH131085 WBD131085 WKZ131085 WUV131085 IJ196621 SF196621 ACB196621 ALX196621 AVT196621 BFP196621 BPL196621 BZH196621 CJD196621 CSZ196621 DCV196621 DMR196621 DWN196621 EGJ196621 EQF196621 FAB196621 FJX196621 FTT196621 GDP196621 GNL196621 GXH196621 HHD196621 HQZ196621 IAV196621 IKR196621 IUN196621 JEJ196621 JOF196621 JYB196621 KHX196621 KRT196621 LBP196621 LLL196621 LVH196621 MFD196621 MOZ196621 MYV196621 NIR196621 NSN196621 OCJ196621 OMF196621 OWB196621 PFX196621 PPT196621 PZP196621 QJL196621 QTH196621 RDD196621 RMZ196621 RWV196621 SGR196621 SQN196621 TAJ196621 TKF196621 TUB196621 UDX196621 UNT196621 UXP196621 VHL196621 VRH196621 WBD196621 WKZ196621 WUV196621 IJ262157 SF262157 ACB262157 ALX262157 AVT262157 BFP262157 BPL262157 BZH262157 CJD262157 CSZ262157 DCV262157 DMR262157 DWN262157 EGJ262157 EQF262157 FAB262157 FJX262157 FTT262157 GDP262157 GNL262157 GXH262157 HHD262157 HQZ262157 IAV262157 IKR262157 IUN262157 JEJ262157 JOF262157 JYB262157 KHX262157 KRT262157 LBP262157 LLL262157 LVH262157 MFD262157 MOZ262157 MYV262157 NIR262157 NSN262157 OCJ262157 OMF262157 OWB262157 PFX262157 PPT262157 PZP262157 QJL262157 QTH262157 RDD262157 RMZ262157 RWV262157 SGR262157 SQN262157 TAJ262157 TKF262157 TUB262157 UDX262157 UNT262157 UXP262157 VHL262157 VRH262157 WBD262157 WKZ262157 WUV262157 IJ327693 SF327693 ACB327693 ALX327693 AVT327693 BFP327693 BPL327693 BZH327693 CJD327693 CSZ327693 DCV327693 DMR327693 DWN327693 EGJ327693 EQF327693 FAB327693 FJX327693 FTT327693 GDP327693 GNL327693 GXH327693 HHD327693 HQZ327693 IAV327693 IKR327693 IUN327693 JEJ327693 JOF327693 JYB327693 KHX327693 KRT327693 LBP327693 LLL327693 LVH327693 MFD327693 MOZ327693 MYV327693 NIR327693 NSN327693 OCJ327693 OMF327693 OWB327693 PFX327693 PPT327693 PZP327693 QJL327693 QTH327693 RDD327693 RMZ327693 RWV327693 SGR327693 SQN327693 TAJ327693 TKF327693 TUB327693 UDX327693 UNT327693 UXP327693 VHL327693 VRH327693 WBD327693 WKZ327693 WUV327693 IJ393229 SF393229 ACB393229 ALX393229 AVT393229 BFP393229 BPL393229 BZH393229 CJD393229 CSZ393229 DCV393229 DMR393229 DWN393229 EGJ393229 EQF393229 FAB393229 FJX393229 FTT393229 GDP393229 GNL393229 GXH393229 HHD393229 HQZ393229 IAV393229 IKR393229 IUN393229 JEJ393229 JOF393229 JYB393229 KHX393229 KRT393229 LBP393229 LLL393229 LVH393229 MFD393229 MOZ393229 MYV393229 NIR393229 NSN393229 OCJ393229 OMF393229 OWB393229 PFX393229 PPT393229 PZP393229 QJL393229 QTH393229 RDD393229 RMZ393229 RWV393229 SGR393229 SQN393229 TAJ393229 TKF393229 TUB393229 UDX393229 UNT393229 UXP393229 VHL393229 VRH393229 WBD393229 WKZ393229 WUV393229 IJ458765 SF458765 ACB458765 ALX458765 AVT458765 BFP458765 BPL458765 BZH458765 CJD458765 CSZ458765 DCV458765 DMR458765 DWN458765 EGJ458765 EQF458765 FAB458765 FJX458765 FTT458765 GDP458765 GNL458765 GXH458765 HHD458765 HQZ458765 IAV458765 IKR458765 IUN458765 JEJ458765 JOF458765 JYB458765 KHX458765 KRT458765 LBP458765 LLL458765 LVH458765 MFD458765 MOZ458765 MYV458765 NIR458765 NSN458765 OCJ458765 OMF458765 OWB458765 PFX458765 PPT458765 PZP458765 QJL458765 QTH458765 RDD458765 RMZ458765 RWV458765 SGR458765 SQN458765 TAJ458765 TKF458765 TUB458765 UDX458765 UNT458765 UXP458765 VHL458765 VRH458765 WBD458765 WKZ458765 WUV458765 IJ524301 SF524301 ACB524301 ALX524301 AVT524301 BFP524301 BPL524301 BZH524301 CJD524301 CSZ524301 DCV524301 DMR524301 DWN524301 EGJ524301 EQF524301 FAB524301 FJX524301 FTT524301 GDP524301 GNL524301 GXH524301 HHD524301 HQZ524301 IAV524301 IKR524301 IUN524301 JEJ524301 JOF524301 JYB524301 KHX524301 KRT524301 LBP524301 LLL524301 LVH524301 MFD524301 MOZ524301 MYV524301 NIR524301 NSN524301 OCJ524301 OMF524301 OWB524301 PFX524301 PPT524301 PZP524301 QJL524301 QTH524301 RDD524301 RMZ524301 RWV524301 SGR524301 SQN524301 TAJ524301 TKF524301 TUB524301 UDX524301 UNT524301 UXP524301 VHL524301 VRH524301 WBD524301 WKZ524301 WUV524301 IJ589837 SF589837 ACB589837 ALX589837 AVT589837 BFP589837 BPL589837 BZH589837 CJD589837 CSZ589837 DCV589837 DMR589837 DWN589837 EGJ589837 EQF589837 FAB589837 FJX589837 FTT589837 GDP589837 GNL589837 GXH589837 HHD589837 HQZ589837 IAV589837 IKR589837 IUN589837 JEJ589837 JOF589837 JYB589837 KHX589837 KRT589837 LBP589837 LLL589837 LVH589837 MFD589837 MOZ589837 MYV589837 NIR589837 NSN589837 OCJ589837 OMF589837 OWB589837 PFX589837 PPT589837 PZP589837 QJL589837 QTH589837 RDD589837 RMZ589837 RWV589837 SGR589837 SQN589837 TAJ589837 TKF589837 TUB589837 UDX589837 UNT589837 UXP589837 VHL589837 VRH589837 WBD589837 WKZ589837 WUV589837 IJ655373 SF655373 ACB655373 ALX655373 AVT655373 BFP655373 BPL655373 BZH655373 CJD655373 CSZ655373 DCV655373 DMR655373 DWN655373 EGJ655373 EQF655373 FAB655373 FJX655373 FTT655373 GDP655373 GNL655373 GXH655373 HHD655373 HQZ655373 IAV655373 IKR655373 IUN655373 JEJ655373 JOF655373 JYB655373 KHX655373 KRT655373 LBP655373 LLL655373 LVH655373 MFD655373 MOZ655373 MYV655373 NIR655373 NSN655373 OCJ655373 OMF655373 OWB655373 PFX655373 PPT655373 PZP655373 QJL655373 QTH655373 RDD655373 RMZ655373 RWV655373 SGR655373 SQN655373 TAJ655373 TKF655373 TUB655373 UDX655373 UNT655373 UXP655373 VHL655373 VRH655373 WBD655373 WKZ655373 WUV655373 IJ720909 SF720909 ACB720909 ALX720909 AVT720909 BFP720909 BPL720909 BZH720909 CJD720909 CSZ720909 DCV720909 DMR720909 DWN720909 EGJ720909 EQF720909 FAB720909 FJX720909 FTT720909 GDP720909 GNL720909 GXH720909 HHD720909 HQZ720909 IAV720909 IKR720909 IUN720909 JEJ720909 JOF720909 JYB720909 KHX720909 KRT720909 LBP720909 LLL720909 LVH720909 MFD720909 MOZ720909 MYV720909 NIR720909 NSN720909 OCJ720909 OMF720909 OWB720909 PFX720909 PPT720909 PZP720909 QJL720909 QTH720909 RDD720909 RMZ720909 RWV720909 SGR720909 SQN720909 TAJ720909 TKF720909 TUB720909 UDX720909 UNT720909 UXP720909 VHL720909 VRH720909 WBD720909 WKZ720909 WUV720909 IJ786445 SF786445 ACB786445 ALX786445 AVT786445 BFP786445 BPL786445 BZH786445 CJD786445 CSZ786445 DCV786445 DMR786445 DWN786445 EGJ786445 EQF786445 FAB786445 FJX786445 FTT786445 GDP786445 GNL786445 GXH786445 HHD786445 HQZ786445 IAV786445 IKR786445 IUN786445 JEJ786445 JOF786445 JYB786445 KHX786445 KRT786445 LBP786445 LLL786445 LVH786445 MFD786445 MOZ786445 MYV786445 NIR786445 NSN786445 OCJ786445 OMF786445 OWB786445 PFX786445 PPT786445 PZP786445 QJL786445 QTH786445 RDD786445 RMZ786445 RWV786445 SGR786445 SQN786445 TAJ786445 TKF786445 TUB786445 UDX786445 UNT786445 UXP786445 VHL786445 VRH786445 WBD786445 WKZ786445 WUV786445 IJ851981 SF851981 ACB851981 ALX851981 AVT851981 BFP851981 BPL851981 BZH851981 CJD851981 CSZ851981 DCV851981 DMR851981 DWN851981 EGJ851981 EQF851981 FAB851981 FJX851981 FTT851981 GDP851981 GNL851981 GXH851981 HHD851981 HQZ851981 IAV851981 IKR851981 IUN851981 JEJ851981 JOF851981 JYB851981 KHX851981 KRT851981 LBP851981 LLL851981 LVH851981 MFD851981 MOZ851981 MYV851981 NIR851981 NSN851981 OCJ851981 OMF851981 OWB851981 PFX851981 PPT851981 PZP851981 QJL851981 QTH851981 RDD851981 RMZ851981 RWV851981 SGR851981 SQN851981 TAJ851981 TKF851981 TUB851981 UDX851981 UNT851981 UXP851981 VHL851981 VRH851981 WBD851981 WKZ851981 WUV851981 IJ917517 SF917517 ACB917517 ALX917517 AVT917517 BFP917517 BPL917517 BZH917517 CJD917517 CSZ917517 DCV917517 DMR917517 DWN917517 EGJ917517 EQF917517 FAB917517 FJX917517 FTT917517 GDP917517 GNL917517 GXH917517 HHD917517 HQZ917517 IAV917517 IKR917517 IUN917517 JEJ917517 JOF917517 JYB917517 KHX917517 KRT917517 LBP917517 LLL917517 LVH917517 MFD917517 MOZ917517 MYV917517 NIR917517 NSN917517 OCJ917517 OMF917517 OWB917517 PFX917517 PPT917517 PZP917517 QJL917517 QTH917517 RDD917517 RMZ917517 RWV917517 SGR917517 SQN917517 TAJ917517 TKF917517 TUB917517 UDX917517 UNT917517 UXP917517 VHL917517 VRH917517 WBD917517 WKZ917517 WUV917517 IJ983053 SF983053 ACB983053 ALX983053 AVT983053 BFP983053 BPL983053 BZH983053 CJD983053 CSZ983053 DCV983053 DMR983053 DWN983053 EGJ983053 EQF983053 FAB983053 FJX983053 FTT983053 GDP983053 GNL983053 GXH983053 HHD983053 HQZ983053 IAV983053 IKR983053 IUN983053 JEJ983053 JOF983053 JYB983053 KHX983053 KRT983053 LBP983053 LLL983053 LVH983053 MFD983053 MOZ983053 MYV983053 NIR983053 NSN983053 OCJ983053 OMF983053 OWB983053 PFX983053 PPT983053 PZP983053 QJL983053 QTH983053 RDD983053 RMZ983053 RWV983053 SGR983053 SQN983053 TAJ983053 TKF983053 TUB983053 UDX983053 UNT983053 UXP983053 VHL983053 VRH983053 WBD983053 WKZ983053 WUV983053 IG65554 SC65554 ABY65554 ALU65554 AVQ65554 BFM65554 BPI65554 BZE65554 CJA65554 CSW65554 DCS65554 DMO65554 DWK65554 EGG65554 EQC65554 EZY65554 FJU65554 FTQ65554 GDM65554 GNI65554 GXE65554 HHA65554 HQW65554 IAS65554 IKO65554 IUK65554 JEG65554 JOC65554 JXY65554 KHU65554 KRQ65554 LBM65554 LLI65554 LVE65554 MFA65554 MOW65554 MYS65554 NIO65554 NSK65554 OCG65554 OMC65554 OVY65554 PFU65554 PPQ65554 PZM65554 QJI65554 QTE65554 RDA65554 RMW65554 RWS65554 SGO65554 SQK65554 TAG65554 TKC65554 TTY65554 UDU65554 UNQ65554 UXM65554 VHI65554 VRE65554 WBA65554 WKW65554 WUS65554 IG131090 SC131090 ABY131090 ALU131090 AVQ131090 BFM131090 BPI131090 BZE131090 CJA131090 CSW131090 DCS131090 DMO131090 DWK131090 EGG131090 EQC131090 EZY131090 FJU131090 FTQ131090 GDM131090 GNI131090 GXE131090 HHA131090 HQW131090 IAS131090 IKO131090 IUK131090 JEG131090 JOC131090 JXY131090 KHU131090 KRQ131090 LBM131090 LLI131090 LVE131090 MFA131090 MOW131090 MYS131090 NIO131090 NSK131090 OCG131090 OMC131090 OVY131090 PFU131090 PPQ131090 PZM131090 QJI131090 QTE131090 RDA131090 RMW131090 RWS131090 SGO131090 SQK131090 TAG131090 TKC131090 TTY131090 UDU131090 UNQ131090 UXM131090 VHI131090 VRE131090 WBA131090 WKW131090 WUS131090 IG196626 SC196626 ABY196626 ALU196626 AVQ196626 BFM196626 BPI196626 BZE196626 CJA196626 CSW196626 DCS196626 DMO196626 DWK196626 EGG196626 EQC196626 EZY196626 FJU196626 FTQ196626 GDM196626 GNI196626 GXE196626 HHA196626 HQW196626 IAS196626 IKO196626 IUK196626 JEG196626 JOC196626 JXY196626 KHU196626 KRQ196626 LBM196626 LLI196626 LVE196626 MFA196626 MOW196626 MYS196626 NIO196626 NSK196626 OCG196626 OMC196626 OVY196626 PFU196626 PPQ196626 PZM196626 QJI196626 QTE196626 RDA196626 RMW196626 RWS196626 SGO196626 SQK196626 TAG196626 TKC196626 TTY196626 UDU196626 UNQ196626 UXM196626 VHI196626 VRE196626 WBA196626 WKW196626 WUS196626 IG262162 SC262162 ABY262162 ALU262162 AVQ262162 BFM262162 BPI262162 BZE262162 CJA262162 CSW262162 DCS262162 DMO262162 DWK262162 EGG262162 EQC262162 EZY262162 FJU262162 FTQ262162 GDM262162 GNI262162 GXE262162 HHA262162 HQW262162 IAS262162 IKO262162 IUK262162 JEG262162 JOC262162 JXY262162 KHU262162 KRQ262162 LBM262162 LLI262162 LVE262162 MFA262162 MOW262162 MYS262162 NIO262162 NSK262162 OCG262162 OMC262162 OVY262162 PFU262162 PPQ262162 PZM262162 QJI262162 QTE262162 RDA262162 RMW262162 RWS262162 SGO262162 SQK262162 TAG262162 TKC262162 TTY262162 UDU262162 UNQ262162 UXM262162 VHI262162 VRE262162 WBA262162 WKW262162 WUS262162 IG327698 SC327698 ABY327698 ALU327698 AVQ327698 BFM327698 BPI327698 BZE327698 CJA327698 CSW327698 DCS327698 DMO327698 DWK327698 EGG327698 EQC327698 EZY327698 FJU327698 FTQ327698 GDM327698 GNI327698 GXE327698 HHA327698 HQW327698 IAS327698 IKO327698 IUK327698 JEG327698 JOC327698 JXY327698 KHU327698 KRQ327698 LBM327698 LLI327698 LVE327698 MFA327698 MOW327698 MYS327698 NIO327698 NSK327698 OCG327698 OMC327698 OVY327698 PFU327698 PPQ327698 PZM327698 QJI327698 QTE327698 RDA327698 RMW327698 RWS327698 SGO327698 SQK327698 TAG327698 TKC327698 TTY327698 UDU327698 UNQ327698 UXM327698 VHI327698 VRE327698 WBA327698 WKW327698 WUS327698 IG393234 SC393234 ABY393234 ALU393234 AVQ393234 BFM393234 BPI393234 BZE393234 CJA393234 CSW393234 DCS393234 DMO393234 DWK393234 EGG393234 EQC393234 EZY393234 FJU393234 FTQ393234 GDM393234 GNI393234 GXE393234 HHA393234 HQW393234 IAS393234 IKO393234 IUK393234 JEG393234 JOC393234 JXY393234 KHU393234 KRQ393234 LBM393234 LLI393234 LVE393234 MFA393234 MOW393234 MYS393234 NIO393234 NSK393234 OCG393234 OMC393234 OVY393234 PFU393234 PPQ393234 PZM393234 QJI393234 QTE393234 RDA393234 RMW393234 RWS393234 SGO393234 SQK393234 TAG393234 TKC393234 TTY393234 UDU393234 UNQ393234 UXM393234 VHI393234 VRE393234 WBA393234 WKW393234 WUS393234 IG458770 SC458770 ABY458770 ALU458770 AVQ458770 BFM458770 BPI458770 BZE458770 CJA458770 CSW458770 DCS458770 DMO458770 DWK458770 EGG458770 EQC458770 EZY458770 FJU458770 FTQ458770 GDM458770 GNI458770 GXE458770 HHA458770 HQW458770 IAS458770 IKO458770 IUK458770 JEG458770 JOC458770 JXY458770 KHU458770 KRQ458770 LBM458770 LLI458770 LVE458770 MFA458770 MOW458770 MYS458770 NIO458770 NSK458770 OCG458770 OMC458770 OVY458770 PFU458770 PPQ458770 PZM458770 QJI458770 QTE458770 RDA458770 RMW458770 RWS458770 SGO458770 SQK458770 TAG458770 TKC458770 TTY458770 UDU458770 UNQ458770 UXM458770 VHI458770 VRE458770 WBA458770 WKW458770 WUS458770 IG524306 SC524306 ABY524306 ALU524306 AVQ524306 BFM524306 BPI524306 BZE524306 CJA524306 CSW524306 DCS524306 DMO524306 DWK524306 EGG524306 EQC524306 EZY524306 FJU524306 FTQ524306 GDM524306 GNI524306 GXE524306 HHA524306 HQW524306 IAS524306 IKO524306 IUK524306 JEG524306 JOC524306 JXY524306 KHU524306 KRQ524306 LBM524306 LLI524306 LVE524306 MFA524306 MOW524306 MYS524306 NIO524306 NSK524306 OCG524306 OMC524306 OVY524306 PFU524306 PPQ524306 PZM524306 QJI524306 QTE524306 RDA524306 RMW524306 RWS524306 SGO524306 SQK524306 TAG524306 TKC524306 TTY524306 UDU524306 UNQ524306 UXM524306 VHI524306 VRE524306 WBA524306 WKW524306 WUS524306 IG589842 SC589842 ABY589842 ALU589842 AVQ589842 BFM589842 BPI589842 BZE589842 CJA589842 CSW589842 DCS589842 DMO589842 DWK589842 EGG589842 EQC589842 EZY589842 FJU589842 FTQ589842 GDM589842 GNI589842 GXE589842 HHA589842 HQW589842 IAS589842 IKO589842 IUK589842 JEG589842 JOC589842 JXY589842 KHU589842 KRQ589842 LBM589842 LLI589842 LVE589842 MFA589842 MOW589842 MYS589842 NIO589842 NSK589842 OCG589842 OMC589842 OVY589842 PFU589842 PPQ589842 PZM589842 QJI589842 QTE589842 RDA589842 RMW589842 RWS589842 SGO589842 SQK589842 TAG589842 TKC589842 TTY589842 UDU589842 UNQ589842 UXM589842 VHI589842 VRE589842 WBA589842 WKW589842 WUS589842 IG655378 SC655378 ABY655378 ALU655378 AVQ655378 BFM655378 BPI655378 BZE655378 CJA655378 CSW655378 DCS655378 DMO655378 DWK655378 EGG655378 EQC655378 EZY655378 FJU655378 FTQ655378 GDM655378 GNI655378 GXE655378 HHA655378 HQW655378 IAS655378 IKO655378 IUK655378 JEG655378 JOC655378 JXY655378 KHU655378 KRQ655378 LBM655378 LLI655378 LVE655378 MFA655378 MOW655378 MYS655378 NIO655378 NSK655378 OCG655378 OMC655378 OVY655378 PFU655378 PPQ655378 PZM655378 QJI655378 QTE655378 RDA655378 RMW655378 RWS655378 SGO655378 SQK655378 TAG655378 TKC655378 TTY655378 UDU655378 UNQ655378 UXM655378 VHI655378 VRE655378 WBA655378 WKW655378 WUS655378 IG720914 SC720914 ABY720914 ALU720914 AVQ720914 BFM720914 BPI720914 BZE720914 CJA720914 CSW720914 DCS720914 DMO720914 DWK720914 EGG720914 EQC720914 EZY720914 FJU720914 FTQ720914 GDM720914 GNI720914 GXE720914 HHA720914 HQW720914 IAS720914 IKO720914 IUK720914 JEG720914 JOC720914 JXY720914 KHU720914 KRQ720914 LBM720914 LLI720914 LVE720914 MFA720914 MOW720914 MYS720914 NIO720914 NSK720914 OCG720914 OMC720914 OVY720914 PFU720914 PPQ720914 PZM720914 QJI720914 QTE720914 RDA720914 RMW720914 RWS720914 SGO720914 SQK720914 TAG720914 TKC720914 TTY720914 UDU720914 UNQ720914 UXM720914 VHI720914 VRE720914 WBA720914 WKW720914 WUS720914 IG786450 SC786450 ABY786450 ALU786450 AVQ786450 BFM786450 BPI786450 BZE786450 CJA786450 CSW786450 DCS786450 DMO786450 DWK786450 EGG786450 EQC786450 EZY786450 FJU786450 FTQ786450 GDM786450 GNI786450 GXE786450 HHA786450 HQW786450 IAS786450 IKO786450 IUK786450 JEG786450 JOC786450 JXY786450 KHU786450 KRQ786450 LBM786450 LLI786450 LVE786450 MFA786450 MOW786450 MYS786450 NIO786450 NSK786450 OCG786450 OMC786450 OVY786450 PFU786450 PPQ786450 PZM786450 QJI786450 QTE786450 RDA786450 RMW786450 RWS786450 SGO786450 SQK786450 TAG786450 TKC786450 TTY786450 UDU786450 UNQ786450 UXM786450 VHI786450 VRE786450 WBA786450 WKW786450 WUS786450 IG851986 SC851986 ABY851986 ALU851986 AVQ851986 BFM851986 BPI851986 BZE851986 CJA851986 CSW851986 DCS851986 DMO851986 DWK851986 EGG851986 EQC851986 EZY851986 FJU851986 FTQ851986 GDM851986 GNI851986 GXE851986 HHA851986 HQW851986 IAS851986 IKO851986 IUK851986 JEG851986 JOC851986 JXY851986 KHU851986 KRQ851986 LBM851986 LLI851986 LVE851986 MFA851986 MOW851986 MYS851986 NIO851986 NSK851986 OCG851986 OMC851986 OVY851986 PFU851986 PPQ851986 PZM851986 QJI851986 QTE851986 RDA851986 RMW851986 RWS851986 SGO851986 SQK851986 TAG851986 TKC851986 TTY851986 UDU851986 UNQ851986 UXM851986 VHI851986 VRE851986 WBA851986 WKW851986 WUS851986 IG917522 SC917522 ABY917522 ALU917522 AVQ917522 BFM917522 BPI917522 BZE917522 CJA917522 CSW917522 DCS917522 DMO917522 DWK917522 EGG917522 EQC917522 EZY917522 FJU917522 FTQ917522 GDM917522 GNI917522 GXE917522 HHA917522 HQW917522 IAS917522 IKO917522 IUK917522 JEG917522 JOC917522 JXY917522 KHU917522 KRQ917522 LBM917522 LLI917522 LVE917522 MFA917522 MOW917522 MYS917522 NIO917522 NSK917522 OCG917522 OMC917522 OVY917522 PFU917522 PPQ917522 PZM917522 QJI917522 QTE917522 RDA917522 RMW917522 RWS917522 SGO917522 SQK917522 TAG917522 TKC917522 TTY917522 UDU917522 UNQ917522 UXM917522 VHI917522 VRE917522 WBA917522 WKW917522 WUS917522 IG983058 SC983058 ABY983058 ALU983058 AVQ983058 BFM983058 BPI983058 BZE983058 CJA983058 CSW983058 DCS983058 DMO983058 DWK983058 EGG983058 EQC983058 EZY983058 FJU983058 FTQ983058 GDM983058 GNI983058 GXE983058 HHA983058 HQW983058 IAS983058 IKO983058 IUK983058 JEG983058 JOC983058 JXY983058 KHU983058 KRQ983058 LBM983058 LLI983058 LVE983058 MFA983058 MOW983058 MYS983058 NIO983058 NSK983058 OCG983058 OMC983058 OVY983058 PFU983058 PPQ983058 PZM983058 QJI983058 QTE983058 RDA983058 RMW983058 RWS983058 SGO983058 SQK983058 TAG983058 TKC983058 TTY983058 UDU983058 UNQ983058 UXM983058 VHI983058 VRE983058 WBA983058 WKW983058 WUS983058 IJ65543 SF65543 ACB65543 ALX65543 AVT65543 BFP65543 BPL65543 BZH65543 CJD65543 CSZ65543 DCV65543 DMR65543 DWN65543 EGJ65543 EQF65543 FAB65543 FJX65543 FTT65543 GDP65543 GNL65543 GXH65543 HHD65543 HQZ65543 IAV65543 IKR65543 IUN65543 JEJ65543 JOF65543 JYB65543 KHX65543 KRT65543 LBP65543 LLL65543 LVH65543 MFD65543 MOZ65543 MYV65543 NIR65543 NSN65543 OCJ65543 OMF65543 OWB65543 PFX65543 PPT65543 PZP65543 QJL65543 QTH65543 RDD65543 RMZ65543 RWV65543 SGR65543 SQN65543 TAJ65543 TKF65543 TUB65543 UDX65543 UNT65543 UXP65543 VHL65543 VRH65543 WBD65543 WKZ65543 WUV65543 IJ131079 SF131079 ACB131079 ALX131079 AVT131079 BFP131079 BPL131079 BZH131079 CJD131079 CSZ131079 DCV131079 DMR131079 DWN131079 EGJ131079 EQF131079 FAB131079 FJX131079 FTT131079 GDP131079 GNL131079 GXH131079 HHD131079 HQZ131079 IAV131079 IKR131079 IUN131079 JEJ131079 JOF131079 JYB131079 KHX131079 KRT131079 LBP131079 LLL131079 LVH131079 MFD131079 MOZ131079 MYV131079 NIR131079 NSN131079 OCJ131079 OMF131079 OWB131079 PFX131079 PPT131079 PZP131079 QJL131079 QTH131079 RDD131079 RMZ131079 RWV131079 SGR131079 SQN131079 TAJ131079 TKF131079 TUB131079 UDX131079 UNT131079 UXP131079 VHL131079 VRH131079 WBD131079 WKZ131079 WUV131079 IJ196615 SF196615 ACB196615 ALX196615 AVT196615 BFP196615 BPL196615 BZH196615 CJD196615 CSZ196615 DCV196615 DMR196615 DWN196615 EGJ196615 EQF196615 FAB196615 FJX196615 FTT196615 GDP196615 GNL196615 GXH196615 HHD196615 HQZ196615 IAV196615 IKR196615 IUN196615 JEJ196615 JOF196615 JYB196615 KHX196615 KRT196615 LBP196615 LLL196615 LVH196615 MFD196615 MOZ196615 MYV196615 NIR196615 NSN196615 OCJ196615 OMF196615 OWB196615 PFX196615 PPT196615 PZP196615 QJL196615 QTH196615 RDD196615 RMZ196615 RWV196615 SGR196615 SQN196615 TAJ196615 TKF196615 TUB196615 UDX196615 UNT196615 UXP196615 VHL196615 VRH196615 WBD196615 WKZ196615 WUV196615 IJ262151 SF262151 ACB262151 ALX262151 AVT262151 BFP262151 BPL262151 BZH262151 CJD262151 CSZ262151 DCV262151 DMR262151 DWN262151 EGJ262151 EQF262151 FAB262151 FJX262151 FTT262151 GDP262151 GNL262151 GXH262151 HHD262151 HQZ262151 IAV262151 IKR262151 IUN262151 JEJ262151 JOF262151 JYB262151 KHX262151 KRT262151 LBP262151 LLL262151 LVH262151 MFD262151 MOZ262151 MYV262151 NIR262151 NSN262151 OCJ262151 OMF262151 OWB262151 PFX262151 PPT262151 PZP262151 QJL262151 QTH262151 RDD262151 RMZ262151 RWV262151 SGR262151 SQN262151 TAJ262151 TKF262151 TUB262151 UDX262151 UNT262151 UXP262151 VHL262151 VRH262151 WBD262151 WKZ262151 WUV262151 IJ327687 SF327687 ACB327687 ALX327687 AVT327687 BFP327687 BPL327687 BZH327687 CJD327687 CSZ327687 DCV327687 DMR327687 DWN327687 EGJ327687 EQF327687 FAB327687 FJX327687 FTT327687 GDP327687 GNL327687 GXH327687 HHD327687 HQZ327687 IAV327687 IKR327687 IUN327687 JEJ327687 JOF327687 JYB327687 KHX327687 KRT327687 LBP327687 LLL327687 LVH327687 MFD327687 MOZ327687 MYV327687 NIR327687 NSN327687 OCJ327687 OMF327687 OWB327687 PFX327687 PPT327687 PZP327687 QJL327687 QTH327687 RDD327687 RMZ327687 RWV327687 SGR327687 SQN327687 TAJ327687 TKF327687 TUB327687 UDX327687 UNT327687 UXP327687 VHL327687 VRH327687 WBD327687 WKZ327687 WUV327687 IJ393223 SF393223 ACB393223 ALX393223 AVT393223 BFP393223 BPL393223 BZH393223 CJD393223 CSZ393223 DCV393223 DMR393223 DWN393223 EGJ393223 EQF393223 FAB393223 FJX393223 FTT393223 GDP393223 GNL393223 GXH393223 HHD393223 HQZ393223 IAV393223 IKR393223 IUN393223 JEJ393223 JOF393223 JYB393223 KHX393223 KRT393223 LBP393223 LLL393223 LVH393223 MFD393223 MOZ393223 MYV393223 NIR393223 NSN393223 OCJ393223 OMF393223 OWB393223 PFX393223 PPT393223 PZP393223 QJL393223 QTH393223 RDD393223 RMZ393223 RWV393223 SGR393223 SQN393223 TAJ393223 TKF393223 TUB393223 UDX393223 UNT393223 UXP393223 VHL393223 VRH393223 WBD393223 WKZ393223 WUV393223 IJ458759 SF458759 ACB458759 ALX458759 AVT458759 BFP458759 BPL458759 BZH458759 CJD458759 CSZ458759 DCV458759 DMR458759 DWN458759 EGJ458759 EQF458759 FAB458759 FJX458759 FTT458759 GDP458759 GNL458759 GXH458759 HHD458759 HQZ458759 IAV458759 IKR458759 IUN458759 JEJ458759 JOF458759 JYB458759 KHX458759 KRT458759 LBP458759 LLL458759 LVH458759 MFD458759 MOZ458759 MYV458759 NIR458759 NSN458759 OCJ458759 OMF458759 OWB458759 PFX458759 PPT458759 PZP458759 QJL458759 QTH458759 RDD458759 RMZ458759 RWV458759 SGR458759 SQN458759 TAJ458759 TKF458759 TUB458759 UDX458759 UNT458759 UXP458759 VHL458759 VRH458759 WBD458759 WKZ458759 WUV458759 IJ524295 SF524295 ACB524295 ALX524295 AVT524295 BFP524295 BPL524295 BZH524295 CJD524295 CSZ524295 DCV524295 DMR524295 DWN524295 EGJ524295 EQF524295 FAB524295 FJX524295 FTT524295 GDP524295 GNL524295 GXH524295 HHD524295 HQZ524295 IAV524295 IKR524295 IUN524295 JEJ524295 JOF524295 JYB524295 KHX524295 KRT524295 LBP524295 LLL524295 LVH524295 MFD524295 MOZ524295 MYV524295 NIR524295 NSN524295 OCJ524295 OMF524295 OWB524295 PFX524295 PPT524295 PZP524295 QJL524295 QTH524295 RDD524295 RMZ524295 RWV524295 SGR524295 SQN524295 TAJ524295 TKF524295 TUB524295 UDX524295 UNT524295 UXP524295 VHL524295 VRH524295 WBD524295 WKZ524295 WUV524295 IJ589831 SF589831 ACB589831 ALX589831 AVT589831 BFP589831 BPL589831 BZH589831 CJD589831 CSZ589831 DCV589831 DMR589831 DWN589831 EGJ589831 EQF589831 FAB589831 FJX589831 FTT589831 GDP589831 GNL589831 GXH589831 HHD589831 HQZ589831 IAV589831 IKR589831 IUN589831 JEJ589831 JOF589831 JYB589831 KHX589831 KRT589831 LBP589831 LLL589831 LVH589831 MFD589831 MOZ589831 MYV589831 NIR589831 NSN589831 OCJ589831 OMF589831 OWB589831 PFX589831 PPT589831 PZP589831 QJL589831 QTH589831 RDD589831 RMZ589831 RWV589831 SGR589831 SQN589831 TAJ589831 TKF589831 TUB589831 UDX589831 UNT589831 UXP589831 VHL589831 VRH589831 WBD589831 WKZ589831 WUV589831 IJ655367 SF655367 ACB655367 ALX655367 AVT655367 BFP655367 BPL655367 BZH655367 CJD655367 CSZ655367 DCV655367 DMR655367 DWN655367 EGJ655367 EQF655367 FAB655367 FJX655367 FTT655367 GDP655367 GNL655367 GXH655367 HHD655367 HQZ655367 IAV655367 IKR655367 IUN655367 JEJ655367 JOF655367 JYB655367 KHX655367 KRT655367 LBP655367 LLL655367 LVH655367 MFD655367 MOZ655367 MYV655367 NIR655367 NSN655367 OCJ655367 OMF655367 OWB655367 PFX655367 PPT655367 PZP655367 QJL655367 QTH655367 RDD655367 RMZ655367 RWV655367 SGR655367 SQN655367 TAJ655367 TKF655367 TUB655367 UDX655367 UNT655367 UXP655367 VHL655367 VRH655367 WBD655367 WKZ655367 WUV655367 IJ720903 SF720903 ACB720903 ALX720903 AVT720903 BFP720903 BPL720903 BZH720903 CJD720903 CSZ720903 DCV720903 DMR720903 DWN720903 EGJ720903 EQF720903 FAB720903 FJX720903 FTT720903 GDP720903 GNL720903 GXH720903 HHD720903 HQZ720903 IAV720903 IKR720903 IUN720903 JEJ720903 JOF720903 JYB720903 KHX720903 KRT720903 LBP720903 LLL720903 LVH720903 MFD720903 MOZ720903 MYV720903 NIR720903 NSN720903 OCJ720903 OMF720903 OWB720903 PFX720903 PPT720903 PZP720903 QJL720903 QTH720903 RDD720903 RMZ720903 RWV720903 SGR720903 SQN720903 TAJ720903 TKF720903 TUB720903 UDX720903 UNT720903 UXP720903 VHL720903 VRH720903 WBD720903 WKZ720903 WUV720903 IJ786439 SF786439 ACB786439 ALX786439 AVT786439 BFP786439 BPL786439 BZH786439 CJD786439 CSZ786439 DCV786439 DMR786439 DWN786439 EGJ786439 EQF786439 FAB786439 FJX786439 FTT786439 GDP786439 GNL786439 GXH786439 HHD786439 HQZ786439 IAV786439 IKR786439 IUN786439 JEJ786439 JOF786439 JYB786439 KHX786439 KRT786439 LBP786439 LLL786439 LVH786439 MFD786439 MOZ786439 MYV786439 NIR786439 NSN786439 OCJ786439 OMF786439 OWB786439 PFX786439 PPT786439 PZP786439 QJL786439 QTH786439 RDD786439 RMZ786439 RWV786439 SGR786439 SQN786439 TAJ786439 TKF786439 TUB786439 UDX786439 UNT786439 UXP786439 VHL786439 VRH786439 WBD786439 WKZ786439 WUV786439 IJ851975 SF851975 ACB851975 ALX851975 AVT851975 BFP851975 BPL851975 BZH851975 CJD851975 CSZ851975 DCV851975 DMR851975 DWN851975 EGJ851975 EQF851975 FAB851975 FJX851975 FTT851975 GDP851975 GNL851975 GXH851975 HHD851975 HQZ851975 IAV851975 IKR851975 IUN851975 JEJ851975 JOF851975 JYB851975 KHX851975 KRT851975 LBP851975 LLL851975 LVH851975 MFD851975 MOZ851975 MYV851975 NIR851975 NSN851975 OCJ851975 OMF851975 OWB851975 PFX851975 PPT851975 PZP851975 QJL851975 QTH851975 RDD851975 RMZ851975 RWV851975 SGR851975 SQN851975 TAJ851975 TKF851975 TUB851975 UDX851975 UNT851975 UXP851975 VHL851975 VRH851975 WBD851975 WKZ851975 WUV851975 IJ917511 SF917511 ACB917511 ALX917511 AVT917511 BFP917511 BPL917511 BZH917511 CJD917511 CSZ917511 DCV917511 DMR917511 DWN917511 EGJ917511 EQF917511 FAB917511 FJX917511 FTT917511 GDP917511 GNL917511 GXH917511 HHD917511 HQZ917511 IAV917511 IKR917511 IUN917511 JEJ917511 JOF917511 JYB917511 KHX917511 KRT917511 LBP917511 LLL917511 LVH917511 MFD917511 MOZ917511 MYV917511 NIR917511 NSN917511 OCJ917511 OMF917511 OWB917511 PFX917511 PPT917511 PZP917511 QJL917511 QTH917511 RDD917511 RMZ917511 RWV917511 SGR917511 SQN917511 TAJ917511 TKF917511 TUB917511 UDX917511 UNT917511 UXP917511 VHL917511 VRH917511 WBD917511 WKZ917511 WUV917511 IJ983047 SF983047 ACB983047 ALX983047 AVT983047 BFP983047 BPL983047 BZH983047 CJD983047 CSZ983047 DCV983047 DMR983047 DWN983047 EGJ983047 EQF983047 FAB983047 FJX983047 FTT983047 GDP983047 GNL983047 GXH983047 HHD983047 HQZ983047 IAV983047 IKR983047 IUN983047 JEJ983047 JOF983047 JYB983047 KHX983047 KRT983047 LBP983047 LLL983047 LVH983047 MFD983047 MOZ983047 MYV983047 NIR983047 NSN983047 OCJ983047 OMF983047 OWB983047 PFX983047 PPT983047 PZP983047 QJL983047 QTH983047 RDD983047 RMZ983047 RWV983047 SGR983047 SQN983047 TAJ983047 TKF983047 TUB983047 UDX983047 UNT983047 UXP983047 VHL983047 VRH983047 WBD983047 WKZ983047 WUV983047 IJ65571:IL65571 SF65571:SH65571 ACB65571:ACD65571 ALX65571:ALZ65571 AVT65571:AVV65571 BFP65571:BFR65571 BPL65571:BPN65571 BZH65571:BZJ65571 CJD65571:CJF65571 CSZ65571:CTB65571 DCV65571:DCX65571 DMR65571:DMT65571 DWN65571:DWP65571 EGJ65571:EGL65571 EQF65571:EQH65571 FAB65571:FAD65571 FJX65571:FJZ65571 FTT65571:FTV65571 GDP65571:GDR65571 GNL65571:GNN65571 GXH65571:GXJ65571 HHD65571:HHF65571 HQZ65571:HRB65571 IAV65571:IAX65571 IKR65571:IKT65571 IUN65571:IUP65571 JEJ65571:JEL65571 JOF65571:JOH65571 JYB65571:JYD65571 KHX65571:KHZ65571 KRT65571:KRV65571 LBP65571:LBR65571 LLL65571:LLN65571 LVH65571:LVJ65571 MFD65571:MFF65571 MOZ65571:MPB65571 MYV65571:MYX65571 NIR65571:NIT65571 NSN65571:NSP65571 OCJ65571:OCL65571 OMF65571:OMH65571 OWB65571:OWD65571 PFX65571:PFZ65571 PPT65571:PPV65571 PZP65571:PZR65571 QJL65571:QJN65571 QTH65571:QTJ65571 RDD65571:RDF65571 RMZ65571:RNB65571 RWV65571:RWX65571 SGR65571:SGT65571 SQN65571:SQP65571 TAJ65571:TAL65571 TKF65571:TKH65571 TUB65571:TUD65571 UDX65571:UDZ65571 UNT65571:UNV65571 UXP65571:UXR65571 VHL65571:VHN65571 VRH65571:VRJ65571 WBD65571:WBF65571 WKZ65571:WLB65571 WUV65571:WUX65571 IJ131107:IL131107 SF131107:SH131107 ACB131107:ACD131107 ALX131107:ALZ131107 AVT131107:AVV131107 BFP131107:BFR131107 BPL131107:BPN131107 BZH131107:BZJ131107 CJD131107:CJF131107 CSZ131107:CTB131107 DCV131107:DCX131107 DMR131107:DMT131107 DWN131107:DWP131107 EGJ131107:EGL131107 EQF131107:EQH131107 FAB131107:FAD131107 FJX131107:FJZ131107 FTT131107:FTV131107 GDP131107:GDR131107 GNL131107:GNN131107 GXH131107:GXJ131107 HHD131107:HHF131107 HQZ131107:HRB131107 IAV131107:IAX131107 IKR131107:IKT131107 IUN131107:IUP131107 JEJ131107:JEL131107 JOF131107:JOH131107 JYB131107:JYD131107 KHX131107:KHZ131107 KRT131107:KRV131107 LBP131107:LBR131107 LLL131107:LLN131107 LVH131107:LVJ131107 MFD131107:MFF131107 MOZ131107:MPB131107 MYV131107:MYX131107 NIR131107:NIT131107 NSN131107:NSP131107 OCJ131107:OCL131107 OMF131107:OMH131107 OWB131107:OWD131107 PFX131107:PFZ131107 PPT131107:PPV131107 PZP131107:PZR131107 QJL131107:QJN131107 QTH131107:QTJ131107 RDD131107:RDF131107 RMZ131107:RNB131107 RWV131107:RWX131107 SGR131107:SGT131107 SQN131107:SQP131107 TAJ131107:TAL131107 TKF131107:TKH131107 TUB131107:TUD131107 UDX131107:UDZ131107 UNT131107:UNV131107 UXP131107:UXR131107 VHL131107:VHN131107 VRH131107:VRJ131107 WBD131107:WBF131107 WKZ131107:WLB131107 WUV131107:WUX131107 IJ196643:IL196643 SF196643:SH196643 ACB196643:ACD196643 ALX196643:ALZ196643 AVT196643:AVV196643 BFP196643:BFR196643 BPL196643:BPN196643 BZH196643:BZJ196643 CJD196643:CJF196643 CSZ196643:CTB196643 DCV196643:DCX196643 DMR196643:DMT196643 DWN196643:DWP196643 EGJ196643:EGL196643 EQF196643:EQH196643 FAB196643:FAD196643 FJX196643:FJZ196643 FTT196643:FTV196643 GDP196643:GDR196643 GNL196643:GNN196643 GXH196643:GXJ196643 HHD196643:HHF196643 HQZ196643:HRB196643 IAV196643:IAX196643 IKR196643:IKT196643 IUN196643:IUP196643 JEJ196643:JEL196643 JOF196643:JOH196643 JYB196643:JYD196643 KHX196643:KHZ196643 KRT196643:KRV196643 LBP196643:LBR196643 LLL196643:LLN196643 LVH196643:LVJ196643 MFD196643:MFF196643 MOZ196643:MPB196643 MYV196643:MYX196643 NIR196643:NIT196643 NSN196643:NSP196643 OCJ196643:OCL196643 OMF196643:OMH196643 OWB196643:OWD196643 PFX196643:PFZ196643 PPT196643:PPV196643 PZP196643:PZR196643 QJL196643:QJN196643 QTH196643:QTJ196643 RDD196643:RDF196643 RMZ196643:RNB196643 RWV196643:RWX196643 SGR196643:SGT196643 SQN196643:SQP196643 TAJ196643:TAL196643 TKF196643:TKH196643 TUB196643:TUD196643 UDX196643:UDZ196643 UNT196643:UNV196643 UXP196643:UXR196643 VHL196643:VHN196643 VRH196643:VRJ196643 WBD196643:WBF196643 WKZ196643:WLB196643 WUV196643:WUX196643 IJ262179:IL262179 SF262179:SH262179 ACB262179:ACD262179 ALX262179:ALZ262179 AVT262179:AVV262179 BFP262179:BFR262179 BPL262179:BPN262179 BZH262179:BZJ262179 CJD262179:CJF262179 CSZ262179:CTB262179 DCV262179:DCX262179 DMR262179:DMT262179 DWN262179:DWP262179 EGJ262179:EGL262179 EQF262179:EQH262179 FAB262179:FAD262179 FJX262179:FJZ262179 FTT262179:FTV262179 GDP262179:GDR262179 GNL262179:GNN262179 GXH262179:GXJ262179 HHD262179:HHF262179 HQZ262179:HRB262179 IAV262179:IAX262179 IKR262179:IKT262179 IUN262179:IUP262179 JEJ262179:JEL262179 JOF262179:JOH262179 JYB262179:JYD262179 KHX262179:KHZ262179 KRT262179:KRV262179 LBP262179:LBR262179 LLL262179:LLN262179 LVH262179:LVJ262179 MFD262179:MFF262179 MOZ262179:MPB262179 MYV262179:MYX262179 NIR262179:NIT262179 NSN262179:NSP262179 OCJ262179:OCL262179 OMF262179:OMH262179 OWB262179:OWD262179 PFX262179:PFZ262179 PPT262179:PPV262179 PZP262179:PZR262179 QJL262179:QJN262179 QTH262179:QTJ262179 RDD262179:RDF262179 RMZ262179:RNB262179 RWV262179:RWX262179 SGR262179:SGT262179 SQN262179:SQP262179 TAJ262179:TAL262179 TKF262179:TKH262179 TUB262179:TUD262179 UDX262179:UDZ262179 UNT262179:UNV262179 UXP262179:UXR262179 VHL262179:VHN262179 VRH262179:VRJ262179 WBD262179:WBF262179 WKZ262179:WLB262179 WUV262179:WUX262179 IJ327715:IL327715 SF327715:SH327715 ACB327715:ACD327715 ALX327715:ALZ327715 AVT327715:AVV327715 BFP327715:BFR327715 BPL327715:BPN327715 BZH327715:BZJ327715 CJD327715:CJF327715 CSZ327715:CTB327715 DCV327715:DCX327715 DMR327715:DMT327715 DWN327715:DWP327715 EGJ327715:EGL327715 EQF327715:EQH327715 FAB327715:FAD327715 FJX327715:FJZ327715 FTT327715:FTV327715 GDP327715:GDR327715 GNL327715:GNN327715 GXH327715:GXJ327715 HHD327715:HHF327715 HQZ327715:HRB327715 IAV327715:IAX327715 IKR327715:IKT327715 IUN327715:IUP327715 JEJ327715:JEL327715 JOF327715:JOH327715 JYB327715:JYD327715 KHX327715:KHZ327715 KRT327715:KRV327715 LBP327715:LBR327715 LLL327715:LLN327715 LVH327715:LVJ327715 MFD327715:MFF327715 MOZ327715:MPB327715 MYV327715:MYX327715 NIR327715:NIT327715 NSN327715:NSP327715 OCJ327715:OCL327715 OMF327715:OMH327715 OWB327715:OWD327715 PFX327715:PFZ327715 PPT327715:PPV327715 PZP327715:PZR327715 QJL327715:QJN327715 QTH327715:QTJ327715 RDD327715:RDF327715 RMZ327715:RNB327715 RWV327715:RWX327715 SGR327715:SGT327715 SQN327715:SQP327715 TAJ327715:TAL327715 TKF327715:TKH327715 TUB327715:TUD327715 UDX327715:UDZ327715 UNT327715:UNV327715 UXP327715:UXR327715 VHL327715:VHN327715 VRH327715:VRJ327715 WBD327715:WBF327715 WKZ327715:WLB327715 WUV327715:WUX327715 IJ393251:IL393251 SF393251:SH393251 ACB393251:ACD393251 ALX393251:ALZ393251 AVT393251:AVV393251 BFP393251:BFR393251 BPL393251:BPN393251 BZH393251:BZJ393251 CJD393251:CJF393251 CSZ393251:CTB393251 DCV393251:DCX393251 DMR393251:DMT393251 DWN393251:DWP393251 EGJ393251:EGL393251 EQF393251:EQH393251 FAB393251:FAD393251 FJX393251:FJZ393251 FTT393251:FTV393251 GDP393251:GDR393251 GNL393251:GNN393251 GXH393251:GXJ393251 HHD393251:HHF393251 HQZ393251:HRB393251 IAV393251:IAX393251 IKR393251:IKT393251 IUN393251:IUP393251 JEJ393251:JEL393251 JOF393251:JOH393251 JYB393251:JYD393251 KHX393251:KHZ393251 KRT393251:KRV393251 LBP393251:LBR393251 LLL393251:LLN393251 LVH393251:LVJ393251 MFD393251:MFF393251 MOZ393251:MPB393251 MYV393251:MYX393251 NIR393251:NIT393251 NSN393251:NSP393251 OCJ393251:OCL393251 OMF393251:OMH393251 OWB393251:OWD393251 PFX393251:PFZ393251 PPT393251:PPV393251 PZP393251:PZR393251 QJL393251:QJN393251 QTH393251:QTJ393251 RDD393251:RDF393251 RMZ393251:RNB393251 RWV393251:RWX393251 SGR393251:SGT393251 SQN393251:SQP393251 TAJ393251:TAL393251 TKF393251:TKH393251 TUB393251:TUD393251 UDX393251:UDZ393251 UNT393251:UNV393251 UXP393251:UXR393251 VHL393251:VHN393251 VRH393251:VRJ393251 WBD393251:WBF393251 WKZ393251:WLB393251 WUV393251:WUX393251 IJ458787:IL458787 SF458787:SH458787 ACB458787:ACD458787 ALX458787:ALZ458787 AVT458787:AVV458787 BFP458787:BFR458787 BPL458787:BPN458787 BZH458787:BZJ458787 CJD458787:CJF458787 CSZ458787:CTB458787 DCV458787:DCX458787 DMR458787:DMT458787 DWN458787:DWP458787 EGJ458787:EGL458787 EQF458787:EQH458787 FAB458787:FAD458787 FJX458787:FJZ458787 FTT458787:FTV458787 GDP458787:GDR458787 GNL458787:GNN458787 GXH458787:GXJ458787 HHD458787:HHF458787 HQZ458787:HRB458787 IAV458787:IAX458787 IKR458787:IKT458787 IUN458787:IUP458787 JEJ458787:JEL458787 JOF458787:JOH458787 JYB458787:JYD458787 KHX458787:KHZ458787 KRT458787:KRV458787 LBP458787:LBR458787 LLL458787:LLN458787 LVH458787:LVJ458787 MFD458787:MFF458787 MOZ458787:MPB458787 MYV458787:MYX458787 NIR458787:NIT458787 NSN458787:NSP458787 OCJ458787:OCL458787 OMF458787:OMH458787 OWB458787:OWD458787 PFX458787:PFZ458787 PPT458787:PPV458787 PZP458787:PZR458787 QJL458787:QJN458787 QTH458787:QTJ458787 RDD458787:RDF458787 RMZ458787:RNB458787 RWV458787:RWX458787 SGR458787:SGT458787 SQN458787:SQP458787 TAJ458787:TAL458787 TKF458787:TKH458787 TUB458787:TUD458787 UDX458787:UDZ458787 UNT458787:UNV458787 UXP458787:UXR458787 VHL458787:VHN458787 VRH458787:VRJ458787 WBD458787:WBF458787 WKZ458787:WLB458787 WUV458787:WUX458787 IJ524323:IL524323 SF524323:SH524323 ACB524323:ACD524323 ALX524323:ALZ524323 AVT524323:AVV524323 BFP524323:BFR524323 BPL524323:BPN524323 BZH524323:BZJ524323 CJD524323:CJF524323 CSZ524323:CTB524323 DCV524323:DCX524323 DMR524323:DMT524323 DWN524323:DWP524323 EGJ524323:EGL524323 EQF524323:EQH524323 FAB524323:FAD524323 FJX524323:FJZ524323 FTT524323:FTV524323 GDP524323:GDR524323 GNL524323:GNN524323 GXH524323:GXJ524323 HHD524323:HHF524323 HQZ524323:HRB524323 IAV524323:IAX524323 IKR524323:IKT524323 IUN524323:IUP524323 JEJ524323:JEL524323 JOF524323:JOH524323 JYB524323:JYD524323 KHX524323:KHZ524323 KRT524323:KRV524323 LBP524323:LBR524323 LLL524323:LLN524323 LVH524323:LVJ524323 MFD524323:MFF524323 MOZ524323:MPB524323 MYV524323:MYX524323 NIR524323:NIT524323 NSN524323:NSP524323 OCJ524323:OCL524323 OMF524323:OMH524323 OWB524323:OWD524323 PFX524323:PFZ524323 PPT524323:PPV524323 PZP524323:PZR524323 QJL524323:QJN524323 QTH524323:QTJ524323 RDD524323:RDF524323 RMZ524323:RNB524323 RWV524323:RWX524323 SGR524323:SGT524323 SQN524323:SQP524323 TAJ524323:TAL524323 TKF524323:TKH524323 TUB524323:TUD524323 UDX524323:UDZ524323 UNT524323:UNV524323 UXP524323:UXR524323 VHL524323:VHN524323 VRH524323:VRJ524323 WBD524323:WBF524323 WKZ524323:WLB524323 WUV524323:WUX524323 IJ589859:IL589859 SF589859:SH589859 ACB589859:ACD589859 ALX589859:ALZ589859 AVT589859:AVV589859 BFP589859:BFR589859 BPL589859:BPN589859 BZH589859:BZJ589859 CJD589859:CJF589859 CSZ589859:CTB589859 DCV589859:DCX589859 DMR589859:DMT589859 DWN589859:DWP589859 EGJ589859:EGL589859 EQF589859:EQH589859 FAB589859:FAD589859 FJX589859:FJZ589859 FTT589859:FTV589859 GDP589859:GDR589859 GNL589859:GNN589859 GXH589859:GXJ589859 HHD589859:HHF589859 HQZ589859:HRB589859 IAV589859:IAX589859 IKR589859:IKT589859 IUN589859:IUP589859 JEJ589859:JEL589859 JOF589859:JOH589859 JYB589859:JYD589859 KHX589859:KHZ589859 KRT589859:KRV589859 LBP589859:LBR589859 LLL589859:LLN589859 LVH589859:LVJ589859 MFD589859:MFF589859 MOZ589859:MPB589859 MYV589859:MYX589859 NIR589859:NIT589859 NSN589859:NSP589859 OCJ589859:OCL589859 OMF589859:OMH589859 OWB589859:OWD589859 PFX589859:PFZ589859 PPT589859:PPV589859 PZP589859:PZR589859 QJL589859:QJN589859 QTH589859:QTJ589859 RDD589859:RDF589859 RMZ589859:RNB589859 RWV589859:RWX589859 SGR589859:SGT589859 SQN589859:SQP589859 TAJ589859:TAL589859 TKF589859:TKH589859 TUB589859:TUD589859 UDX589859:UDZ589859 UNT589859:UNV589859 UXP589859:UXR589859 VHL589859:VHN589859 VRH589859:VRJ589859 WBD589859:WBF589859 WKZ589859:WLB589859 WUV589859:WUX589859 IJ655395:IL655395 SF655395:SH655395 ACB655395:ACD655395 ALX655395:ALZ655395 AVT655395:AVV655395 BFP655395:BFR655395 BPL655395:BPN655395 BZH655395:BZJ655395 CJD655395:CJF655395 CSZ655395:CTB655395 DCV655395:DCX655395 DMR655395:DMT655395 DWN655395:DWP655395 EGJ655395:EGL655395 EQF655395:EQH655395 FAB655395:FAD655395 FJX655395:FJZ655395 FTT655395:FTV655395 GDP655395:GDR655395 GNL655395:GNN655395 GXH655395:GXJ655395 HHD655395:HHF655395 HQZ655395:HRB655395 IAV655395:IAX655395 IKR655395:IKT655395 IUN655395:IUP655395 JEJ655395:JEL655395 JOF655395:JOH655395 JYB655395:JYD655395 KHX655395:KHZ655395 KRT655395:KRV655395 LBP655395:LBR655395 LLL655395:LLN655395 LVH655395:LVJ655395 MFD655395:MFF655395 MOZ655395:MPB655395 MYV655395:MYX655395 NIR655395:NIT655395 NSN655395:NSP655395 OCJ655395:OCL655395 OMF655395:OMH655395 OWB655395:OWD655395 PFX655395:PFZ655395 PPT655395:PPV655395 PZP655395:PZR655395 QJL655395:QJN655395 QTH655395:QTJ655395 RDD655395:RDF655395 RMZ655395:RNB655395 RWV655395:RWX655395 SGR655395:SGT655395 SQN655395:SQP655395 TAJ655395:TAL655395 TKF655395:TKH655395 TUB655395:TUD655395 UDX655395:UDZ655395 UNT655395:UNV655395 UXP655395:UXR655395 VHL655395:VHN655395 VRH655395:VRJ655395 WBD655395:WBF655395 WKZ655395:WLB655395 WUV655395:WUX655395 IJ720931:IL720931 SF720931:SH720931 ACB720931:ACD720931 ALX720931:ALZ720931 AVT720931:AVV720931 BFP720931:BFR720931 BPL720931:BPN720931 BZH720931:BZJ720931 CJD720931:CJF720931 CSZ720931:CTB720931 DCV720931:DCX720931 DMR720931:DMT720931 DWN720931:DWP720931 EGJ720931:EGL720931 EQF720931:EQH720931 FAB720931:FAD720931 FJX720931:FJZ720931 FTT720931:FTV720931 GDP720931:GDR720931 GNL720931:GNN720931 GXH720931:GXJ720931 HHD720931:HHF720931 HQZ720931:HRB720931 IAV720931:IAX720931 IKR720931:IKT720931 IUN720931:IUP720931 JEJ720931:JEL720931 JOF720931:JOH720931 JYB720931:JYD720931 KHX720931:KHZ720931 KRT720931:KRV720931 LBP720931:LBR720931 LLL720931:LLN720931 LVH720931:LVJ720931 MFD720931:MFF720931 MOZ720931:MPB720931 MYV720931:MYX720931 NIR720931:NIT720931 NSN720931:NSP720931 OCJ720931:OCL720931 OMF720931:OMH720931 OWB720931:OWD720931 PFX720931:PFZ720931 PPT720931:PPV720931 PZP720931:PZR720931 QJL720931:QJN720931 QTH720931:QTJ720931 RDD720931:RDF720931 RMZ720931:RNB720931 RWV720931:RWX720931 SGR720931:SGT720931 SQN720931:SQP720931 TAJ720931:TAL720931 TKF720931:TKH720931 TUB720931:TUD720931 UDX720931:UDZ720931 UNT720931:UNV720931 UXP720931:UXR720931 VHL720931:VHN720931 VRH720931:VRJ720931 WBD720931:WBF720931 WKZ720931:WLB720931 WUV720931:WUX720931 IJ786467:IL786467 SF786467:SH786467 ACB786467:ACD786467 ALX786467:ALZ786467 AVT786467:AVV786467 BFP786467:BFR786467 BPL786467:BPN786467 BZH786467:BZJ786467 CJD786467:CJF786467 CSZ786467:CTB786467 DCV786467:DCX786467 DMR786467:DMT786467 DWN786467:DWP786467 EGJ786467:EGL786467 EQF786467:EQH786467 FAB786467:FAD786467 FJX786467:FJZ786467 FTT786467:FTV786467 GDP786467:GDR786467 GNL786467:GNN786467 GXH786467:GXJ786467 HHD786467:HHF786467 HQZ786467:HRB786467 IAV786467:IAX786467 IKR786467:IKT786467 IUN786467:IUP786467 JEJ786467:JEL786467 JOF786467:JOH786467 JYB786467:JYD786467 KHX786467:KHZ786467 KRT786467:KRV786467 LBP786467:LBR786467 LLL786467:LLN786467 LVH786467:LVJ786467 MFD786467:MFF786467 MOZ786467:MPB786467 MYV786467:MYX786467 NIR786467:NIT786467 NSN786467:NSP786467 OCJ786467:OCL786467 OMF786467:OMH786467 OWB786467:OWD786467 PFX786467:PFZ786467 PPT786467:PPV786467 PZP786467:PZR786467 QJL786467:QJN786467 QTH786467:QTJ786467 RDD786467:RDF786467 RMZ786467:RNB786467 RWV786467:RWX786467 SGR786467:SGT786467 SQN786467:SQP786467 TAJ786467:TAL786467 TKF786467:TKH786467 TUB786467:TUD786467 UDX786467:UDZ786467 UNT786467:UNV786467 UXP786467:UXR786467 VHL786467:VHN786467 VRH786467:VRJ786467 WBD786467:WBF786467 WKZ786467:WLB786467 WUV786467:WUX786467 IJ852003:IL852003 SF852003:SH852003 ACB852003:ACD852003 ALX852003:ALZ852003 AVT852003:AVV852003 BFP852003:BFR852003 BPL852003:BPN852003 BZH852003:BZJ852003 CJD852003:CJF852003 CSZ852003:CTB852003 DCV852003:DCX852003 DMR852003:DMT852003 DWN852003:DWP852003 EGJ852003:EGL852003 EQF852003:EQH852003 FAB852003:FAD852003 FJX852003:FJZ852003 FTT852003:FTV852003 GDP852003:GDR852003 GNL852003:GNN852003 GXH852003:GXJ852003 HHD852003:HHF852003 HQZ852003:HRB852003 IAV852003:IAX852003 IKR852003:IKT852003 IUN852003:IUP852003 JEJ852003:JEL852003 JOF852003:JOH852003 JYB852003:JYD852003 KHX852003:KHZ852003 KRT852003:KRV852003 LBP852003:LBR852003 LLL852003:LLN852003 LVH852003:LVJ852003 MFD852003:MFF852003 MOZ852003:MPB852003 MYV852003:MYX852003 NIR852003:NIT852003 NSN852003:NSP852003 OCJ852003:OCL852003 OMF852003:OMH852003 OWB852003:OWD852003 PFX852003:PFZ852003 PPT852003:PPV852003 PZP852003:PZR852003 QJL852003:QJN852003 QTH852003:QTJ852003 RDD852003:RDF852003 RMZ852003:RNB852003 RWV852003:RWX852003 SGR852003:SGT852003 SQN852003:SQP852003 TAJ852003:TAL852003 TKF852003:TKH852003 TUB852003:TUD852003 UDX852003:UDZ852003 UNT852003:UNV852003 UXP852003:UXR852003 VHL852003:VHN852003 VRH852003:VRJ852003 WBD852003:WBF852003 WKZ852003:WLB852003 WUV852003:WUX852003 IJ917539:IL917539 SF917539:SH917539 ACB917539:ACD917539 ALX917539:ALZ917539 AVT917539:AVV917539 BFP917539:BFR917539 BPL917539:BPN917539 BZH917539:BZJ917539 CJD917539:CJF917539 CSZ917539:CTB917539 DCV917539:DCX917539 DMR917539:DMT917539 DWN917539:DWP917539 EGJ917539:EGL917539 EQF917539:EQH917539 FAB917539:FAD917539 FJX917539:FJZ917539 FTT917539:FTV917539 GDP917539:GDR917539 GNL917539:GNN917539 GXH917539:GXJ917539 HHD917539:HHF917539 HQZ917539:HRB917539 IAV917539:IAX917539 IKR917539:IKT917539 IUN917539:IUP917539 JEJ917539:JEL917539 JOF917539:JOH917539 JYB917539:JYD917539 KHX917539:KHZ917539 KRT917539:KRV917539 LBP917539:LBR917539 LLL917539:LLN917539 LVH917539:LVJ917539 MFD917539:MFF917539 MOZ917539:MPB917539 MYV917539:MYX917539 NIR917539:NIT917539 NSN917539:NSP917539 OCJ917539:OCL917539 OMF917539:OMH917539 OWB917539:OWD917539 PFX917539:PFZ917539 PPT917539:PPV917539 PZP917539:PZR917539 QJL917539:QJN917539 QTH917539:QTJ917539 RDD917539:RDF917539 RMZ917539:RNB917539 RWV917539:RWX917539 SGR917539:SGT917539 SQN917539:SQP917539 TAJ917539:TAL917539 TKF917539:TKH917539 TUB917539:TUD917539 UDX917539:UDZ917539 UNT917539:UNV917539 UXP917539:UXR917539 VHL917539:VHN917539 VRH917539:VRJ917539 WBD917539:WBF917539 WKZ917539:WLB917539 WUV917539:WUX917539 IJ983075:IL983075 SF983075:SH983075 ACB983075:ACD983075 ALX983075:ALZ983075 AVT983075:AVV983075 BFP983075:BFR983075 BPL983075:BPN983075 BZH983075:BZJ983075 CJD983075:CJF983075 CSZ983075:CTB983075 DCV983075:DCX983075 DMR983075:DMT983075 DWN983075:DWP983075 EGJ983075:EGL983075 EQF983075:EQH983075 FAB983075:FAD983075 FJX983075:FJZ983075 FTT983075:FTV983075 GDP983075:GDR983075 GNL983075:GNN983075 GXH983075:GXJ983075 HHD983075:HHF983075 HQZ983075:HRB983075 IAV983075:IAX983075 IKR983075:IKT983075 IUN983075:IUP983075 JEJ983075:JEL983075 JOF983075:JOH983075 JYB983075:JYD983075 KHX983075:KHZ983075 KRT983075:KRV983075 LBP983075:LBR983075 LLL983075:LLN983075 LVH983075:LVJ983075 MFD983075:MFF983075 MOZ983075:MPB983075 MYV983075:MYX983075 NIR983075:NIT983075 NSN983075:NSP983075 OCJ983075:OCL983075 OMF983075:OMH983075 OWB983075:OWD983075 PFX983075:PFZ983075 PPT983075:PPV983075 PZP983075:PZR983075 QJL983075:QJN983075 QTH983075:QTJ983075 RDD983075:RDF983075 RMZ983075:RNB983075 RWV983075:RWX983075 SGR983075:SGT983075 SQN983075:SQP983075 TAJ983075:TAL983075 TKF983075:TKH983075 TUB983075:TUD983075 UDX983075:UDZ983075 UNT983075:UNV983075 UXP983075:UXR983075 VHL983075:VHN983075 VRH983075:VRJ983075 WBD983075:WBF983075 WKZ983075:WLB983075 WUV983075:WUX983075 IO65569:IQ65570 SK65569:SM65570 ACG65569:ACI65570 AMC65569:AME65570 AVY65569:AWA65570 BFU65569:BFW65570 BPQ65569:BPS65570 BZM65569:BZO65570 CJI65569:CJK65570 CTE65569:CTG65570 DDA65569:DDC65570 DMW65569:DMY65570 DWS65569:DWU65570 EGO65569:EGQ65570 EQK65569:EQM65570 FAG65569:FAI65570 FKC65569:FKE65570 FTY65569:FUA65570 GDU65569:GDW65570 GNQ65569:GNS65570 GXM65569:GXO65570 HHI65569:HHK65570 HRE65569:HRG65570 IBA65569:IBC65570 IKW65569:IKY65570 IUS65569:IUU65570 JEO65569:JEQ65570 JOK65569:JOM65570 JYG65569:JYI65570 KIC65569:KIE65570 KRY65569:KSA65570 LBU65569:LBW65570 LLQ65569:LLS65570 LVM65569:LVO65570 MFI65569:MFK65570 MPE65569:MPG65570 MZA65569:MZC65570 NIW65569:NIY65570 NSS65569:NSU65570 OCO65569:OCQ65570 OMK65569:OMM65570 OWG65569:OWI65570 PGC65569:PGE65570 PPY65569:PQA65570 PZU65569:PZW65570 QJQ65569:QJS65570 QTM65569:QTO65570 RDI65569:RDK65570 RNE65569:RNG65570 RXA65569:RXC65570 SGW65569:SGY65570 SQS65569:SQU65570 TAO65569:TAQ65570 TKK65569:TKM65570 TUG65569:TUI65570 UEC65569:UEE65570 UNY65569:UOA65570 UXU65569:UXW65570 VHQ65569:VHS65570 VRM65569:VRO65570 WBI65569:WBK65570 WLE65569:WLG65570 WVA65569:WVC65570 IO131105:IQ131106 SK131105:SM131106 ACG131105:ACI131106 AMC131105:AME131106 AVY131105:AWA131106 BFU131105:BFW131106 BPQ131105:BPS131106 BZM131105:BZO131106 CJI131105:CJK131106 CTE131105:CTG131106 DDA131105:DDC131106 DMW131105:DMY131106 DWS131105:DWU131106 EGO131105:EGQ131106 EQK131105:EQM131106 FAG131105:FAI131106 FKC131105:FKE131106 FTY131105:FUA131106 GDU131105:GDW131106 GNQ131105:GNS131106 GXM131105:GXO131106 HHI131105:HHK131106 HRE131105:HRG131106 IBA131105:IBC131106 IKW131105:IKY131106 IUS131105:IUU131106 JEO131105:JEQ131106 JOK131105:JOM131106 JYG131105:JYI131106 KIC131105:KIE131106 KRY131105:KSA131106 LBU131105:LBW131106 LLQ131105:LLS131106 LVM131105:LVO131106 MFI131105:MFK131106 MPE131105:MPG131106 MZA131105:MZC131106 NIW131105:NIY131106 NSS131105:NSU131106 OCO131105:OCQ131106 OMK131105:OMM131106 OWG131105:OWI131106 PGC131105:PGE131106 PPY131105:PQA131106 PZU131105:PZW131106 QJQ131105:QJS131106 QTM131105:QTO131106 RDI131105:RDK131106 RNE131105:RNG131106 RXA131105:RXC131106 SGW131105:SGY131106 SQS131105:SQU131106 TAO131105:TAQ131106 TKK131105:TKM131106 TUG131105:TUI131106 UEC131105:UEE131106 UNY131105:UOA131106 UXU131105:UXW131106 VHQ131105:VHS131106 VRM131105:VRO131106 WBI131105:WBK131106 WLE131105:WLG131106 WVA131105:WVC131106 IO196641:IQ196642 SK196641:SM196642 ACG196641:ACI196642 AMC196641:AME196642 AVY196641:AWA196642 BFU196641:BFW196642 BPQ196641:BPS196642 BZM196641:BZO196642 CJI196641:CJK196642 CTE196641:CTG196642 DDA196641:DDC196642 DMW196641:DMY196642 DWS196641:DWU196642 EGO196641:EGQ196642 EQK196641:EQM196642 FAG196641:FAI196642 FKC196641:FKE196642 FTY196641:FUA196642 GDU196641:GDW196642 GNQ196641:GNS196642 GXM196641:GXO196642 HHI196641:HHK196642 HRE196641:HRG196642 IBA196641:IBC196642 IKW196641:IKY196642 IUS196641:IUU196642 JEO196641:JEQ196642 JOK196641:JOM196642 JYG196641:JYI196642 KIC196641:KIE196642 KRY196641:KSA196642 LBU196641:LBW196642 LLQ196641:LLS196642 LVM196641:LVO196642 MFI196641:MFK196642 MPE196641:MPG196642 MZA196641:MZC196642 NIW196641:NIY196642 NSS196641:NSU196642 OCO196641:OCQ196642 OMK196641:OMM196642 OWG196641:OWI196642 PGC196641:PGE196642 PPY196641:PQA196642 PZU196641:PZW196642 QJQ196641:QJS196642 QTM196641:QTO196642 RDI196641:RDK196642 RNE196641:RNG196642 RXA196641:RXC196642 SGW196641:SGY196642 SQS196641:SQU196642 TAO196641:TAQ196642 TKK196641:TKM196642 TUG196641:TUI196642 UEC196641:UEE196642 UNY196641:UOA196642 UXU196641:UXW196642 VHQ196641:VHS196642 VRM196641:VRO196642 WBI196641:WBK196642 WLE196641:WLG196642 WVA196641:WVC196642 IO262177:IQ262178 SK262177:SM262178 ACG262177:ACI262178 AMC262177:AME262178 AVY262177:AWA262178 BFU262177:BFW262178 BPQ262177:BPS262178 BZM262177:BZO262178 CJI262177:CJK262178 CTE262177:CTG262178 DDA262177:DDC262178 DMW262177:DMY262178 DWS262177:DWU262178 EGO262177:EGQ262178 EQK262177:EQM262178 FAG262177:FAI262178 FKC262177:FKE262178 FTY262177:FUA262178 GDU262177:GDW262178 GNQ262177:GNS262178 GXM262177:GXO262178 HHI262177:HHK262178 HRE262177:HRG262178 IBA262177:IBC262178 IKW262177:IKY262178 IUS262177:IUU262178 JEO262177:JEQ262178 JOK262177:JOM262178 JYG262177:JYI262178 KIC262177:KIE262178 KRY262177:KSA262178 LBU262177:LBW262178 LLQ262177:LLS262178 LVM262177:LVO262178 MFI262177:MFK262178 MPE262177:MPG262178 MZA262177:MZC262178 NIW262177:NIY262178 NSS262177:NSU262178 OCO262177:OCQ262178 OMK262177:OMM262178 OWG262177:OWI262178 PGC262177:PGE262178 PPY262177:PQA262178 PZU262177:PZW262178 QJQ262177:QJS262178 QTM262177:QTO262178 RDI262177:RDK262178 RNE262177:RNG262178 RXA262177:RXC262178 SGW262177:SGY262178 SQS262177:SQU262178 TAO262177:TAQ262178 TKK262177:TKM262178 TUG262177:TUI262178 UEC262177:UEE262178 UNY262177:UOA262178 UXU262177:UXW262178 VHQ262177:VHS262178 VRM262177:VRO262178 WBI262177:WBK262178 WLE262177:WLG262178 WVA262177:WVC262178 IO327713:IQ327714 SK327713:SM327714 ACG327713:ACI327714 AMC327713:AME327714 AVY327713:AWA327714 BFU327713:BFW327714 BPQ327713:BPS327714 BZM327713:BZO327714 CJI327713:CJK327714 CTE327713:CTG327714 DDA327713:DDC327714 DMW327713:DMY327714 DWS327713:DWU327714 EGO327713:EGQ327714 EQK327713:EQM327714 FAG327713:FAI327714 FKC327713:FKE327714 FTY327713:FUA327714 GDU327713:GDW327714 GNQ327713:GNS327714 GXM327713:GXO327714 HHI327713:HHK327714 HRE327713:HRG327714 IBA327713:IBC327714 IKW327713:IKY327714 IUS327713:IUU327714 JEO327713:JEQ327714 JOK327713:JOM327714 JYG327713:JYI327714 KIC327713:KIE327714 KRY327713:KSA327714 LBU327713:LBW327714 LLQ327713:LLS327714 LVM327713:LVO327714 MFI327713:MFK327714 MPE327713:MPG327714 MZA327713:MZC327714 NIW327713:NIY327714 NSS327713:NSU327714 OCO327713:OCQ327714 OMK327713:OMM327714 OWG327713:OWI327714 PGC327713:PGE327714 PPY327713:PQA327714 PZU327713:PZW327714 QJQ327713:QJS327714 QTM327713:QTO327714 RDI327713:RDK327714 RNE327713:RNG327714 RXA327713:RXC327714 SGW327713:SGY327714 SQS327713:SQU327714 TAO327713:TAQ327714 TKK327713:TKM327714 TUG327713:TUI327714 UEC327713:UEE327714 UNY327713:UOA327714 UXU327713:UXW327714 VHQ327713:VHS327714 VRM327713:VRO327714 WBI327713:WBK327714 WLE327713:WLG327714 WVA327713:WVC327714 IO393249:IQ393250 SK393249:SM393250 ACG393249:ACI393250 AMC393249:AME393250 AVY393249:AWA393250 BFU393249:BFW393250 BPQ393249:BPS393250 BZM393249:BZO393250 CJI393249:CJK393250 CTE393249:CTG393250 DDA393249:DDC393250 DMW393249:DMY393250 DWS393249:DWU393250 EGO393249:EGQ393250 EQK393249:EQM393250 FAG393249:FAI393250 FKC393249:FKE393250 FTY393249:FUA393250 GDU393249:GDW393250 GNQ393249:GNS393250 GXM393249:GXO393250 HHI393249:HHK393250 HRE393249:HRG393250 IBA393249:IBC393250 IKW393249:IKY393250 IUS393249:IUU393250 JEO393249:JEQ393250 JOK393249:JOM393250 JYG393249:JYI393250 KIC393249:KIE393250 KRY393249:KSA393250 LBU393249:LBW393250 LLQ393249:LLS393250 LVM393249:LVO393250 MFI393249:MFK393250 MPE393249:MPG393250 MZA393249:MZC393250 NIW393249:NIY393250 NSS393249:NSU393250 OCO393249:OCQ393250 OMK393249:OMM393250 OWG393249:OWI393250 PGC393249:PGE393250 PPY393249:PQA393250 PZU393249:PZW393250 QJQ393249:QJS393250 QTM393249:QTO393250 RDI393249:RDK393250 RNE393249:RNG393250 RXA393249:RXC393250 SGW393249:SGY393250 SQS393249:SQU393250 TAO393249:TAQ393250 TKK393249:TKM393250 TUG393249:TUI393250 UEC393249:UEE393250 UNY393249:UOA393250 UXU393249:UXW393250 VHQ393249:VHS393250 VRM393249:VRO393250 WBI393249:WBK393250 WLE393249:WLG393250 WVA393249:WVC393250 IO458785:IQ458786 SK458785:SM458786 ACG458785:ACI458786 AMC458785:AME458786 AVY458785:AWA458786 BFU458785:BFW458786 BPQ458785:BPS458786 BZM458785:BZO458786 CJI458785:CJK458786 CTE458785:CTG458786 DDA458785:DDC458786 DMW458785:DMY458786 DWS458785:DWU458786 EGO458785:EGQ458786 EQK458785:EQM458786 FAG458785:FAI458786 FKC458785:FKE458786 FTY458785:FUA458786 GDU458785:GDW458786 GNQ458785:GNS458786 GXM458785:GXO458786 HHI458785:HHK458786 HRE458785:HRG458786 IBA458785:IBC458786 IKW458785:IKY458786 IUS458785:IUU458786 JEO458785:JEQ458786 JOK458785:JOM458786 JYG458785:JYI458786 KIC458785:KIE458786 KRY458785:KSA458786 LBU458785:LBW458786 LLQ458785:LLS458786 LVM458785:LVO458786 MFI458785:MFK458786 MPE458785:MPG458786 MZA458785:MZC458786 NIW458785:NIY458786 NSS458785:NSU458786 OCO458785:OCQ458786 OMK458785:OMM458786 OWG458785:OWI458786 PGC458785:PGE458786 PPY458785:PQA458786 PZU458785:PZW458786 QJQ458785:QJS458786 QTM458785:QTO458786 RDI458785:RDK458786 RNE458785:RNG458786 RXA458785:RXC458786 SGW458785:SGY458786 SQS458785:SQU458786 TAO458785:TAQ458786 TKK458785:TKM458786 TUG458785:TUI458786 UEC458785:UEE458786 UNY458785:UOA458786 UXU458785:UXW458786 VHQ458785:VHS458786 VRM458785:VRO458786 WBI458785:WBK458786 WLE458785:WLG458786 WVA458785:WVC458786 IO524321:IQ524322 SK524321:SM524322 ACG524321:ACI524322 AMC524321:AME524322 AVY524321:AWA524322 BFU524321:BFW524322 BPQ524321:BPS524322 BZM524321:BZO524322 CJI524321:CJK524322 CTE524321:CTG524322 DDA524321:DDC524322 DMW524321:DMY524322 DWS524321:DWU524322 EGO524321:EGQ524322 EQK524321:EQM524322 FAG524321:FAI524322 FKC524321:FKE524322 FTY524321:FUA524322 GDU524321:GDW524322 GNQ524321:GNS524322 GXM524321:GXO524322 HHI524321:HHK524322 HRE524321:HRG524322 IBA524321:IBC524322 IKW524321:IKY524322 IUS524321:IUU524322 JEO524321:JEQ524322 JOK524321:JOM524322 JYG524321:JYI524322 KIC524321:KIE524322 KRY524321:KSA524322 LBU524321:LBW524322 LLQ524321:LLS524322 LVM524321:LVO524322 MFI524321:MFK524322 MPE524321:MPG524322 MZA524321:MZC524322 NIW524321:NIY524322 NSS524321:NSU524322 OCO524321:OCQ524322 OMK524321:OMM524322 OWG524321:OWI524322 PGC524321:PGE524322 PPY524321:PQA524322 PZU524321:PZW524322 QJQ524321:QJS524322 QTM524321:QTO524322 RDI524321:RDK524322 RNE524321:RNG524322 RXA524321:RXC524322 SGW524321:SGY524322 SQS524321:SQU524322 TAO524321:TAQ524322 TKK524321:TKM524322 TUG524321:TUI524322 UEC524321:UEE524322 UNY524321:UOA524322 UXU524321:UXW524322 VHQ524321:VHS524322 VRM524321:VRO524322 WBI524321:WBK524322 WLE524321:WLG524322 WVA524321:WVC524322 IO589857:IQ589858 SK589857:SM589858 ACG589857:ACI589858 AMC589857:AME589858 AVY589857:AWA589858 BFU589857:BFW589858 BPQ589857:BPS589858 BZM589857:BZO589858 CJI589857:CJK589858 CTE589857:CTG589858 DDA589857:DDC589858 DMW589857:DMY589858 DWS589857:DWU589858 EGO589857:EGQ589858 EQK589857:EQM589858 FAG589857:FAI589858 FKC589857:FKE589858 FTY589857:FUA589858 GDU589857:GDW589858 GNQ589857:GNS589858 GXM589857:GXO589858 HHI589857:HHK589858 HRE589857:HRG589858 IBA589857:IBC589858 IKW589857:IKY589858 IUS589857:IUU589858 JEO589857:JEQ589858 JOK589857:JOM589858 JYG589857:JYI589858 KIC589857:KIE589858 KRY589857:KSA589858 LBU589857:LBW589858 LLQ589857:LLS589858 LVM589857:LVO589858 MFI589857:MFK589858 MPE589857:MPG589858 MZA589857:MZC589858 NIW589857:NIY589858 NSS589857:NSU589858 OCO589857:OCQ589858 OMK589857:OMM589858 OWG589857:OWI589858 PGC589857:PGE589858 PPY589857:PQA589858 PZU589857:PZW589858 QJQ589857:QJS589858 QTM589857:QTO589858 RDI589857:RDK589858 RNE589857:RNG589858 RXA589857:RXC589858 SGW589857:SGY589858 SQS589857:SQU589858 TAO589857:TAQ589858 TKK589857:TKM589858 TUG589857:TUI589858 UEC589857:UEE589858 UNY589857:UOA589858 UXU589857:UXW589858 VHQ589857:VHS589858 VRM589857:VRO589858 WBI589857:WBK589858 WLE589857:WLG589858 WVA589857:WVC589858 IO655393:IQ655394 SK655393:SM655394 ACG655393:ACI655394 AMC655393:AME655394 AVY655393:AWA655394 BFU655393:BFW655394 BPQ655393:BPS655394 BZM655393:BZO655394 CJI655393:CJK655394 CTE655393:CTG655394 DDA655393:DDC655394 DMW655393:DMY655394 DWS655393:DWU655394 EGO655393:EGQ655394 EQK655393:EQM655394 FAG655393:FAI655394 FKC655393:FKE655394 FTY655393:FUA655394 GDU655393:GDW655394 GNQ655393:GNS655394 GXM655393:GXO655394 HHI655393:HHK655394 HRE655393:HRG655394 IBA655393:IBC655394 IKW655393:IKY655394 IUS655393:IUU655394 JEO655393:JEQ655394 JOK655393:JOM655394 JYG655393:JYI655394 KIC655393:KIE655394 KRY655393:KSA655394 LBU655393:LBW655394 LLQ655393:LLS655394 LVM655393:LVO655394 MFI655393:MFK655394 MPE655393:MPG655394 MZA655393:MZC655394 NIW655393:NIY655394 NSS655393:NSU655394 OCO655393:OCQ655394 OMK655393:OMM655394 OWG655393:OWI655394 PGC655393:PGE655394 PPY655393:PQA655394 PZU655393:PZW655394 QJQ655393:QJS655394 QTM655393:QTO655394 RDI655393:RDK655394 RNE655393:RNG655394 RXA655393:RXC655394 SGW655393:SGY655394 SQS655393:SQU655394 TAO655393:TAQ655394 TKK655393:TKM655394 TUG655393:TUI655394 UEC655393:UEE655394 UNY655393:UOA655394 UXU655393:UXW655394 VHQ655393:VHS655394 VRM655393:VRO655394 WBI655393:WBK655394 WLE655393:WLG655394 WVA655393:WVC655394 IO720929:IQ720930 SK720929:SM720930 ACG720929:ACI720930 AMC720929:AME720930 AVY720929:AWA720930 BFU720929:BFW720930 BPQ720929:BPS720930 BZM720929:BZO720930 CJI720929:CJK720930 CTE720929:CTG720930 DDA720929:DDC720930 DMW720929:DMY720930 DWS720929:DWU720930 EGO720929:EGQ720930 EQK720929:EQM720930 FAG720929:FAI720930 FKC720929:FKE720930 FTY720929:FUA720930 GDU720929:GDW720930 GNQ720929:GNS720930 GXM720929:GXO720930 HHI720929:HHK720930 HRE720929:HRG720930 IBA720929:IBC720930 IKW720929:IKY720930 IUS720929:IUU720930 JEO720929:JEQ720930 JOK720929:JOM720930 JYG720929:JYI720930 KIC720929:KIE720930 KRY720929:KSA720930 LBU720929:LBW720930 LLQ720929:LLS720930 LVM720929:LVO720930 MFI720929:MFK720930 MPE720929:MPG720930 MZA720929:MZC720930 NIW720929:NIY720930 NSS720929:NSU720930 OCO720929:OCQ720930 OMK720929:OMM720930 OWG720929:OWI720930 PGC720929:PGE720930 PPY720929:PQA720930 PZU720929:PZW720930 QJQ720929:QJS720930 QTM720929:QTO720930 RDI720929:RDK720930 RNE720929:RNG720930 RXA720929:RXC720930 SGW720929:SGY720930 SQS720929:SQU720930 TAO720929:TAQ720930 TKK720929:TKM720930 TUG720929:TUI720930 UEC720929:UEE720930 UNY720929:UOA720930 UXU720929:UXW720930 VHQ720929:VHS720930 VRM720929:VRO720930 WBI720929:WBK720930 WLE720929:WLG720930 WVA720929:WVC720930 IO786465:IQ786466 SK786465:SM786466 ACG786465:ACI786466 AMC786465:AME786466 AVY786465:AWA786466 BFU786465:BFW786466 BPQ786465:BPS786466 BZM786465:BZO786466 CJI786465:CJK786466 CTE786465:CTG786466 DDA786465:DDC786466 DMW786465:DMY786466 DWS786465:DWU786466 EGO786465:EGQ786466 EQK786465:EQM786466 FAG786465:FAI786466 FKC786465:FKE786466 FTY786465:FUA786466 GDU786465:GDW786466 GNQ786465:GNS786466 GXM786465:GXO786466 HHI786465:HHK786466 HRE786465:HRG786466 IBA786465:IBC786466 IKW786465:IKY786466 IUS786465:IUU786466 JEO786465:JEQ786466 JOK786465:JOM786466 JYG786465:JYI786466 KIC786465:KIE786466 KRY786465:KSA786466 LBU786465:LBW786466 LLQ786465:LLS786466 LVM786465:LVO786466 MFI786465:MFK786466 MPE786465:MPG786466 MZA786465:MZC786466 NIW786465:NIY786466 NSS786465:NSU786466 OCO786465:OCQ786466 OMK786465:OMM786466 OWG786465:OWI786466 PGC786465:PGE786466 PPY786465:PQA786466 PZU786465:PZW786466 QJQ786465:QJS786466 QTM786465:QTO786466 RDI786465:RDK786466 RNE786465:RNG786466 RXA786465:RXC786466 SGW786465:SGY786466 SQS786465:SQU786466 TAO786465:TAQ786466 TKK786465:TKM786466 TUG786465:TUI786466 UEC786465:UEE786466 UNY786465:UOA786466 UXU786465:UXW786466 VHQ786465:VHS786466 VRM786465:VRO786466 WBI786465:WBK786466 WLE786465:WLG786466 WVA786465:WVC786466 IO852001:IQ852002 SK852001:SM852002 ACG852001:ACI852002 AMC852001:AME852002 AVY852001:AWA852002 BFU852001:BFW852002 BPQ852001:BPS852002 BZM852001:BZO852002 CJI852001:CJK852002 CTE852001:CTG852002 DDA852001:DDC852002 DMW852001:DMY852002 DWS852001:DWU852002 EGO852001:EGQ852002 EQK852001:EQM852002 FAG852001:FAI852002 FKC852001:FKE852002 FTY852001:FUA852002 GDU852001:GDW852002 GNQ852001:GNS852002 GXM852001:GXO852002 HHI852001:HHK852002 HRE852001:HRG852002 IBA852001:IBC852002 IKW852001:IKY852002 IUS852001:IUU852002 JEO852001:JEQ852002 JOK852001:JOM852002 JYG852001:JYI852002 KIC852001:KIE852002 KRY852001:KSA852002 LBU852001:LBW852002 LLQ852001:LLS852002 LVM852001:LVO852002 MFI852001:MFK852002 MPE852001:MPG852002 MZA852001:MZC852002 NIW852001:NIY852002 NSS852001:NSU852002 OCO852001:OCQ852002 OMK852001:OMM852002 OWG852001:OWI852002 PGC852001:PGE852002 PPY852001:PQA852002 PZU852001:PZW852002 QJQ852001:QJS852002 QTM852001:QTO852002 RDI852001:RDK852002 RNE852001:RNG852002 RXA852001:RXC852002 SGW852001:SGY852002 SQS852001:SQU852002 TAO852001:TAQ852002 TKK852001:TKM852002 TUG852001:TUI852002 UEC852001:UEE852002 UNY852001:UOA852002 UXU852001:UXW852002 VHQ852001:VHS852002 VRM852001:VRO852002 WBI852001:WBK852002 WLE852001:WLG852002 WVA852001:WVC852002 IO917537:IQ917538 SK917537:SM917538 ACG917537:ACI917538 AMC917537:AME917538 AVY917537:AWA917538 BFU917537:BFW917538 BPQ917537:BPS917538 BZM917537:BZO917538 CJI917537:CJK917538 CTE917537:CTG917538 DDA917537:DDC917538 DMW917537:DMY917538 DWS917537:DWU917538 EGO917537:EGQ917538 EQK917537:EQM917538 FAG917537:FAI917538 FKC917537:FKE917538 FTY917537:FUA917538 GDU917537:GDW917538 GNQ917537:GNS917538 GXM917537:GXO917538 HHI917537:HHK917538 HRE917537:HRG917538 IBA917537:IBC917538 IKW917537:IKY917538 IUS917537:IUU917538 JEO917537:JEQ917538 JOK917537:JOM917538 JYG917537:JYI917538 KIC917537:KIE917538 KRY917537:KSA917538 LBU917537:LBW917538 LLQ917537:LLS917538 LVM917537:LVO917538 MFI917537:MFK917538 MPE917537:MPG917538 MZA917537:MZC917538 NIW917537:NIY917538 NSS917537:NSU917538 OCO917537:OCQ917538 OMK917537:OMM917538 OWG917537:OWI917538 PGC917537:PGE917538 PPY917537:PQA917538 PZU917537:PZW917538 QJQ917537:QJS917538 QTM917537:QTO917538 RDI917537:RDK917538 RNE917537:RNG917538 RXA917537:RXC917538 SGW917537:SGY917538 SQS917537:SQU917538 TAO917537:TAQ917538 TKK917537:TKM917538 TUG917537:TUI917538 UEC917537:UEE917538 UNY917537:UOA917538 UXU917537:UXW917538 VHQ917537:VHS917538 VRM917537:VRO917538 WBI917537:WBK917538 WLE917537:WLG917538 WVA917537:WVC917538 IO983073:IQ983074 SK983073:SM983074 ACG983073:ACI983074 AMC983073:AME983074 AVY983073:AWA983074 BFU983073:BFW983074 BPQ983073:BPS983074 BZM983073:BZO983074 CJI983073:CJK983074 CTE983073:CTG983074 DDA983073:DDC983074 DMW983073:DMY983074 DWS983073:DWU983074 EGO983073:EGQ983074 EQK983073:EQM983074 FAG983073:FAI983074 FKC983073:FKE983074 FTY983073:FUA983074 GDU983073:GDW983074 GNQ983073:GNS983074 GXM983073:GXO983074 HHI983073:HHK983074 HRE983073:HRG983074 IBA983073:IBC983074 IKW983073:IKY983074 IUS983073:IUU983074 JEO983073:JEQ983074 JOK983073:JOM983074 JYG983073:JYI983074 KIC983073:KIE983074 KRY983073:KSA983074 LBU983073:LBW983074 LLQ983073:LLS983074 LVM983073:LVO983074 MFI983073:MFK983074 MPE983073:MPG983074 MZA983073:MZC983074 NIW983073:NIY983074 NSS983073:NSU983074 OCO983073:OCQ983074 OMK983073:OMM983074 OWG983073:OWI983074 PGC983073:PGE983074 PPY983073:PQA983074 PZU983073:PZW983074 QJQ983073:QJS983074 QTM983073:QTO983074 RDI983073:RDK983074 RNE983073:RNG983074 RXA983073:RXC983074 SGW983073:SGY983074 SQS983073:SQU983074 TAO983073:TAQ983074 TKK983073:TKM983074 TUG983073:TUI983074 UEC983073:UEE983074 UNY983073:UOA983074 UXU983073:UXW983074 VHQ983073:VHS983074 VRM983073:VRO983074 WBI983073:WBK983074 WLE983073:WLG983074 WVA983073:WVC983074 N65532 HU65532 RQ65532 ABM65532 ALI65532 AVE65532 BFA65532 BOW65532 BYS65532 CIO65532 CSK65532 DCG65532 DMC65532 DVY65532 EFU65532 EPQ65532 EZM65532 FJI65532 FTE65532 GDA65532 GMW65532 GWS65532 HGO65532 HQK65532 IAG65532 IKC65532 ITY65532 JDU65532 JNQ65532 JXM65532 KHI65532 KRE65532 LBA65532 LKW65532 LUS65532 MEO65532 MOK65532 MYG65532 NIC65532 NRY65532 OBU65532 OLQ65532 OVM65532 PFI65532 PPE65532 PZA65532 QIW65532 QSS65532 RCO65532 RMK65532 RWG65532 SGC65532 SPY65532 SZU65532 TJQ65532 TTM65532 UDI65532 UNE65532 UXA65532 VGW65532 VQS65532 WAO65532 WKK65532 WUG65532 N131068 HU131068 RQ131068 ABM131068 ALI131068 AVE131068 BFA131068 BOW131068 BYS131068 CIO131068 CSK131068 DCG131068 DMC131068 DVY131068 EFU131068 EPQ131068 EZM131068 FJI131068 FTE131068 GDA131068 GMW131068 GWS131068 HGO131068 HQK131068 IAG131068 IKC131068 ITY131068 JDU131068 JNQ131068 JXM131068 KHI131068 KRE131068 LBA131068 LKW131068 LUS131068 MEO131068 MOK131068 MYG131068 NIC131068 NRY131068 OBU131068 OLQ131068 OVM131068 PFI131068 PPE131068 PZA131068 QIW131068 QSS131068 RCO131068 RMK131068 RWG131068 SGC131068 SPY131068 SZU131068 TJQ131068 TTM131068 UDI131068 UNE131068 UXA131068 VGW131068 VQS131068 WAO131068 WKK131068 WUG131068 N196604 HU196604 RQ196604 ABM196604 ALI196604 AVE196604 BFA196604 BOW196604 BYS196604 CIO196604 CSK196604 DCG196604 DMC196604 DVY196604 EFU196604 EPQ196604 EZM196604 FJI196604 FTE196604 GDA196604 GMW196604 GWS196604 HGO196604 HQK196604 IAG196604 IKC196604 ITY196604 JDU196604 JNQ196604 JXM196604 KHI196604 KRE196604 LBA196604 LKW196604 LUS196604 MEO196604 MOK196604 MYG196604 NIC196604 NRY196604 OBU196604 OLQ196604 OVM196604 PFI196604 PPE196604 PZA196604 QIW196604 QSS196604 RCO196604 RMK196604 RWG196604 SGC196604 SPY196604 SZU196604 TJQ196604 TTM196604 UDI196604 UNE196604 UXA196604 VGW196604 VQS196604 WAO196604 WKK196604 WUG196604 N262140 HU262140 RQ262140 ABM262140 ALI262140 AVE262140 BFA262140 BOW262140 BYS262140 CIO262140 CSK262140 DCG262140 DMC262140 DVY262140 EFU262140 EPQ262140 EZM262140 FJI262140 FTE262140 GDA262140 GMW262140 GWS262140 HGO262140 HQK262140 IAG262140 IKC262140 ITY262140 JDU262140 JNQ262140 JXM262140 KHI262140 KRE262140 LBA262140 LKW262140 LUS262140 MEO262140 MOK262140 MYG262140 NIC262140 NRY262140 OBU262140 OLQ262140 OVM262140 PFI262140 PPE262140 PZA262140 QIW262140 QSS262140 RCO262140 RMK262140 RWG262140 SGC262140 SPY262140 SZU262140 TJQ262140 TTM262140 UDI262140 UNE262140 UXA262140 VGW262140 VQS262140 WAO262140 WKK262140 WUG262140 N327676 HU327676 RQ327676 ABM327676 ALI327676 AVE327676 BFA327676 BOW327676 BYS327676 CIO327676 CSK327676 DCG327676 DMC327676 DVY327676 EFU327676 EPQ327676 EZM327676 FJI327676 FTE327676 GDA327676 GMW327676 GWS327676 HGO327676 HQK327676 IAG327676 IKC327676 ITY327676 JDU327676 JNQ327676 JXM327676 KHI327676 KRE327676 LBA327676 LKW327676 LUS327676 MEO327676 MOK327676 MYG327676 NIC327676 NRY327676 OBU327676 OLQ327676 OVM327676 PFI327676 PPE327676 PZA327676 QIW327676 QSS327676 RCO327676 RMK327676 RWG327676 SGC327676 SPY327676 SZU327676 TJQ327676 TTM327676 UDI327676 UNE327676 UXA327676 VGW327676 VQS327676 WAO327676 WKK327676 WUG327676 N393212 HU393212 RQ393212 ABM393212 ALI393212 AVE393212 BFA393212 BOW393212 BYS393212 CIO393212 CSK393212 DCG393212 DMC393212 DVY393212 EFU393212 EPQ393212 EZM393212 FJI393212 FTE393212 GDA393212 GMW393212 GWS393212 HGO393212 HQK393212 IAG393212 IKC393212 ITY393212 JDU393212 JNQ393212 JXM393212 KHI393212 KRE393212 LBA393212 LKW393212 LUS393212 MEO393212 MOK393212 MYG393212 NIC393212 NRY393212 OBU393212 OLQ393212 OVM393212 PFI393212 PPE393212 PZA393212 QIW393212 QSS393212 RCO393212 RMK393212 RWG393212 SGC393212 SPY393212 SZU393212 TJQ393212 TTM393212 UDI393212 UNE393212 UXA393212 VGW393212 VQS393212 WAO393212 WKK393212 WUG393212 N458748 HU458748 RQ458748 ABM458748 ALI458748 AVE458748 BFA458748 BOW458748 BYS458748 CIO458748 CSK458748 DCG458748 DMC458748 DVY458748 EFU458748 EPQ458748 EZM458748 FJI458748 FTE458748 GDA458748 GMW458748 GWS458748 HGO458748 HQK458748 IAG458748 IKC458748 ITY458748 JDU458748 JNQ458748 JXM458748 KHI458748 KRE458748 LBA458748 LKW458748 LUS458748 MEO458748 MOK458748 MYG458748 NIC458748 NRY458748 OBU458748 OLQ458748 OVM458748 PFI458748 PPE458748 PZA458748 QIW458748 QSS458748 RCO458748 RMK458748 RWG458748 SGC458748 SPY458748 SZU458748 TJQ458748 TTM458748 UDI458748 UNE458748 UXA458748 VGW458748 VQS458748 WAO458748 WKK458748 WUG458748 N524284 HU524284 RQ524284 ABM524284 ALI524284 AVE524284 BFA524284 BOW524284 BYS524284 CIO524284 CSK524284 DCG524284 DMC524284 DVY524284 EFU524284 EPQ524284 EZM524284 FJI524284 FTE524284 GDA524284 GMW524284 GWS524284 HGO524284 HQK524284 IAG524284 IKC524284 ITY524284 JDU524284 JNQ524284 JXM524284 KHI524284 KRE524284 LBA524284 LKW524284 LUS524284 MEO524284 MOK524284 MYG524284 NIC524284 NRY524284 OBU524284 OLQ524284 OVM524284 PFI524284 PPE524284 PZA524284 QIW524284 QSS524284 RCO524284 RMK524284 RWG524284 SGC524284 SPY524284 SZU524284 TJQ524284 TTM524284 UDI524284 UNE524284 UXA524284 VGW524284 VQS524284 WAO524284 WKK524284 WUG524284 N589820 HU589820 RQ589820 ABM589820 ALI589820 AVE589820 BFA589820 BOW589820 BYS589820 CIO589820 CSK589820 DCG589820 DMC589820 DVY589820 EFU589820 EPQ589820 EZM589820 FJI589820 FTE589820 GDA589820 GMW589820 GWS589820 HGO589820 HQK589820 IAG589820 IKC589820 ITY589820 JDU589820 JNQ589820 JXM589820 KHI589820 KRE589820 LBA589820 LKW589820 LUS589820 MEO589820 MOK589820 MYG589820 NIC589820 NRY589820 OBU589820 OLQ589820 OVM589820 PFI589820 PPE589820 PZA589820 QIW589820 QSS589820 RCO589820 RMK589820 RWG589820 SGC589820 SPY589820 SZU589820 TJQ589820 TTM589820 UDI589820 UNE589820 UXA589820 VGW589820 VQS589820 WAO589820 WKK589820 WUG589820 N655356 HU655356 RQ655356 ABM655356 ALI655356 AVE655356 BFA655356 BOW655356 BYS655356 CIO655356 CSK655356 DCG655356 DMC655356 DVY655356 EFU655356 EPQ655356 EZM655356 FJI655356 FTE655356 GDA655356 GMW655356 GWS655356 HGO655356 HQK655356 IAG655356 IKC655356 ITY655356 JDU655356 JNQ655356 JXM655356 KHI655356 KRE655356 LBA655356 LKW655356 LUS655356 MEO655356 MOK655356 MYG655356 NIC655356 NRY655356 OBU655356 OLQ655356 OVM655356 PFI655356 PPE655356 PZA655356 QIW655356 QSS655356 RCO655356 RMK655356 RWG655356 SGC655356 SPY655356 SZU655356 TJQ655356 TTM655356 UDI655356 UNE655356 UXA655356 VGW655356 VQS655356 WAO655356 WKK655356 WUG655356 N720892 HU720892 RQ720892 ABM720892 ALI720892 AVE720892 BFA720892 BOW720892 BYS720892 CIO720892 CSK720892 DCG720892 DMC720892 DVY720892 EFU720892 EPQ720892 EZM720892 FJI720892 FTE720892 GDA720892 GMW720892 GWS720892 HGO720892 HQK720892 IAG720892 IKC720892 ITY720892 JDU720892 JNQ720892 JXM720892 KHI720892 KRE720892 LBA720892 LKW720892 LUS720892 MEO720892 MOK720892 MYG720892 NIC720892 NRY720892 OBU720892 OLQ720892 OVM720892 PFI720892 PPE720892 PZA720892 QIW720892 QSS720892 RCO720892 RMK720892 RWG720892 SGC720892 SPY720892 SZU720892 TJQ720892 TTM720892 UDI720892 UNE720892 UXA720892 VGW720892 VQS720892 WAO720892 WKK720892 WUG720892 N786428 HU786428 RQ786428 ABM786428 ALI786428 AVE786428 BFA786428 BOW786428 BYS786428 CIO786428 CSK786428 DCG786428 DMC786428 DVY786428 EFU786428 EPQ786428 EZM786428 FJI786428 FTE786428 GDA786428 GMW786428 GWS786428 HGO786428 HQK786428 IAG786428 IKC786428 ITY786428 JDU786428 JNQ786428 JXM786428 KHI786428 KRE786428 LBA786428 LKW786428 LUS786428 MEO786428 MOK786428 MYG786428 NIC786428 NRY786428 OBU786428 OLQ786428 OVM786428 PFI786428 PPE786428 PZA786428 QIW786428 QSS786428 RCO786428 RMK786428 RWG786428 SGC786428 SPY786428 SZU786428 TJQ786428 TTM786428 UDI786428 UNE786428 UXA786428 VGW786428 VQS786428 WAO786428 WKK786428 WUG786428 N851964 HU851964 RQ851964 ABM851964 ALI851964 AVE851964 BFA851964 BOW851964 BYS851964 CIO851964 CSK851964 DCG851964 DMC851964 DVY851964 EFU851964 EPQ851964 EZM851964 FJI851964 FTE851964 GDA851964 GMW851964 GWS851964 HGO851964 HQK851964 IAG851964 IKC851964 ITY851964 JDU851964 JNQ851964 JXM851964 KHI851964 KRE851964 LBA851964 LKW851964 LUS851964 MEO851964 MOK851964 MYG851964 NIC851964 NRY851964 OBU851964 OLQ851964 OVM851964 PFI851964 PPE851964 PZA851964 QIW851964 QSS851964 RCO851964 RMK851964 RWG851964 SGC851964 SPY851964 SZU851964 TJQ851964 TTM851964 UDI851964 UNE851964 UXA851964 VGW851964 VQS851964 WAO851964 WKK851964 WUG851964 N917500 HU917500 RQ917500 ABM917500 ALI917500 AVE917500 BFA917500 BOW917500 BYS917500 CIO917500 CSK917500 DCG917500 DMC917500 DVY917500 EFU917500 EPQ917500 EZM917500 FJI917500 FTE917500 GDA917500 GMW917500 GWS917500 HGO917500 HQK917500 IAG917500 IKC917500 ITY917500 JDU917500 JNQ917500 JXM917500 KHI917500 KRE917500 LBA917500 LKW917500 LUS917500 MEO917500 MOK917500 MYG917500 NIC917500 NRY917500 OBU917500 OLQ917500 OVM917500 PFI917500 PPE917500 PZA917500 QIW917500 QSS917500 RCO917500 RMK917500 RWG917500 SGC917500 SPY917500 SZU917500 TJQ917500 TTM917500 UDI917500 UNE917500 UXA917500 VGW917500 VQS917500 WAO917500 WKK917500 WUG917500 N983036 HU983036 RQ983036 ABM983036 ALI983036 AVE983036 BFA983036 BOW983036 BYS983036 CIO983036 CSK983036 DCG983036 DMC983036 DVY983036 EFU983036 EPQ983036 EZM983036 FJI983036 FTE983036 GDA983036 GMW983036 GWS983036 HGO983036 HQK983036 IAG983036 IKC983036 ITY983036 JDU983036 JNQ983036 JXM983036 KHI983036 KRE983036 LBA983036 LKW983036 LUS983036 MEO983036 MOK983036 MYG983036 NIC983036 NRY983036 OBU983036 OLQ983036 OVM983036 PFI983036 PPE983036 PZA983036 QIW983036 QSS983036 RCO983036 RMK983036 RWG983036 SGC983036 SPY983036 SZU983036 TJQ983036 TTM983036 UDI983036 UNE983036 UXA983036 VGW983036 VQS983036 WAO983036 WKK983036 WUG983036 IO65560:IQ65561 SK65560:SM65561 ACG65560:ACI65561 AMC65560:AME65561 AVY65560:AWA65561 BFU65560:BFW65561 BPQ65560:BPS65561 BZM65560:BZO65561 CJI65560:CJK65561 CTE65560:CTG65561 DDA65560:DDC65561 DMW65560:DMY65561 DWS65560:DWU65561 EGO65560:EGQ65561 EQK65560:EQM65561 FAG65560:FAI65561 FKC65560:FKE65561 FTY65560:FUA65561 GDU65560:GDW65561 GNQ65560:GNS65561 GXM65560:GXO65561 HHI65560:HHK65561 HRE65560:HRG65561 IBA65560:IBC65561 IKW65560:IKY65561 IUS65560:IUU65561 JEO65560:JEQ65561 JOK65560:JOM65561 JYG65560:JYI65561 KIC65560:KIE65561 KRY65560:KSA65561 LBU65560:LBW65561 LLQ65560:LLS65561 LVM65560:LVO65561 MFI65560:MFK65561 MPE65560:MPG65561 MZA65560:MZC65561 NIW65560:NIY65561 NSS65560:NSU65561 OCO65560:OCQ65561 OMK65560:OMM65561 OWG65560:OWI65561 PGC65560:PGE65561 PPY65560:PQA65561 PZU65560:PZW65561 QJQ65560:QJS65561 QTM65560:QTO65561 RDI65560:RDK65561 RNE65560:RNG65561 RXA65560:RXC65561 SGW65560:SGY65561 SQS65560:SQU65561 TAO65560:TAQ65561 TKK65560:TKM65561 TUG65560:TUI65561 UEC65560:UEE65561 UNY65560:UOA65561 UXU65560:UXW65561 VHQ65560:VHS65561 VRM65560:VRO65561 WBI65560:WBK65561 WLE65560:WLG65561 WVA65560:WVC65561 IO131096:IQ131097 SK131096:SM131097 ACG131096:ACI131097 AMC131096:AME131097 AVY131096:AWA131097 BFU131096:BFW131097 BPQ131096:BPS131097 BZM131096:BZO131097 CJI131096:CJK131097 CTE131096:CTG131097 DDA131096:DDC131097 DMW131096:DMY131097 DWS131096:DWU131097 EGO131096:EGQ131097 EQK131096:EQM131097 FAG131096:FAI131097 FKC131096:FKE131097 FTY131096:FUA131097 GDU131096:GDW131097 GNQ131096:GNS131097 GXM131096:GXO131097 HHI131096:HHK131097 HRE131096:HRG131097 IBA131096:IBC131097 IKW131096:IKY131097 IUS131096:IUU131097 JEO131096:JEQ131097 JOK131096:JOM131097 JYG131096:JYI131097 KIC131096:KIE131097 KRY131096:KSA131097 LBU131096:LBW131097 LLQ131096:LLS131097 LVM131096:LVO131097 MFI131096:MFK131097 MPE131096:MPG131097 MZA131096:MZC131097 NIW131096:NIY131097 NSS131096:NSU131097 OCO131096:OCQ131097 OMK131096:OMM131097 OWG131096:OWI131097 PGC131096:PGE131097 PPY131096:PQA131097 PZU131096:PZW131097 QJQ131096:QJS131097 QTM131096:QTO131097 RDI131096:RDK131097 RNE131096:RNG131097 RXA131096:RXC131097 SGW131096:SGY131097 SQS131096:SQU131097 TAO131096:TAQ131097 TKK131096:TKM131097 TUG131096:TUI131097 UEC131096:UEE131097 UNY131096:UOA131097 UXU131096:UXW131097 VHQ131096:VHS131097 VRM131096:VRO131097 WBI131096:WBK131097 WLE131096:WLG131097 WVA131096:WVC131097 IO196632:IQ196633 SK196632:SM196633 ACG196632:ACI196633 AMC196632:AME196633 AVY196632:AWA196633 BFU196632:BFW196633 BPQ196632:BPS196633 BZM196632:BZO196633 CJI196632:CJK196633 CTE196632:CTG196633 DDA196632:DDC196633 DMW196632:DMY196633 DWS196632:DWU196633 EGO196632:EGQ196633 EQK196632:EQM196633 FAG196632:FAI196633 FKC196632:FKE196633 FTY196632:FUA196633 GDU196632:GDW196633 GNQ196632:GNS196633 GXM196632:GXO196633 HHI196632:HHK196633 HRE196632:HRG196633 IBA196632:IBC196633 IKW196632:IKY196633 IUS196632:IUU196633 JEO196632:JEQ196633 JOK196632:JOM196633 JYG196632:JYI196633 KIC196632:KIE196633 KRY196632:KSA196633 LBU196632:LBW196633 LLQ196632:LLS196633 LVM196632:LVO196633 MFI196632:MFK196633 MPE196632:MPG196633 MZA196632:MZC196633 NIW196632:NIY196633 NSS196632:NSU196633 OCO196632:OCQ196633 OMK196632:OMM196633 OWG196632:OWI196633 PGC196632:PGE196633 PPY196632:PQA196633 PZU196632:PZW196633 QJQ196632:QJS196633 QTM196632:QTO196633 RDI196632:RDK196633 RNE196632:RNG196633 RXA196632:RXC196633 SGW196632:SGY196633 SQS196632:SQU196633 TAO196632:TAQ196633 TKK196632:TKM196633 TUG196632:TUI196633 UEC196632:UEE196633 UNY196632:UOA196633 UXU196632:UXW196633 VHQ196632:VHS196633 VRM196632:VRO196633 WBI196632:WBK196633 WLE196632:WLG196633 WVA196632:WVC196633 IO262168:IQ262169 SK262168:SM262169 ACG262168:ACI262169 AMC262168:AME262169 AVY262168:AWA262169 BFU262168:BFW262169 BPQ262168:BPS262169 BZM262168:BZO262169 CJI262168:CJK262169 CTE262168:CTG262169 DDA262168:DDC262169 DMW262168:DMY262169 DWS262168:DWU262169 EGO262168:EGQ262169 EQK262168:EQM262169 FAG262168:FAI262169 FKC262168:FKE262169 FTY262168:FUA262169 GDU262168:GDW262169 GNQ262168:GNS262169 GXM262168:GXO262169 HHI262168:HHK262169 HRE262168:HRG262169 IBA262168:IBC262169 IKW262168:IKY262169 IUS262168:IUU262169 JEO262168:JEQ262169 JOK262168:JOM262169 JYG262168:JYI262169 KIC262168:KIE262169 KRY262168:KSA262169 LBU262168:LBW262169 LLQ262168:LLS262169 LVM262168:LVO262169 MFI262168:MFK262169 MPE262168:MPG262169 MZA262168:MZC262169 NIW262168:NIY262169 NSS262168:NSU262169 OCO262168:OCQ262169 OMK262168:OMM262169 OWG262168:OWI262169 PGC262168:PGE262169 PPY262168:PQA262169 PZU262168:PZW262169 QJQ262168:QJS262169 QTM262168:QTO262169 RDI262168:RDK262169 RNE262168:RNG262169 RXA262168:RXC262169 SGW262168:SGY262169 SQS262168:SQU262169 TAO262168:TAQ262169 TKK262168:TKM262169 TUG262168:TUI262169 UEC262168:UEE262169 UNY262168:UOA262169 UXU262168:UXW262169 VHQ262168:VHS262169 VRM262168:VRO262169 WBI262168:WBK262169 WLE262168:WLG262169 WVA262168:WVC262169 IO327704:IQ327705 SK327704:SM327705 ACG327704:ACI327705 AMC327704:AME327705 AVY327704:AWA327705 BFU327704:BFW327705 BPQ327704:BPS327705 BZM327704:BZO327705 CJI327704:CJK327705 CTE327704:CTG327705 DDA327704:DDC327705 DMW327704:DMY327705 DWS327704:DWU327705 EGO327704:EGQ327705 EQK327704:EQM327705 FAG327704:FAI327705 FKC327704:FKE327705 FTY327704:FUA327705 GDU327704:GDW327705 GNQ327704:GNS327705 GXM327704:GXO327705 HHI327704:HHK327705 HRE327704:HRG327705 IBA327704:IBC327705 IKW327704:IKY327705 IUS327704:IUU327705 JEO327704:JEQ327705 JOK327704:JOM327705 JYG327704:JYI327705 KIC327704:KIE327705 KRY327704:KSA327705 LBU327704:LBW327705 LLQ327704:LLS327705 LVM327704:LVO327705 MFI327704:MFK327705 MPE327704:MPG327705 MZA327704:MZC327705 NIW327704:NIY327705 NSS327704:NSU327705 OCO327704:OCQ327705 OMK327704:OMM327705 OWG327704:OWI327705 PGC327704:PGE327705 PPY327704:PQA327705 PZU327704:PZW327705 QJQ327704:QJS327705 QTM327704:QTO327705 RDI327704:RDK327705 RNE327704:RNG327705 RXA327704:RXC327705 SGW327704:SGY327705 SQS327704:SQU327705 TAO327704:TAQ327705 TKK327704:TKM327705 TUG327704:TUI327705 UEC327704:UEE327705 UNY327704:UOA327705 UXU327704:UXW327705 VHQ327704:VHS327705 VRM327704:VRO327705 WBI327704:WBK327705 WLE327704:WLG327705 WVA327704:WVC327705 IO393240:IQ393241 SK393240:SM393241 ACG393240:ACI393241 AMC393240:AME393241 AVY393240:AWA393241 BFU393240:BFW393241 BPQ393240:BPS393241 BZM393240:BZO393241 CJI393240:CJK393241 CTE393240:CTG393241 DDA393240:DDC393241 DMW393240:DMY393241 DWS393240:DWU393241 EGO393240:EGQ393241 EQK393240:EQM393241 FAG393240:FAI393241 FKC393240:FKE393241 FTY393240:FUA393241 GDU393240:GDW393241 GNQ393240:GNS393241 GXM393240:GXO393241 HHI393240:HHK393241 HRE393240:HRG393241 IBA393240:IBC393241 IKW393240:IKY393241 IUS393240:IUU393241 JEO393240:JEQ393241 JOK393240:JOM393241 JYG393240:JYI393241 KIC393240:KIE393241 KRY393240:KSA393241 LBU393240:LBW393241 LLQ393240:LLS393241 LVM393240:LVO393241 MFI393240:MFK393241 MPE393240:MPG393241 MZA393240:MZC393241 NIW393240:NIY393241 NSS393240:NSU393241 OCO393240:OCQ393241 OMK393240:OMM393241 OWG393240:OWI393241 PGC393240:PGE393241 PPY393240:PQA393241 PZU393240:PZW393241 QJQ393240:QJS393241 QTM393240:QTO393241 RDI393240:RDK393241 RNE393240:RNG393241 RXA393240:RXC393241 SGW393240:SGY393241 SQS393240:SQU393241 TAO393240:TAQ393241 TKK393240:TKM393241 TUG393240:TUI393241 UEC393240:UEE393241 UNY393240:UOA393241 UXU393240:UXW393241 VHQ393240:VHS393241 VRM393240:VRO393241 WBI393240:WBK393241 WLE393240:WLG393241 WVA393240:WVC393241 IO458776:IQ458777 SK458776:SM458777 ACG458776:ACI458777 AMC458776:AME458777 AVY458776:AWA458777 BFU458776:BFW458777 BPQ458776:BPS458777 BZM458776:BZO458777 CJI458776:CJK458777 CTE458776:CTG458777 DDA458776:DDC458777 DMW458776:DMY458777 DWS458776:DWU458777 EGO458776:EGQ458777 EQK458776:EQM458777 FAG458776:FAI458777 FKC458776:FKE458777 FTY458776:FUA458777 GDU458776:GDW458777 GNQ458776:GNS458777 GXM458776:GXO458777 HHI458776:HHK458777 HRE458776:HRG458777 IBA458776:IBC458777 IKW458776:IKY458777 IUS458776:IUU458777 JEO458776:JEQ458777 JOK458776:JOM458777 JYG458776:JYI458777 KIC458776:KIE458777 KRY458776:KSA458777 LBU458776:LBW458777 LLQ458776:LLS458777 LVM458776:LVO458777 MFI458776:MFK458777 MPE458776:MPG458777 MZA458776:MZC458777 NIW458776:NIY458777 NSS458776:NSU458777 OCO458776:OCQ458777 OMK458776:OMM458777 OWG458776:OWI458777 PGC458776:PGE458777 PPY458776:PQA458777 PZU458776:PZW458777 QJQ458776:QJS458777 QTM458776:QTO458777 RDI458776:RDK458777 RNE458776:RNG458777 RXA458776:RXC458777 SGW458776:SGY458777 SQS458776:SQU458777 TAO458776:TAQ458777 TKK458776:TKM458777 TUG458776:TUI458777 UEC458776:UEE458777 UNY458776:UOA458777 UXU458776:UXW458777 VHQ458776:VHS458777 VRM458776:VRO458777 WBI458776:WBK458777 WLE458776:WLG458777 WVA458776:WVC458777 IO524312:IQ524313 SK524312:SM524313 ACG524312:ACI524313 AMC524312:AME524313 AVY524312:AWA524313 BFU524312:BFW524313 BPQ524312:BPS524313 BZM524312:BZO524313 CJI524312:CJK524313 CTE524312:CTG524313 DDA524312:DDC524313 DMW524312:DMY524313 DWS524312:DWU524313 EGO524312:EGQ524313 EQK524312:EQM524313 FAG524312:FAI524313 FKC524312:FKE524313 FTY524312:FUA524313 GDU524312:GDW524313 GNQ524312:GNS524313 GXM524312:GXO524313 HHI524312:HHK524313 HRE524312:HRG524313 IBA524312:IBC524313 IKW524312:IKY524313 IUS524312:IUU524313 JEO524312:JEQ524313 JOK524312:JOM524313 JYG524312:JYI524313 KIC524312:KIE524313 KRY524312:KSA524313 LBU524312:LBW524313 LLQ524312:LLS524313 LVM524312:LVO524313 MFI524312:MFK524313 MPE524312:MPG524313 MZA524312:MZC524313 NIW524312:NIY524313 NSS524312:NSU524313 OCO524312:OCQ524313 OMK524312:OMM524313 OWG524312:OWI524313 PGC524312:PGE524313 PPY524312:PQA524313 PZU524312:PZW524313 QJQ524312:QJS524313 QTM524312:QTO524313 RDI524312:RDK524313 RNE524312:RNG524313 RXA524312:RXC524313 SGW524312:SGY524313 SQS524312:SQU524313 TAO524312:TAQ524313 TKK524312:TKM524313 TUG524312:TUI524313 UEC524312:UEE524313 UNY524312:UOA524313 UXU524312:UXW524313 VHQ524312:VHS524313 VRM524312:VRO524313 WBI524312:WBK524313 WLE524312:WLG524313 WVA524312:WVC524313 IO589848:IQ589849 SK589848:SM589849 ACG589848:ACI589849 AMC589848:AME589849 AVY589848:AWA589849 BFU589848:BFW589849 BPQ589848:BPS589849 BZM589848:BZO589849 CJI589848:CJK589849 CTE589848:CTG589849 DDA589848:DDC589849 DMW589848:DMY589849 DWS589848:DWU589849 EGO589848:EGQ589849 EQK589848:EQM589849 FAG589848:FAI589849 FKC589848:FKE589849 FTY589848:FUA589849 GDU589848:GDW589849 GNQ589848:GNS589849 GXM589848:GXO589849 HHI589848:HHK589849 HRE589848:HRG589849 IBA589848:IBC589849 IKW589848:IKY589849 IUS589848:IUU589849 JEO589848:JEQ589849 JOK589848:JOM589849 JYG589848:JYI589849 KIC589848:KIE589849 KRY589848:KSA589849 LBU589848:LBW589849 LLQ589848:LLS589849 LVM589848:LVO589849 MFI589848:MFK589849 MPE589848:MPG589849 MZA589848:MZC589849 NIW589848:NIY589849 NSS589848:NSU589849 OCO589848:OCQ589849 OMK589848:OMM589849 OWG589848:OWI589849 PGC589848:PGE589849 PPY589848:PQA589849 PZU589848:PZW589849 QJQ589848:QJS589849 QTM589848:QTO589849 RDI589848:RDK589849 RNE589848:RNG589849 RXA589848:RXC589849 SGW589848:SGY589849 SQS589848:SQU589849 TAO589848:TAQ589849 TKK589848:TKM589849 TUG589848:TUI589849 UEC589848:UEE589849 UNY589848:UOA589849 UXU589848:UXW589849 VHQ589848:VHS589849 VRM589848:VRO589849 WBI589848:WBK589849 WLE589848:WLG589849 WVA589848:WVC589849 IO655384:IQ655385 SK655384:SM655385 ACG655384:ACI655385 AMC655384:AME655385 AVY655384:AWA655385 BFU655384:BFW655385 BPQ655384:BPS655385 BZM655384:BZO655385 CJI655384:CJK655385 CTE655384:CTG655385 DDA655384:DDC655385 DMW655384:DMY655385 DWS655384:DWU655385 EGO655384:EGQ655385 EQK655384:EQM655385 FAG655384:FAI655385 FKC655384:FKE655385 FTY655384:FUA655385 GDU655384:GDW655385 GNQ655384:GNS655385 GXM655384:GXO655385 HHI655384:HHK655385 HRE655384:HRG655385 IBA655384:IBC655385 IKW655384:IKY655385 IUS655384:IUU655385 JEO655384:JEQ655385 JOK655384:JOM655385 JYG655384:JYI655385 KIC655384:KIE655385 KRY655384:KSA655385 LBU655384:LBW655385 LLQ655384:LLS655385 LVM655384:LVO655385 MFI655384:MFK655385 MPE655384:MPG655385 MZA655384:MZC655385 NIW655384:NIY655385 NSS655384:NSU655385 OCO655384:OCQ655385 OMK655384:OMM655385 OWG655384:OWI655385 PGC655384:PGE655385 PPY655384:PQA655385 PZU655384:PZW655385 QJQ655384:QJS655385 QTM655384:QTO655385 RDI655384:RDK655385 RNE655384:RNG655385 RXA655384:RXC655385 SGW655384:SGY655385 SQS655384:SQU655385 TAO655384:TAQ655385 TKK655384:TKM655385 TUG655384:TUI655385 UEC655384:UEE655385 UNY655384:UOA655385 UXU655384:UXW655385 VHQ655384:VHS655385 VRM655384:VRO655385 WBI655384:WBK655385 WLE655384:WLG655385 WVA655384:WVC655385 IO720920:IQ720921 SK720920:SM720921 ACG720920:ACI720921 AMC720920:AME720921 AVY720920:AWA720921 BFU720920:BFW720921 BPQ720920:BPS720921 BZM720920:BZO720921 CJI720920:CJK720921 CTE720920:CTG720921 DDA720920:DDC720921 DMW720920:DMY720921 DWS720920:DWU720921 EGO720920:EGQ720921 EQK720920:EQM720921 FAG720920:FAI720921 FKC720920:FKE720921 FTY720920:FUA720921 GDU720920:GDW720921 GNQ720920:GNS720921 GXM720920:GXO720921 HHI720920:HHK720921 HRE720920:HRG720921 IBA720920:IBC720921 IKW720920:IKY720921 IUS720920:IUU720921 JEO720920:JEQ720921 JOK720920:JOM720921 JYG720920:JYI720921 KIC720920:KIE720921 KRY720920:KSA720921 LBU720920:LBW720921 LLQ720920:LLS720921 LVM720920:LVO720921 MFI720920:MFK720921 MPE720920:MPG720921 MZA720920:MZC720921 NIW720920:NIY720921 NSS720920:NSU720921 OCO720920:OCQ720921 OMK720920:OMM720921 OWG720920:OWI720921 PGC720920:PGE720921 PPY720920:PQA720921 PZU720920:PZW720921 QJQ720920:QJS720921 QTM720920:QTO720921 RDI720920:RDK720921 RNE720920:RNG720921 RXA720920:RXC720921 SGW720920:SGY720921 SQS720920:SQU720921 TAO720920:TAQ720921 TKK720920:TKM720921 TUG720920:TUI720921 UEC720920:UEE720921 UNY720920:UOA720921 UXU720920:UXW720921 VHQ720920:VHS720921 VRM720920:VRO720921 WBI720920:WBK720921 WLE720920:WLG720921 WVA720920:WVC720921 IO786456:IQ786457 SK786456:SM786457 ACG786456:ACI786457 AMC786456:AME786457 AVY786456:AWA786457 BFU786456:BFW786457 BPQ786456:BPS786457 BZM786456:BZO786457 CJI786456:CJK786457 CTE786456:CTG786457 DDA786456:DDC786457 DMW786456:DMY786457 DWS786456:DWU786457 EGO786456:EGQ786457 EQK786456:EQM786457 FAG786456:FAI786457 FKC786456:FKE786457 FTY786456:FUA786457 GDU786456:GDW786457 GNQ786456:GNS786457 GXM786456:GXO786457 HHI786456:HHK786457 HRE786456:HRG786457 IBA786456:IBC786457 IKW786456:IKY786457 IUS786456:IUU786457 JEO786456:JEQ786457 JOK786456:JOM786457 JYG786456:JYI786457 KIC786456:KIE786457 KRY786456:KSA786457 LBU786456:LBW786457 LLQ786456:LLS786457 LVM786456:LVO786457 MFI786456:MFK786457 MPE786456:MPG786457 MZA786456:MZC786457 NIW786456:NIY786457 NSS786456:NSU786457 OCO786456:OCQ786457 OMK786456:OMM786457 OWG786456:OWI786457 PGC786456:PGE786457 PPY786456:PQA786457 PZU786456:PZW786457 QJQ786456:QJS786457 QTM786456:QTO786457 RDI786456:RDK786457 RNE786456:RNG786457 RXA786456:RXC786457 SGW786456:SGY786457 SQS786456:SQU786457 TAO786456:TAQ786457 TKK786456:TKM786457 TUG786456:TUI786457 UEC786456:UEE786457 UNY786456:UOA786457 UXU786456:UXW786457 VHQ786456:VHS786457 VRM786456:VRO786457 WBI786456:WBK786457 WLE786456:WLG786457 WVA786456:WVC786457 IO851992:IQ851993 SK851992:SM851993 ACG851992:ACI851993 AMC851992:AME851993 AVY851992:AWA851993 BFU851992:BFW851993 BPQ851992:BPS851993 BZM851992:BZO851993 CJI851992:CJK851993 CTE851992:CTG851993 DDA851992:DDC851993 DMW851992:DMY851993 DWS851992:DWU851993 EGO851992:EGQ851993 EQK851992:EQM851993 FAG851992:FAI851993 FKC851992:FKE851993 FTY851992:FUA851993 GDU851992:GDW851993 GNQ851992:GNS851993 GXM851992:GXO851993 HHI851992:HHK851993 HRE851992:HRG851993 IBA851992:IBC851993 IKW851992:IKY851993 IUS851992:IUU851993 JEO851992:JEQ851993 JOK851992:JOM851993 JYG851992:JYI851993 KIC851992:KIE851993 KRY851992:KSA851993 LBU851992:LBW851993 LLQ851992:LLS851993 LVM851992:LVO851993 MFI851992:MFK851993 MPE851992:MPG851993 MZA851992:MZC851993 NIW851992:NIY851993 NSS851992:NSU851993 OCO851992:OCQ851993 OMK851992:OMM851993 OWG851992:OWI851993 PGC851992:PGE851993 PPY851992:PQA851993 PZU851992:PZW851993 QJQ851992:QJS851993 QTM851992:QTO851993 RDI851992:RDK851993 RNE851992:RNG851993 RXA851992:RXC851993 SGW851992:SGY851993 SQS851992:SQU851993 TAO851992:TAQ851993 TKK851992:TKM851993 TUG851992:TUI851993 UEC851992:UEE851993 UNY851992:UOA851993 UXU851992:UXW851993 VHQ851992:VHS851993 VRM851992:VRO851993 WBI851992:WBK851993 WLE851992:WLG851993 WVA851992:WVC851993 IO917528:IQ917529 SK917528:SM917529 ACG917528:ACI917529 AMC917528:AME917529 AVY917528:AWA917529 BFU917528:BFW917529 BPQ917528:BPS917529 BZM917528:BZO917529 CJI917528:CJK917529 CTE917528:CTG917529 DDA917528:DDC917529 DMW917528:DMY917529 DWS917528:DWU917529 EGO917528:EGQ917529 EQK917528:EQM917529 FAG917528:FAI917529 FKC917528:FKE917529 FTY917528:FUA917529 GDU917528:GDW917529 GNQ917528:GNS917529 GXM917528:GXO917529 HHI917528:HHK917529 HRE917528:HRG917529 IBA917528:IBC917529 IKW917528:IKY917529 IUS917528:IUU917529 JEO917528:JEQ917529 JOK917528:JOM917529 JYG917528:JYI917529 KIC917528:KIE917529 KRY917528:KSA917529 LBU917528:LBW917529 LLQ917528:LLS917529 LVM917528:LVO917529 MFI917528:MFK917529 MPE917528:MPG917529 MZA917528:MZC917529 NIW917528:NIY917529 NSS917528:NSU917529 OCO917528:OCQ917529 OMK917528:OMM917529 OWG917528:OWI917529 PGC917528:PGE917529 PPY917528:PQA917529 PZU917528:PZW917529 QJQ917528:QJS917529 QTM917528:QTO917529 RDI917528:RDK917529 RNE917528:RNG917529 RXA917528:RXC917529 SGW917528:SGY917529 SQS917528:SQU917529 TAO917528:TAQ917529 TKK917528:TKM917529 TUG917528:TUI917529 UEC917528:UEE917529 UNY917528:UOA917529 UXU917528:UXW917529 VHQ917528:VHS917529 VRM917528:VRO917529 WBI917528:WBK917529 WLE917528:WLG917529 WVA917528:WVC917529 IO983064:IQ983065 SK983064:SM983065 ACG983064:ACI983065 AMC983064:AME983065 AVY983064:AWA983065 BFU983064:BFW983065 BPQ983064:BPS983065 BZM983064:BZO983065 CJI983064:CJK983065 CTE983064:CTG983065 DDA983064:DDC983065 DMW983064:DMY983065 DWS983064:DWU983065 EGO983064:EGQ983065 EQK983064:EQM983065 FAG983064:FAI983065 FKC983064:FKE983065 FTY983064:FUA983065 GDU983064:GDW983065 GNQ983064:GNS983065 GXM983064:GXO983065 HHI983064:HHK983065 HRE983064:HRG983065 IBA983064:IBC983065 IKW983064:IKY983065 IUS983064:IUU983065 JEO983064:JEQ983065 JOK983064:JOM983065 JYG983064:JYI983065 KIC983064:KIE983065 KRY983064:KSA983065 LBU983064:LBW983065 LLQ983064:LLS983065 LVM983064:LVO983065 MFI983064:MFK983065 MPE983064:MPG983065 MZA983064:MZC983065 NIW983064:NIY983065 NSS983064:NSU983065 OCO983064:OCQ983065 OMK983064:OMM983065 OWG983064:OWI983065 PGC983064:PGE983065 PPY983064:PQA983065 PZU983064:PZW983065 QJQ983064:QJS983065 QTM983064:QTO983065 RDI983064:RDK983065 RNE983064:RNG983065 RXA983064:RXC983065 SGW983064:SGY983065 SQS983064:SQU983065 TAO983064:TAQ983065 TKK983064:TKM983065 TUG983064:TUI983065 UEC983064:UEE983065 UNY983064:UOA983065 UXU983064:UXW983065 VHQ983064:VHS983065 VRM983064:VRO983065 WBI983064:WBK983065 WLE983064:WLG983065 WVA983064:WVC983065 IO65565:IQ65565 SK65565:SM65565 ACG65565:ACI65565 AMC65565:AME65565 AVY65565:AWA65565 BFU65565:BFW65565 BPQ65565:BPS65565 BZM65565:BZO65565 CJI65565:CJK65565 CTE65565:CTG65565 DDA65565:DDC65565 DMW65565:DMY65565 DWS65565:DWU65565 EGO65565:EGQ65565 EQK65565:EQM65565 FAG65565:FAI65565 FKC65565:FKE65565 FTY65565:FUA65565 GDU65565:GDW65565 GNQ65565:GNS65565 GXM65565:GXO65565 HHI65565:HHK65565 HRE65565:HRG65565 IBA65565:IBC65565 IKW65565:IKY65565 IUS65565:IUU65565 JEO65565:JEQ65565 JOK65565:JOM65565 JYG65565:JYI65565 KIC65565:KIE65565 KRY65565:KSA65565 LBU65565:LBW65565 LLQ65565:LLS65565 LVM65565:LVO65565 MFI65565:MFK65565 MPE65565:MPG65565 MZA65565:MZC65565 NIW65565:NIY65565 NSS65565:NSU65565 OCO65565:OCQ65565 OMK65565:OMM65565 OWG65565:OWI65565 PGC65565:PGE65565 PPY65565:PQA65565 PZU65565:PZW65565 QJQ65565:QJS65565 QTM65565:QTO65565 RDI65565:RDK65565 RNE65565:RNG65565 RXA65565:RXC65565 SGW65565:SGY65565 SQS65565:SQU65565 TAO65565:TAQ65565 TKK65565:TKM65565 TUG65565:TUI65565 UEC65565:UEE65565 UNY65565:UOA65565 UXU65565:UXW65565 VHQ65565:VHS65565 VRM65565:VRO65565 WBI65565:WBK65565 WLE65565:WLG65565 WVA65565:WVC65565 IO131101:IQ131101 SK131101:SM131101 ACG131101:ACI131101 AMC131101:AME131101 AVY131101:AWA131101 BFU131101:BFW131101 BPQ131101:BPS131101 BZM131101:BZO131101 CJI131101:CJK131101 CTE131101:CTG131101 DDA131101:DDC131101 DMW131101:DMY131101 DWS131101:DWU131101 EGO131101:EGQ131101 EQK131101:EQM131101 FAG131101:FAI131101 FKC131101:FKE131101 FTY131101:FUA131101 GDU131101:GDW131101 GNQ131101:GNS131101 GXM131101:GXO131101 HHI131101:HHK131101 HRE131101:HRG131101 IBA131101:IBC131101 IKW131101:IKY131101 IUS131101:IUU131101 JEO131101:JEQ131101 JOK131101:JOM131101 JYG131101:JYI131101 KIC131101:KIE131101 KRY131101:KSA131101 LBU131101:LBW131101 LLQ131101:LLS131101 LVM131101:LVO131101 MFI131101:MFK131101 MPE131101:MPG131101 MZA131101:MZC131101 NIW131101:NIY131101 NSS131101:NSU131101 OCO131101:OCQ131101 OMK131101:OMM131101 OWG131101:OWI131101 PGC131101:PGE131101 PPY131101:PQA131101 PZU131101:PZW131101 QJQ131101:QJS131101 QTM131101:QTO131101 RDI131101:RDK131101 RNE131101:RNG131101 RXA131101:RXC131101 SGW131101:SGY131101 SQS131101:SQU131101 TAO131101:TAQ131101 TKK131101:TKM131101 TUG131101:TUI131101 UEC131101:UEE131101 UNY131101:UOA131101 UXU131101:UXW131101 VHQ131101:VHS131101 VRM131101:VRO131101 WBI131101:WBK131101 WLE131101:WLG131101 WVA131101:WVC131101 IO196637:IQ196637 SK196637:SM196637 ACG196637:ACI196637 AMC196637:AME196637 AVY196637:AWA196637 BFU196637:BFW196637 BPQ196637:BPS196637 BZM196637:BZO196637 CJI196637:CJK196637 CTE196637:CTG196637 DDA196637:DDC196637 DMW196637:DMY196637 DWS196637:DWU196637 EGO196637:EGQ196637 EQK196637:EQM196637 FAG196637:FAI196637 FKC196637:FKE196637 FTY196637:FUA196637 GDU196637:GDW196637 GNQ196637:GNS196637 GXM196637:GXO196637 HHI196637:HHK196637 HRE196637:HRG196637 IBA196637:IBC196637 IKW196637:IKY196637 IUS196637:IUU196637 JEO196637:JEQ196637 JOK196637:JOM196637 JYG196637:JYI196637 KIC196637:KIE196637 KRY196637:KSA196637 LBU196637:LBW196637 LLQ196637:LLS196637 LVM196637:LVO196637 MFI196637:MFK196637 MPE196637:MPG196637 MZA196637:MZC196637 NIW196637:NIY196637 NSS196637:NSU196637 OCO196637:OCQ196637 OMK196637:OMM196637 OWG196637:OWI196637 PGC196637:PGE196637 PPY196637:PQA196637 PZU196637:PZW196637 QJQ196637:QJS196637 QTM196637:QTO196637 RDI196637:RDK196637 RNE196637:RNG196637 RXA196637:RXC196637 SGW196637:SGY196637 SQS196637:SQU196637 TAO196637:TAQ196637 TKK196637:TKM196637 TUG196637:TUI196637 UEC196637:UEE196637 UNY196637:UOA196637 UXU196637:UXW196637 VHQ196637:VHS196637 VRM196637:VRO196637 WBI196637:WBK196637 WLE196637:WLG196637 WVA196637:WVC196637 IO262173:IQ262173 SK262173:SM262173 ACG262173:ACI262173 AMC262173:AME262173 AVY262173:AWA262173 BFU262173:BFW262173 BPQ262173:BPS262173 BZM262173:BZO262173 CJI262173:CJK262173 CTE262173:CTG262173 DDA262173:DDC262173 DMW262173:DMY262173 DWS262173:DWU262173 EGO262173:EGQ262173 EQK262173:EQM262173 FAG262173:FAI262173 FKC262173:FKE262173 FTY262173:FUA262173 GDU262173:GDW262173 GNQ262173:GNS262173 GXM262173:GXO262173 HHI262173:HHK262173 HRE262173:HRG262173 IBA262173:IBC262173 IKW262173:IKY262173 IUS262173:IUU262173 JEO262173:JEQ262173 JOK262173:JOM262173 JYG262173:JYI262173 KIC262173:KIE262173 KRY262173:KSA262173 LBU262173:LBW262173 LLQ262173:LLS262173 LVM262173:LVO262173 MFI262173:MFK262173 MPE262173:MPG262173 MZA262173:MZC262173 NIW262173:NIY262173 NSS262173:NSU262173 OCO262173:OCQ262173 OMK262173:OMM262173 OWG262173:OWI262173 PGC262173:PGE262173 PPY262173:PQA262173 PZU262173:PZW262173 QJQ262173:QJS262173 QTM262173:QTO262173 RDI262173:RDK262173 RNE262173:RNG262173 RXA262173:RXC262173 SGW262173:SGY262173 SQS262173:SQU262173 TAO262173:TAQ262173 TKK262173:TKM262173 TUG262173:TUI262173 UEC262173:UEE262173 UNY262173:UOA262173 UXU262173:UXW262173 VHQ262173:VHS262173 VRM262173:VRO262173 WBI262173:WBK262173 WLE262173:WLG262173 WVA262173:WVC262173 IO327709:IQ327709 SK327709:SM327709 ACG327709:ACI327709 AMC327709:AME327709 AVY327709:AWA327709 BFU327709:BFW327709 BPQ327709:BPS327709 BZM327709:BZO327709 CJI327709:CJK327709 CTE327709:CTG327709 DDA327709:DDC327709 DMW327709:DMY327709 DWS327709:DWU327709 EGO327709:EGQ327709 EQK327709:EQM327709 FAG327709:FAI327709 FKC327709:FKE327709 FTY327709:FUA327709 GDU327709:GDW327709 GNQ327709:GNS327709 GXM327709:GXO327709 HHI327709:HHK327709 HRE327709:HRG327709 IBA327709:IBC327709 IKW327709:IKY327709 IUS327709:IUU327709 JEO327709:JEQ327709 JOK327709:JOM327709 JYG327709:JYI327709 KIC327709:KIE327709 KRY327709:KSA327709 LBU327709:LBW327709 LLQ327709:LLS327709 LVM327709:LVO327709 MFI327709:MFK327709 MPE327709:MPG327709 MZA327709:MZC327709 NIW327709:NIY327709 NSS327709:NSU327709 OCO327709:OCQ327709 OMK327709:OMM327709 OWG327709:OWI327709 PGC327709:PGE327709 PPY327709:PQA327709 PZU327709:PZW327709 QJQ327709:QJS327709 QTM327709:QTO327709 RDI327709:RDK327709 RNE327709:RNG327709 RXA327709:RXC327709 SGW327709:SGY327709 SQS327709:SQU327709 TAO327709:TAQ327709 TKK327709:TKM327709 TUG327709:TUI327709 UEC327709:UEE327709 UNY327709:UOA327709 UXU327709:UXW327709 VHQ327709:VHS327709 VRM327709:VRO327709 WBI327709:WBK327709 WLE327709:WLG327709 WVA327709:WVC327709 IO393245:IQ393245 SK393245:SM393245 ACG393245:ACI393245 AMC393245:AME393245 AVY393245:AWA393245 BFU393245:BFW393245 BPQ393245:BPS393245 BZM393245:BZO393245 CJI393245:CJK393245 CTE393245:CTG393245 DDA393245:DDC393245 DMW393245:DMY393245 DWS393245:DWU393245 EGO393245:EGQ393245 EQK393245:EQM393245 FAG393245:FAI393245 FKC393245:FKE393245 FTY393245:FUA393245 GDU393245:GDW393245 GNQ393245:GNS393245 GXM393245:GXO393245 HHI393245:HHK393245 HRE393245:HRG393245 IBA393245:IBC393245 IKW393245:IKY393245 IUS393245:IUU393245 JEO393245:JEQ393245 JOK393245:JOM393245 JYG393245:JYI393245 KIC393245:KIE393245 KRY393245:KSA393245 LBU393245:LBW393245 LLQ393245:LLS393245 LVM393245:LVO393245 MFI393245:MFK393245 MPE393245:MPG393245 MZA393245:MZC393245 NIW393245:NIY393245 NSS393245:NSU393245 OCO393245:OCQ393245 OMK393245:OMM393245 OWG393245:OWI393245 PGC393245:PGE393245 PPY393245:PQA393245 PZU393245:PZW393245 QJQ393245:QJS393245 QTM393245:QTO393245 RDI393245:RDK393245 RNE393245:RNG393245 RXA393245:RXC393245 SGW393245:SGY393245 SQS393245:SQU393245 TAO393245:TAQ393245 TKK393245:TKM393245 TUG393245:TUI393245 UEC393245:UEE393245 UNY393245:UOA393245 UXU393245:UXW393245 VHQ393245:VHS393245 VRM393245:VRO393245 WBI393245:WBK393245 WLE393245:WLG393245 WVA393245:WVC393245 IO458781:IQ458781 SK458781:SM458781 ACG458781:ACI458781 AMC458781:AME458781 AVY458781:AWA458781 BFU458781:BFW458781 BPQ458781:BPS458781 BZM458781:BZO458781 CJI458781:CJK458781 CTE458781:CTG458781 DDA458781:DDC458781 DMW458781:DMY458781 DWS458781:DWU458781 EGO458781:EGQ458781 EQK458781:EQM458781 FAG458781:FAI458781 FKC458781:FKE458781 FTY458781:FUA458781 GDU458781:GDW458781 GNQ458781:GNS458781 GXM458781:GXO458781 HHI458781:HHK458781 HRE458781:HRG458781 IBA458781:IBC458781 IKW458781:IKY458781 IUS458781:IUU458781 JEO458781:JEQ458781 JOK458781:JOM458781 JYG458781:JYI458781 KIC458781:KIE458781 KRY458781:KSA458781 LBU458781:LBW458781 LLQ458781:LLS458781 LVM458781:LVO458781 MFI458781:MFK458781 MPE458781:MPG458781 MZA458781:MZC458781 NIW458781:NIY458781 NSS458781:NSU458781 OCO458781:OCQ458781 OMK458781:OMM458781 OWG458781:OWI458781 PGC458781:PGE458781 PPY458781:PQA458781 PZU458781:PZW458781 QJQ458781:QJS458781 QTM458781:QTO458781 RDI458781:RDK458781 RNE458781:RNG458781 RXA458781:RXC458781 SGW458781:SGY458781 SQS458781:SQU458781 TAO458781:TAQ458781 TKK458781:TKM458781 TUG458781:TUI458781 UEC458781:UEE458781 UNY458781:UOA458781 UXU458781:UXW458781 VHQ458781:VHS458781 VRM458781:VRO458781 WBI458781:WBK458781 WLE458781:WLG458781 WVA458781:WVC458781 IO524317:IQ524317 SK524317:SM524317 ACG524317:ACI524317 AMC524317:AME524317 AVY524317:AWA524317 BFU524317:BFW524317 BPQ524317:BPS524317 BZM524317:BZO524317 CJI524317:CJK524317 CTE524317:CTG524317 DDA524317:DDC524317 DMW524317:DMY524317 DWS524317:DWU524317 EGO524317:EGQ524317 EQK524317:EQM524317 FAG524317:FAI524317 FKC524317:FKE524317 FTY524317:FUA524317 GDU524317:GDW524317 GNQ524317:GNS524317 GXM524317:GXO524317 HHI524317:HHK524317 HRE524317:HRG524317 IBA524317:IBC524317 IKW524317:IKY524317 IUS524317:IUU524317 JEO524317:JEQ524317 JOK524317:JOM524317 JYG524317:JYI524317 KIC524317:KIE524317 KRY524317:KSA524317 LBU524317:LBW524317 LLQ524317:LLS524317 LVM524317:LVO524317 MFI524317:MFK524317 MPE524317:MPG524317 MZA524317:MZC524317 NIW524317:NIY524317 NSS524317:NSU524317 OCO524317:OCQ524317 OMK524317:OMM524317 OWG524317:OWI524317 PGC524317:PGE524317 PPY524317:PQA524317 PZU524317:PZW524317 QJQ524317:QJS524317 QTM524317:QTO524317 RDI524317:RDK524317 RNE524317:RNG524317 RXA524317:RXC524317 SGW524317:SGY524317 SQS524317:SQU524317 TAO524317:TAQ524317 TKK524317:TKM524317 TUG524317:TUI524317 UEC524317:UEE524317 UNY524317:UOA524317 UXU524317:UXW524317 VHQ524317:VHS524317 VRM524317:VRO524317 WBI524317:WBK524317 WLE524317:WLG524317 WVA524317:WVC524317 IO589853:IQ589853 SK589853:SM589853 ACG589853:ACI589853 AMC589853:AME589853 AVY589853:AWA589853 BFU589853:BFW589853 BPQ589853:BPS589853 BZM589853:BZO589853 CJI589853:CJK589853 CTE589853:CTG589853 DDA589853:DDC589853 DMW589853:DMY589853 DWS589853:DWU589853 EGO589853:EGQ589853 EQK589853:EQM589853 FAG589853:FAI589853 FKC589853:FKE589853 FTY589853:FUA589853 GDU589853:GDW589853 GNQ589853:GNS589853 GXM589853:GXO589853 HHI589853:HHK589853 HRE589853:HRG589853 IBA589853:IBC589853 IKW589853:IKY589853 IUS589853:IUU589853 JEO589853:JEQ589853 JOK589853:JOM589853 JYG589853:JYI589853 KIC589853:KIE589853 KRY589853:KSA589853 LBU589853:LBW589853 LLQ589853:LLS589853 LVM589853:LVO589853 MFI589853:MFK589853 MPE589853:MPG589853 MZA589853:MZC589853 NIW589853:NIY589853 NSS589853:NSU589853 OCO589853:OCQ589853 OMK589853:OMM589853 OWG589853:OWI589853 PGC589853:PGE589853 PPY589853:PQA589853 PZU589853:PZW589853 QJQ589853:QJS589853 QTM589853:QTO589853 RDI589853:RDK589853 RNE589853:RNG589853 RXA589853:RXC589853 SGW589853:SGY589853 SQS589853:SQU589853 TAO589853:TAQ589853 TKK589853:TKM589853 TUG589853:TUI589853 UEC589853:UEE589853 UNY589853:UOA589853 UXU589853:UXW589853 VHQ589853:VHS589853 VRM589853:VRO589853 WBI589853:WBK589853 WLE589853:WLG589853 WVA589853:WVC589853 IO655389:IQ655389 SK655389:SM655389 ACG655389:ACI655389 AMC655389:AME655389 AVY655389:AWA655389 BFU655389:BFW655389 BPQ655389:BPS655389 BZM655389:BZO655389 CJI655389:CJK655389 CTE655389:CTG655389 DDA655389:DDC655389 DMW655389:DMY655389 DWS655389:DWU655389 EGO655389:EGQ655389 EQK655389:EQM655389 FAG655389:FAI655389 FKC655389:FKE655389 FTY655389:FUA655389 GDU655389:GDW655389 GNQ655389:GNS655389 GXM655389:GXO655389 HHI655389:HHK655389 HRE655389:HRG655389 IBA655389:IBC655389 IKW655389:IKY655389 IUS655389:IUU655389 JEO655389:JEQ655389 JOK655389:JOM655389 JYG655389:JYI655389 KIC655389:KIE655389 KRY655389:KSA655389 LBU655389:LBW655389 LLQ655389:LLS655389 LVM655389:LVO655389 MFI655389:MFK655389 MPE655389:MPG655389 MZA655389:MZC655389 NIW655389:NIY655389 NSS655389:NSU655389 OCO655389:OCQ655389 OMK655389:OMM655389 OWG655389:OWI655389 PGC655389:PGE655389 PPY655389:PQA655389 PZU655389:PZW655389 QJQ655389:QJS655389 QTM655389:QTO655389 RDI655389:RDK655389 RNE655389:RNG655389 RXA655389:RXC655389 SGW655389:SGY655389 SQS655389:SQU655389 TAO655389:TAQ655389 TKK655389:TKM655389 TUG655389:TUI655389 UEC655389:UEE655389 UNY655389:UOA655389 UXU655389:UXW655389 VHQ655389:VHS655389 VRM655389:VRO655389 WBI655389:WBK655389 WLE655389:WLG655389 WVA655389:WVC655389 IO720925:IQ720925 SK720925:SM720925 ACG720925:ACI720925 AMC720925:AME720925 AVY720925:AWA720925 BFU720925:BFW720925 BPQ720925:BPS720925 BZM720925:BZO720925 CJI720925:CJK720925 CTE720925:CTG720925 DDA720925:DDC720925 DMW720925:DMY720925 DWS720925:DWU720925 EGO720925:EGQ720925 EQK720925:EQM720925 FAG720925:FAI720925 FKC720925:FKE720925 FTY720925:FUA720925 GDU720925:GDW720925 GNQ720925:GNS720925 GXM720925:GXO720925 HHI720925:HHK720925 HRE720925:HRG720925 IBA720925:IBC720925 IKW720925:IKY720925 IUS720925:IUU720925 JEO720925:JEQ720925 JOK720925:JOM720925 JYG720925:JYI720925 KIC720925:KIE720925 KRY720925:KSA720925 LBU720925:LBW720925 LLQ720925:LLS720925 LVM720925:LVO720925 MFI720925:MFK720925 MPE720925:MPG720925 MZA720925:MZC720925 NIW720925:NIY720925 NSS720925:NSU720925 OCO720925:OCQ720925 OMK720925:OMM720925 OWG720925:OWI720925 PGC720925:PGE720925 PPY720925:PQA720925 PZU720925:PZW720925 QJQ720925:QJS720925 QTM720925:QTO720925 RDI720925:RDK720925 RNE720925:RNG720925 RXA720925:RXC720925 SGW720925:SGY720925 SQS720925:SQU720925 TAO720925:TAQ720925 TKK720925:TKM720925 TUG720925:TUI720925 UEC720925:UEE720925 UNY720925:UOA720925 UXU720925:UXW720925 VHQ720925:VHS720925 VRM720925:VRO720925 WBI720925:WBK720925 WLE720925:WLG720925 WVA720925:WVC720925 IO786461:IQ786461 SK786461:SM786461 ACG786461:ACI786461 AMC786461:AME786461 AVY786461:AWA786461 BFU786461:BFW786461 BPQ786461:BPS786461 BZM786461:BZO786461 CJI786461:CJK786461 CTE786461:CTG786461 DDA786461:DDC786461 DMW786461:DMY786461 DWS786461:DWU786461 EGO786461:EGQ786461 EQK786461:EQM786461 FAG786461:FAI786461 FKC786461:FKE786461 FTY786461:FUA786461 GDU786461:GDW786461 GNQ786461:GNS786461 GXM786461:GXO786461 HHI786461:HHK786461 HRE786461:HRG786461 IBA786461:IBC786461 IKW786461:IKY786461 IUS786461:IUU786461 JEO786461:JEQ786461 JOK786461:JOM786461 JYG786461:JYI786461 KIC786461:KIE786461 KRY786461:KSA786461 LBU786461:LBW786461 LLQ786461:LLS786461 LVM786461:LVO786461 MFI786461:MFK786461 MPE786461:MPG786461 MZA786461:MZC786461 NIW786461:NIY786461 NSS786461:NSU786461 OCO786461:OCQ786461 OMK786461:OMM786461 OWG786461:OWI786461 PGC786461:PGE786461 PPY786461:PQA786461 PZU786461:PZW786461 QJQ786461:QJS786461 QTM786461:QTO786461 RDI786461:RDK786461 RNE786461:RNG786461 RXA786461:RXC786461 SGW786461:SGY786461 SQS786461:SQU786461 TAO786461:TAQ786461 TKK786461:TKM786461 TUG786461:TUI786461 UEC786461:UEE786461 UNY786461:UOA786461 UXU786461:UXW786461 VHQ786461:VHS786461 VRM786461:VRO786461 WBI786461:WBK786461 WLE786461:WLG786461 WVA786461:WVC786461 IO851997:IQ851997 SK851997:SM851997 ACG851997:ACI851997 AMC851997:AME851997 AVY851997:AWA851997 BFU851997:BFW851997 BPQ851997:BPS851997 BZM851997:BZO851997 CJI851997:CJK851997 CTE851997:CTG851997 DDA851997:DDC851997 DMW851997:DMY851997 DWS851997:DWU851997 EGO851997:EGQ851997 EQK851997:EQM851997 FAG851997:FAI851997 FKC851997:FKE851997 FTY851997:FUA851997 GDU851997:GDW851997 GNQ851997:GNS851997 GXM851997:GXO851997 HHI851997:HHK851997 HRE851997:HRG851997 IBA851997:IBC851997 IKW851997:IKY851997 IUS851997:IUU851997 JEO851997:JEQ851997 JOK851997:JOM851997 JYG851997:JYI851997 KIC851997:KIE851997 KRY851997:KSA851997 LBU851997:LBW851997 LLQ851997:LLS851997 LVM851997:LVO851997 MFI851997:MFK851997 MPE851997:MPG851997 MZA851997:MZC851997 NIW851997:NIY851997 NSS851997:NSU851997 OCO851997:OCQ851997 OMK851997:OMM851997 OWG851997:OWI851997 PGC851997:PGE851997 PPY851997:PQA851997 PZU851997:PZW851997 QJQ851997:QJS851997 QTM851997:QTO851997 RDI851997:RDK851997 RNE851997:RNG851997 RXA851997:RXC851997 SGW851997:SGY851997 SQS851997:SQU851997 TAO851997:TAQ851997 TKK851997:TKM851997 TUG851997:TUI851997 UEC851997:UEE851997 UNY851997:UOA851997 UXU851997:UXW851997 VHQ851997:VHS851997 VRM851997:VRO851997 WBI851997:WBK851997 WLE851997:WLG851997 WVA851997:WVC851997 IO917533:IQ917533 SK917533:SM917533 ACG917533:ACI917533 AMC917533:AME917533 AVY917533:AWA917533 BFU917533:BFW917533 BPQ917533:BPS917533 BZM917533:BZO917533 CJI917533:CJK917533 CTE917533:CTG917533 DDA917533:DDC917533 DMW917533:DMY917533 DWS917533:DWU917533 EGO917533:EGQ917533 EQK917533:EQM917533 FAG917533:FAI917533 FKC917533:FKE917533 FTY917533:FUA917533 GDU917533:GDW917533 GNQ917533:GNS917533 GXM917533:GXO917533 HHI917533:HHK917533 HRE917533:HRG917533 IBA917533:IBC917533 IKW917533:IKY917533 IUS917533:IUU917533 JEO917533:JEQ917533 JOK917533:JOM917533 JYG917533:JYI917533 KIC917533:KIE917533 KRY917533:KSA917533 LBU917533:LBW917533 LLQ917533:LLS917533 LVM917533:LVO917533 MFI917533:MFK917533 MPE917533:MPG917533 MZA917533:MZC917533 NIW917533:NIY917533 NSS917533:NSU917533 OCO917533:OCQ917533 OMK917533:OMM917533 OWG917533:OWI917533 PGC917533:PGE917533 PPY917533:PQA917533 PZU917533:PZW917533 QJQ917533:QJS917533 QTM917533:QTO917533 RDI917533:RDK917533 RNE917533:RNG917533 RXA917533:RXC917533 SGW917533:SGY917533 SQS917533:SQU917533 TAO917533:TAQ917533 TKK917533:TKM917533 TUG917533:TUI917533 UEC917533:UEE917533 UNY917533:UOA917533 UXU917533:UXW917533 VHQ917533:VHS917533 VRM917533:VRO917533 WBI917533:WBK917533 WLE917533:WLG917533 WVA917533:WVC917533 IO983069:IQ983069 SK983069:SM983069 ACG983069:ACI983069 AMC983069:AME983069 AVY983069:AWA983069 BFU983069:BFW983069 BPQ983069:BPS983069 BZM983069:BZO983069 CJI983069:CJK983069 CTE983069:CTG983069 DDA983069:DDC983069 DMW983069:DMY983069 DWS983069:DWU983069 EGO983069:EGQ983069 EQK983069:EQM983069 FAG983069:FAI983069 FKC983069:FKE983069 FTY983069:FUA983069 GDU983069:GDW983069 GNQ983069:GNS983069 GXM983069:GXO983069 HHI983069:HHK983069 HRE983069:HRG983069 IBA983069:IBC983069 IKW983069:IKY983069 IUS983069:IUU983069 JEO983069:JEQ983069 JOK983069:JOM983069 JYG983069:JYI983069 KIC983069:KIE983069 KRY983069:KSA983069 LBU983069:LBW983069 LLQ983069:LLS983069 LVM983069:LVO983069 MFI983069:MFK983069 MPE983069:MPG983069 MZA983069:MZC983069 NIW983069:NIY983069 NSS983069:NSU983069 OCO983069:OCQ983069 OMK983069:OMM983069 OWG983069:OWI983069 PGC983069:PGE983069 PPY983069:PQA983069 PZU983069:PZW983069 QJQ983069:QJS983069 QTM983069:QTO983069 RDI983069:RDK983069 RNE983069:RNG983069 RXA983069:RXC983069 SGW983069:SGY983069 SQS983069:SQU983069 TAO983069:TAQ983069 TKK983069:TKM983069 TUG983069:TUI983069 UEC983069:UEE983069 UNY983069:UOA983069 UXU983069:UXW983069 VHQ983069:VHS983069 VRM983069:VRO983069 WBI983069:WBK983069 WLE983069:WLG983069 WVA983069:WVC983069 IO65559 SK65559 ACG65559 AMC65559 AVY65559 BFU65559 BPQ65559 BZM65559 CJI65559 CTE65559 DDA65559 DMW65559 DWS65559 EGO65559 EQK65559 FAG65559 FKC65559 FTY65559 GDU65559 GNQ65559 GXM65559 HHI65559 HRE65559 IBA65559 IKW65559 IUS65559 JEO65559 JOK65559 JYG65559 KIC65559 KRY65559 LBU65559 LLQ65559 LVM65559 MFI65559 MPE65559 MZA65559 NIW65559 NSS65559 OCO65559 OMK65559 OWG65559 PGC65559 PPY65559 PZU65559 QJQ65559 QTM65559 RDI65559 RNE65559 RXA65559 SGW65559 SQS65559 TAO65559 TKK65559 TUG65559 UEC65559 UNY65559 UXU65559 VHQ65559 VRM65559 WBI65559 WLE65559 WVA65559 IO131095 SK131095 ACG131095 AMC131095 AVY131095 BFU131095 BPQ131095 BZM131095 CJI131095 CTE131095 DDA131095 DMW131095 DWS131095 EGO131095 EQK131095 FAG131095 FKC131095 FTY131095 GDU131095 GNQ131095 GXM131095 HHI131095 HRE131095 IBA131095 IKW131095 IUS131095 JEO131095 JOK131095 JYG131095 KIC131095 KRY131095 LBU131095 LLQ131095 LVM131095 MFI131095 MPE131095 MZA131095 NIW131095 NSS131095 OCO131095 OMK131095 OWG131095 PGC131095 PPY131095 PZU131095 QJQ131095 QTM131095 RDI131095 RNE131095 RXA131095 SGW131095 SQS131095 TAO131095 TKK131095 TUG131095 UEC131095 UNY131095 UXU131095 VHQ131095 VRM131095 WBI131095 WLE131095 WVA131095 IO196631 SK196631 ACG196631 AMC196631 AVY196631 BFU196631 BPQ196631 BZM196631 CJI196631 CTE196631 DDA196631 DMW196631 DWS196631 EGO196631 EQK196631 FAG196631 FKC196631 FTY196631 GDU196631 GNQ196631 GXM196631 HHI196631 HRE196631 IBA196631 IKW196631 IUS196631 JEO196631 JOK196631 JYG196631 KIC196631 KRY196631 LBU196631 LLQ196631 LVM196631 MFI196631 MPE196631 MZA196631 NIW196631 NSS196631 OCO196631 OMK196631 OWG196631 PGC196631 PPY196631 PZU196631 QJQ196631 QTM196631 RDI196631 RNE196631 RXA196631 SGW196631 SQS196631 TAO196631 TKK196631 TUG196631 UEC196631 UNY196631 UXU196631 VHQ196631 VRM196631 WBI196631 WLE196631 WVA196631 IO262167 SK262167 ACG262167 AMC262167 AVY262167 BFU262167 BPQ262167 BZM262167 CJI262167 CTE262167 DDA262167 DMW262167 DWS262167 EGO262167 EQK262167 FAG262167 FKC262167 FTY262167 GDU262167 GNQ262167 GXM262167 HHI262167 HRE262167 IBA262167 IKW262167 IUS262167 JEO262167 JOK262167 JYG262167 KIC262167 KRY262167 LBU262167 LLQ262167 LVM262167 MFI262167 MPE262167 MZA262167 NIW262167 NSS262167 OCO262167 OMK262167 OWG262167 PGC262167 PPY262167 PZU262167 QJQ262167 QTM262167 RDI262167 RNE262167 RXA262167 SGW262167 SQS262167 TAO262167 TKK262167 TUG262167 UEC262167 UNY262167 UXU262167 VHQ262167 VRM262167 WBI262167 WLE262167 WVA262167 IO327703 SK327703 ACG327703 AMC327703 AVY327703 BFU327703 BPQ327703 BZM327703 CJI327703 CTE327703 DDA327703 DMW327703 DWS327703 EGO327703 EQK327703 FAG327703 FKC327703 FTY327703 GDU327703 GNQ327703 GXM327703 HHI327703 HRE327703 IBA327703 IKW327703 IUS327703 JEO327703 JOK327703 JYG327703 KIC327703 KRY327703 LBU327703 LLQ327703 LVM327703 MFI327703 MPE327703 MZA327703 NIW327703 NSS327703 OCO327703 OMK327703 OWG327703 PGC327703 PPY327703 PZU327703 QJQ327703 QTM327703 RDI327703 RNE327703 RXA327703 SGW327703 SQS327703 TAO327703 TKK327703 TUG327703 UEC327703 UNY327703 UXU327703 VHQ327703 VRM327703 WBI327703 WLE327703 WVA327703 IO393239 SK393239 ACG393239 AMC393239 AVY393239 BFU393239 BPQ393239 BZM393239 CJI393239 CTE393239 DDA393239 DMW393239 DWS393239 EGO393239 EQK393239 FAG393239 FKC393239 FTY393239 GDU393239 GNQ393239 GXM393239 HHI393239 HRE393239 IBA393239 IKW393239 IUS393239 JEO393239 JOK393239 JYG393239 KIC393239 KRY393239 LBU393239 LLQ393239 LVM393239 MFI393239 MPE393239 MZA393239 NIW393239 NSS393239 OCO393239 OMK393239 OWG393239 PGC393239 PPY393239 PZU393239 QJQ393239 QTM393239 RDI393239 RNE393239 RXA393239 SGW393239 SQS393239 TAO393239 TKK393239 TUG393239 UEC393239 UNY393239 UXU393239 VHQ393239 VRM393239 WBI393239 WLE393239 WVA393239 IO458775 SK458775 ACG458775 AMC458775 AVY458775 BFU458775 BPQ458775 BZM458775 CJI458775 CTE458775 DDA458775 DMW458775 DWS458775 EGO458775 EQK458775 FAG458775 FKC458775 FTY458775 GDU458775 GNQ458775 GXM458775 HHI458775 HRE458775 IBA458775 IKW458775 IUS458775 JEO458775 JOK458775 JYG458775 KIC458775 KRY458775 LBU458775 LLQ458775 LVM458775 MFI458775 MPE458775 MZA458775 NIW458775 NSS458775 OCO458775 OMK458775 OWG458775 PGC458775 PPY458775 PZU458775 QJQ458775 QTM458775 RDI458775 RNE458775 RXA458775 SGW458775 SQS458775 TAO458775 TKK458775 TUG458775 UEC458775 UNY458775 UXU458775 VHQ458775 VRM458775 WBI458775 WLE458775 WVA458775 IO524311 SK524311 ACG524311 AMC524311 AVY524311 BFU524311 BPQ524311 BZM524311 CJI524311 CTE524311 DDA524311 DMW524311 DWS524311 EGO524311 EQK524311 FAG524311 FKC524311 FTY524311 GDU524311 GNQ524311 GXM524311 HHI524311 HRE524311 IBA524311 IKW524311 IUS524311 JEO524311 JOK524311 JYG524311 KIC524311 KRY524311 LBU524311 LLQ524311 LVM524311 MFI524311 MPE524311 MZA524311 NIW524311 NSS524311 OCO524311 OMK524311 OWG524311 PGC524311 PPY524311 PZU524311 QJQ524311 QTM524311 RDI524311 RNE524311 RXA524311 SGW524311 SQS524311 TAO524311 TKK524311 TUG524311 UEC524311 UNY524311 UXU524311 VHQ524311 VRM524311 WBI524311 WLE524311 WVA524311 IO589847 SK589847 ACG589847 AMC589847 AVY589847 BFU589847 BPQ589847 BZM589847 CJI589847 CTE589847 DDA589847 DMW589847 DWS589847 EGO589847 EQK589847 FAG589847 FKC589847 FTY589847 GDU589847 GNQ589847 GXM589847 HHI589847 HRE589847 IBA589847 IKW589847 IUS589847 JEO589847 JOK589847 JYG589847 KIC589847 KRY589847 LBU589847 LLQ589847 LVM589847 MFI589847 MPE589847 MZA589847 NIW589847 NSS589847 OCO589847 OMK589847 OWG589847 PGC589847 PPY589847 PZU589847 QJQ589847 QTM589847 RDI589847 RNE589847 RXA589847 SGW589847 SQS589847 TAO589847 TKK589847 TUG589847 UEC589847 UNY589847 UXU589847 VHQ589847 VRM589847 WBI589847 WLE589847 WVA589847 IO655383 SK655383 ACG655383 AMC655383 AVY655383 BFU655383 BPQ655383 BZM655383 CJI655383 CTE655383 DDA655383 DMW655383 DWS655383 EGO655383 EQK655383 FAG655383 FKC655383 FTY655383 GDU655383 GNQ655383 GXM655383 HHI655383 HRE655383 IBA655383 IKW655383 IUS655383 JEO655383 JOK655383 JYG655383 KIC655383 KRY655383 LBU655383 LLQ655383 LVM655383 MFI655383 MPE655383 MZA655383 NIW655383 NSS655383 OCO655383 OMK655383 OWG655383 PGC655383 PPY655383 PZU655383 QJQ655383 QTM655383 RDI655383 RNE655383 RXA655383 SGW655383 SQS655383 TAO655383 TKK655383 TUG655383 UEC655383 UNY655383 UXU655383 VHQ655383 VRM655383 WBI655383 WLE655383 WVA655383 IO720919 SK720919 ACG720919 AMC720919 AVY720919 BFU720919 BPQ720919 BZM720919 CJI720919 CTE720919 DDA720919 DMW720919 DWS720919 EGO720919 EQK720919 FAG720919 FKC720919 FTY720919 GDU720919 GNQ720919 GXM720919 HHI720919 HRE720919 IBA720919 IKW720919 IUS720919 JEO720919 JOK720919 JYG720919 KIC720919 KRY720919 LBU720919 LLQ720919 LVM720919 MFI720919 MPE720919 MZA720919 NIW720919 NSS720919 OCO720919 OMK720919 OWG720919 PGC720919 PPY720919 PZU720919 QJQ720919 QTM720919 RDI720919 RNE720919 RXA720919 SGW720919 SQS720919 TAO720919 TKK720919 TUG720919 UEC720919 UNY720919 UXU720919 VHQ720919 VRM720919 WBI720919 WLE720919 WVA720919 IO786455 SK786455 ACG786455 AMC786455 AVY786455 BFU786455 BPQ786455 BZM786455 CJI786455 CTE786455 DDA786455 DMW786455 DWS786455 EGO786455 EQK786455 FAG786455 FKC786455 FTY786455 GDU786455 GNQ786455 GXM786455 HHI786455 HRE786455 IBA786455 IKW786455 IUS786455 JEO786455 JOK786455 JYG786455 KIC786455 KRY786455 LBU786455 LLQ786455 LVM786455 MFI786455 MPE786455 MZA786455 NIW786455 NSS786455 OCO786455 OMK786455 OWG786455 PGC786455 PPY786455 PZU786455 QJQ786455 QTM786455 RDI786455 RNE786455 RXA786455 SGW786455 SQS786455 TAO786455 TKK786455 TUG786455 UEC786455 UNY786455 UXU786455 VHQ786455 VRM786455 WBI786455 WLE786455 WVA786455 IO851991 SK851991 ACG851991 AMC851991 AVY851991 BFU851991 BPQ851991 BZM851991 CJI851991 CTE851991 DDA851991 DMW851991 DWS851991 EGO851991 EQK851991 FAG851991 FKC851991 FTY851991 GDU851991 GNQ851991 GXM851991 HHI851991 HRE851991 IBA851991 IKW851991 IUS851991 JEO851991 JOK851991 JYG851991 KIC851991 KRY851991 LBU851991 LLQ851991 LVM851991 MFI851991 MPE851991 MZA851991 NIW851991 NSS851991 OCO851991 OMK851991 OWG851991 PGC851991 PPY851991 PZU851991 QJQ851991 QTM851991 RDI851991 RNE851991 RXA851991 SGW851991 SQS851991 TAO851991 TKK851991 TUG851991 UEC851991 UNY851991 UXU851991 VHQ851991 VRM851991 WBI851991 WLE851991 WVA851991 IO917527 SK917527 ACG917527 AMC917527 AVY917527 BFU917527 BPQ917527 BZM917527 CJI917527 CTE917527 DDA917527 DMW917527 DWS917527 EGO917527 EQK917527 FAG917527 FKC917527 FTY917527 GDU917527 GNQ917527 GXM917527 HHI917527 HRE917527 IBA917527 IKW917527 IUS917527 JEO917527 JOK917527 JYG917527 KIC917527 KRY917527 LBU917527 LLQ917527 LVM917527 MFI917527 MPE917527 MZA917527 NIW917527 NSS917527 OCO917527 OMK917527 OWG917527 PGC917527 PPY917527 PZU917527 QJQ917527 QTM917527 RDI917527 RNE917527 RXA917527 SGW917527 SQS917527 TAO917527 TKK917527 TUG917527 UEC917527 UNY917527 UXU917527 VHQ917527 VRM917527 WBI917527 WLE917527 WVA917527 IO983063 SK983063 ACG983063 AMC983063 AVY983063 BFU983063 BPQ983063 BZM983063 CJI983063 CTE983063 DDA983063 DMW983063 DWS983063 EGO983063 EQK983063 FAG983063 FKC983063 FTY983063 GDU983063 GNQ983063 GXM983063 HHI983063 HRE983063 IBA983063 IKW983063 IUS983063 JEO983063 JOK983063 JYG983063 KIC983063 KRY983063 LBU983063 LLQ983063 LVM983063 MFI983063 MPE983063 MZA983063 NIW983063 NSS983063 OCO983063 OMK983063 OWG983063 PGC983063 PPY983063 PZU983063 QJQ983063 QTM983063 RDI983063 RNE983063 RXA983063 SGW983063 SQS983063 TAO983063 TKK983063 TUG983063 UEC983063 UNY983063 UXU983063 VHQ983063 VRM983063 WBI983063 WLE983063 WVA983063 IO65564 SK65564 ACG65564 AMC65564 AVY65564 BFU65564 BPQ65564 BZM65564 CJI65564 CTE65564 DDA65564 DMW65564 DWS65564 EGO65564 EQK65564 FAG65564 FKC65564 FTY65564 GDU65564 GNQ65564 GXM65564 HHI65564 HRE65564 IBA65564 IKW65564 IUS65564 JEO65564 JOK65564 JYG65564 KIC65564 KRY65564 LBU65564 LLQ65564 LVM65564 MFI65564 MPE65564 MZA65564 NIW65564 NSS65564 OCO65564 OMK65564 OWG65564 PGC65564 PPY65564 PZU65564 QJQ65564 QTM65564 RDI65564 RNE65564 RXA65564 SGW65564 SQS65564 TAO65564 TKK65564 TUG65564 UEC65564 UNY65564 UXU65564 VHQ65564 VRM65564 WBI65564 WLE65564 WVA65564 IO131100 SK131100 ACG131100 AMC131100 AVY131100 BFU131100 BPQ131100 BZM131100 CJI131100 CTE131100 DDA131100 DMW131100 DWS131100 EGO131100 EQK131100 FAG131100 FKC131100 FTY131100 GDU131100 GNQ131100 GXM131100 HHI131100 HRE131100 IBA131100 IKW131100 IUS131100 JEO131100 JOK131100 JYG131100 KIC131100 KRY131100 LBU131100 LLQ131100 LVM131100 MFI131100 MPE131100 MZA131100 NIW131100 NSS131100 OCO131100 OMK131100 OWG131100 PGC131100 PPY131100 PZU131100 QJQ131100 QTM131100 RDI131100 RNE131100 RXA131100 SGW131100 SQS131100 TAO131100 TKK131100 TUG131100 UEC131100 UNY131100 UXU131100 VHQ131100 VRM131100 WBI131100 WLE131100 WVA131100 IO196636 SK196636 ACG196636 AMC196636 AVY196636 BFU196636 BPQ196636 BZM196636 CJI196636 CTE196636 DDA196636 DMW196636 DWS196636 EGO196636 EQK196636 FAG196636 FKC196636 FTY196636 GDU196636 GNQ196636 GXM196636 HHI196636 HRE196636 IBA196636 IKW196636 IUS196636 JEO196636 JOK196636 JYG196636 KIC196636 KRY196636 LBU196636 LLQ196636 LVM196636 MFI196636 MPE196636 MZA196636 NIW196636 NSS196636 OCO196636 OMK196636 OWG196636 PGC196636 PPY196636 PZU196636 QJQ196636 QTM196636 RDI196636 RNE196636 RXA196636 SGW196636 SQS196636 TAO196636 TKK196636 TUG196636 UEC196636 UNY196636 UXU196636 VHQ196636 VRM196636 WBI196636 WLE196636 WVA196636 IO262172 SK262172 ACG262172 AMC262172 AVY262172 BFU262172 BPQ262172 BZM262172 CJI262172 CTE262172 DDA262172 DMW262172 DWS262172 EGO262172 EQK262172 FAG262172 FKC262172 FTY262172 GDU262172 GNQ262172 GXM262172 HHI262172 HRE262172 IBA262172 IKW262172 IUS262172 JEO262172 JOK262172 JYG262172 KIC262172 KRY262172 LBU262172 LLQ262172 LVM262172 MFI262172 MPE262172 MZA262172 NIW262172 NSS262172 OCO262172 OMK262172 OWG262172 PGC262172 PPY262172 PZU262172 QJQ262172 QTM262172 RDI262172 RNE262172 RXA262172 SGW262172 SQS262172 TAO262172 TKK262172 TUG262172 UEC262172 UNY262172 UXU262172 VHQ262172 VRM262172 WBI262172 WLE262172 WVA262172 IO327708 SK327708 ACG327708 AMC327708 AVY327708 BFU327708 BPQ327708 BZM327708 CJI327708 CTE327708 DDA327708 DMW327708 DWS327708 EGO327708 EQK327708 FAG327708 FKC327708 FTY327708 GDU327708 GNQ327708 GXM327708 HHI327708 HRE327708 IBA327708 IKW327708 IUS327708 JEO327708 JOK327708 JYG327708 KIC327708 KRY327708 LBU327708 LLQ327708 LVM327708 MFI327708 MPE327708 MZA327708 NIW327708 NSS327708 OCO327708 OMK327708 OWG327708 PGC327708 PPY327708 PZU327708 QJQ327708 QTM327708 RDI327708 RNE327708 RXA327708 SGW327708 SQS327708 TAO327708 TKK327708 TUG327708 UEC327708 UNY327708 UXU327708 VHQ327708 VRM327708 WBI327708 WLE327708 WVA327708 IO393244 SK393244 ACG393244 AMC393244 AVY393244 BFU393244 BPQ393244 BZM393244 CJI393244 CTE393244 DDA393244 DMW393244 DWS393244 EGO393244 EQK393244 FAG393244 FKC393244 FTY393244 GDU393244 GNQ393244 GXM393244 HHI393244 HRE393244 IBA393244 IKW393244 IUS393244 JEO393244 JOK393244 JYG393244 KIC393244 KRY393244 LBU393244 LLQ393244 LVM393244 MFI393244 MPE393244 MZA393244 NIW393244 NSS393244 OCO393244 OMK393244 OWG393244 PGC393244 PPY393244 PZU393244 QJQ393244 QTM393244 RDI393244 RNE393244 RXA393244 SGW393244 SQS393244 TAO393244 TKK393244 TUG393244 UEC393244 UNY393244 UXU393244 VHQ393244 VRM393244 WBI393244 WLE393244 WVA393244 IO458780 SK458780 ACG458780 AMC458780 AVY458780 BFU458780 BPQ458780 BZM458780 CJI458780 CTE458780 DDA458780 DMW458780 DWS458780 EGO458780 EQK458780 FAG458780 FKC458780 FTY458780 GDU458780 GNQ458780 GXM458780 HHI458780 HRE458780 IBA458780 IKW458780 IUS458780 JEO458780 JOK458780 JYG458780 KIC458780 KRY458780 LBU458780 LLQ458780 LVM458780 MFI458780 MPE458780 MZA458780 NIW458780 NSS458780 OCO458780 OMK458780 OWG458780 PGC458780 PPY458780 PZU458780 QJQ458780 QTM458780 RDI458780 RNE458780 RXA458780 SGW458780 SQS458780 TAO458780 TKK458780 TUG458780 UEC458780 UNY458780 UXU458780 VHQ458780 VRM458780 WBI458780 WLE458780 WVA458780 IO524316 SK524316 ACG524316 AMC524316 AVY524316 BFU524316 BPQ524316 BZM524316 CJI524316 CTE524316 DDA524316 DMW524316 DWS524316 EGO524316 EQK524316 FAG524316 FKC524316 FTY524316 GDU524316 GNQ524316 GXM524316 HHI524316 HRE524316 IBA524316 IKW524316 IUS524316 JEO524316 JOK524316 JYG524316 KIC524316 KRY524316 LBU524316 LLQ524316 LVM524316 MFI524316 MPE524316 MZA524316 NIW524316 NSS524316 OCO524316 OMK524316 OWG524316 PGC524316 PPY524316 PZU524316 QJQ524316 QTM524316 RDI524316 RNE524316 RXA524316 SGW524316 SQS524316 TAO524316 TKK524316 TUG524316 UEC524316 UNY524316 UXU524316 VHQ524316 VRM524316 WBI524316 WLE524316 WVA524316 IO589852 SK589852 ACG589852 AMC589852 AVY589852 BFU589852 BPQ589852 BZM589852 CJI589852 CTE589852 DDA589852 DMW589852 DWS589852 EGO589852 EQK589852 FAG589852 FKC589852 FTY589852 GDU589852 GNQ589852 GXM589852 HHI589852 HRE589852 IBA589852 IKW589852 IUS589852 JEO589852 JOK589852 JYG589852 KIC589852 KRY589852 LBU589852 LLQ589852 LVM589852 MFI589852 MPE589852 MZA589852 NIW589852 NSS589852 OCO589852 OMK589852 OWG589852 PGC589852 PPY589852 PZU589852 QJQ589852 QTM589852 RDI589852 RNE589852 RXA589852 SGW589852 SQS589852 TAO589852 TKK589852 TUG589852 UEC589852 UNY589852 UXU589852 VHQ589852 VRM589852 WBI589852 WLE589852 WVA589852 IO655388 SK655388 ACG655388 AMC655388 AVY655388 BFU655388 BPQ655388 BZM655388 CJI655388 CTE655388 DDA655388 DMW655388 DWS655388 EGO655388 EQK655388 FAG655388 FKC655388 FTY655388 GDU655388 GNQ655388 GXM655388 HHI655388 HRE655388 IBA655388 IKW655388 IUS655388 JEO655388 JOK655388 JYG655388 KIC655388 KRY655388 LBU655388 LLQ655388 LVM655388 MFI655388 MPE655388 MZA655388 NIW655388 NSS655388 OCO655388 OMK655388 OWG655388 PGC655388 PPY655388 PZU655388 QJQ655388 QTM655388 RDI655388 RNE655388 RXA655388 SGW655388 SQS655388 TAO655388 TKK655388 TUG655388 UEC655388 UNY655388 UXU655388 VHQ655388 VRM655388 WBI655388 WLE655388 WVA655388 IO720924 SK720924 ACG720924 AMC720924 AVY720924 BFU720924 BPQ720924 BZM720924 CJI720924 CTE720924 DDA720924 DMW720924 DWS720924 EGO720924 EQK720924 FAG720924 FKC720924 FTY720924 GDU720924 GNQ720924 GXM720924 HHI720924 HRE720924 IBA720924 IKW720924 IUS720924 JEO720924 JOK720924 JYG720924 KIC720924 KRY720924 LBU720924 LLQ720924 LVM720924 MFI720924 MPE720924 MZA720924 NIW720924 NSS720924 OCO720924 OMK720924 OWG720924 PGC720924 PPY720924 PZU720924 QJQ720924 QTM720924 RDI720924 RNE720924 RXA720924 SGW720924 SQS720924 TAO720924 TKK720924 TUG720924 UEC720924 UNY720924 UXU720924 VHQ720924 VRM720924 WBI720924 WLE720924 WVA720924 IO786460 SK786460 ACG786460 AMC786460 AVY786460 BFU786460 BPQ786460 BZM786460 CJI786460 CTE786460 DDA786460 DMW786460 DWS786460 EGO786460 EQK786460 FAG786460 FKC786460 FTY786460 GDU786460 GNQ786460 GXM786460 HHI786460 HRE786460 IBA786460 IKW786460 IUS786460 JEO786460 JOK786460 JYG786460 KIC786460 KRY786460 LBU786460 LLQ786460 LVM786460 MFI786460 MPE786460 MZA786460 NIW786460 NSS786460 OCO786460 OMK786460 OWG786460 PGC786460 PPY786460 PZU786460 QJQ786460 QTM786460 RDI786460 RNE786460 RXA786460 SGW786460 SQS786460 TAO786460 TKK786460 TUG786460 UEC786460 UNY786460 UXU786460 VHQ786460 VRM786460 WBI786460 WLE786460 WVA786460 IO851996 SK851996 ACG851996 AMC851996 AVY851996 BFU851996 BPQ851996 BZM851996 CJI851996 CTE851996 DDA851996 DMW851996 DWS851996 EGO851996 EQK851996 FAG851996 FKC851996 FTY851996 GDU851996 GNQ851996 GXM851996 HHI851996 HRE851996 IBA851996 IKW851996 IUS851996 JEO851996 JOK851996 JYG851996 KIC851996 KRY851996 LBU851996 LLQ851996 LVM851996 MFI851996 MPE851996 MZA851996 NIW851996 NSS851996 OCO851996 OMK851996 OWG851996 PGC851996 PPY851996 PZU851996 QJQ851996 QTM851996 RDI851996 RNE851996 RXA851996 SGW851996 SQS851996 TAO851996 TKK851996 TUG851996 UEC851996 UNY851996 UXU851996 VHQ851996 VRM851996 WBI851996 WLE851996 WVA851996 IO917532 SK917532 ACG917532 AMC917532 AVY917532 BFU917532 BPQ917532 BZM917532 CJI917532 CTE917532 DDA917532 DMW917532 DWS917532 EGO917532 EQK917532 FAG917532 FKC917532 FTY917532 GDU917532 GNQ917532 GXM917532 HHI917532 HRE917532 IBA917532 IKW917532 IUS917532 JEO917532 JOK917532 JYG917532 KIC917532 KRY917532 LBU917532 LLQ917532 LVM917532 MFI917532 MPE917532 MZA917532 NIW917532 NSS917532 OCO917532 OMK917532 OWG917532 PGC917532 PPY917532 PZU917532 QJQ917532 QTM917532 RDI917532 RNE917532 RXA917532 SGW917532 SQS917532 TAO917532 TKK917532 TUG917532 UEC917532 UNY917532 UXU917532 VHQ917532 VRM917532 WBI917532 WLE917532 WVA917532 IO983068 SK983068 ACG983068 AMC983068 AVY983068 BFU983068 BPQ983068 BZM983068 CJI983068 CTE983068 DDA983068 DMW983068 DWS983068 EGO983068 EQK983068 FAG983068 FKC983068 FTY983068 GDU983068 GNQ983068 GXM983068 HHI983068 HRE983068 IBA983068 IKW983068 IUS983068 JEO983068 JOK983068 JYG983068 KIC983068 KRY983068 LBU983068 LLQ983068 LVM983068 MFI983068 MPE983068 MZA983068 NIW983068 NSS983068 OCO983068 OMK983068 OWG983068 PGC983068 PPY983068 PZU983068 QJQ983068 QTM983068 RDI983068 RNE983068 RXA983068 SGW983068 SQS983068 TAO983068 TKK983068 TUG983068 UEC983068 UNY983068 UXU983068 VHQ983068 VRM983068 WBI983068 WLE983068 WVA983068 IT65574 SP65574 ACL65574 AMH65574 AWD65574 BFZ65574 BPV65574 BZR65574 CJN65574 CTJ65574 DDF65574 DNB65574 DWX65574 EGT65574 EQP65574 FAL65574 FKH65574 FUD65574 GDZ65574 GNV65574 GXR65574 HHN65574 HRJ65574 IBF65574 ILB65574 IUX65574 JET65574 JOP65574 JYL65574 KIH65574 KSD65574 LBZ65574 LLV65574 LVR65574 MFN65574 MPJ65574 MZF65574 NJB65574 NSX65574 OCT65574 OMP65574 OWL65574 PGH65574 PQD65574 PZZ65574 QJV65574 QTR65574 RDN65574 RNJ65574 RXF65574 SHB65574 SQX65574 TAT65574 TKP65574 TUL65574 UEH65574 UOD65574 UXZ65574 VHV65574 VRR65574 WBN65574 WLJ65574 WVF65574 IT131110 SP131110 ACL131110 AMH131110 AWD131110 BFZ131110 BPV131110 BZR131110 CJN131110 CTJ131110 DDF131110 DNB131110 DWX131110 EGT131110 EQP131110 FAL131110 FKH131110 FUD131110 GDZ131110 GNV131110 GXR131110 HHN131110 HRJ131110 IBF131110 ILB131110 IUX131110 JET131110 JOP131110 JYL131110 KIH131110 KSD131110 LBZ131110 LLV131110 LVR131110 MFN131110 MPJ131110 MZF131110 NJB131110 NSX131110 OCT131110 OMP131110 OWL131110 PGH131110 PQD131110 PZZ131110 QJV131110 QTR131110 RDN131110 RNJ131110 RXF131110 SHB131110 SQX131110 TAT131110 TKP131110 TUL131110 UEH131110 UOD131110 UXZ131110 VHV131110 VRR131110 WBN131110 WLJ131110 WVF131110 IT196646 SP196646 ACL196646 AMH196646 AWD196646 BFZ196646 BPV196646 BZR196646 CJN196646 CTJ196646 DDF196646 DNB196646 DWX196646 EGT196646 EQP196646 FAL196646 FKH196646 FUD196646 GDZ196646 GNV196646 GXR196646 HHN196646 HRJ196646 IBF196646 ILB196646 IUX196646 JET196646 JOP196646 JYL196646 KIH196646 KSD196646 LBZ196646 LLV196646 LVR196646 MFN196646 MPJ196646 MZF196646 NJB196646 NSX196646 OCT196646 OMP196646 OWL196646 PGH196646 PQD196646 PZZ196646 QJV196646 QTR196646 RDN196646 RNJ196646 RXF196646 SHB196646 SQX196646 TAT196646 TKP196646 TUL196646 UEH196646 UOD196646 UXZ196646 VHV196646 VRR196646 WBN196646 WLJ196646 WVF196646 IT262182 SP262182 ACL262182 AMH262182 AWD262182 BFZ262182 BPV262182 BZR262182 CJN262182 CTJ262182 DDF262182 DNB262182 DWX262182 EGT262182 EQP262182 FAL262182 FKH262182 FUD262182 GDZ262182 GNV262182 GXR262182 HHN262182 HRJ262182 IBF262182 ILB262182 IUX262182 JET262182 JOP262182 JYL262182 KIH262182 KSD262182 LBZ262182 LLV262182 LVR262182 MFN262182 MPJ262182 MZF262182 NJB262182 NSX262182 OCT262182 OMP262182 OWL262182 PGH262182 PQD262182 PZZ262182 QJV262182 QTR262182 RDN262182 RNJ262182 RXF262182 SHB262182 SQX262182 TAT262182 TKP262182 TUL262182 UEH262182 UOD262182 UXZ262182 VHV262182 VRR262182 WBN262182 WLJ262182 WVF262182 IT327718 SP327718 ACL327718 AMH327718 AWD327718 BFZ327718 BPV327718 BZR327718 CJN327718 CTJ327718 DDF327718 DNB327718 DWX327718 EGT327718 EQP327718 FAL327718 FKH327718 FUD327718 GDZ327718 GNV327718 GXR327718 HHN327718 HRJ327718 IBF327718 ILB327718 IUX327718 JET327718 JOP327718 JYL327718 KIH327718 KSD327718 LBZ327718 LLV327718 LVR327718 MFN327718 MPJ327718 MZF327718 NJB327718 NSX327718 OCT327718 OMP327718 OWL327718 PGH327718 PQD327718 PZZ327718 QJV327718 QTR327718 RDN327718 RNJ327718 RXF327718 SHB327718 SQX327718 TAT327718 TKP327718 TUL327718 UEH327718 UOD327718 UXZ327718 VHV327718 VRR327718 WBN327718 WLJ327718 WVF327718 IT393254 SP393254 ACL393254 AMH393254 AWD393254 BFZ393254 BPV393254 BZR393254 CJN393254 CTJ393254 DDF393254 DNB393254 DWX393254 EGT393254 EQP393254 FAL393254 FKH393254 FUD393254 GDZ393254 GNV393254 GXR393254 HHN393254 HRJ393254 IBF393254 ILB393254 IUX393254 JET393254 JOP393254 JYL393254 KIH393254 KSD393254 LBZ393254 LLV393254 LVR393254 MFN393254 MPJ393254 MZF393254 NJB393254 NSX393254 OCT393254 OMP393254 OWL393254 PGH393254 PQD393254 PZZ393254 QJV393254 QTR393254 RDN393254 RNJ393254 RXF393254 SHB393254 SQX393254 TAT393254 TKP393254 TUL393254 UEH393254 UOD393254 UXZ393254 VHV393254 VRR393254 WBN393254 WLJ393254 WVF393254 IT458790 SP458790 ACL458790 AMH458790 AWD458790 BFZ458790 BPV458790 BZR458790 CJN458790 CTJ458790 DDF458790 DNB458790 DWX458790 EGT458790 EQP458790 FAL458790 FKH458790 FUD458790 GDZ458790 GNV458790 GXR458790 HHN458790 HRJ458790 IBF458790 ILB458790 IUX458790 JET458790 JOP458790 JYL458790 KIH458790 KSD458790 LBZ458790 LLV458790 LVR458790 MFN458790 MPJ458790 MZF458790 NJB458790 NSX458790 OCT458790 OMP458790 OWL458790 PGH458790 PQD458790 PZZ458790 QJV458790 QTR458790 RDN458790 RNJ458790 RXF458790 SHB458790 SQX458790 TAT458790 TKP458790 TUL458790 UEH458790 UOD458790 UXZ458790 VHV458790 VRR458790 WBN458790 WLJ458790 WVF458790 IT524326 SP524326 ACL524326 AMH524326 AWD524326 BFZ524326 BPV524326 BZR524326 CJN524326 CTJ524326 DDF524326 DNB524326 DWX524326 EGT524326 EQP524326 FAL524326 FKH524326 FUD524326 GDZ524326 GNV524326 GXR524326 HHN524326 HRJ524326 IBF524326 ILB524326 IUX524326 JET524326 JOP524326 JYL524326 KIH524326 KSD524326 LBZ524326 LLV524326 LVR524326 MFN524326 MPJ524326 MZF524326 NJB524326 NSX524326 OCT524326 OMP524326 OWL524326 PGH524326 PQD524326 PZZ524326 QJV524326 QTR524326 RDN524326 RNJ524326 RXF524326 SHB524326 SQX524326 TAT524326 TKP524326 TUL524326 UEH524326 UOD524326 UXZ524326 VHV524326 VRR524326 WBN524326 WLJ524326 WVF524326 IT589862 SP589862 ACL589862 AMH589862 AWD589862 BFZ589862 BPV589862 BZR589862 CJN589862 CTJ589862 DDF589862 DNB589862 DWX589862 EGT589862 EQP589862 FAL589862 FKH589862 FUD589862 GDZ589862 GNV589862 GXR589862 HHN589862 HRJ589862 IBF589862 ILB589862 IUX589862 JET589862 JOP589862 JYL589862 KIH589862 KSD589862 LBZ589862 LLV589862 LVR589862 MFN589862 MPJ589862 MZF589862 NJB589862 NSX589862 OCT589862 OMP589862 OWL589862 PGH589862 PQD589862 PZZ589862 QJV589862 QTR589862 RDN589862 RNJ589862 RXF589862 SHB589862 SQX589862 TAT589862 TKP589862 TUL589862 UEH589862 UOD589862 UXZ589862 VHV589862 VRR589862 WBN589862 WLJ589862 WVF589862 IT655398 SP655398 ACL655398 AMH655398 AWD655398 BFZ655398 BPV655398 BZR655398 CJN655398 CTJ655398 DDF655398 DNB655398 DWX655398 EGT655398 EQP655398 FAL655398 FKH655398 FUD655398 GDZ655398 GNV655398 GXR655398 HHN655398 HRJ655398 IBF655398 ILB655398 IUX655398 JET655398 JOP655398 JYL655398 KIH655398 KSD655398 LBZ655398 LLV655398 LVR655398 MFN655398 MPJ655398 MZF655398 NJB655398 NSX655398 OCT655398 OMP655398 OWL655398 PGH655398 PQD655398 PZZ655398 QJV655398 QTR655398 RDN655398 RNJ655398 RXF655398 SHB655398 SQX655398 TAT655398 TKP655398 TUL655398 UEH655398 UOD655398 UXZ655398 VHV655398 VRR655398 WBN655398 WLJ655398 WVF655398 IT720934 SP720934 ACL720934 AMH720934 AWD720934 BFZ720934 BPV720934 BZR720934 CJN720934 CTJ720934 DDF720934 DNB720934 DWX720934 EGT720934 EQP720934 FAL720934 FKH720934 FUD720934 GDZ720934 GNV720934 GXR720934 HHN720934 HRJ720934 IBF720934 ILB720934 IUX720934 JET720934 JOP720934 JYL720934 KIH720934 KSD720934 LBZ720934 LLV720934 LVR720934 MFN720934 MPJ720934 MZF720934 NJB720934 NSX720934 OCT720934 OMP720934 OWL720934 PGH720934 PQD720934 PZZ720934 QJV720934 QTR720934 RDN720934 RNJ720934 RXF720934 SHB720934 SQX720934 TAT720934 TKP720934 TUL720934 UEH720934 UOD720934 UXZ720934 VHV720934 VRR720934 WBN720934 WLJ720934 WVF720934 IT786470 SP786470 ACL786470 AMH786470 AWD786470 BFZ786470 BPV786470 BZR786470 CJN786470 CTJ786470 DDF786470 DNB786470 DWX786470 EGT786470 EQP786470 FAL786470 FKH786470 FUD786470 GDZ786470 GNV786470 GXR786470 HHN786470 HRJ786470 IBF786470 ILB786470 IUX786470 JET786470 JOP786470 JYL786470 KIH786470 KSD786470 LBZ786470 LLV786470 LVR786470 MFN786470 MPJ786470 MZF786470 NJB786470 NSX786470 OCT786470 OMP786470 OWL786470 PGH786470 PQD786470 PZZ786470 QJV786470 QTR786470 RDN786470 RNJ786470 RXF786470 SHB786470 SQX786470 TAT786470 TKP786470 TUL786470 UEH786470 UOD786470 UXZ786470 VHV786470 VRR786470 WBN786470 WLJ786470 WVF786470 IT852006 SP852006 ACL852006 AMH852006 AWD852006 BFZ852006 BPV852006 BZR852006 CJN852006 CTJ852006 DDF852006 DNB852006 DWX852006 EGT852006 EQP852006 FAL852006 FKH852006 FUD852006 GDZ852006 GNV852006 GXR852006 HHN852006 HRJ852006 IBF852006 ILB852006 IUX852006 JET852006 JOP852006 JYL852006 KIH852006 KSD852006 LBZ852006 LLV852006 LVR852006 MFN852006 MPJ852006 MZF852006 NJB852006 NSX852006 OCT852006 OMP852006 OWL852006 PGH852006 PQD852006 PZZ852006 QJV852006 QTR852006 RDN852006 RNJ852006 RXF852006 SHB852006 SQX852006 TAT852006 TKP852006 TUL852006 UEH852006 UOD852006 UXZ852006 VHV852006 VRR852006 WBN852006 WLJ852006 WVF852006 IT917542 SP917542 ACL917542 AMH917542 AWD917542 BFZ917542 BPV917542 BZR917542 CJN917542 CTJ917542 DDF917542 DNB917542 DWX917542 EGT917542 EQP917542 FAL917542 FKH917542 FUD917542 GDZ917542 GNV917542 GXR917542 HHN917542 HRJ917542 IBF917542 ILB917542 IUX917542 JET917542 JOP917542 JYL917542 KIH917542 KSD917542 LBZ917542 LLV917542 LVR917542 MFN917542 MPJ917542 MZF917542 NJB917542 NSX917542 OCT917542 OMP917542 OWL917542 PGH917542 PQD917542 PZZ917542 QJV917542 QTR917542 RDN917542 RNJ917542 RXF917542 SHB917542 SQX917542 TAT917542 TKP917542 TUL917542 UEH917542 UOD917542 UXZ917542 VHV917542 VRR917542 WBN917542 WLJ917542 WVF917542 IT983078 SP983078 ACL983078 AMH983078 AWD983078 BFZ983078 BPV983078 BZR983078 CJN983078 CTJ983078 DDF983078 DNB983078 DWX983078 EGT983078 EQP983078 FAL983078 FKH983078 FUD983078 GDZ983078 GNV983078 GXR983078 HHN983078 HRJ983078 IBF983078 ILB983078 IUX983078 JET983078 JOP983078 JYL983078 KIH983078 KSD983078 LBZ983078 LLV983078 LVR983078 MFN983078 MPJ983078 MZF983078 NJB983078 NSX983078 OCT983078 OMP983078 OWL983078 PGH983078 PQD983078 PZZ983078 QJV983078 QTR983078 RDN983078 RNJ983078 RXF983078 SHB983078 SQX983078 TAT983078 TKP983078 TUL983078 UEH983078 UOD983078 UXZ983078 VHV983078 VRR983078 WBN983078 WLJ983078 WVF983078 IN65538 SJ65538 ACF65538 AMB65538 AVX65538 BFT65538 BPP65538 BZL65538 CJH65538 CTD65538 DCZ65538 DMV65538 DWR65538 EGN65538 EQJ65538 FAF65538 FKB65538 FTX65538 GDT65538 GNP65538 GXL65538 HHH65538 HRD65538 IAZ65538 IKV65538 IUR65538 JEN65538 JOJ65538 JYF65538 KIB65538 KRX65538 LBT65538 LLP65538 LVL65538 MFH65538 MPD65538 MYZ65538 NIV65538 NSR65538 OCN65538 OMJ65538 OWF65538 PGB65538 PPX65538 PZT65538 QJP65538 QTL65538 RDH65538 RND65538 RWZ65538 SGV65538 SQR65538 TAN65538 TKJ65538 TUF65538 UEB65538 UNX65538 UXT65538 VHP65538 VRL65538 WBH65538 WLD65538 WUZ65538 IN131074 SJ131074 ACF131074 AMB131074 AVX131074 BFT131074 BPP131074 BZL131074 CJH131074 CTD131074 DCZ131074 DMV131074 DWR131074 EGN131074 EQJ131074 FAF131074 FKB131074 FTX131074 GDT131074 GNP131074 GXL131074 HHH131074 HRD131074 IAZ131074 IKV131074 IUR131074 JEN131074 JOJ131074 JYF131074 KIB131074 KRX131074 LBT131074 LLP131074 LVL131074 MFH131074 MPD131074 MYZ131074 NIV131074 NSR131074 OCN131074 OMJ131074 OWF131074 PGB131074 PPX131074 PZT131074 QJP131074 QTL131074 RDH131074 RND131074 RWZ131074 SGV131074 SQR131074 TAN131074 TKJ131074 TUF131074 UEB131074 UNX131074 UXT131074 VHP131074 VRL131074 WBH131074 WLD131074 WUZ131074 IN196610 SJ196610 ACF196610 AMB196610 AVX196610 BFT196610 BPP196610 BZL196610 CJH196610 CTD196610 DCZ196610 DMV196610 DWR196610 EGN196610 EQJ196610 FAF196610 FKB196610 FTX196610 GDT196610 GNP196610 GXL196610 HHH196610 HRD196610 IAZ196610 IKV196610 IUR196610 JEN196610 JOJ196610 JYF196610 KIB196610 KRX196610 LBT196610 LLP196610 LVL196610 MFH196610 MPD196610 MYZ196610 NIV196610 NSR196610 OCN196610 OMJ196610 OWF196610 PGB196610 PPX196610 PZT196610 QJP196610 QTL196610 RDH196610 RND196610 RWZ196610 SGV196610 SQR196610 TAN196610 TKJ196610 TUF196610 UEB196610 UNX196610 UXT196610 VHP196610 VRL196610 WBH196610 WLD196610 WUZ196610 IN262146 SJ262146 ACF262146 AMB262146 AVX262146 BFT262146 BPP262146 BZL262146 CJH262146 CTD262146 DCZ262146 DMV262146 DWR262146 EGN262146 EQJ262146 FAF262146 FKB262146 FTX262146 GDT262146 GNP262146 GXL262146 HHH262146 HRD262146 IAZ262146 IKV262146 IUR262146 JEN262146 JOJ262146 JYF262146 KIB262146 KRX262146 LBT262146 LLP262146 LVL262146 MFH262146 MPD262146 MYZ262146 NIV262146 NSR262146 OCN262146 OMJ262146 OWF262146 PGB262146 PPX262146 PZT262146 QJP262146 QTL262146 RDH262146 RND262146 RWZ262146 SGV262146 SQR262146 TAN262146 TKJ262146 TUF262146 UEB262146 UNX262146 UXT262146 VHP262146 VRL262146 WBH262146 WLD262146 WUZ262146 IN327682 SJ327682 ACF327682 AMB327682 AVX327682 BFT327682 BPP327682 BZL327682 CJH327682 CTD327682 DCZ327682 DMV327682 DWR327682 EGN327682 EQJ327682 FAF327682 FKB327682 FTX327682 GDT327682 GNP327682 GXL327682 HHH327682 HRD327682 IAZ327682 IKV327682 IUR327682 JEN327682 JOJ327682 JYF327682 KIB327682 KRX327682 LBT327682 LLP327682 LVL327682 MFH327682 MPD327682 MYZ327682 NIV327682 NSR327682 OCN327682 OMJ327682 OWF327682 PGB327682 PPX327682 PZT327682 QJP327682 QTL327682 RDH327682 RND327682 RWZ327682 SGV327682 SQR327682 TAN327682 TKJ327682 TUF327682 UEB327682 UNX327682 UXT327682 VHP327682 VRL327682 WBH327682 WLD327682 WUZ327682 IN393218 SJ393218 ACF393218 AMB393218 AVX393218 BFT393218 BPP393218 BZL393218 CJH393218 CTD393218 DCZ393218 DMV393218 DWR393218 EGN393218 EQJ393218 FAF393218 FKB393218 FTX393218 GDT393218 GNP393218 GXL393218 HHH393218 HRD393218 IAZ393218 IKV393218 IUR393218 JEN393218 JOJ393218 JYF393218 KIB393218 KRX393218 LBT393218 LLP393218 LVL393218 MFH393218 MPD393218 MYZ393218 NIV393218 NSR393218 OCN393218 OMJ393218 OWF393218 PGB393218 PPX393218 PZT393218 QJP393218 QTL393218 RDH393218 RND393218 RWZ393218 SGV393218 SQR393218 TAN393218 TKJ393218 TUF393218 UEB393218 UNX393218 UXT393218 VHP393218 VRL393218 WBH393218 WLD393218 WUZ393218 IN458754 SJ458754 ACF458754 AMB458754 AVX458754 BFT458754 BPP458754 BZL458754 CJH458754 CTD458754 DCZ458754 DMV458754 DWR458754 EGN458754 EQJ458754 FAF458754 FKB458754 FTX458754 GDT458754 GNP458754 GXL458754 HHH458754 HRD458754 IAZ458754 IKV458754 IUR458754 JEN458754 JOJ458754 JYF458754 KIB458754 KRX458754 LBT458754 LLP458754 LVL458754 MFH458754 MPD458754 MYZ458754 NIV458754 NSR458754 OCN458754 OMJ458754 OWF458754 PGB458754 PPX458754 PZT458754 QJP458754 QTL458754 RDH458754 RND458754 RWZ458754 SGV458754 SQR458754 TAN458754 TKJ458754 TUF458754 UEB458754 UNX458754 UXT458754 VHP458754 VRL458754 WBH458754 WLD458754 WUZ458754 IN524290 SJ524290 ACF524290 AMB524290 AVX524290 BFT524290 BPP524290 BZL524290 CJH524290 CTD524290 DCZ524290 DMV524290 DWR524290 EGN524290 EQJ524290 FAF524290 FKB524290 FTX524290 GDT524290 GNP524290 GXL524290 HHH524290 HRD524290 IAZ524290 IKV524290 IUR524290 JEN524290 JOJ524290 JYF524290 KIB524290 KRX524290 LBT524290 LLP524290 LVL524290 MFH524290 MPD524290 MYZ524290 NIV524290 NSR524290 OCN524290 OMJ524290 OWF524290 PGB524290 PPX524290 PZT524290 QJP524290 QTL524290 RDH524290 RND524290 RWZ524290 SGV524290 SQR524290 TAN524290 TKJ524290 TUF524290 UEB524290 UNX524290 UXT524290 VHP524290 VRL524290 WBH524290 WLD524290 WUZ524290 IN589826 SJ589826 ACF589826 AMB589826 AVX589826 BFT589826 BPP589826 BZL589826 CJH589826 CTD589826 DCZ589826 DMV589826 DWR589826 EGN589826 EQJ589826 FAF589826 FKB589826 FTX589826 GDT589826 GNP589826 GXL589826 HHH589826 HRD589826 IAZ589826 IKV589826 IUR589826 JEN589826 JOJ589826 JYF589826 KIB589826 KRX589826 LBT589826 LLP589826 LVL589826 MFH589826 MPD589826 MYZ589826 NIV589826 NSR589826 OCN589826 OMJ589826 OWF589826 PGB589826 PPX589826 PZT589826 QJP589826 QTL589826 RDH589826 RND589826 RWZ589826 SGV589826 SQR589826 TAN589826 TKJ589826 TUF589826 UEB589826 UNX589826 UXT589826 VHP589826 VRL589826 WBH589826 WLD589826 WUZ589826 IN655362 SJ655362 ACF655362 AMB655362 AVX655362 BFT655362 BPP655362 BZL655362 CJH655362 CTD655362 DCZ655362 DMV655362 DWR655362 EGN655362 EQJ655362 FAF655362 FKB655362 FTX655362 GDT655362 GNP655362 GXL655362 HHH655362 HRD655362 IAZ655362 IKV655362 IUR655362 JEN655362 JOJ655362 JYF655362 KIB655362 KRX655362 LBT655362 LLP655362 LVL655362 MFH655362 MPD655362 MYZ655362 NIV655362 NSR655362 OCN655362 OMJ655362 OWF655362 PGB655362 PPX655362 PZT655362 QJP655362 QTL655362 RDH655362 RND655362 RWZ655362 SGV655362 SQR655362 TAN655362 TKJ655362 TUF655362 UEB655362 UNX655362 UXT655362 VHP655362 VRL655362 WBH655362 WLD655362 WUZ655362 IN720898 SJ720898 ACF720898 AMB720898 AVX720898 BFT720898 BPP720898 BZL720898 CJH720898 CTD720898 DCZ720898 DMV720898 DWR720898 EGN720898 EQJ720898 FAF720898 FKB720898 FTX720898 GDT720898 GNP720898 GXL720898 HHH720898 HRD720898 IAZ720898 IKV720898 IUR720898 JEN720898 JOJ720898 JYF720898 KIB720898 KRX720898 LBT720898 LLP720898 LVL720898 MFH720898 MPD720898 MYZ720898 NIV720898 NSR720898 OCN720898 OMJ720898 OWF720898 PGB720898 PPX720898 PZT720898 QJP720898 QTL720898 RDH720898 RND720898 RWZ720898 SGV720898 SQR720898 TAN720898 TKJ720898 TUF720898 UEB720898 UNX720898 UXT720898 VHP720898 VRL720898 WBH720898 WLD720898 WUZ720898 IN786434 SJ786434 ACF786434 AMB786434 AVX786434 BFT786434 BPP786434 BZL786434 CJH786434 CTD786434 DCZ786434 DMV786434 DWR786434 EGN786434 EQJ786434 FAF786434 FKB786434 FTX786434 GDT786434 GNP786434 GXL786434 HHH786434 HRD786434 IAZ786434 IKV786434 IUR786434 JEN786434 JOJ786434 JYF786434 KIB786434 KRX786434 LBT786434 LLP786434 LVL786434 MFH786434 MPD786434 MYZ786434 NIV786434 NSR786434 OCN786434 OMJ786434 OWF786434 PGB786434 PPX786434 PZT786434 QJP786434 QTL786434 RDH786434 RND786434 RWZ786434 SGV786434 SQR786434 TAN786434 TKJ786434 TUF786434 UEB786434 UNX786434 UXT786434 VHP786434 VRL786434 WBH786434 WLD786434 WUZ786434 IN851970 SJ851970 ACF851970 AMB851970 AVX851970 BFT851970 BPP851970 BZL851970 CJH851970 CTD851970 DCZ851970 DMV851970 DWR851970 EGN851970 EQJ851970 FAF851970 FKB851970 FTX851970 GDT851970 GNP851970 GXL851970 HHH851970 HRD851970 IAZ851970 IKV851970 IUR851970 JEN851970 JOJ851970 JYF851970 KIB851970 KRX851970 LBT851970 LLP851970 LVL851970 MFH851970 MPD851970 MYZ851970 NIV851970 NSR851970 OCN851970 OMJ851970 OWF851970 PGB851970 PPX851970 PZT851970 QJP851970 QTL851970 RDH851970 RND851970 RWZ851970 SGV851970 SQR851970 TAN851970 TKJ851970 TUF851970 UEB851970 UNX851970 UXT851970 VHP851970 VRL851970 WBH851970 WLD851970 WUZ851970 IN917506 SJ917506 ACF917506 AMB917506 AVX917506 BFT917506 BPP917506 BZL917506 CJH917506 CTD917506 DCZ917506 DMV917506 DWR917506 EGN917506 EQJ917506 FAF917506 FKB917506 FTX917506 GDT917506 GNP917506 GXL917506 HHH917506 HRD917506 IAZ917506 IKV917506 IUR917506 JEN917506 JOJ917506 JYF917506 KIB917506 KRX917506 LBT917506 LLP917506 LVL917506 MFH917506 MPD917506 MYZ917506 NIV917506 NSR917506 OCN917506 OMJ917506 OWF917506 PGB917506 PPX917506 PZT917506 QJP917506 QTL917506 RDH917506 RND917506 RWZ917506 SGV917506 SQR917506 TAN917506 TKJ917506 TUF917506 UEB917506 UNX917506 UXT917506 VHP917506 VRL917506 WBH917506 WLD917506 WUZ917506 IN983042 SJ983042 ACF983042 AMB983042 AVX983042 BFT983042 BPP983042 BZL983042 CJH983042 CTD983042 DCZ983042 DMV983042 DWR983042 EGN983042 EQJ983042 FAF983042 FKB983042 FTX983042 GDT983042 GNP983042 GXL983042 HHH983042 HRD983042 IAZ983042 IKV983042 IUR983042 JEN983042 JOJ983042 JYF983042 KIB983042 KRX983042 LBT983042 LLP983042 LVL983042 MFH983042 MPD983042 MYZ983042 NIV983042 NSR983042 OCN983042 OMJ983042 OWF983042 PGB983042 PPX983042 PZT983042 QJP983042 QTL983042 RDH983042 RND983042 RWZ983042 SGV983042 SQR983042 TAN983042 TKJ983042 TUF983042 UEB983042 UNX983042 UXT983042 VHP983042 VRL983042 WBH983042 WLD983042 WUZ983042 IJ65532 SF65532 ACB65532 ALX65532 AVT65532 BFP65532 BPL65532 BZH65532 CJD65532 CSZ65532 DCV65532 DMR65532 DWN65532 EGJ65532 EQF65532 FAB65532 FJX65532 FTT65532 GDP65532 GNL65532 GXH65532 HHD65532 HQZ65532 IAV65532 IKR65532 IUN65532 JEJ65532 JOF65532 JYB65532 KHX65532 KRT65532 LBP65532 LLL65532 LVH65532 MFD65532 MOZ65532 MYV65532 NIR65532 NSN65532 OCJ65532 OMF65532 OWB65532 PFX65532 PPT65532 PZP65532 QJL65532 QTH65532 RDD65532 RMZ65532 RWV65532 SGR65532 SQN65532 TAJ65532 TKF65532 TUB65532 UDX65532 UNT65532 UXP65532 VHL65532 VRH65532 WBD65532 WKZ65532 WUV65532 IJ131068 SF131068 ACB131068 ALX131068 AVT131068 BFP131068 BPL131068 BZH131068 CJD131068 CSZ131068 DCV131068 DMR131068 DWN131068 EGJ131068 EQF131068 FAB131068 FJX131068 FTT131068 GDP131068 GNL131068 GXH131068 HHD131068 HQZ131068 IAV131068 IKR131068 IUN131068 JEJ131068 JOF131068 JYB131068 KHX131068 KRT131068 LBP131068 LLL131068 LVH131068 MFD131068 MOZ131068 MYV131068 NIR131068 NSN131068 OCJ131068 OMF131068 OWB131068 PFX131068 PPT131068 PZP131068 QJL131068 QTH131068 RDD131068 RMZ131068 RWV131068 SGR131068 SQN131068 TAJ131068 TKF131068 TUB131068 UDX131068 UNT131068 UXP131068 VHL131068 VRH131068 WBD131068 WKZ131068 WUV131068 IJ196604 SF196604 ACB196604 ALX196604 AVT196604 BFP196604 BPL196604 BZH196604 CJD196604 CSZ196604 DCV196604 DMR196604 DWN196604 EGJ196604 EQF196604 FAB196604 FJX196604 FTT196604 GDP196604 GNL196604 GXH196604 HHD196604 HQZ196604 IAV196604 IKR196604 IUN196604 JEJ196604 JOF196604 JYB196604 KHX196604 KRT196604 LBP196604 LLL196604 LVH196604 MFD196604 MOZ196604 MYV196604 NIR196604 NSN196604 OCJ196604 OMF196604 OWB196604 PFX196604 PPT196604 PZP196604 QJL196604 QTH196604 RDD196604 RMZ196604 RWV196604 SGR196604 SQN196604 TAJ196604 TKF196604 TUB196604 UDX196604 UNT196604 UXP196604 VHL196604 VRH196604 WBD196604 WKZ196604 WUV196604 IJ262140 SF262140 ACB262140 ALX262140 AVT262140 BFP262140 BPL262140 BZH262140 CJD262140 CSZ262140 DCV262140 DMR262140 DWN262140 EGJ262140 EQF262140 FAB262140 FJX262140 FTT262140 GDP262140 GNL262140 GXH262140 HHD262140 HQZ262140 IAV262140 IKR262140 IUN262140 JEJ262140 JOF262140 JYB262140 KHX262140 KRT262140 LBP262140 LLL262140 LVH262140 MFD262140 MOZ262140 MYV262140 NIR262140 NSN262140 OCJ262140 OMF262140 OWB262140 PFX262140 PPT262140 PZP262140 QJL262140 QTH262140 RDD262140 RMZ262140 RWV262140 SGR262140 SQN262140 TAJ262140 TKF262140 TUB262140 UDX262140 UNT262140 UXP262140 VHL262140 VRH262140 WBD262140 WKZ262140 WUV262140 IJ327676 SF327676 ACB327676 ALX327676 AVT327676 BFP327676 BPL327676 BZH327676 CJD327676 CSZ327676 DCV327676 DMR327676 DWN327676 EGJ327676 EQF327676 FAB327676 FJX327676 FTT327676 GDP327676 GNL327676 GXH327676 HHD327676 HQZ327676 IAV327676 IKR327676 IUN327676 JEJ327676 JOF327676 JYB327676 KHX327676 KRT327676 LBP327676 LLL327676 LVH327676 MFD327676 MOZ327676 MYV327676 NIR327676 NSN327676 OCJ327676 OMF327676 OWB327676 PFX327676 PPT327676 PZP327676 QJL327676 QTH327676 RDD327676 RMZ327676 RWV327676 SGR327676 SQN327676 TAJ327676 TKF327676 TUB327676 UDX327676 UNT327676 UXP327676 VHL327676 VRH327676 WBD327676 WKZ327676 WUV327676 IJ393212 SF393212 ACB393212 ALX393212 AVT393212 BFP393212 BPL393212 BZH393212 CJD393212 CSZ393212 DCV393212 DMR393212 DWN393212 EGJ393212 EQF393212 FAB393212 FJX393212 FTT393212 GDP393212 GNL393212 GXH393212 HHD393212 HQZ393212 IAV393212 IKR393212 IUN393212 JEJ393212 JOF393212 JYB393212 KHX393212 KRT393212 LBP393212 LLL393212 LVH393212 MFD393212 MOZ393212 MYV393212 NIR393212 NSN393212 OCJ393212 OMF393212 OWB393212 PFX393212 PPT393212 PZP393212 QJL393212 QTH393212 RDD393212 RMZ393212 RWV393212 SGR393212 SQN393212 TAJ393212 TKF393212 TUB393212 UDX393212 UNT393212 UXP393212 VHL393212 VRH393212 WBD393212 WKZ393212 WUV393212 IJ458748 SF458748 ACB458748 ALX458748 AVT458748 BFP458748 BPL458748 BZH458748 CJD458748 CSZ458748 DCV458748 DMR458748 DWN458748 EGJ458748 EQF458748 FAB458748 FJX458748 FTT458748 GDP458748 GNL458748 GXH458748 HHD458748 HQZ458748 IAV458748 IKR458748 IUN458748 JEJ458748 JOF458748 JYB458748 KHX458748 KRT458748 LBP458748 LLL458748 LVH458748 MFD458748 MOZ458748 MYV458748 NIR458748 NSN458748 OCJ458748 OMF458748 OWB458748 PFX458748 PPT458748 PZP458748 QJL458748 QTH458748 RDD458748 RMZ458748 RWV458748 SGR458748 SQN458748 TAJ458748 TKF458748 TUB458748 UDX458748 UNT458748 UXP458748 VHL458748 VRH458748 WBD458748 WKZ458748 WUV458748 IJ524284 SF524284 ACB524284 ALX524284 AVT524284 BFP524284 BPL524284 BZH524284 CJD524284 CSZ524284 DCV524284 DMR524284 DWN524284 EGJ524284 EQF524284 FAB524284 FJX524284 FTT524284 GDP524284 GNL524284 GXH524284 HHD524284 HQZ524284 IAV524284 IKR524284 IUN524284 JEJ524284 JOF524284 JYB524284 KHX524284 KRT524284 LBP524284 LLL524284 LVH524284 MFD524284 MOZ524284 MYV524284 NIR524284 NSN524284 OCJ524284 OMF524284 OWB524284 PFX524284 PPT524284 PZP524284 QJL524284 QTH524284 RDD524284 RMZ524284 RWV524284 SGR524284 SQN524284 TAJ524284 TKF524284 TUB524284 UDX524284 UNT524284 UXP524284 VHL524284 VRH524284 WBD524284 WKZ524284 WUV524284 IJ589820 SF589820 ACB589820 ALX589820 AVT589820 BFP589820 BPL589820 BZH589820 CJD589820 CSZ589820 DCV589820 DMR589820 DWN589820 EGJ589820 EQF589820 FAB589820 FJX589820 FTT589820 GDP589820 GNL589820 GXH589820 HHD589820 HQZ589820 IAV589820 IKR589820 IUN589820 JEJ589820 JOF589820 JYB589820 KHX589820 KRT589820 LBP589820 LLL589820 LVH589820 MFD589820 MOZ589820 MYV589820 NIR589820 NSN589820 OCJ589820 OMF589820 OWB589820 PFX589820 PPT589820 PZP589820 QJL589820 QTH589820 RDD589820 RMZ589820 RWV589820 SGR589820 SQN589820 TAJ589820 TKF589820 TUB589820 UDX589820 UNT589820 UXP589820 VHL589820 VRH589820 WBD589820 WKZ589820 WUV589820 IJ655356 SF655356 ACB655356 ALX655356 AVT655356 BFP655356 BPL655356 BZH655356 CJD655356 CSZ655356 DCV655356 DMR655356 DWN655356 EGJ655356 EQF655356 FAB655356 FJX655356 FTT655356 GDP655356 GNL655356 GXH655356 HHD655356 HQZ655356 IAV655356 IKR655356 IUN655356 JEJ655356 JOF655356 JYB655356 KHX655356 KRT655356 LBP655356 LLL655356 LVH655356 MFD655356 MOZ655356 MYV655356 NIR655356 NSN655356 OCJ655356 OMF655356 OWB655356 PFX655356 PPT655356 PZP655356 QJL655356 QTH655356 RDD655356 RMZ655356 RWV655356 SGR655356 SQN655356 TAJ655356 TKF655356 TUB655356 UDX655356 UNT655356 UXP655356 VHL655356 VRH655356 WBD655356 WKZ655356 WUV655356 IJ720892 SF720892 ACB720892 ALX720892 AVT720892 BFP720892 BPL720892 BZH720892 CJD720892 CSZ720892 DCV720892 DMR720892 DWN720892 EGJ720892 EQF720892 FAB720892 FJX720892 FTT720892 GDP720892 GNL720892 GXH720892 HHD720892 HQZ720892 IAV720892 IKR720892 IUN720892 JEJ720892 JOF720892 JYB720892 KHX720892 KRT720892 LBP720892 LLL720892 LVH720892 MFD720892 MOZ720892 MYV720892 NIR720892 NSN720892 OCJ720892 OMF720892 OWB720892 PFX720892 PPT720892 PZP720892 QJL720892 QTH720892 RDD720892 RMZ720892 RWV720892 SGR720892 SQN720892 TAJ720892 TKF720892 TUB720892 UDX720892 UNT720892 UXP720892 VHL720892 VRH720892 WBD720892 WKZ720892 WUV720892 IJ786428 SF786428 ACB786428 ALX786428 AVT786428 BFP786428 BPL786428 BZH786428 CJD786428 CSZ786428 DCV786428 DMR786428 DWN786428 EGJ786428 EQF786428 FAB786428 FJX786428 FTT786428 GDP786428 GNL786428 GXH786428 HHD786428 HQZ786428 IAV786428 IKR786428 IUN786428 JEJ786428 JOF786428 JYB786428 KHX786428 KRT786428 LBP786428 LLL786428 LVH786428 MFD786428 MOZ786428 MYV786428 NIR786428 NSN786428 OCJ786428 OMF786428 OWB786428 PFX786428 PPT786428 PZP786428 QJL786428 QTH786428 RDD786428 RMZ786428 RWV786428 SGR786428 SQN786428 TAJ786428 TKF786428 TUB786428 UDX786428 UNT786428 UXP786428 VHL786428 VRH786428 WBD786428 WKZ786428 WUV786428 IJ851964 SF851964 ACB851964 ALX851964 AVT851964 BFP851964 BPL851964 BZH851964 CJD851964 CSZ851964 DCV851964 DMR851964 DWN851964 EGJ851964 EQF851964 FAB851964 FJX851964 FTT851964 GDP851964 GNL851964 GXH851964 HHD851964 HQZ851964 IAV851964 IKR851964 IUN851964 JEJ851964 JOF851964 JYB851964 KHX851964 KRT851964 LBP851964 LLL851964 LVH851964 MFD851964 MOZ851964 MYV851964 NIR851964 NSN851964 OCJ851964 OMF851964 OWB851964 PFX851964 PPT851964 PZP851964 QJL851964 QTH851964 RDD851964 RMZ851964 RWV851964 SGR851964 SQN851964 TAJ851964 TKF851964 TUB851964 UDX851964 UNT851964 UXP851964 VHL851964 VRH851964 WBD851964 WKZ851964 WUV851964 IJ917500 SF917500 ACB917500 ALX917500 AVT917500 BFP917500 BPL917500 BZH917500 CJD917500 CSZ917500 DCV917500 DMR917500 DWN917500 EGJ917500 EQF917500 FAB917500 FJX917500 FTT917500 GDP917500 GNL917500 GXH917500 HHD917500 HQZ917500 IAV917500 IKR917500 IUN917500 JEJ917500 JOF917500 JYB917500 KHX917500 KRT917500 LBP917500 LLL917500 LVH917500 MFD917500 MOZ917500 MYV917500 NIR917500 NSN917500 OCJ917500 OMF917500 OWB917500 PFX917500 PPT917500 PZP917500 QJL917500 QTH917500 RDD917500 RMZ917500 RWV917500 SGR917500 SQN917500 TAJ917500 TKF917500 TUB917500 UDX917500 UNT917500 UXP917500 VHL917500 VRH917500 WBD917500 WKZ917500 WUV917500 IJ983036 SF983036 ACB983036 ALX983036 AVT983036 BFP983036 BPL983036 BZH983036 CJD983036 CSZ983036 DCV983036 DMR983036 DWN983036 EGJ983036 EQF983036 FAB983036 FJX983036 FTT983036 GDP983036 GNL983036 GXH983036 HHD983036 HQZ983036 IAV983036 IKR983036 IUN983036 JEJ983036 JOF983036 JYB983036 KHX983036 KRT983036 LBP983036 LLL983036 LVH983036 MFD983036 MOZ983036 MYV983036 NIR983036 NSN983036 OCJ983036 OMF983036 OWB983036 PFX983036 PPT983036 PZP983036 QJL983036 QTH983036 RDD983036 RMZ983036 RWV983036 SGR983036 SQN983036 TAJ983036 TKF983036 TUB983036 UDX983036 UNT983036 UXP983036 VHL983036 VRH983036 WBD983036 WKZ983036 WUV983036</xm:sqref>
        </x14:dataValidation>
        <x14:dataValidation imeMode="hiragana" allowBlank="1" showInputMessage="1" showErrorMessage="1" xr:uid="{29D3E1E9-1ADA-4B33-9850-597086202F58}">
          <xm:sqref>HQ65550:II65551 RM65550:SE65551 ABI65550:ACA65551 ALE65550:ALW65551 AVA65550:AVS65551 BEW65550:BFO65551 BOS65550:BPK65551 BYO65550:BZG65551 CIK65550:CJC65551 CSG65550:CSY65551 DCC65550:DCU65551 DLY65550:DMQ65551 DVU65550:DWM65551 EFQ65550:EGI65551 EPM65550:EQE65551 EZI65550:FAA65551 FJE65550:FJW65551 FTA65550:FTS65551 GCW65550:GDO65551 GMS65550:GNK65551 GWO65550:GXG65551 HGK65550:HHC65551 HQG65550:HQY65551 IAC65550:IAU65551 IJY65550:IKQ65551 ITU65550:IUM65551 JDQ65550:JEI65551 JNM65550:JOE65551 JXI65550:JYA65551 KHE65550:KHW65551 KRA65550:KRS65551 LAW65550:LBO65551 LKS65550:LLK65551 LUO65550:LVG65551 MEK65550:MFC65551 MOG65550:MOY65551 MYC65550:MYU65551 NHY65550:NIQ65551 NRU65550:NSM65551 OBQ65550:OCI65551 OLM65550:OME65551 OVI65550:OWA65551 PFE65550:PFW65551 PPA65550:PPS65551 PYW65550:PZO65551 QIS65550:QJK65551 QSO65550:QTG65551 RCK65550:RDC65551 RMG65550:RMY65551 RWC65550:RWU65551 SFY65550:SGQ65551 SPU65550:SQM65551 SZQ65550:TAI65551 TJM65550:TKE65551 TTI65550:TUA65551 UDE65550:UDW65551 UNA65550:UNS65551 UWW65550:UXO65551 VGS65550:VHK65551 VQO65550:VRG65551 WAK65550:WBC65551 WKG65550:WKY65551 WUC65550:WUU65551 HQ131086:II131087 RM131086:SE131087 ABI131086:ACA131087 ALE131086:ALW131087 AVA131086:AVS131087 BEW131086:BFO131087 BOS131086:BPK131087 BYO131086:BZG131087 CIK131086:CJC131087 CSG131086:CSY131087 DCC131086:DCU131087 DLY131086:DMQ131087 DVU131086:DWM131087 EFQ131086:EGI131087 EPM131086:EQE131087 EZI131086:FAA131087 FJE131086:FJW131087 FTA131086:FTS131087 GCW131086:GDO131087 GMS131086:GNK131087 GWO131086:GXG131087 HGK131086:HHC131087 HQG131086:HQY131087 IAC131086:IAU131087 IJY131086:IKQ131087 ITU131086:IUM131087 JDQ131086:JEI131087 JNM131086:JOE131087 JXI131086:JYA131087 KHE131086:KHW131087 KRA131086:KRS131087 LAW131086:LBO131087 LKS131086:LLK131087 LUO131086:LVG131087 MEK131086:MFC131087 MOG131086:MOY131087 MYC131086:MYU131087 NHY131086:NIQ131087 NRU131086:NSM131087 OBQ131086:OCI131087 OLM131086:OME131087 OVI131086:OWA131087 PFE131086:PFW131087 PPA131086:PPS131087 PYW131086:PZO131087 QIS131086:QJK131087 QSO131086:QTG131087 RCK131086:RDC131087 RMG131086:RMY131087 RWC131086:RWU131087 SFY131086:SGQ131087 SPU131086:SQM131087 SZQ131086:TAI131087 TJM131086:TKE131087 TTI131086:TUA131087 UDE131086:UDW131087 UNA131086:UNS131087 UWW131086:UXO131087 VGS131086:VHK131087 VQO131086:VRG131087 WAK131086:WBC131087 WKG131086:WKY131087 WUC131086:WUU131087 HQ196622:II196623 RM196622:SE196623 ABI196622:ACA196623 ALE196622:ALW196623 AVA196622:AVS196623 BEW196622:BFO196623 BOS196622:BPK196623 BYO196622:BZG196623 CIK196622:CJC196623 CSG196622:CSY196623 DCC196622:DCU196623 DLY196622:DMQ196623 DVU196622:DWM196623 EFQ196622:EGI196623 EPM196622:EQE196623 EZI196622:FAA196623 FJE196622:FJW196623 FTA196622:FTS196623 GCW196622:GDO196623 GMS196622:GNK196623 GWO196622:GXG196623 HGK196622:HHC196623 HQG196622:HQY196623 IAC196622:IAU196623 IJY196622:IKQ196623 ITU196622:IUM196623 JDQ196622:JEI196623 JNM196622:JOE196623 JXI196622:JYA196623 KHE196622:KHW196623 KRA196622:KRS196623 LAW196622:LBO196623 LKS196622:LLK196623 LUO196622:LVG196623 MEK196622:MFC196623 MOG196622:MOY196623 MYC196622:MYU196623 NHY196622:NIQ196623 NRU196622:NSM196623 OBQ196622:OCI196623 OLM196622:OME196623 OVI196622:OWA196623 PFE196622:PFW196623 PPA196622:PPS196623 PYW196622:PZO196623 QIS196622:QJK196623 QSO196622:QTG196623 RCK196622:RDC196623 RMG196622:RMY196623 RWC196622:RWU196623 SFY196622:SGQ196623 SPU196622:SQM196623 SZQ196622:TAI196623 TJM196622:TKE196623 TTI196622:TUA196623 UDE196622:UDW196623 UNA196622:UNS196623 UWW196622:UXO196623 VGS196622:VHK196623 VQO196622:VRG196623 WAK196622:WBC196623 WKG196622:WKY196623 WUC196622:WUU196623 HQ262158:II262159 RM262158:SE262159 ABI262158:ACA262159 ALE262158:ALW262159 AVA262158:AVS262159 BEW262158:BFO262159 BOS262158:BPK262159 BYO262158:BZG262159 CIK262158:CJC262159 CSG262158:CSY262159 DCC262158:DCU262159 DLY262158:DMQ262159 DVU262158:DWM262159 EFQ262158:EGI262159 EPM262158:EQE262159 EZI262158:FAA262159 FJE262158:FJW262159 FTA262158:FTS262159 GCW262158:GDO262159 GMS262158:GNK262159 GWO262158:GXG262159 HGK262158:HHC262159 HQG262158:HQY262159 IAC262158:IAU262159 IJY262158:IKQ262159 ITU262158:IUM262159 JDQ262158:JEI262159 JNM262158:JOE262159 JXI262158:JYA262159 KHE262158:KHW262159 KRA262158:KRS262159 LAW262158:LBO262159 LKS262158:LLK262159 LUO262158:LVG262159 MEK262158:MFC262159 MOG262158:MOY262159 MYC262158:MYU262159 NHY262158:NIQ262159 NRU262158:NSM262159 OBQ262158:OCI262159 OLM262158:OME262159 OVI262158:OWA262159 PFE262158:PFW262159 PPA262158:PPS262159 PYW262158:PZO262159 QIS262158:QJK262159 QSO262158:QTG262159 RCK262158:RDC262159 RMG262158:RMY262159 RWC262158:RWU262159 SFY262158:SGQ262159 SPU262158:SQM262159 SZQ262158:TAI262159 TJM262158:TKE262159 TTI262158:TUA262159 UDE262158:UDW262159 UNA262158:UNS262159 UWW262158:UXO262159 VGS262158:VHK262159 VQO262158:VRG262159 WAK262158:WBC262159 WKG262158:WKY262159 WUC262158:WUU262159 HQ327694:II327695 RM327694:SE327695 ABI327694:ACA327695 ALE327694:ALW327695 AVA327694:AVS327695 BEW327694:BFO327695 BOS327694:BPK327695 BYO327694:BZG327695 CIK327694:CJC327695 CSG327694:CSY327695 DCC327694:DCU327695 DLY327694:DMQ327695 DVU327694:DWM327695 EFQ327694:EGI327695 EPM327694:EQE327695 EZI327694:FAA327695 FJE327694:FJW327695 FTA327694:FTS327695 GCW327694:GDO327695 GMS327694:GNK327695 GWO327694:GXG327695 HGK327694:HHC327695 HQG327694:HQY327695 IAC327694:IAU327695 IJY327694:IKQ327695 ITU327694:IUM327695 JDQ327694:JEI327695 JNM327694:JOE327695 JXI327694:JYA327695 KHE327694:KHW327695 KRA327694:KRS327695 LAW327694:LBO327695 LKS327694:LLK327695 LUO327694:LVG327695 MEK327694:MFC327695 MOG327694:MOY327695 MYC327694:MYU327695 NHY327694:NIQ327695 NRU327694:NSM327695 OBQ327694:OCI327695 OLM327694:OME327695 OVI327694:OWA327695 PFE327694:PFW327695 PPA327694:PPS327695 PYW327694:PZO327695 QIS327694:QJK327695 QSO327694:QTG327695 RCK327694:RDC327695 RMG327694:RMY327695 RWC327694:RWU327695 SFY327694:SGQ327695 SPU327694:SQM327695 SZQ327694:TAI327695 TJM327694:TKE327695 TTI327694:TUA327695 UDE327694:UDW327695 UNA327694:UNS327695 UWW327694:UXO327695 VGS327694:VHK327695 VQO327694:VRG327695 WAK327694:WBC327695 WKG327694:WKY327695 WUC327694:WUU327695 HQ393230:II393231 RM393230:SE393231 ABI393230:ACA393231 ALE393230:ALW393231 AVA393230:AVS393231 BEW393230:BFO393231 BOS393230:BPK393231 BYO393230:BZG393231 CIK393230:CJC393231 CSG393230:CSY393231 DCC393230:DCU393231 DLY393230:DMQ393231 DVU393230:DWM393231 EFQ393230:EGI393231 EPM393230:EQE393231 EZI393230:FAA393231 FJE393230:FJW393231 FTA393230:FTS393231 GCW393230:GDO393231 GMS393230:GNK393231 GWO393230:GXG393231 HGK393230:HHC393231 HQG393230:HQY393231 IAC393230:IAU393231 IJY393230:IKQ393231 ITU393230:IUM393231 JDQ393230:JEI393231 JNM393230:JOE393231 JXI393230:JYA393231 KHE393230:KHW393231 KRA393230:KRS393231 LAW393230:LBO393231 LKS393230:LLK393231 LUO393230:LVG393231 MEK393230:MFC393231 MOG393230:MOY393231 MYC393230:MYU393231 NHY393230:NIQ393231 NRU393230:NSM393231 OBQ393230:OCI393231 OLM393230:OME393231 OVI393230:OWA393231 PFE393230:PFW393231 PPA393230:PPS393231 PYW393230:PZO393231 QIS393230:QJK393231 QSO393230:QTG393231 RCK393230:RDC393231 RMG393230:RMY393231 RWC393230:RWU393231 SFY393230:SGQ393231 SPU393230:SQM393231 SZQ393230:TAI393231 TJM393230:TKE393231 TTI393230:TUA393231 UDE393230:UDW393231 UNA393230:UNS393231 UWW393230:UXO393231 VGS393230:VHK393231 VQO393230:VRG393231 WAK393230:WBC393231 WKG393230:WKY393231 WUC393230:WUU393231 HQ458766:II458767 RM458766:SE458767 ABI458766:ACA458767 ALE458766:ALW458767 AVA458766:AVS458767 BEW458766:BFO458767 BOS458766:BPK458767 BYO458766:BZG458767 CIK458766:CJC458767 CSG458766:CSY458767 DCC458766:DCU458767 DLY458766:DMQ458767 DVU458766:DWM458767 EFQ458766:EGI458767 EPM458766:EQE458767 EZI458766:FAA458767 FJE458766:FJW458767 FTA458766:FTS458767 GCW458766:GDO458767 GMS458766:GNK458767 GWO458766:GXG458767 HGK458766:HHC458767 HQG458766:HQY458767 IAC458766:IAU458767 IJY458766:IKQ458767 ITU458766:IUM458767 JDQ458766:JEI458767 JNM458766:JOE458767 JXI458766:JYA458767 KHE458766:KHW458767 KRA458766:KRS458767 LAW458766:LBO458767 LKS458766:LLK458767 LUO458766:LVG458767 MEK458766:MFC458767 MOG458766:MOY458767 MYC458766:MYU458767 NHY458766:NIQ458767 NRU458766:NSM458767 OBQ458766:OCI458767 OLM458766:OME458767 OVI458766:OWA458767 PFE458766:PFW458767 PPA458766:PPS458767 PYW458766:PZO458767 QIS458766:QJK458767 QSO458766:QTG458767 RCK458766:RDC458767 RMG458766:RMY458767 RWC458766:RWU458767 SFY458766:SGQ458767 SPU458766:SQM458767 SZQ458766:TAI458767 TJM458766:TKE458767 TTI458766:TUA458767 UDE458766:UDW458767 UNA458766:UNS458767 UWW458766:UXO458767 VGS458766:VHK458767 VQO458766:VRG458767 WAK458766:WBC458767 WKG458766:WKY458767 WUC458766:WUU458767 HQ524302:II524303 RM524302:SE524303 ABI524302:ACA524303 ALE524302:ALW524303 AVA524302:AVS524303 BEW524302:BFO524303 BOS524302:BPK524303 BYO524302:BZG524303 CIK524302:CJC524303 CSG524302:CSY524303 DCC524302:DCU524303 DLY524302:DMQ524303 DVU524302:DWM524303 EFQ524302:EGI524303 EPM524302:EQE524303 EZI524302:FAA524303 FJE524302:FJW524303 FTA524302:FTS524303 GCW524302:GDO524303 GMS524302:GNK524303 GWO524302:GXG524303 HGK524302:HHC524303 HQG524302:HQY524303 IAC524302:IAU524303 IJY524302:IKQ524303 ITU524302:IUM524303 JDQ524302:JEI524303 JNM524302:JOE524303 JXI524302:JYA524303 KHE524302:KHW524303 KRA524302:KRS524303 LAW524302:LBO524303 LKS524302:LLK524303 LUO524302:LVG524303 MEK524302:MFC524303 MOG524302:MOY524303 MYC524302:MYU524303 NHY524302:NIQ524303 NRU524302:NSM524303 OBQ524302:OCI524303 OLM524302:OME524303 OVI524302:OWA524303 PFE524302:PFW524303 PPA524302:PPS524303 PYW524302:PZO524303 QIS524302:QJK524303 QSO524302:QTG524303 RCK524302:RDC524303 RMG524302:RMY524303 RWC524302:RWU524303 SFY524302:SGQ524303 SPU524302:SQM524303 SZQ524302:TAI524303 TJM524302:TKE524303 TTI524302:TUA524303 UDE524302:UDW524303 UNA524302:UNS524303 UWW524302:UXO524303 VGS524302:VHK524303 VQO524302:VRG524303 WAK524302:WBC524303 WKG524302:WKY524303 WUC524302:WUU524303 HQ589838:II589839 RM589838:SE589839 ABI589838:ACA589839 ALE589838:ALW589839 AVA589838:AVS589839 BEW589838:BFO589839 BOS589838:BPK589839 BYO589838:BZG589839 CIK589838:CJC589839 CSG589838:CSY589839 DCC589838:DCU589839 DLY589838:DMQ589839 DVU589838:DWM589839 EFQ589838:EGI589839 EPM589838:EQE589839 EZI589838:FAA589839 FJE589838:FJW589839 FTA589838:FTS589839 GCW589838:GDO589839 GMS589838:GNK589839 GWO589838:GXG589839 HGK589838:HHC589839 HQG589838:HQY589839 IAC589838:IAU589839 IJY589838:IKQ589839 ITU589838:IUM589839 JDQ589838:JEI589839 JNM589838:JOE589839 JXI589838:JYA589839 KHE589838:KHW589839 KRA589838:KRS589839 LAW589838:LBO589839 LKS589838:LLK589839 LUO589838:LVG589839 MEK589838:MFC589839 MOG589838:MOY589839 MYC589838:MYU589839 NHY589838:NIQ589839 NRU589838:NSM589839 OBQ589838:OCI589839 OLM589838:OME589839 OVI589838:OWA589839 PFE589838:PFW589839 PPA589838:PPS589839 PYW589838:PZO589839 QIS589838:QJK589839 QSO589838:QTG589839 RCK589838:RDC589839 RMG589838:RMY589839 RWC589838:RWU589839 SFY589838:SGQ589839 SPU589838:SQM589839 SZQ589838:TAI589839 TJM589838:TKE589839 TTI589838:TUA589839 UDE589838:UDW589839 UNA589838:UNS589839 UWW589838:UXO589839 VGS589838:VHK589839 VQO589838:VRG589839 WAK589838:WBC589839 WKG589838:WKY589839 WUC589838:WUU589839 HQ655374:II655375 RM655374:SE655375 ABI655374:ACA655375 ALE655374:ALW655375 AVA655374:AVS655375 BEW655374:BFO655375 BOS655374:BPK655375 BYO655374:BZG655375 CIK655374:CJC655375 CSG655374:CSY655375 DCC655374:DCU655375 DLY655374:DMQ655375 DVU655374:DWM655375 EFQ655374:EGI655375 EPM655374:EQE655375 EZI655374:FAA655375 FJE655374:FJW655375 FTA655374:FTS655375 GCW655374:GDO655375 GMS655374:GNK655375 GWO655374:GXG655375 HGK655374:HHC655375 HQG655374:HQY655375 IAC655374:IAU655375 IJY655374:IKQ655375 ITU655374:IUM655375 JDQ655374:JEI655375 JNM655374:JOE655375 JXI655374:JYA655375 KHE655374:KHW655375 KRA655374:KRS655375 LAW655374:LBO655375 LKS655374:LLK655375 LUO655374:LVG655375 MEK655374:MFC655375 MOG655374:MOY655375 MYC655374:MYU655375 NHY655374:NIQ655375 NRU655374:NSM655375 OBQ655374:OCI655375 OLM655374:OME655375 OVI655374:OWA655375 PFE655374:PFW655375 PPA655374:PPS655375 PYW655374:PZO655375 QIS655374:QJK655375 QSO655374:QTG655375 RCK655374:RDC655375 RMG655374:RMY655375 RWC655374:RWU655375 SFY655374:SGQ655375 SPU655374:SQM655375 SZQ655374:TAI655375 TJM655374:TKE655375 TTI655374:TUA655375 UDE655374:UDW655375 UNA655374:UNS655375 UWW655374:UXO655375 VGS655374:VHK655375 VQO655374:VRG655375 WAK655374:WBC655375 WKG655374:WKY655375 WUC655374:WUU655375 HQ720910:II720911 RM720910:SE720911 ABI720910:ACA720911 ALE720910:ALW720911 AVA720910:AVS720911 BEW720910:BFO720911 BOS720910:BPK720911 BYO720910:BZG720911 CIK720910:CJC720911 CSG720910:CSY720911 DCC720910:DCU720911 DLY720910:DMQ720911 DVU720910:DWM720911 EFQ720910:EGI720911 EPM720910:EQE720911 EZI720910:FAA720911 FJE720910:FJW720911 FTA720910:FTS720911 GCW720910:GDO720911 GMS720910:GNK720911 GWO720910:GXG720911 HGK720910:HHC720911 HQG720910:HQY720911 IAC720910:IAU720911 IJY720910:IKQ720911 ITU720910:IUM720911 JDQ720910:JEI720911 JNM720910:JOE720911 JXI720910:JYA720911 KHE720910:KHW720911 KRA720910:KRS720911 LAW720910:LBO720911 LKS720910:LLK720911 LUO720910:LVG720911 MEK720910:MFC720911 MOG720910:MOY720911 MYC720910:MYU720911 NHY720910:NIQ720911 NRU720910:NSM720911 OBQ720910:OCI720911 OLM720910:OME720911 OVI720910:OWA720911 PFE720910:PFW720911 PPA720910:PPS720911 PYW720910:PZO720911 QIS720910:QJK720911 QSO720910:QTG720911 RCK720910:RDC720911 RMG720910:RMY720911 RWC720910:RWU720911 SFY720910:SGQ720911 SPU720910:SQM720911 SZQ720910:TAI720911 TJM720910:TKE720911 TTI720910:TUA720911 UDE720910:UDW720911 UNA720910:UNS720911 UWW720910:UXO720911 VGS720910:VHK720911 VQO720910:VRG720911 WAK720910:WBC720911 WKG720910:WKY720911 WUC720910:WUU720911 HQ786446:II786447 RM786446:SE786447 ABI786446:ACA786447 ALE786446:ALW786447 AVA786446:AVS786447 BEW786446:BFO786447 BOS786446:BPK786447 BYO786446:BZG786447 CIK786446:CJC786447 CSG786446:CSY786447 DCC786446:DCU786447 DLY786446:DMQ786447 DVU786446:DWM786447 EFQ786446:EGI786447 EPM786446:EQE786447 EZI786446:FAA786447 FJE786446:FJW786447 FTA786446:FTS786447 GCW786446:GDO786447 GMS786446:GNK786447 GWO786446:GXG786447 HGK786446:HHC786447 HQG786446:HQY786447 IAC786446:IAU786447 IJY786446:IKQ786447 ITU786446:IUM786447 JDQ786446:JEI786447 JNM786446:JOE786447 JXI786446:JYA786447 KHE786446:KHW786447 KRA786446:KRS786447 LAW786446:LBO786447 LKS786446:LLK786447 LUO786446:LVG786447 MEK786446:MFC786447 MOG786446:MOY786447 MYC786446:MYU786447 NHY786446:NIQ786447 NRU786446:NSM786447 OBQ786446:OCI786447 OLM786446:OME786447 OVI786446:OWA786447 PFE786446:PFW786447 PPA786446:PPS786447 PYW786446:PZO786447 QIS786446:QJK786447 QSO786446:QTG786447 RCK786446:RDC786447 RMG786446:RMY786447 RWC786446:RWU786447 SFY786446:SGQ786447 SPU786446:SQM786447 SZQ786446:TAI786447 TJM786446:TKE786447 TTI786446:TUA786447 UDE786446:UDW786447 UNA786446:UNS786447 UWW786446:UXO786447 VGS786446:VHK786447 VQO786446:VRG786447 WAK786446:WBC786447 WKG786446:WKY786447 WUC786446:WUU786447 HQ851982:II851983 RM851982:SE851983 ABI851982:ACA851983 ALE851982:ALW851983 AVA851982:AVS851983 BEW851982:BFO851983 BOS851982:BPK851983 BYO851982:BZG851983 CIK851982:CJC851983 CSG851982:CSY851983 DCC851982:DCU851983 DLY851982:DMQ851983 DVU851982:DWM851983 EFQ851982:EGI851983 EPM851982:EQE851983 EZI851982:FAA851983 FJE851982:FJW851983 FTA851982:FTS851983 GCW851982:GDO851983 GMS851982:GNK851983 GWO851982:GXG851983 HGK851982:HHC851983 HQG851982:HQY851983 IAC851982:IAU851983 IJY851982:IKQ851983 ITU851982:IUM851983 JDQ851982:JEI851983 JNM851982:JOE851983 JXI851982:JYA851983 KHE851982:KHW851983 KRA851982:KRS851983 LAW851982:LBO851983 LKS851982:LLK851983 LUO851982:LVG851983 MEK851982:MFC851983 MOG851982:MOY851983 MYC851982:MYU851983 NHY851982:NIQ851983 NRU851982:NSM851983 OBQ851982:OCI851983 OLM851982:OME851983 OVI851982:OWA851983 PFE851982:PFW851983 PPA851982:PPS851983 PYW851982:PZO851983 QIS851982:QJK851983 QSO851982:QTG851983 RCK851982:RDC851983 RMG851982:RMY851983 RWC851982:RWU851983 SFY851982:SGQ851983 SPU851982:SQM851983 SZQ851982:TAI851983 TJM851982:TKE851983 TTI851982:TUA851983 UDE851982:UDW851983 UNA851982:UNS851983 UWW851982:UXO851983 VGS851982:VHK851983 VQO851982:VRG851983 WAK851982:WBC851983 WKG851982:WKY851983 WUC851982:WUU851983 HQ917518:II917519 RM917518:SE917519 ABI917518:ACA917519 ALE917518:ALW917519 AVA917518:AVS917519 BEW917518:BFO917519 BOS917518:BPK917519 BYO917518:BZG917519 CIK917518:CJC917519 CSG917518:CSY917519 DCC917518:DCU917519 DLY917518:DMQ917519 DVU917518:DWM917519 EFQ917518:EGI917519 EPM917518:EQE917519 EZI917518:FAA917519 FJE917518:FJW917519 FTA917518:FTS917519 GCW917518:GDO917519 GMS917518:GNK917519 GWO917518:GXG917519 HGK917518:HHC917519 HQG917518:HQY917519 IAC917518:IAU917519 IJY917518:IKQ917519 ITU917518:IUM917519 JDQ917518:JEI917519 JNM917518:JOE917519 JXI917518:JYA917519 KHE917518:KHW917519 KRA917518:KRS917519 LAW917518:LBO917519 LKS917518:LLK917519 LUO917518:LVG917519 MEK917518:MFC917519 MOG917518:MOY917519 MYC917518:MYU917519 NHY917518:NIQ917519 NRU917518:NSM917519 OBQ917518:OCI917519 OLM917518:OME917519 OVI917518:OWA917519 PFE917518:PFW917519 PPA917518:PPS917519 PYW917518:PZO917519 QIS917518:QJK917519 QSO917518:QTG917519 RCK917518:RDC917519 RMG917518:RMY917519 RWC917518:RWU917519 SFY917518:SGQ917519 SPU917518:SQM917519 SZQ917518:TAI917519 TJM917518:TKE917519 TTI917518:TUA917519 UDE917518:UDW917519 UNA917518:UNS917519 UWW917518:UXO917519 VGS917518:VHK917519 VQO917518:VRG917519 WAK917518:WBC917519 WKG917518:WKY917519 WUC917518:WUU917519 HQ983054:II983055 RM983054:SE983055 ABI983054:ACA983055 ALE983054:ALW983055 AVA983054:AVS983055 BEW983054:BFO983055 BOS983054:BPK983055 BYO983054:BZG983055 CIK983054:CJC983055 CSG983054:CSY983055 DCC983054:DCU983055 DLY983054:DMQ983055 DVU983054:DWM983055 EFQ983054:EGI983055 EPM983054:EQE983055 EZI983054:FAA983055 FJE983054:FJW983055 FTA983054:FTS983055 GCW983054:GDO983055 GMS983054:GNK983055 GWO983054:GXG983055 HGK983054:HHC983055 HQG983054:HQY983055 IAC983054:IAU983055 IJY983054:IKQ983055 ITU983054:IUM983055 JDQ983054:JEI983055 JNM983054:JOE983055 JXI983054:JYA983055 KHE983054:KHW983055 KRA983054:KRS983055 LAW983054:LBO983055 LKS983054:LLK983055 LUO983054:LVG983055 MEK983054:MFC983055 MOG983054:MOY983055 MYC983054:MYU983055 NHY983054:NIQ983055 NRU983054:NSM983055 OBQ983054:OCI983055 OLM983054:OME983055 OVI983054:OWA983055 PFE983054:PFW983055 PPA983054:PPS983055 PYW983054:PZO983055 QIS983054:QJK983055 QSO983054:QTG983055 RCK983054:RDC983055 RMG983054:RMY983055 RWC983054:RWU983055 SFY983054:SGQ983055 SPU983054:SQM983055 SZQ983054:TAI983055 TJM983054:TKE983055 TTI983054:TUA983055 UDE983054:UDW983055 UNA983054:UNS983055 UWW983054:UXO983055 VGS983054:VHK983055 VQO983054:VRG983055 WAK983054:WBC983055 WKG983054:WKY983055 WUC983054:WUU983055 HM65565:II65565 RI65565:SE65565 ABE65565:ACA65565 ALA65565:ALW65565 AUW65565:AVS65565 BES65565:BFO65565 BOO65565:BPK65565 BYK65565:BZG65565 CIG65565:CJC65565 CSC65565:CSY65565 DBY65565:DCU65565 DLU65565:DMQ65565 DVQ65565:DWM65565 EFM65565:EGI65565 EPI65565:EQE65565 EZE65565:FAA65565 FJA65565:FJW65565 FSW65565:FTS65565 GCS65565:GDO65565 GMO65565:GNK65565 GWK65565:GXG65565 HGG65565:HHC65565 HQC65565:HQY65565 HZY65565:IAU65565 IJU65565:IKQ65565 ITQ65565:IUM65565 JDM65565:JEI65565 JNI65565:JOE65565 JXE65565:JYA65565 KHA65565:KHW65565 KQW65565:KRS65565 LAS65565:LBO65565 LKO65565:LLK65565 LUK65565:LVG65565 MEG65565:MFC65565 MOC65565:MOY65565 MXY65565:MYU65565 NHU65565:NIQ65565 NRQ65565:NSM65565 OBM65565:OCI65565 OLI65565:OME65565 OVE65565:OWA65565 PFA65565:PFW65565 POW65565:PPS65565 PYS65565:PZO65565 QIO65565:QJK65565 QSK65565:QTG65565 RCG65565:RDC65565 RMC65565:RMY65565 RVY65565:RWU65565 SFU65565:SGQ65565 SPQ65565:SQM65565 SZM65565:TAI65565 TJI65565:TKE65565 TTE65565:TUA65565 UDA65565:UDW65565 UMW65565:UNS65565 UWS65565:UXO65565 VGO65565:VHK65565 VQK65565:VRG65565 WAG65565:WBC65565 WKC65565:WKY65565 WTY65565:WUU65565 HM131101:II131101 RI131101:SE131101 ABE131101:ACA131101 ALA131101:ALW131101 AUW131101:AVS131101 BES131101:BFO131101 BOO131101:BPK131101 BYK131101:BZG131101 CIG131101:CJC131101 CSC131101:CSY131101 DBY131101:DCU131101 DLU131101:DMQ131101 DVQ131101:DWM131101 EFM131101:EGI131101 EPI131101:EQE131101 EZE131101:FAA131101 FJA131101:FJW131101 FSW131101:FTS131101 GCS131101:GDO131101 GMO131101:GNK131101 GWK131101:GXG131101 HGG131101:HHC131101 HQC131101:HQY131101 HZY131101:IAU131101 IJU131101:IKQ131101 ITQ131101:IUM131101 JDM131101:JEI131101 JNI131101:JOE131101 JXE131101:JYA131101 KHA131101:KHW131101 KQW131101:KRS131101 LAS131101:LBO131101 LKO131101:LLK131101 LUK131101:LVG131101 MEG131101:MFC131101 MOC131101:MOY131101 MXY131101:MYU131101 NHU131101:NIQ131101 NRQ131101:NSM131101 OBM131101:OCI131101 OLI131101:OME131101 OVE131101:OWA131101 PFA131101:PFW131101 POW131101:PPS131101 PYS131101:PZO131101 QIO131101:QJK131101 QSK131101:QTG131101 RCG131101:RDC131101 RMC131101:RMY131101 RVY131101:RWU131101 SFU131101:SGQ131101 SPQ131101:SQM131101 SZM131101:TAI131101 TJI131101:TKE131101 TTE131101:TUA131101 UDA131101:UDW131101 UMW131101:UNS131101 UWS131101:UXO131101 VGO131101:VHK131101 VQK131101:VRG131101 WAG131101:WBC131101 WKC131101:WKY131101 WTY131101:WUU131101 HM196637:II196637 RI196637:SE196637 ABE196637:ACA196637 ALA196637:ALW196637 AUW196637:AVS196637 BES196637:BFO196637 BOO196637:BPK196637 BYK196637:BZG196637 CIG196637:CJC196637 CSC196637:CSY196637 DBY196637:DCU196637 DLU196637:DMQ196637 DVQ196637:DWM196637 EFM196637:EGI196637 EPI196637:EQE196637 EZE196637:FAA196637 FJA196637:FJW196637 FSW196637:FTS196637 GCS196637:GDO196637 GMO196637:GNK196637 GWK196637:GXG196637 HGG196637:HHC196637 HQC196637:HQY196637 HZY196637:IAU196637 IJU196637:IKQ196637 ITQ196637:IUM196637 JDM196637:JEI196637 JNI196637:JOE196637 JXE196637:JYA196637 KHA196637:KHW196637 KQW196637:KRS196637 LAS196637:LBO196637 LKO196637:LLK196637 LUK196637:LVG196637 MEG196637:MFC196637 MOC196637:MOY196637 MXY196637:MYU196637 NHU196637:NIQ196637 NRQ196637:NSM196637 OBM196637:OCI196637 OLI196637:OME196637 OVE196637:OWA196637 PFA196637:PFW196637 POW196637:PPS196637 PYS196637:PZO196637 QIO196637:QJK196637 QSK196637:QTG196637 RCG196637:RDC196637 RMC196637:RMY196637 RVY196637:RWU196637 SFU196637:SGQ196637 SPQ196637:SQM196637 SZM196637:TAI196637 TJI196637:TKE196637 TTE196637:TUA196637 UDA196637:UDW196637 UMW196637:UNS196637 UWS196637:UXO196637 VGO196637:VHK196637 VQK196637:VRG196637 WAG196637:WBC196637 WKC196637:WKY196637 WTY196637:WUU196637 HM262173:II262173 RI262173:SE262173 ABE262173:ACA262173 ALA262173:ALW262173 AUW262173:AVS262173 BES262173:BFO262173 BOO262173:BPK262173 BYK262173:BZG262173 CIG262173:CJC262173 CSC262173:CSY262173 DBY262173:DCU262173 DLU262173:DMQ262173 DVQ262173:DWM262173 EFM262173:EGI262173 EPI262173:EQE262173 EZE262173:FAA262173 FJA262173:FJW262173 FSW262173:FTS262173 GCS262173:GDO262173 GMO262173:GNK262173 GWK262173:GXG262173 HGG262173:HHC262173 HQC262173:HQY262173 HZY262173:IAU262173 IJU262173:IKQ262173 ITQ262173:IUM262173 JDM262173:JEI262173 JNI262173:JOE262173 JXE262173:JYA262173 KHA262173:KHW262173 KQW262173:KRS262173 LAS262173:LBO262173 LKO262173:LLK262173 LUK262173:LVG262173 MEG262173:MFC262173 MOC262173:MOY262173 MXY262173:MYU262173 NHU262173:NIQ262173 NRQ262173:NSM262173 OBM262173:OCI262173 OLI262173:OME262173 OVE262173:OWA262173 PFA262173:PFW262173 POW262173:PPS262173 PYS262173:PZO262173 QIO262173:QJK262173 QSK262173:QTG262173 RCG262173:RDC262173 RMC262173:RMY262173 RVY262173:RWU262173 SFU262173:SGQ262173 SPQ262173:SQM262173 SZM262173:TAI262173 TJI262173:TKE262173 TTE262173:TUA262173 UDA262173:UDW262173 UMW262173:UNS262173 UWS262173:UXO262173 VGO262173:VHK262173 VQK262173:VRG262173 WAG262173:WBC262173 WKC262173:WKY262173 WTY262173:WUU262173 HM327709:II327709 RI327709:SE327709 ABE327709:ACA327709 ALA327709:ALW327709 AUW327709:AVS327709 BES327709:BFO327709 BOO327709:BPK327709 BYK327709:BZG327709 CIG327709:CJC327709 CSC327709:CSY327709 DBY327709:DCU327709 DLU327709:DMQ327709 DVQ327709:DWM327709 EFM327709:EGI327709 EPI327709:EQE327709 EZE327709:FAA327709 FJA327709:FJW327709 FSW327709:FTS327709 GCS327709:GDO327709 GMO327709:GNK327709 GWK327709:GXG327709 HGG327709:HHC327709 HQC327709:HQY327709 HZY327709:IAU327709 IJU327709:IKQ327709 ITQ327709:IUM327709 JDM327709:JEI327709 JNI327709:JOE327709 JXE327709:JYA327709 KHA327709:KHW327709 KQW327709:KRS327709 LAS327709:LBO327709 LKO327709:LLK327709 LUK327709:LVG327709 MEG327709:MFC327709 MOC327709:MOY327709 MXY327709:MYU327709 NHU327709:NIQ327709 NRQ327709:NSM327709 OBM327709:OCI327709 OLI327709:OME327709 OVE327709:OWA327709 PFA327709:PFW327709 POW327709:PPS327709 PYS327709:PZO327709 QIO327709:QJK327709 QSK327709:QTG327709 RCG327709:RDC327709 RMC327709:RMY327709 RVY327709:RWU327709 SFU327709:SGQ327709 SPQ327709:SQM327709 SZM327709:TAI327709 TJI327709:TKE327709 TTE327709:TUA327709 UDA327709:UDW327709 UMW327709:UNS327709 UWS327709:UXO327709 VGO327709:VHK327709 VQK327709:VRG327709 WAG327709:WBC327709 WKC327709:WKY327709 WTY327709:WUU327709 HM393245:II393245 RI393245:SE393245 ABE393245:ACA393245 ALA393245:ALW393245 AUW393245:AVS393245 BES393245:BFO393245 BOO393245:BPK393245 BYK393245:BZG393245 CIG393245:CJC393245 CSC393245:CSY393245 DBY393245:DCU393245 DLU393245:DMQ393245 DVQ393245:DWM393245 EFM393245:EGI393245 EPI393245:EQE393245 EZE393245:FAA393245 FJA393245:FJW393245 FSW393245:FTS393245 GCS393245:GDO393245 GMO393245:GNK393245 GWK393245:GXG393245 HGG393245:HHC393245 HQC393245:HQY393245 HZY393245:IAU393245 IJU393245:IKQ393245 ITQ393245:IUM393245 JDM393245:JEI393245 JNI393245:JOE393245 JXE393245:JYA393245 KHA393245:KHW393245 KQW393245:KRS393245 LAS393245:LBO393245 LKO393245:LLK393245 LUK393245:LVG393245 MEG393245:MFC393245 MOC393245:MOY393245 MXY393245:MYU393245 NHU393245:NIQ393245 NRQ393245:NSM393245 OBM393245:OCI393245 OLI393245:OME393245 OVE393245:OWA393245 PFA393245:PFW393245 POW393245:PPS393245 PYS393245:PZO393245 QIO393245:QJK393245 QSK393245:QTG393245 RCG393245:RDC393245 RMC393245:RMY393245 RVY393245:RWU393245 SFU393245:SGQ393245 SPQ393245:SQM393245 SZM393245:TAI393245 TJI393245:TKE393245 TTE393245:TUA393245 UDA393245:UDW393245 UMW393245:UNS393245 UWS393245:UXO393245 VGO393245:VHK393245 VQK393245:VRG393245 WAG393245:WBC393245 WKC393245:WKY393245 WTY393245:WUU393245 HM458781:II458781 RI458781:SE458781 ABE458781:ACA458781 ALA458781:ALW458781 AUW458781:AVS458781 BES458781:BFO458781 BOO458781:BPK458781 BYK458781:BZG458781 CIG458781:CJC458781 CSC458781:CSY458781 DBY458781:DCU458781 DLU458781:DMQ458781 DVQ458781:DWM458781 EFM458781:EGI458781 EPI458781:EQE458781 EZE458781:FAA458781 FJA458781:FJW458781 FSW458781:FTS458781 GCS458781:GDO458781 GMO458781:GNK458781 GWK458781:GXG458781 HGG458781:HHC458781 HQC458781:HQY458781 HZY458781:IAU458781 IJU458781:IKQ458781 ITQ458781:IUM458781 JDM458781:JEI458781 JNI458781:JOE458781 JXE458781:JYA458781 KHA458781:KHW458781 KQW458781:KRS458781 LAS458781:LBO458781 LKO458781:LLK458781 LUK458781:LVG458781 MEG458781:MFC458781 MOC458781:MOY458781 MXY458781:MYU458781 NHU458781:NIQ458781 NRQ458781:NSM458781 OBM458781:OCI458781 OLI458781:OME458781 OVE458781:OWA458781 PFA458781:PFW458781 POW458781:PPS458781 PYS458781:PZO458781 QIO458781:QJK458781 QSK458781:QTG458781 RCG458781:RDC458781 RMC458781:RMY458781 RVY458781:RWU458781 SFU458781:SGQ458781 SPQ458781:SQM458781 SZM458781:TAI458781 TJI458781:TKE458781 TTE458781:TUA458781 UDA458781:UDW458781 UMW458781:UNS458781 UWS458781:UXO458781 VGO458781:VHK458781 VQK458781:VRG458781 WAG458781:WBC458781 WKC458781:WKY458781 WTY458781:WUU458781 HM524317:II524317 RI524317:SE524317 ABE524317:ACA524317 ALA524317:ALW524317 AUW524317:AVS524317 BES524317:BFO524317 BOO524317:BPK524317 BYK524317:BZG524317 CIG524317:CJC524317 CSC524317:CSY524317 DBY524317:DCU524317 DLU524317:DMQ524317 DVQ524317:DWM524317 EFM524317:EGI524317 EPI524317:EQE524317 EZE524317:FAA524317 FJA524317:FJW524317 FSW524317:FTS524317 GCS524317:GDO524317 GMO524317:GNK524317 GWK524317:GXG524317 HGG524317:HHC524317 HQC524317:HQY524317 HZY524317:IAU524317 IJU524317:IKQ524317 ITQ524317:IUM524317 JDM524317:JEI524317 JNI524317:JOE524317 JXE524317:JYA524317 KHA524317:KHW524317 KQW524317:KRS524317 LAS524317:LBO524317 LKO524317:LLK524317 LUK524317:LVG524317 MEG524317:MFC524317 MOC524317:MOY524317 MXY524317:MYU524317 NHU524317:NIQ524317 NRQ524317:NSM524317 OBM524317:OCI524317 OLI524317:OME524317 OVE524317:OWA524317 PFA524317:PFW524317 POW524317:PPS524317 PYS524317:PZO524317 QIO524317:QJK524317 QSK524317:QTG524317 RCG524317:RDC524317 RMC524317:RMY524317 RVY524317:RWU524317 SFU524317:SGQ524317 SPQ524317:SQM524317 SZM524317:TAI524317 TJI524317:TKE524317 TTE524317:TUA524317 UDA524317:UDW524317 UMW524317:UNS524317 UWS524317:UXO524317 VGO524317:VHK524317 VQK524317:VRG524317 WAG524317:WBC524317 WKC524317:WKY524317 WTY524317:WUU524317 HM589853:II589853 RI589853:SE589853 ABE589853:ACA589853 ALA589853:ALW589853 AUW589853:AVS589853 BES589853:BFO589853 BOO589853:BPK589853 BYK589853:BZG589853 CIG589853:CJC589853 CSC589853:CSY589853 DBY589853:DCU589853 DLU589853:DMQ589853 DVQ589853:DWM589853 EFM589853:EGI589853 EPI589853:EQE589853 EZE589853:FAA589853 FJA589853:FJW589853 FSW589853:FTS589853 GCS589853:GDO589853 GMO589853:GNK589853 GWK589853:GXG589853 HGG589853:HHC589853 HQC589853:HQY589853 HZY589853:IAU589853 IJU589853:IKQ589853 ITQ589853:IUM589853 JDM589853:JEI589853 JNI589853:JOE589853 JXE589853:JYA589853 KHA589853:KHW589853 KQW589853:KRS589853 LAS589853:LBO589853 LKO589853:LLK589853 LUK589853:LVG589853 MEG589853:MFC589853 MOC589853:MOY589853 MXY589853:MYU589853 NHU589853:NIQ589853 NRQ589853:NSM589853 OBM589853:OCI589853 OLI589853:OME589853 OVE589853:OWA589853 PFA589853:PFW589853 POW589853:PPS589853 PYS589853:PZO589853 QIO589853:QJK589853 QSK589853:QTG589853 RCG589853:RDC589853 RMC589853:RMY589853 RVY589853:RWU589853 SFU589853:SGQ589853 SPQ589853:SQM589853 SZM589853:TAI589853 TJI589853:TKE589853 TTE589853:TUA589853 UDA589853:UDW589853 UMW589853:UNS589853 UWS589853:UXO589853 VGO589853:VHK589853 VQK589853:VRG589853 WAG589853:WBC589853 WKC589853:WKY589853 WTY589853:WUU589853 HM655389:II655389 RI655389:SE655389 ABE655389:ACA655389 ALA655389:ALW655389 AUW655389:AVS655389 BES655389:BFO655389 BOO655389:BPK655389 BYK655389:BZG655389 CIG655389:CJC655389 CSC655389:CSY655389 DBY655389:DCU655389 DLU655389:DMQ655389 DVQ655389:DWM655389 EFM655389:EGI655389 EPI655389:EQE655389 EZE655389:FAA655389 FJA655389:FJW655389 FSW655389:FTS655389 GCS655389:GDO655389 GMO655389:GNK655389 GWK655389:GXG655389 HGG655389:HHC655389 HQC655389:HQY655389 HZY655389:IAU655389 IJU655389:IKQ655389 ITQ655389:IUM655389 JDM655389:JEI655389 JNI655389:JOE655389 JXE655389:JYA655389 KHA655389:KHW655389 KQW655389:KRS655389 LAS655389:LBO655389 LKO655389:LLK655389 LUK655389:LVG655389 MEG655389:MFC655389 MOC655389:MOY655389 MXY655389:MYU655389 NHU655389:NIQ655389 NRQ655389:NSM655389 OBM655389:OCI655389 OLI655389:OME655389 OVE655389:OWA655389 PFA655389:PFW655389 POW655389:PPS655389 PYS655389:PZO655389 QIO655389:QJK655389 QSK655389:QTG655389 RCG655389:RDC655389 RMC655389:RMY655389 RVY655389:RWU655389 SFU655389:SGQ655389 SPQ655389:SQM655389 SZM655389:TAI655389 TJI655389:TKE655389 TTE655389:TUA655389 UDA655389:UDW655389 UMW655389:UNS655389 UWS655389:UXO655389 VGO655389:VHK655389 VQK655389:VRG655389 WAG655389:WBC655389 WKC655389:WKY655389 WTY655389:WUU655389 HM720925:II720925 RI720925:SE720925 ABE720925:ACA720925 ALA720925:ALW720925 AUW720925:AVS720925 BES720925:BFO720925 BOO720925:BPK720925 BYK720925:BZG720925 CIG720925:CJC720925 CSC720925:CSY720925 DBY720925:DCU720925 DLU720925:DMQ720925 DVQ720925:DWM720925 EFM720925:EGI720925 EPI720925:EQE720925 EZE720925:FAA720925 FJA720925:FJW720925 FSW720925:FTS720925 GCS720925:GDO720925 GMO720925:GNK720925 GWK720925:GXG720925 HGG720925:HHC720925 HQC720925:HQY720925 HZY720925:IAU720925 IJU720925:IKQ720925 ITQ720925:IUM720925 JDM720925:JEI720925 JNI720925:JOE720925 JXE720925:JYA720925 KHA720925:KHW720925 KQW720925:KRS720925 LAS720925:LBO720925 LKO720925:LLK720925 LUK720925:LVG720925 MEG720925:MFC720925 MOC720925:MOY720925 MXY720925:MYU720925 NHU720925:NIQ720925 NRQ720925:NSM720925 OBM720925:OCI720925 OLI720925:OME720925 OVE720925:OWA720925 PFA720925:PFW720925 POW720925:PPS720925 PYS720925:PZO720925 QIO720925:QJK720925 QSK720925:QTG720925 RCG720925:RDC720925 RMC720925:RMY720925 RVY720925:RWU720925 SFU720925:SGQ720925 SPQ720925:SQM720925 SZM720925:TAI720925 TJI720925:TKE720925 TTE720925:TUA720925 UDA720925:UDW720925 UMW720925:UNS720925 UWS720925:UXO720925 VGO720925:VHK720925 VQK720925:VRG720925 WAG720925:WBC720925 WKC720925:WKY720925 WTY720925:WUU720925 HM786461:II786461 RI786461:SE786461 ABE786461:ACA786461 ALA786461:ALW786461 AUW786461:AVS786461 BES786461:BFO786461 BOO786461:BPK786461 BYK786461:BZG786461 CIG786461:CJC786461 CSC786461:CSY786461 DBY786461:DCU786461 DLU786461:DMQ786461 DVQ786461:DWM786461 EFM786461:EGI786461 EPI786461:EQE786461 EZE786461:FAA786461 FJA786461:FJW786461 FSW786461:FTS786461 GCS786461:GDO786461 GMO786461:GNK786461 GWK786461:GXG786461 HGG786461:HHC786461 HQC786461:HQY786461 HZY786461:IAU786461 IJU786461:IKQ786461 ITQ786461:IUM786461 JDM786461:JEI786461 JNI786461:JOE786461 JXE786461:JYA786461 KHA786461:KHW786461 KQW786461:KRS786461 LAS786461:LBO786461 LKO786461:LLK786461 LUK786461:LVG786461 MEG786461:MFC786461 MOC786461:MOY786461 MXY786461:MYU786461 NHU786461:NIQ786461 NRQ786461:NSM786461 OBM786461:OCI786461 OLI786461:OME786461 OVE786461:OWA786461 PFA786461:PFW786461 POW786461:PPS786461 PYS786461:PZO786461 QIO786461:QJK786461 QSK786461:QTG786461 RCG786461:RDC786461 RMC786461:RMY786461 RVY786461:RWU786461 SFU786461:SGQ786461 SPQ786461:SQM786461 SZM786461:TAI786461 TJI786461:TKE786461 TTE786461:TUA786461 UDA786461:UDW786461 UMW786461:UNS786461 UWS786461:UXO786461 VGO786461:VHK786461 VQK786461:VRG786461 WAG786461:WBC786461 WKC786461:WKY786461 WTY786461:WUU786461 HM851997:II851997 RI851997:SE851997 ABE851997:ACA851997 ALA851997:ALW851997 AUW851997:AVS851997 BES851997:BFO851997 BOO851997:BPK851997 BYK851997:BZG851997 CIG851997:CJC851997 CSC851997:CSY851997 DBY851997:DCU851997 DLU851997:DMQ851997 DVQ851997:DWM851997 EFM851997:EGI851997 EPI851997:EQE851997 EZE851997:FAA851997 FJA851997:FJW851997 FSW851997:FTS851997 GCS851997:GDO851997 GMO851997:GNK851997 GWK851997:GXG851997 HGG851997:HHC851997 HQC851997:HQY851997 HZY851997:IAU851997 IJU851997:IKQ851997 ITQ851997:IUM851997 JDM851997:JEI851997 JNI851997:JOE851997 JXE851997:JYA851997 KHA851997:KHW851997 KQW851997:KRS851997 LAS851997:LBO851997 LKO851997:LLK851997 LUK851997:LVG851997 MEG851997:MFC851997 MOC851997:MOY851997 MXY851997:MYU851997 NHU851997:NIQ851997 NRQ851997:NSM851997 OBM851997:OCI851997 OLI851997:OME851997 OVE851997:OWA851997 PFA851997:PFW851997 POW851997:PPS851997 PYS851997:PZO851997 QIO851997:QJK851997 QSK851997:QTG851997 RCG851997:RDC851997 RMC851997:RMY851997 RVY851997:RWU851997 SFU851997:SGQ851997 SPQ851997:SQM851997 SZM851997:TAI851997 TJI851997:TKE851997 TTE851997:TUA851997 UDA851997:UDW851997 UMW851997:UNS851997 UWS851997:UXO851997 VGO851997:VHK851997 VQK851997:VRG851997 WAG851997:WBC851997 WKC851997:WKY851997 WTY851997:WUU851997 HM917533:II917533 RI917533:SE917533 ABE917533:ACA917533 ALA917533:ALW917533 AUW917533:AVS917533 BES917533:BFO917533 BOO917533:BPK917533 BYK917533:BZG917533 CIG917533:CJC917533 CSC917533:CSY917533 DBY917533:DCU917533 DLU917533:DMQ917533 DVQ917533:DWM917533 EFM917533:EGI917533 EPI917533:EQE917533 EZE917533:FAA917533 FJA917533:FJW917533 FSW917533:FTS917533 GCS917533:GDO917533 GMO917533:GNK917533 GWK917533:GXG917533 HGG917533:HHC917533 HQC917533:HQY917533 HZY917533:IAU917533 IJU917533:IKQ917533 ITQ917533:IUM917533 JDM917533:JEI917533 JNI917533:JOE917533 JXE917533:JYA917533 KHA917533:KHW917533 KQW917533:KRS917533 LAS917533:LBO917533 LKO917533:LLK917533 LUK917533:LVG917533 MEG917533:MFC917533 MOC917533:MOY917533 MXY917533:MYU917533 NHU917533:NIQ917533 NRQ917533:NSM917533 OBM917533:OCI917533 OLI917533:OME917533 OVE917533:OWA917533 PFA917533:PFW917533 POW917533:PPS917533 PYS917533:PZO917533 QIO917533:QJK917533 QSK917533:QTG917533 RCG917533:RDC917533 RMC917533:RMY917533 RVY917533:RWU917533 SFU917533:SGQ917533 SPQ917533:SQM917533 SZM917533:TAI917533 TJI917533:TKE917533 TTE917533:TUA917533 UDA917533:UDW917533 UMW917533:UNS917533 UWS917533:UXO917533 VGO917533:VHK917533 VQK917533:VRG917533 WAG917533:WBC917533 WKC917533:WKY917533 WTY917533:WUU917533 HM983069:II983069 RI983069:SE983069 ABE983069:ACA983069 ALA983069:ALW983069 AUW983069:AVS983069 BES983069:BFO983069 BOO983069:BPK983069 BYK983069:BZG983069 CIG983069:CJC983069 CSC983069:CSY983069 DBY983069:DCU983069 DLU983069:DMQ983069 DVQ983069:DWM983069 EFM983069:EGI983069 EPI983069:EQE983069 EZE983069:FAA983069 FJA983069:FJW983069 FSW983069:FTS983069 GCS983069:GDO983069 GMO983069:GNK983069 GWK983069:GXG983069 HGG983069:HHC983069 HQC983069:HQY983069 HZY983069:IAU983069 IJU983069:IKQ983069 ITQ983069:IUM983069 JDM983069:JEI983069 JNI983069:JOE983069 JXE983069:JYA983069 KHA983069:KHW983069 KQW983069:KRS983069 LAS983069:LBO983069 LKO983069:LLK983069 LUK983069:LVG983069 MEG983069:MFC983069 MOC983069:MOY983069 MXY983069:MYU983069 NHU983069:NIQ983069 NRQ983069:NSM983069 OBM983069:OCI983069 OLI983069:OME983069 OVE983069:OWA983069 PFA983069:PFW983069 POW983069:PPS983069 PYS983069:PZO983069 QIO983069:QJK983069 QSK983069:QTG983069 RCG983069:RDC983069 RMC983069:RMY983069 RVY983069:RWU983069 SFU983069:SGQ983069 SPQ983069:SQM983069 SZM983069:TAI983069 TJI983069:TKE983069 TTE983069:TUA983069 UDA983069:UDW983069 UMW983069:UNS983069 UWS983069:UXO983069 VGO983069:VHK983069 VQK983069:VRG983069 WAG983069:WBC983069 WKC983069:WKY983069 WTY983069:WUU983069 HQ65560:II65561 RM65560:SE65561 ABI65560:ACA65561 ALE65560:ALW65561 AVA65560:AVS65561 BEW65560:BFO65561 BOS65560:BPK65561 BYO65560:BZG65561 CIK65560:CJC65561 CSG65560:CSY65561 DCC65560:DCU65561 DLY65560:DMQ65561 DVU65560:DWM65561 EFQ65560:EGI65561 EPM65560:EQE65561 EZI65560:FAA65561 FJE65560:FJW65561 FTA65560:FTS65561 GCW65560:GDO65561 GMS65560:GNK65561 GWO65560:GXG65561 HGK65560:HHC65561 HQG65560:HQY65561 IAC65560:IAU65561 IJY65560:IKQ65561 ITU65560:IUM65561 JDQ65560:JEI65561 JNM65560:JOE65561 JXI65560:JYA65561 KHE65560:KHW65561 KRA65560:KRS65561 LAW65560:LBO65561 LKS65560:LLK65561 LUO65560:LVG65561 MEK65560:MFC65561 MOG65560:MOY65561 MYC65560:MYU65561 NHY65560:NIQ65561 NRU65560:NSM65561 OBQ65560:OCI65561 OLM65560:OME65561 OVI65560:OWA65561 PFE65560:PFW65561 PPA65560:PPS65561 PYW65560:PZO65561 QIS65560:QJK65561 QSO65560:QTG65561 RCK65560:RDC65561 RMG65560:RMY65561 RWC65560:RWU65561 SFY65560:SGQ65561 SPU65560:SQM65561 SZQ65560:TAI65561 TJM65560:TKE65561 TTI65560:TUA65561 UDE65560:UDW65561 UNA65560:UNS65561 UWW65560:UXO65561 VGS65560:VHK65561 VQO65560:VRG65561 WAK65560:WBC65561 WKG65560:WKY65561 WUC65560:WUU65561 HQ131096:II131097 RM131096:SE131097 ABI131096:ACA131097 ALE131096:ALW131097 AVA131096:AVS131097 BEW131096:BFO131097 BOS131096:BPK131097 BYO131096:BZG131097 CIK131096:CJC131097 CSG131096:CSY131097 DCC131096:DCU131097 DLY131096:DMQ131097 DVU131096:DWM131097 EFQ131096:EGI131097 EPM131096:EQE131097 EZI131096:FAA131097 FJE131096:FJW131097 FTA131096:FTS131097 GCW131096:GDO131097 GMS131096:GNK131097 GWO131096:GXG131097 HGK131096:HHC131097 HQG131096:HQY131097 IAC131096:IAU131097 IJY131096:IKQ131097 ITU131096:IUM131097 JDQ131096:JEI131097 JNM131096:JOE131097 JXI131096:JYA131097 KHE131096:KHW131097 KRA131096:KRS131097 LAW131096:LBO131097 LKS131096:LLK131097 LUO131096:LVG131097 MEK131096:MFC131097 MOG131096:MOY131097 MYC131096:MYU131097 NHY131096:NIQ131097 NRU131096:NSM131097 OBQ131096:OCI131097 OLM131096:OME131097 OVI131096:OWA131097 PFE131096:PFW131097 PPA131096:PPS131097 PYW131096:PZO131097 QIS131096:QJK131097 QSO131096:QTG131097 RCK131096:RDC131097 RMG131096:RMY131097 RWC131096:RWU131097 SFY131096:SGQ131097 SPU131096:SQM131097 SZQ131096:TAI131097 TJM131096:TKE131097 TTI131096:TUA131097 UDE131096:UDW131097 UNA131096:UNS131097 UWW131096:UXO131097 VGS131096:VHK131097 VQO131096:VRG131097 WAK131096:WBC131097 WKG131096:WKY131097 WUC131096:WUU131097 HQ196632:II196633 RM196632:SE196633 ABI196632:ACA196633 ALE196632:ALW196633 AVA196632:AVS196633 BEW196632:BFO196633 BOS196632:BPK196633 BYO196632:BZG196633 CIK196632:CJC196633 CSG196632:CSY196633 DCC196632:DCU196633 DLY196632:DMQ196633 DVU196632:DWM196633 EFQ196632:EGI196633 EPM196632:EQE196633 EZI196632:FAA196633 FJE196632:FJW196633 FTA196632:FTS196633 GCW196632:GDO196633 GMS196632:GNK196633 GWO196632:GXG196633 HGK196632:HHC196633 HQG196632:HQY196633 IAC196632:IAU196633 IJY196632:IKQ196633 ITU196632:IUM196633 JDQ196632:JEI196633 JNM196632:JOE196633 JXI196632:JYA196633 KHE196632:KHW196633 KRA196632:KRS196633 LAW196632:LBO196633 LKS196632:LLK196633 LUO196632:LVG196633 MEK196632:MFC196633 MOG196632:MOY196633 MYC196632:MYU196633 NHY196632:NIQ196633 NRU196632:NSM196633 OBQ196632:OCI196633 OLM196632:OME196633 OVI196632:OWA196633 PFE196632:PFW196633 PPA196632:PPS196633 PYW196632:PZO196633 QIS196632:QJK196633 QSO196632:QTG196633 RCK196632:RDC196633 RMG196632:RMY196633 RWC196632:RWU196633 SFY196632:SGQ196633 SPU196632:SQM196633 SZQ196632:TAI196633 TJM196632:TKE196633 TTI196632:TUA196633 UDE196632:UDW196633 UNA196632:UNS196633 UWW196632:UXO196633 VGS196632:VHK196633 VQO196632:VRG196633 WAK196632:WBC196633 WKG196632:WKY196633 WUC196632:WUU196633 HQ262168:II262169 RM262168:SE262169 ABI262168:ACA262169 ALE262168:ALW262169 AVA262168:AVS262169 BEW262168:BFO262169 BOS262168:BPK262169 BYO262168:BZG262169 CIK262168:CJC262169 CSG262168:CSY262169 DCC262168:DCU262169 DLY262168:DMQ262169 DVU262168:DWM262169 EFQ262168:EGI262169 EPM262168:EQE262169 EZI262168:FAA262169 FJE262168:FJW262169 FTA262168:FTS262169 GCW262168:GDO262169 GMS262168:GNK262169 GWO262168:GXG262169 HGK262168:HHC262169 HQG262168:HQY262169 IAC262168:IAU262169 IJY262168:IKQ262169 ITU262168:IUM262169 JDQ262168:JEI262169 JNM262168:JOE262169 JXI262168:JYA262169 KHE262168:KHW262169 KRA262168:KRS262169 LAW262168:LBO262169 LKS262168:LLK262169 LUO262168:LVG262169 MEK262168:MFC262169 MOG262168:MOY262169 MYC262168:MYU262169 NHY262168:NIQ262169 NRU262168:NSM262169 OBQ262168:OCI262169 OLM262168:OME262169 OVI262168:OWA262169 PFE262168:PFW262169 PPA262168:PPS262169 PYW262168:PZO262169 QIS262168:QJK262169 QSO262168:QTG262169 RCK262168:RDC262169 RMG262168:RMY262169 RWC262168:RWU262169 SFY262168:SGQ262169 SPU262168:SQM262169 SZQ262168:TAI262169 TJM262168:TKE262169 TTI262168:TUA262169 UDE262168:UDW262169 UNA262168:UNS262169 UWW262168:UXO262169 VGS262168:VHK262169 VQO262168:VRG262169 WAK262168:WBC262169 WKG262168:WKY262169 WUC262168:WUU262169 HQ327704:II327705 RM327704:SE327705 ABI327704:ACA327705 ALE327704:ALW327705 AVA327704:AVS327705 BEW327704:BFO327705 BOS327704:BPK327705 BYO327704:BZG327705 CIK327704:CJC327705 CSG327704:CSY327705 DCC327704:DCU327705 DLY327704:DMQ327705 DVU327704:DWM327705 EFQ327704:EGI327705 EPM327704:EQE327705 EZI327704:FAA327705 FJE327704:FJW327705 FTA327704:FTS327705 GCW327704:GDO327705 GMS327704:GNK327705 GWO327704:GXG327705 HGK327704:HHC327705 HQG327704:HQY327705 IAC327704:IAU327705 IJY327704:IKQ327705 ITU327704:IUM327705 JDQ327704:JEI327705 JNM327704:JOE327705 JXI327704:JYA327705 KHE327704:KHW327705 KRA327704:KRS327705 LAW327704:LBO327705 LKS327704:LLK327705 LUO327704:LVG327705 MEK327704:MFC327705 MOG327704:MOY327705 MYC327704:MYU327705 NHY327704:NIQ327705 NRU327704:NSM327705 OBQ327704:OCI327705 OLM327704:OME327705 OVI327704:OWA327705 PFE327704:PFW327705 PPA327704:PPS327705 PYW327704:PZO327705 QIS327704:QJK327705 QSO327704:QTG327705 RCK327704:RDC327705 RMG327704:RMY327705 RWC327704:RWU327705 SFY327704:SGQ327705 SPU327704:SQM327705 SZQ327704:TAI327705 TJM327704:TKE327705 TTI327704:TUA327705 UDE327704:UDW327705 UNA327704:UNS327705 UWW327704:UXO327705 VGS327704:VHK327705 VQO327704:VRG327705 WAK327704:WBC327705 WKG327704:WKY327705 WUC327704:WUU327705 HQ393240:II393241 RM393240:SE393241 ABI393240:ACA393241 ALE393240:ALW393241 AVA393240:AVS393241 BEW393240:BFO393241 BOS393240:BPK393241 BYO393240:BZG393241 CIK393240:CJC393241 CSG393240:CSY393241 DCC393240:DCU393241 DLY393240:DMQ393241 DVU393240:DWM393241 EFQ393240:EGI393241 EPM393240:EQE393241 EZI393240:FAA393241 FJE393240:FJW393241 FTA393240:FTS393241 GCW393240:GDO393241 GMS393240:GNK393241 GWO393240:GXG393241 HGK393240:HHC393241 HQG393240:HQY393241 IAC393240:IAU393241 IJY393240:IKQ393241 ITU393240:IUM393241 JDQ393240:JEI393241 JNM393240:JOE393241 JXI393240:JYA393241 KHE393240:KHW393241 KRA393240:KRS393241 LAW393240:LBO393241 LKS393240:LLK393241 LUO393240:LVG393241 MEK393240:MFC393241 MOG393240:MOY393241 MYC393240:MYU393241 NHY393240:NIQ393241 NRU393240:NSM393241 OBQ393240:OCI393241 OLM393240:OME393241 OVI393240:OWA393241 PFE393240:PFW393241 PPA393240:PPS393241 PYW393240:PZO393241 QIS393240:QJK393241 QSO393240:QTG393241 RCK393240:RDC393241 RMG393240:RMY393241 RWC393240:RWU393241 SFY393240:SGQ393241 SPU393240:SQM393241 SZQ393240:TAI393241 TJM393240:TKE393241 TTI393240:TUA393241 UDE393240:UDW393241 UNA393240:UNS393241 UWW393240:UXO393241 VGS393240:VHK393241 VQO393240:VRG393241 WAK393240:WBC393241 WKG393240:WKY393241 WUC393240:WUU393241 HQ458776:II458777 RM458776:SE458777 ABI458776:ACA458777 ALE458776:ALW458777 AVA458776:AVS458777 BEW458776:BFO458777 BOS458776:BPK458777 BYO458776:BZG458777 CIK458776:CJC458777 CSG458776:CSY458777 DCC458776:DCU458777 DLY458776:DMQ458777 DVU458776:DWM458777 EFQ458776:EGI458777 EPM458776:EQE458777 EZI458776:FAA458777 FJE458776:FJW458777 FTA458776:FTS458777 GCW458776:GDO458777 GMS458776:GNK458777 GWO458776:GXG458777 HGK458776:HHC458777 HQG458776:HQY458777 IAC458776:IAU458777 IJY458776:IKQ458777 ITU458776:IUM458777 JDQ458776:JEI458777 JNM458776:JOE458777 JXI458776:JYA458777 KHE458776:KHW458777 KRA458776:KRS458777 LAW458776:LBO458777 LKS458776:LLK458777 LUO458776:LVG458777 MEK458776:MFC458777 MOG458776:MOY458777 MYC458776:MYU458777 NHY458776:NIQ458777 NRU458776:NSM458777 OBQ458776:OCI458777 OLM458776:OME458777 OVI458776:OWA458777 PFE458776:PFW458777 PPA458776:PPS458777 PYW458776:PZO458777 QIS458776:QJK458777 QSO458776:QTG458777 RCK458776:RDC458777 RMG458776:RMY458777 RWC458776:RWU458777 SFY458776:SGQ458777 SPU458776:SQM458777 SZQ458776:TAI458777 TJM458776:TKE458777 TTI458776:TUA458777 UDE458776:UDW458777 UNA458776:UNS458777 UWW458776:UXO458777 VGS458776:VHK458777 VQO458776:VRG458777 WAK458776:WBC458777 WKG458776:WKY458777 WUC458776:WUU458777 HQ524312:II524313 RM524312:SE524313 ABI524312:ACA524313 ALE524312:ALW524313 AVA524312:AVS524313 BEW524312:BFO524313 BOS524312:BPK524313 BYO524312:BZG524313 CIK524312:CJC524313 CSG524312:CSY524313 DCC524312:DCU524313 DLY524312:DMQ524313 DVU524312:DWM524313 EFQ524312:EGI524313 EPM524312:EQE524313 EZI524312:FAA524313 FJE524312:FJW524313 FTA524312:FTS524313 GCW524312:GDO524313 GMS524312:GNK524313 GWO524312:GXG524313 HGK524312:HHC524313 HQG524312:HQY524313 IAC524312:IAU524313 IJY524312:IKQ524313 ITU524312:IUM524313 JDQ524312:JEI524313 JNM524312:JOE524313 JXI524312:JYA524313 KHE524312:KHW524313 KRA524312:KRS524313 LAW524312:LBO524313 LKS524312:LLK524313 LUO524312:LVG524313 MEK524312:MFC524313 MOG524312:MOY524313 MYC524312:MYU524313 NHY524312:NIQ524313 NRU524312:NSM524313 OBQ524312:OCI524313 OLM524312:OME524313 OVI524312:OWA524313 PFE524312:PFW524313 PPA524312:PPS524313 PYW524312:PZO524313 QIS524312:QJK524313 QSO524312:QTG524313 RCK524312:RDC524313 RMG524312:RMY524313 RWC524312:RWU524313 SFY524312:SGQ524313 SPU524312:SQM524313 SZQ524312:TAI524313 TJM524312:TKE524313 TTI524312:TUA524313 UDE524312:UDW524313 UNA524312:UNS524313 UWW524312:UXO524313 VGS524312:VHK524313 VQO524312:VRG524313 WAK524312:WBC524313 WKG524312:WKY524313 WUC524312:WUU524313 HQ589848:II589849 RM589848:SE589849 ABI589848:ACA589849 ALE589848:ALW589849 AVA589848:AVS589849 BEW589848:BFO589849 BOS589848:BPK589849 BYO589848:BZG589849 CIK589848:CJC589849 CSG589848:CSY589849 DCC589848:DCU589849 DLY589848:DMQ589849 DVU589848:DWM589849 EFQ589848:EGI589849 EPM589848:EQE589849 EZI589848:FAA589849 FJE589848:FJW589849 FTA589848:FTS589849 GCW589848:GDO589849 GMS589848:GNK589849 GWO589848:GXG589849 HGK589848:HHC589849 HQG589848:HQY589849 IAC589848:IAU589849 IJY589848:IKQ589849 ITU589848:IUM589849 JDQ589848:JEI589849 JNM589848:JOE589849 JXI589848:JYA589849 KHE589848:KHW589849 KRA589848:KRS589849 LAW589848:LBO589849 LKS589848:LLK589849 LUO589848:LVG589849 MEK589848:MFC589849 MOG589848:MOY589849 MYC589848:MYU589849 NHY589848:NIQ589849 NRU589848:NSM589849 OBQ589848:OCI589849 OLM589848:OME589849 OVI589848:OWA589849 PFE589848:PFW589849 PPA589848:PPS589849 PYW589848:PZO589849 QIS589848:QJK589849 QSO589848:QTG589849 RCK589848:RDC589849 RMG589848:RMY589849 RWC589848:RWU589849 SFY589848:SGQ589849 SPU589848:SQM589849 SZQ589848:TAI589849 TJM589848:TKE589849 TTI589848:TUA589849 UDE589848:UDW589849 UNA589848:UNS589849 UWW589848:UXO589849 VGS589848:VHK589849 VQO589848:VRG589849 WAK589848:WBC589849 WKG589848:WKY589849 WUC589848:WUU589849 HQ655384:II655385 RM655384:SE655385 ABI655384:ACA655385 ALE655384:ALW655385 AVA655384:AVS655385 BEW655384:BFO655385 BOS655384:BPK655385 BYO655384:BZG655385 CIK655384:CJC655385 CSG655384:CSY655385 DCC655384:DCU655385 DLY655384:DMQ655385 DVU655384:DWM655385 EFQ655384:EGI655385 EPM655384:EQE655385 EZI655384:FAA655385 FJE655384:FJW655385 FTA655384:FTS655385 GCW655384:GDO655385 GMS655384:GNK655385 GWO655384:GXG655385 HGK655384:HHC655385 HQG655384:HQY655385 IAC655384:IAU655385 IJY655384:IKQ655385 ITU655384:IUM655385 JDQ655384:JEI655385 JNM655384:JOE655385 JXI655384:JYA655385 KHE655384:KHW655385 KRA655384:KRS655385 LAW655384:LBO655385 LKS655384:LLK655385 LUO655384:LVG655385 MEK655384:MFC655385 MOG655384:MOY655385 MYC655384:MYU655385 NHY655384:NIQ655385 NRU655384:NSM655385 OBQ655384:OCI655385 OLM655384:OME655385 OVI655384:OWA655385 PFE655384:PFW655385 PPA655384:PPS655385 PYW655384:PZO655385 QIS655384:QJK655385 QSO655384:QTG655385 RCK655384:RDC655385 RMG655384:RMY655385 RWC655384:RWU655385 SFY655384:SGQ655385 SPU655384:SQM655385 SZQ655384:TAI655385 TJM655384:TKE655385 TTI655384:TUA655385 UDE655384:UDW655385 UNA655384:UNS655385 UWW655384:UXO655385 VGS655384:VHK655385 VQO655384:VRG655385 WAK655384:WBC655385 WKG655384:WKY655385 WUC655384:WUU655385 HQ720920:II720921 RM720920:SE720921 ABI720920:ACA720921 ALE720920:ALW720921 AVA720920:AVS720921 BEW720920:BFO720921 BOS720920:BPK720921 BYO720920:BZG720921 CIK720920:CJC720921 CSG720920:CSY720921 DCC720920:DCU720921 DLY720920:DMQ720921 DVU720920:DWM720921 EFQ720920:EGI720921 EPM720920:EQE720921 EZI720920:FAA720921 FJE720920:FJW720921 FTA720920:FTS720921 GCW720920:GDO720921 GMS720920:GNK720921 GWO720920:GXG720921 HGK720920:HHC720921 HQG720920:HQY720921 IAC720920:IAU720921 IJY720920:IKQ720921 ITU720920:IUM720921 JDQ720920:JEI720921 JNM720920:JOE720921 JXI720920:JYA720921 KHE720920:KHW720921 KRA720920:KRS720921 LAW720920:LBO720921 LKS720920:LLK720921 LUO720920:LVG720921 MEK720920:MFC720921 MOG720920:MOY720921 MYC720920:MYU720921 NHY720920:NIQ720921 NRU720920:NSM720921 OBQ720920:OCI720921 OLM720920:OME720921 OVI720920:OWA720921 PFE720920:PFW720921 PPA720920:PPS720921 PYW720920:PZO720921 QIS720920:QJK720921 QSO720920:QTG720921 RCK720920:RDC720921 RMG720920:RMY720921 RWC720920:RWU720921 SFY720920:SGQ720921 SPU720920:SQM720921 SZQ720920:TAI720921 TJM720920:TKE720921 TTI720920:TUA720921 UDE720920:UDW720921 UNA720920:UNS720921 UWW720920:UXO720921 VGS720920:VHK720921 VQO720920:VRG720921 WAK720920:WBC720921 WKG720920:WKY720921 WUC720920:WUU720921 HQ786456:II786457 RM786456:SE786457 ABI786456:ACA786457 ALE786456:ALW786457 AVA786456:AVS786457 BEW786456:BFO786457 BOS786456:BPK786457 BYO786456:BZG786457 CIK786456:CJC786457 CSG786456:CSY786457 DCC786456:DCU786457 DLY786456:DMQ786457 DVU786456:DWM786457 EFQ786456:EGI786457 EPM786456:EQE786457 EZI786456:FAA786457 FJE786456:FJW786457 FTA786456:FTS786457 GCW786456:GDO786457 GMS786456:GNK786457 GWO786456:GXG786457 HGK786456:HHC786457 HQG786456:HQY786457 IAC786456:IAU786457 IJY786456:IKQ786457 ITU786456:IUM786457 JDQ786456:JEI786457 JNM786456:JOE786457 JXI786456:JYA786457 KHE786456:KHW786457 KRA786456:KRS786457 LAW786456:LBO786457 LKS786456:LLK786457 LUO786456:LVG786457 MEK786456:MFC786457 MOG786456:MOY786457 MYC786456:MYU786457 NHY786456:NIQ786457 NRU786456:NSM786457 OBQ786456:OCI786457 OLM786456:OME786457 OVI786456:OWA786457 PFE786456:PFW786457 PPA786456:PPS786457 PYW786456:PZO786457 QIS786456:QJK786457 QSO786456:QTG786457 RCK786456:RDC786457 RMG786456:RMY786457 RWC786456:RWU786457 SFY786456:SGQ786457 SPU786456:SQM786457 SZQ786456:TAI786457 TJM786456:TKE786457 TTI786456:TUA786457 UDE786456:UDW786457 UNA786456:UNS786457 UWW786456:UXO786457 VGS786456:VHK786457 VQO786456:VRG786457 WAK786456:WBC786457 WKG786456:WKY786457 WUC786456:WUU786457 HQ851992:II851993 RM851992:SE851993 ABI851992:ACA851993 ALE851992:ALW851993 AVA851992:AVS851993 BEW851992:BFO851993 BOS851992:BPK851993 BYO851992:BZG851993 CIK851992:CJC851993 CSG851992:CSY851993 DCC851992:DCU851993 DLY851992:DMQ851993 DVU851992:DWM851993 EFQ851992:EGI851993 EPM851992:EQE851993 EZI851992:FAA851993 FJE851992:FJW851993 FTA851992:FTS851993 GCW851992:GDO851993 GMS851992:GNK851993 GWO851992:GXG851993 HGK851992:HHC851993 HQG851992:HQY851993 IAC851992:IAU851993 IJY851992:IKQ851993 ITU851992:IUM851993 JDQ851992:JEI851993 JNM851992:JOE851993 JXI851992:JYA851993 KHE851992:KHW851993 KRA851992:KRS851993 LAW851992:LBO851993 LKS851992:LLK851993 LUO851992:LVG851993 MEK851992:MFC851993 MOG851992:MOY851993 MYC851992:MYU851993 NHY851992:NIQ851993 NRU851992:NSM851993 OBQ851992:OCI851993 OLM851992:OME851993 OVI851992:OWA851993 PFE851992:PFW851993 PPA851992:PPS851993 PYW851992:PZO851993 QIS851992:QJK851993 QSO851992:QTG851993 RCK851992:RDC851993 RMG851992:RMY851993 RWC851992:RWU851993 SFY851992:SGQ851993 SPU851992:SQM851993 SZQ851992:TAI851993 TJM851992:TKE851993 TTI851992:TUA851993 UDE851992:UDW851993 UNA851992:UNS851993 UWW851992:UXO851993 VGS851992:VHK851993 VQO851992:VRG851993 WAK851992:WBC851993 WKG851992:WKY851993 WUC851992:WUU851993 HQ917528:II917529 RM917528:SE917529 ABI917528:ACA917529 ALE917528:ALW917529 AVA917528:AVS917529 BEW917528:BFO917529 BOS917528:BPK917529 BYO917528:BZG917529 CIK917528:CJC917529 CSG917528:CSY917529 DCC917528:DCU917529 DLY917528:DMQ917529 DVU917528:DWM917529 EFQ917528:EGI917529 EPM917528:EQE917529 EZI917528:FAA917529 FJE917528:FJW917529 FTA917528:FTS917529 GCW917528:GDO917529 GMS917528:GNK917529 GWO917528:GXG917529 HGK917528:HHC917529 HQG917528:HQY917529 IAC917528:IAU917529 IJY917528:IKQ917529 ITU917528:IUM917529 JDQ917528:JEI917529 JNM917528:JOE917529 JXI917528:JYA917529 KHE917528:KHW917529 KRA917528:KRS917529 LAW917528:LBO917529 LKS917528:LLK917529 LUO917528:LVG917529 MEK917528:MFC917529 MOG917528:MOY917529 MYC917528:MYU917529 NHY917528:NIQ917529 NRU917528:NSM917529 OBQ917528:OCI917529 OLM917528:OME917529 OVI917528:OWA917529 PFE917528:PFW917529 PPA917528:PPS917529 PYW917528:PZO917529 QIS917528:QJK917529 QSO917528:QTG917529 RCK917528:RDC917529 RMG917528:RMY917529 RWC917528:RWU917529 SFY917528:SGQ917529 SPU917528:SQM917529 SZQ917528:TAI917529 TJM917528:TKE917529 TTI917528:TUA917529 UDE917528:UDW917529 UNA917528:UNS917529 UWW917528:UXO917529 VGS917528:VHK917529 VQO917528:VRG917529 WAK917528:WBC917529 WKG917528:WKY917529 WUC917528:WUU917529 HQ983064:II983065 RM983064:SE983065 ABI983064:ACA983065 ALE983064:ALW983065 AVA983064:AVS983065 BEW983064:BFO983065 BOS983064:BPK983065 BYO983064:BZG983065 CIK983064:CJC983065 CSG983064:CSY983065 DCC983064:DCU983065 DLY983064:DMQ983065 DVU983064:DWM983065 EFQ983064:EGI983065 EPM983064:EQE983065 EZI983064:FAA983065 FJE983064:FJW983065 FTA983064:FTS983065 GCW983064:GDO983065 GMS983064:GNK983065 GWO983064:GXG983065 HGK983064:HHC983065 HQG983064:HQY983065 IAC983064:IAU983065 IJY983064:IKQ983065 ITU983064:IUM983065 JDQ983064:JEI983065 JNM983064:JOE983065 JXI983064:JYA983065 KHE983064:KHW983065 KRA983064:KRS983065 LAW983064:LBO983065 LKS983064:LLK983065 LUO983064:LVG983065 MEK983064:MFC983065 MOG983064:MOY983065 MYC983064:MYU983065 NHY983064:NIQ983065 NRU983064:NSM983065 OBQ983064:OCI983065 OLM983064:OME983065 OVI983064:OWA983065 PFE983064:PFW983065 PPA983064:PPS983065 PYW983064:PZO983065 QIS983064:QJK983065 QSO983064:QTG983065 RCK983064:RDC983065 RMG983064:RMY983065 RWC983064:RWU983065 SFY983064:SGQ983065 SPU983064:SQM983065 SZQ983064:TAI983065 TJM983064:TKE983065 TTI983064:TUA983065 UDE983064:UDW983065 UNA983064:UNS983065 UWW983064:UXO983065 VGS983064:VHK983065 VQO983064:VRG983065 WAK983064:WBC983065 WKG983064:WKY983065 WUC983064:WUU983065 M65555:M65558 HT65555:HT65558 RP65555:RP65558 ABL65555:ABL65558 ALH65555:ALH65558 AVD65555:AVD65558 BEZ65555:BEZ65558 BOV65555:BOV65558 BYR65555:BYR65558 CIN65555:CIN65558 CSJ65555:CSJ65558 DCF65555:DCF65558 DMB65555:DMB65558 DVX65555:DVX65558 EFT65555:EFT65558 EPP65555:EPP65558 EZL65555:EZL65558 FJH65555:FJH65558 FTD65555:FTD65558 GCZ65555:GCZ65558 GMV65555:GMV65558 GWR65555:GWR65558 HGN65555:HGN65558 HQJ65555:HQJ65558 IAF65555:IAF65558 IKB65555:IKB65558 ITX65555:ITX65558 JDT65555:JDT65558 JNP65555:JNP65558 JXL65555:JXL65558 KHH65555:KHH65558 KRD65555:KRD65558 LAZ65555:LAZ65558 LKV65555:LKV65558 LUR65555:LUR65558 MEN65555:MEN65558 MOJ65555:MOJ65558 MYF65555:MYF65558 NIB65555:NIB65558 NRX65555:NRX65558 OBT65555:OBT65558 OLP65555:OLP65558 OVL65555:OVL65558 PFH65555:PFH65558 PPD65555:PPD65558 PYZ65555:PYZ65558 QIV65555:QIV65558 QSR65555:QSR65558 RCN65555:RCN65558 RMJ65555:RMJ65558 RWF65555:RWF65558 SGB65555:SGB65558 SPX65555:SPX65558 SZT65555:SZT65558 TJP65555:TJP65558 TTL65555:TTL65558 UDH65555:UDH65558 UND65555:UND65558 UWZ65555:UWZ65558 VGV65555:VGV65558 VQR65555:VQR65558 WAN65555:WAN65558 WKJ65555:WKJ65558 WUF65555:WUF65558 M131091:M131094 HT131091:HT131094 RP131091:RP131094 ABL131091:ABL131094 ALH131091:ALH131094 AVD131091:AVD131094 BEZ131091:BEZ131094 BOV131091:BOV131094 BYR131091:BYR131094 CIN131091:CIN131094 CSJ131091:CSJ131094 DCF131091:DCF131094 DMB131091:DMB131094 DVX131091:DVX131094 EFT131091:EFT131094 EPP131091:EPP131094 EZL131091:EZL131094 FJH131091:FJH131094 FTD131091:FTD131094 GCZ131091:GCZ131094 GMV131091:GMV131094 GWR131091:GWR131094 HGN131091:HGN131094 HQJ131091:HQJ131094 IAF131091:IAF131094 IKB131091:IKB131094 ITX131091:ITX131094 JDT131091:JDT131094 JNP131091:JNP131094 JXL131091:JXL131094 KHH131091:KHH131094 KRD131091:KRD131094 LAZ131091:LAZ131094 LKV131091:LKV131094 LUR131091:LUR131094 MEN131091:MEN131094 MOJ131091:MOJ131094 MYF131091:MYF131094 NIB131091:NIB131094 NRX131091:NRX131094 OBT131091:OBT131094 OLP131091:OLP131094 OVL131091:OVL131094 PFH131091:PFH131094 PPD131091:PPD131094 PYZ131091:PYZ131094 QIV131091:QIV131094 QSR131091:QSR131094 RCN131091:RCN131094 RMJ131091:RMJ131094 RWF131091:RWF131094 SGB131091:SGB131094 SPX131091:SPX131094 SZT131091:SZT131094 TJP131091:TJP131094 TTL131091:TTL131094 UDH131091:UDH131094 UND131091:UND131094 UWZ131091:UWZ131094 VGV131091:VGV131094 VQR131091:VQR131094 WAN131091:WAN131094 WKJ131091:WKJ131094 WUF131091:WUF131094 M196627:M196630 HT196627:HT196630 RP196627:RP196630 ABL196627:ABL196630 ALH196627:ALH196630 AVD196627:AVD196630 BEZ196627:BEZ196630 BOV196627:BOV196630 BYR196627:BYR196630 CIN196627:CIN196630 CSJ196627:CSJ196630 DCF196627:DCF196630 DMB196627:DMB196630 DVX196627:DVX196630 EFT196627:EFT196630 EPP196627:EPP196630 EZL196627:EZL196630 FJH196627:FJH196630 FTD196627:FTD196630 GCZ196627:GCZ196630 GMV196627:GMV196630 GWR196627:GWR196630 HGN196627:HGN196630 HQJ196627:HQJ196630 IAF196627:IAF196630 IKB196627:IKB196630 ITX196627:ITX196630 JDT196627:JDT196630 JNP196627:JNP196630 JXL196627:JXL196630 KHH196627:KHH196630 KRD196627:KRD196630 LAZ196627:LAZ196630 LKV196627:LKV196630 LUR196627:LUR196630 MEN196627:MEN196630 MOJ196627:MOJ196630 MYF196627:MYF196630 NIB196627:NIB196630 NRX196627:NRX196630 OBT196627:OBT196630 OLP196627:OLP196630 OVL196627:OVL196630 PFH196627:PFH196630 PPD196627:PPD196630 PYZ196627:PYZ196630 QIV196627:QIV196630 QSR196627:QSR196630 RCN196627:RCN196630 RMJ196627:RMJ196630 RWF196627:RWF196630 SGB196627:SGB196630 SPX196627:SPX196630 SZT196627:SZT196630 TJP196627:TJP196630 TTL196627:TTL196630 UDH196627:UDH196630 UND196627:UND196630 UWZ196627:UWZ196630 VGV196627:VGV196630 VQR196627:VQR196630 WAN196627:WAN196630 WKJ196627:WKJ196630 WUF196627:WUF196630 M262163:M262166 HT262163:HT262166 RP262163:RP262166 ABL262163:ABL262166 ALH262163:ALH262166 AVD262163:AVD262166 BEZ262163:BEZ262166 BOV262163:BOV262166 BYR262163:BYR262166 CIN262163:CIN262166 CSJ262163:CSJ262166 DCF262163:DCF262166 DMB262163:DMB262166 DVX262163:DVX262166 EFT262163:EFT262166 EPP262163:EPP262166 EZL262163:EZL262166 FJH262163:FJH262166 FTD262163:FTD262166 GCZ262163:GCZ262166 GMV262163:GMV262166 GWR262163:GWR262166 HGN262163:HGN262166 HQJ262163:HQJ262166 IAF262163:IAF262166 IKB262163:IKB262166 ITX262163:ITX262166 JDT262163:JDT262166 JNP262163:JNP262166 JXL262163:JXL262166 KHH262163:KHH262166 KRD262163:KRD262166 LAZ262163:LAZ262166 LKV262163:LKV262166 LUR262163:LUR262166 MEN262163:MEN262166 MOJ262163:MOJ262166 MYF262163:MYF262166 NIB262163:NIB262166 NRX262163:NRX262166 OBT262163:OBT262166 OLP262163:OLP262166 OVL262163:OVL262166 PFH262163:PFH262166 PPD262163:PPD262166 PYZ262163:PYZ262166 QIV262163:QIV262166 QSR262163:QSR262166 RCN262163:RCN262166 RMJ262163:RMJ262166 RWF262163:RWF262166 SGB262163:SGB262166 SPX262163:SPX262166 SZT262163:SZT262166 TJP262163:TJP262166 TTL262163:TTL262166 UDH262163:UDH262166 UND262163:UND262166 UWZ262163:UWZ262166 VGV262163:VGV262166 VQR262163:VQR262166 WAN262163:WAN262166 WKJ262163:WKJ262166 WUF262163:WUF262166 M327699:M327702 HT327699:HT327702 RP327699:RP327702 ABL327699:ABL327702 ALH327699:ALH327702 AVD327699:AVD327702 BEZ327699:BEZ327702 BOV327699:BOV327702 BYR327699:BYR327702 CIN327699:CIN327702 CSJ327699:CSJ327702 DCF327699:DCF327702 DMB327699:DMB327702 DVX327699:DVX327702 EFT327699:EFT327702 EPP327699:EPP327702 EZL327699:EZL327702 FJH327699:FJH327702 FTD327699:FTD327702 GCZ327699:GCZ327702 GMV327699:GMV327702 GWR327699:GWR327702 HGN327699:HGN327702 HQJ327699:HQJ327702 IAF327699:IAF327702 IKB327699:IKB327702 ITX327699:ITX327702 JDT327699:JDT327702 JNP327699:JNP327702 JXL327699:JXL327702 KHH327699:KHH327702 KRD327699:KRD327702 LAZ327699:LAZ327702 LKV327699:LKV327702 LUR327699:LUR327702 MEN327699:MEN327702 MOJ327699:MOJ327702 MYF327699:MYF327702 NIB327699:NIB327702 NRX327699:NRX327702 OBT327699:OBT327702 OLP327699:OLP327702 OVL327699:OVL327702 PFH327699:PFH327702 PPD327699:PPD327702 PYZ327699:PYZ327702 QIV327699:QIV327702 QSR327699:QSR327702 RCN327699:RCN327702 RMJ327699:RMJ327702 RWF327699:RWF327702 SGB327699:SGB327702 SPX327699:SPX327702 SZT327699:SZT327702 TJP327699:TJP327702 TTL327699:TTL327702 UDH327699:UDH327702 UND327699:UND327702 UWZ327699:UWZ327702 VGV327699:VGV327702 VQR327699:VQR327702 WAN327699:WAN327702 WKJ327699:WKJ327702 WUF327699:WUF327702 M393235:M393238 HT393235:HT393238 RP393235:RP393238 ABL393235:ABL393238 ALH393235:ALH393238 AVD393235:AVD393238 BEZ393235:BEZ393238 BOV393235:BOV393238 BYR393235:BYR393238 CIN393235:CIN393238 CSJ393235:CSJ393238 DCF393235:DCF393238 DMB393235:DMB393238 DVX393235:DVX393238 EFT393235:EFT393238 EPP393235:EPP393238 EZL393235:EZL393238 FJH393235:FJH393238 FTD393235:FTD393238 GCZ393235:GCZ393238 GMV393235:GMV393238 GWR393235:GWR393238 HGN393235:HGN393238 HQJ393235:HQJ393238 IAF393235:IAF393238 IKB393235:IKB393238 ITX393235:ITX393238 JDT393235:JDT393238 JNP393235:JNP393238 JXL393235:JXL393238 KHH393235:KHH393238 KRD393235:KRD393238 LAZ393235:LAZ393238 LKV393235:LKV393238 LUR393235:LUR393238 MEN393235:MEN393238 MOJ393235:MOJ393238 MYF393235:MYF393238 NIB393235:NIB393238 NRX393235:NRX393238 OBT393235:OBT393238 OLP393235:OLP393238 OVL393235:OVL393238 PFH393235:PFH393238 PPD393235:PPD393238 PYZ393235:PYZ393238 QIV393235:QIV393238 QSR393235:QSR393238 RCN393235:RCN393238 RMJ393235:RMJ393238 RWF393235:RWF393238 SGB393235:SGB393238 SPX393235:SPX393238 SZT393235:SZT393238 TJP393235:TJP393238 TTL393235:TTL393238 UDH393235:UDH393238 UND393235:UND393238 UWZ393235:UWZ393238 VGV393235:VGV393238 VQR393235:VQR393238 WAN393235:WAN393238 WKJ393235:WKJ393238 WUF393235:WUF393238 M458771:M458774 HT458771:HT458774 RP458771:RP458774 ABL458771:ABL458774 ALH458771:ALH458774 AVD458771:AVD458774 BEZ458771:BEZ458774 BOV458771:BOV458774 BYR458771:BYR458774 CIN458771:CIN458774 CSJ458771:CSJ458774 DCF458771:DCF458774 DMB458771:DMB458774 DVX458771:DVX458774 EFT458771:EFT458774 EPP458771:EPP458774 EZL458771:EZL458774 FJH458771:FJH458774 FTD458771:FTD458774 GCZ458771:GCZ458774 GMV458771:GMV458774 GWR458771:GWR458774 HGN458771:HGN458774 HQJ458771:HQJ458774 IAF458771:IAF458774 IKB458771:IKB458774 ITX458771:ITX458774 JDT458771:JDT458774 JNP458771:JNP458774 JXL458771:JXL458774 KHH458771:KHH458774 KRD458771:KRD458774 LAZ458771:LAZ458774 LKV458771:LKV458774 LUR458771:LUR458774 MEN458771:MEN458774 MOJ458771:MOJ458774 MYF458771:MYF458774 NIB458771:NIB458774 NRX458771:NRX458774 OBT458771:OBT458774 OLP458771:OLP458774 OVL458771:OVL458774 PFH458771:PFH458774 PPD458771:PPD458774 PYZ458771:PYZ458774 QIV458771:QIV458774 QSR458771:QSR458774 RCN458771:RCN458774 RMJ458771:RMJ458774 RWF458771:RWF458774 SGB458771:SGB458774 SPX458771:SPX458774 SZT458771:SZT458774 TJP458771:TJP458774 TTL458771:TTL458774 UDH458771:UDH458774 UND458771:UND458774 UWZ458771:UWZ458774 VGV458771:VGV458774 VQR458771:VQR458774 WAN458771:WAN458774 WKJ458771:WKJ458774 WUF458771:WUF458774 M524307:M524310 HT524307:HT524310 RP524307:RP524310 ABL524307:ABL524310 ALH524307:ALH524310 AVD524307:AVD524310 BEZ524307:BEZ524310 BOV524307:BOV524310 BYR524307:BYR524310 CIN524307:CIN524310 CSJ524307:CSJ524310 DCF524307:DCF524310 DMB524307:DMB524310 DVX524307:DVX524310 EFT524307:EFT524310 EPP524307:EPP524310 EZL524307:EZL524310 FJH524307:FJH524310 FTD524307:FTD524310 GCZ524307:GCZ524310 GMV524307:GMV524310 GWR524307:GWR524310 HGN524307:HGN524310 HQJ524307:HQJ524310 IAF524307:IAF524310 IKB524307:IKB524310 ITX524307:ITX524310 JDT524307:JDT524310 JNP524307:JNP524310 JXL524307:JXL524310 KHH524307:KHH524310 KRD524307:KRD524310 LAZ524307:LAZ524310 LKV524307:LKV524310 LUR524307:LUR524310 MEN524307:MEN524310 MOJ524307:MOJ524310 MYF524307:MYF524310 NIB524307:NIB524310 NRX524307:NRX524310 OBT524307:OBT524310 OLP524307:OLP524310 OVL524307:OVL524310 PFH524307:PFH524310 PPD524307:PPD524310 PYZ524307:PYZ524310 QIV524307:QIV524310 QSR524307:QSR524310 RCN524307:RCN524310 RMJ524307:RMJ524310 RWF524307:RWF524310 SGB524307:SGB524310 SPX524307:SPX524310 SZT524307:SZT524310 TJP524307:TJP524310 TTL524307:TTL524310 UDH524307:UDH524310 UND524307:UND524310 UWZ524307:UWZ524310 VGV524307:VGV524310 VQR524307:VQR524310 WAN524307:WAN524310 WKJ524307:WKJ524310 WUF524307:WUF524310 M589843:M589846 HT589843:HT589846 RP589843:RP589846 ABL589843:ABL589846 ALH589843:ALH589846 AVD589843:AVD589846 BEZ589843:BEZ589846 BOV589843:BOV589846 BYR589843:BYR589846 CIN589843:CIN589846 CSJ589843:CSJ589846 DCF589843:DCF589846 DMB589843:DMB589846 DVX589843:DVX589846 EFT589843:EFT589846 EPP589843:EPP589846 EZL589843:EZL589846 FJH589843:FJH589846 FTD589843:FTD589846 GCZ589843:GCZ589846 GMV589843:GMV589846 GWR589843:GWR589846 HGN589843:HGN589846 HQJ589843:HQJ589846 IAF589843:IAF589846 IKB589843:IKB589846 ITX589843:ITX589846 JDT589843:JDT589846 JNP589843:JNP589846 JXL589843:JXL589846 KHH589843:KHH589846 KRD589843:KRD589846 LAZ589843:LAZ589846 LKV589843:LKV589846 LUR589843:LUR589846 MEN589843:MEN589846 MOJ589843:MOJ589846 MYF589843:MYF589846 NIB589843:NIB589846 NRX589843:NRX589846 OBT589843:OBT589846 OLP589843:OLP589846 OVL589843:OVL589846 PFH589843:PFH589846 PPD589843:PPD589846 PYZ589843:PYZ589846 QIV589843:QIV589846 QSR589843:QSR589846 RCN589843:RCN589846 RMJ589843:RMJ589846 RWF589843:RWF589846 SGB589843:SGB589846 SPX589843:SPX589846 SZT589843:SZT589846 TJP589843:TJP589846 TTL589843:TTL589846 UDH589843:UDH589846 UND589843:UND589846 UWZ589843:UWZ589846 VGV589843:VGV589846 VQR589843:VQR589846 WAN589843:WAN589846 WKJ589843:WKJ589846 WUF589843:WUF589846 M655379:M655382 HT655379:HT655382 RP655379:RP655382 ABL655379:ABL655382 ALH655379:ALH655382 AVD655379:AVD655382 BEZ655379:BEZ655382 BOV655379:BOV655382 BYR655379:BYR655382 CIN655379:CIN655382 CSJ655379:CSJ655382 DCF655379:DCF655382 DMB655379:DMB655382 DVX655379:DVX655382 EFT655379:EFT655382 EPP655379:EPP655382 EZL655379:EZL655382 FJH655379:FJH655382 FTD655379:FTD655382 GCZ655379:GCZ655382 GMV655379:GMV655382 GWR655379:GWR655382 HGN655379:HGN655382 HQJ655379:HQJ655382 IAF655379:IAF655382 IKB655379:IKB655382 ITX655379:ITX655382 JDT655379:JDT655382 JNP655379:JNP655382 JXL655379:JXL655382 KHH655379:KHH655382 KRD655379:KRD655382 LAZ655379:LAZ655382 LKV655379:LKV655382 LUR655379:LUR655382 MEN655379:MEN655382 MOJ655379:MOJ655382 MYF655379:MYF655382 NIB655379:NIB655382 NRX655379:NRX655382 OBT655379:OBT655382 OLP655379:OLP655382 OVL655379:OVL655382 PFH655379:PFH655382 PPD655379:PPD655382 PYZ655379:PYZ655382 QIV655379:QIV655382 QSR655379:QSR655382 RCN655379:RCN655382 RMJ655379:RMJ655382 RWF655379:RWF655382 SGB655379:SGB655382 SPX655379:SPX655382 SZT655379:SZT655382 TJP655379:TJP655382 TTL655379:TTL655382 UDH655379:UDH655382 UND655379:UND655382 UWZ655379:UWZ655382 VGV655379:VGV655382 VQR655379:VQR655382 WAN655379:WAN655382 WKJ655379:WKJ655382 WUF655379:WUF655382 M720915:M720918 HT720915:HT720918 RP720915:RP720918 ABL720915:ABL720918 ALH720915:ALH720918 AVD720915:AVD720918 BEZ720915:BEZ720918 BOV720915:BOV720918 BYR720915:BYR720918 CIN720915:CIN720918 CSJ720915:CSJ720918 DCF720915:DCF720918 DMB720915:DMB720918 DVX720915:DVX720918 EFT720915:EFT720918 EPP720915:EPP720918 EZL720915:EZL720918 FJH720915:FJH720918 FTD720915:FTD720918 GCZ720915:GCZ720918 GMV720915:GMV720918 GWR720915:GWR720918 HGN720915:HGN720918 HQJ720915:HQJ720918 IAF720915:IAF720918 IKB720915:IKB720918 ITX720915:ITX720918 JDT720915:JDT720918 JNP720915:JNP720918 JXL720915:JXL720918 KHH720915:KHH720918 KRD720915:KRD720918 LAZ720915:LAZ720918 LKV720915:LKV720918 LUR720915:LUR720918 MEN720915:MEN720918 MOJ720915:MOJ720918 MYF720915:MYF720918 NIB720915:NIB720918 NRX720915:NRX720918 OBT720915:OBT720918 OLP720915:OLP720918 OVL720915:OVL720918 PFH720915:PFH720918 PPD720915:PPD720918 PYZ720915:PYZ720918 QIV720915:QIV720918 QSR720915:QSR720918 RCN720915:RCN720918 RMJ720915:RMJ720918 RWF720915:RWF720918 SGB720915:SGB720918 SPX720915:SPX720918 SZT720915:SZT720918 TJP720915:TJP720918 TTL720915:TTL720918 UDH720915:UDH720918 UND720915:UND720918 UWZ720915:UWZ720918 VGV720915:VGV720918 VQR720915:VQR720918 WAN720915:WAN720918 WKJ720915:WKJ720918 WUF720915:WUF720918 M786451:M786454 HT786451:HT786454 RP786451:RP786454 ABL786451:ABL786454 ALH786451:ALH786454 AVD786451:AVD786454 BEZ786451:BEZ786454 BOV786451:BOV786454 BYR786451:BYR786454 CIN786451:CIN786454 CSJ786451:CSJ786454 DCF786451:DCF786454 DMB786451:DMB786454 DVX786451:DVX786454 EFT786451:EFT786454 EPP786451:EPP786454 EZL786451:EZL786454 FJH786451:FJH786454 FTD786451:FTD786454 GCZ786451:GCZ786454 GMV786451:GMV786454 GWR786451:GWR786454 HGN786451:HGN786454 HQJ786451:HQJ786454 IAF786451:IAF786454 IKB786451:IKB786454 ITX786451:ITX786454 JDT786451:JDT786454 JNP786451:JNP786454 JXL786451:JXL786454 KHH786451:KHH786454 KRD786451:KRD786454 LAZ786451:LAZ786454 LKV786451:LKV786454 LUR786451:LUR786454 MEN786451:MEN786454 MOJ786451:MOJ786454 MYF786451:MYF786454 NIB786451:NIB786454 NRX786451:NRX786454 OBT786451:OBT786454 OLP786451:OLP786454 OVL786451:OVL786454 PFH786451:PFH786454 PPD786451:PPD786454 PYZ786451:PYZ786454 QIV786451:QIV786454 QSR786451:QSR786454 RCN786451:RCN786454 RMJ786451:RMJ786454 RWF786451:RWF786454 SGB786451:SGB786454 SPX786451:SPX786454 SZT786451:SZT786454 TJP786451:TJP786454 TTL786451:TTL786454 UDH786451:UDH786454 UND786451:UND786454 UWZ786451:UWZ786454 VGV786451:VGV786454 VQR786451:VQR786454 WAN786451:WAN786454 WKJ786451:WKJ786454 WUF786451:WUF786454 M851987:M851990 HT851987:HT851990 RP851987:RP851990 ABL851987:ABL851990 ALH851987:ALH851990 AVD851987:AVD851990 BEZ851987:BEZ851990 BOV851987:BOV851990 BYR851987:BYR851990 CIN851987:CIN851990 CSJ851987:CSJ851990 DCF851987:DCF851990 DMB851987:DMB851990 DVX851987:DVX851990 EFT851987:EFT851990 EPP851987:EPP851990 EZL851987:EZL851990 FJH851987:FJH851990 FTD851987:FTD851990 GCZ851987:GCZ851990 GMV851987:GMV851990 GWR851987:GWR851990 HGN851987:HGN851990 HQJ851987:HQJ851990 IAF851987:IAF851990 IKB851987:IKB851990 ITX851987:ITX851990 JDT851987:JDT851990 JNP851987:JNP851990 JXL851987:JXL851990 KHH851987:KHH851990 KRD851987:KRD851990 LAZ851987:LAZ851990 LKV851987:LKV851990 LUR851987:LUR851990 MEN851987:MEN851990 MOJ851987:MOJ851990 MYF851987:MYF851990 NIB851987:NIB851990 NRX851987:NRX851990 OBT851987:OBT851990 OLP851987:OLP851990 OVL851987:OVL851990 PFH851987:PFH851990 PPD851987:PPD851990 PYZ851987:PYZ851990 QIV851987:QIV851990 QSR851987:QSR851990 RCN851987:RCN851990 RMJ851987:RMJ851990 RWF851987:RWF851990 SGB851987:SGB851990 SPX851987:SPX851990 SZT851987:SZT851990 TJP851987:TJP851990 TTL851987:TTL851990 UDH851987:UDH851990 UND851987:UND851990 UWZ851987:UWZ851990 VGV851987:VGV851990 VQR851987:VQR851990 WAN851987:WAN851990 WKJ851987:WKJ851990 WUF851987:WUF851990 M917523:M917526 HT917523:HT917526 RP917523:RP917526 ABL917523:ABL917526 ALH917523:ALH917526 AVD917523:AVD917526 BEZ917523:BEZ917526 BOV917523:BOV917526 BYR917523:BYR917526 CIN917523:CIN917526 CSJ917523:CSJ917526 DCF917523:DCF917526 DMB917523:DMB917526 DVX917523:DVX917526 EFT917523:EFT917526 EPP917523:EPP917526 EZL917523:EZL917526 FJH917523:FJH917526 FTD917523:FTD917526 GCZ917523:GCZ917526 GMV917523:GMV917526 GWR917523:GWR917526 HGN917523:HGN917526 HQJ917523:HQJ917526 IAF917523:IAF917526 IKB917523:IKB917526 ITX917523:ITX917526 JDT917523:JDT917526 JNP917523:JNP917526 JXL917523:JXL917526 KHH917523:KHH917526 KRD917523:KRD917526 LAZ917523:LAZ917526 LKV917523:LKV917526 LUR917523:LUR917526 MEN917523:MEN917526 MOJ917523:MOJ917526 MYF917523:MYF917526 NIB917523:NIB917526 NRX917523:NRX917526 OBT917523:OBT917526 OLP917523:OLP917526 OVL917523:OVL917526 PFH917523:PFH917526 PPD917523:PPD917526 PYZ917523:PYZ917526 QIV917523:QIV917526 QSR917523:QSR917526 RCN917523:RCN917526 RMJ917523:RMJ917526 RWF917523:RWF917526 SGB917523:SGB917526 SPX917523:SPX917526 SZT917523:SZT917526 TJP917523:TJP917526 TTL917523:TTL917526 UDH917523:UDH917526 UND917523:UND917526 UWZ917523:UWZ917526 VGV917523:VGV917526 VQR917523:VQR917526 WAN917523:WAN917526 WKJ917523:WKJ917526 WUF917523:WUF917526 M983059:M983062 HT983059:HT983062 RP983059:RP983062 ABL983059:ABL983062 ALH983059:ALH983062 AVD983059:AVD983062 BEZ983059:BEZ983062 BOV983059:BOV983062 BYR983059:BYR983062 CIN983059:CIN983062 CSJ983059:CSJ983062 DCF983059:DCF983062 DMB983059:DMB983062 DVX983059:DVX983062 EFT983059:EFT983062 EPP983059:EPP983062 EZL983059:EZL983062 FJH983059:FJH983062 FTD983059:FTD983062 GCZ983059:GCZ983062 GMV983059:GMV983062 GWR983059:GWR983062 HGN983059:HGN983062 HQJ983059:HQJ983062 IAF983059:IAF983062 IKB983059:IKB983062 ITX983059:ITX983062 JDT983059:JDT983062 JNP983059:JNP983062 JXL983059:JXL983062 KHH983059:KHH983062 KRD983059:KRD983062 LAZ983059:LAZ983062 LKV983059:LKV983062 LUR983059:LUR983062 MEN983059:MEN983062 MOJ983059:MOJ983062 MYF983059:MYF983062 NIB983059:NIB983062 NRX983059:NRX983062 OBT983059:OBT983062 OLP983059:OLP983062 OVL983059:OVL983062 PFH983059:PFH983062 PPD983059:PPD983062 PYZ983059:PYZ983062 QIV983059:QIV983062 QSR983059:QSR983062 RCN983059:RCN983062 RMJ983059:RMJ983062 RWF983059:RWF983062 SGB983059:SGB983062 SPX983059:SPX983062 SZT983059:SZT983062 TJP983059:TJP983062 TTL983059:TTL983062 UDH983059:UDH983062 UND983059:UND983062 UWZ983059:UWZ983062 VGV983059:VGV983062 VQR983059:VQR983062 WAN983059:WAN983062 WKJ983059:WKJ983062 WUF983059:WUF983062 HM65569:II65571 RI65569:SE65571 ABE65569:ACA65571 ALA65569:ALW65571 AUW65569:AVS65571 BES65569:BFO65571 BOO65569:BPK65571 BYK65569:BZG65571 CIG65569:CJC65571 CSC65569:CSY65571 DBY65569:DCU65571 DLU65569:DMQ65571 DVQ65569:DWM65571 EFM65569:EGI65571 EPI65569:EQE65571 EZE65569:FAA65571 FJA65569:FJW65571 FSW65569:FTS65571 GCS65569:GDO65571 GMO65569:GNK65571 GWK65569:GXG65571 HGG65569:HHC65571 HQC65569:HQY65571 HZY65569:IAU65571 IJU65569:IKQ65571 ITQ65569:IUM65571 JDM65569:JEI65571 JNI65569:JOE65571 JXE65569:JYA65571 KHA65569:KHW65571 KQW65569:KRS65571 LAS65569:LBO65571 LKO65569:LLK65571 LUK65569:LVG65571 MEG65569:MFC65571 MOC65569:MOY65571 MXY65569:MYU65571 NHU65569:NIQ65571 NRQ65569:NSM65571 OBM65569:OCI65571 OLI65569:OME65571 OVE65569:OWA65571 PFA65569:PFW65571 POW65569:PPS65571 PYS65569:PZO65571 QIO65569:QJK65571 QSK65569:QTG65571 RCG65569:RDC65571 RMC65569:RMY65571 RVY65569:RWU65571 SFU65569:SGQ65571 SPQ65569:SQM65571 SZM65569:TAI65571 TJI65569:TKE65571 TTE65569:TUA65571 UDA65569:UDW65571 UMW65569:UNS65571 UWS65569:UXO65571 VGO65569:VHK65571 VQK65569:VRG65571 WAG65569:WBC65571 WKC65569:WKY65571 WTY65569:WUU65571 HM131105:II131107 RI131105:SE131107 ABE131105:ACA131107 ALA131105:ALW131107 AUW131105:AVS131107 BES131105:BFO131107 BOO131105:BPK131107 BYK131105:BZG131107 CIG131105:CJC131107 CSC131105:CSY131107 DBY131105:DCU131107 DLU131105:DMQ131107 DVQ131105:DWM131107 EFM131105:EGI131107 EPI131105:EQE131107 EZE131105:FAA131107 FJA131105:FJW131107 FSW131105:FTS131107 GCS131105:GDO131107 GMO131105:GNK131107 GWK131105:GXG131107 HGG131105:HHC131107 HQC131105:HQY131107 HZY131105:IAU131107 IJU131105:IKQ131107 ITQ131105:IUM131107 JDM131105:JEI131107 JNI131105:JOE131107 JXE131105:JYA131107 KHA131105:KHW131107 KQW131105:KRS131107 LAS131105:LBO131107 LKO131105:LLK131107 LUK131105:LVG131107 MEG131105:MFC131107 MOC131105:MOY131107 MXY131105:MYU131107 NHU131105:NIQ131107 NRQ131105:NSM131107 OBM131105:OCI131107 OLI131105:OME131107 OVE131105:OWA131107 PFA131105:PFW131107 POW131105:PPS131107 PYS131105:PZO131107 QIO131105:QJK131107 QSK131105:QTG131107 RCG131105:RDC131107 RMC131105:RMY131107 RVY131105:RWU131107 SFU131105:SGQ131107 SPQ131105:SQM131107 SZM131105:TAI131107 TJI131105:TKE131107 TTE131105:TUA131107 UDA131105:UDW131107 UMW131105:UNS131107 UWS131105:UXO131107 VGO131105:VHK131107 VQK131105:VRG131107 WAG131105:WBC131107 WKC131105:WKY131107 WTY131105:WUU131107 HM196641:II196643 RI196641:SE196643 ABE196641:ACA196643 ALA196641:ALW196643 AUW196641:AVS196643 BES196641:BFO196643 BOO196641:BPK196643 BYK196641:BZG196643 CIG196641:CJC196643 CSC196641:CSY196643 DBY196641:DCU196643 DLU196641:DMQ196643 DVQ196641:DWM196643 EFM196641:EGI196643 EPI196641:EQE196643 EZE196641:FAA196643 FJA196641:FJW196643 FSW196641:FTS196643 GCS196641:GDO196643 GMO196641:GNK196643 GWK196641:GXG196643 HGG196641:HHC196643 HQC196641:HQY196643 HZY196641:IAU196643 IJU196641:IKQ196643 ITQ196641:IUM196643 JDM196641:JEI196643 JNI196641:JOE196643 JXE196641:JYA196643 KHA196641:KHW196643 KQW196641:KRS196643 LAS196641:LBO196643 LKO196641:LLK196643 LUK196641:LVG196643 MEG196641:MFC196643 MOC196641:MOY196643 MXY196641:MYU196643 NHU196641:NIQ196643 NRQ196641:NSM196643 OBM196641:OCI196643 OLI196641:OME196643 OVE196641:OWA196643 PFA196641:PFW196643 POW196641:PPS196643 PYS196641:PZO196643 QIO196641:QJK196643 QSK196641:QTG196643 RCG196641:RDC196643 RMC196641:RMY196643 RVY196641:RWU196643 SFU196641:SGQ196643 SPQ196641:SQM196643 SZM196641:TAI196643 TJI196641:TKE196643 TTE196641:TUA196643 UDA196641:UDW196643 UMW196641:UNS196643 UWS196641:UXO196643 VGO196641:VHK196643 VQK196641:VRG196643 WAG196641:WBC196643 WKC196641:WKY196643 WTY196641:WUU196643 HM262177:II262179 RI262177:SE262179 ABE262177:ACA262179 ALA262177:ALW262179 AUW262177:AVS262179 BES262177:BFO262179 BOO262177:BPK262179 BYK262177:BZG262179 CIG262177:CJC262179 CSC262177:CSY262179 DBY262177:DCU262179 DLU262177:DMQ262179 DVQ262177:DWM262179 EFM262177:EGI262179 EPI262177:EQE262179 EZE262177:FAA262179 FJA262177:FJW262179 FSW262177:FTS262179 GCS262177:GDO262179 GMO262177:GNK262179 GWK262177:GXG262179 HGG262177:HHC262179 HQC262177:HQY262179 HZY262177:IAU262179 IJU262177:IKQ262179 ITQ262177:IUM262179 JDM262177:JEI262179 JNI262177:JOE262179 JXE262177:JYA262179 KHA262177:KHW262179 KQW262177:KRS262179 LAS262177:LBO262179 LKO262177:LLK262179 LUK262177:LVG262179 MEG262177:MFC262179 MOC262177:MOY262179 MXY262177:MYU262179 NHU262177:NIQ262179 NRQ262177:NSM262179 OBM262177:OCI262179 OLI262177:OME262179 OVE262177:OWA262179 PFA262177:PFW262179 POW262177:PPS262179 PYS262177:PZO262179 QIO262177:QJK262179 QSK262177:QTG262179 RCG262177:RDC262179 RMC262177:RMY262179 RVY262177:RWU262179 SFU262177:SGQ262179 SPQ262177:SQM262179 SZM262177:TAI262179 TJI262177:TKE262179 TTE262177:TUA262179 UDA262177:UDW262179 UMW262177:UNS262179 UWS262177:UXO262179 VGO262177:VHK262179 VQK262177:VRG262179 WAG262177:WBC262179 WKC262177:WKY262179 WTY262177:WUU262179 HM327713:II327715 RI327713:SE327715 ABE327713:ACA327715 ALA327713:ALW327715 AUW327713:AVS327715 BES327713:BFO327715 BOO327713:BPK327715 BYK327713:BZG327715 CIG327713:CJC327715 CSC327713:CSY327715 DBY327713:DCU327715 DLU327713:DMQ327715 DVQ327713:DWM327715 EFM327713:EGI327715 EPI327713:EQE327715 EZE327713:FAA327715 FJA327713:FJW327715 FSW327713:FTS327715 GCS327713:GDO327715 GMO327713:GNK327715 GWK327713:GXG327715 HGG327713:HHC327715 HQC327713:HQY327715 HZY327713:IAU327715 IJU327713:IKQ327715 ITQ327713:IUM327715 JDM327713:JEI327715 JNI327713:JOE327715 JXE327713:JYA327715 KHA327713:KHW327715 KQW327713:KRS327715 LAS327713:LBO327715 LKO327713:LLK327715 LUK327713:LVG327715 MEG327713:MFC327715 MOC327713:MOY327715 MXY327713:MYU327715 NHU327713:NIQ327715 NRQ327713:NSM327715 OBM327713:OCI327715 OLI327713:OME327715 OVE327713:OWA327715 PFA327713:PFW327715 POW327713:PPS327715 PYS327713:PZO327715 QIO327713:QJK327715 QSK327713:QTG327715 RCG327713:RDC327715 RMC327713:RMY327715 RVY327713:RWU327715 SFU327713:SGQ327715 SPQ327713:SQM327715 SZM327713:TAI327715 TJI327713:TKE327715 TTE327713:TUA327715 UDA327713:UDW327715 UMW327713:UNS327715 UWS327713:UXO327715 VGO327713:VHK327715 VQK327713:VRG327715 WAG327713:WBC327715 WKC327713:WKY327715 WTY327713:WUU327715 HM393249:II393251 RI393249:SE393251 ABE393249:ACA393251 ALA393249:ALW393251 AUW393249:AVS393251 BES393249:BFO393251 BOO393249:BPK393251 BYK393249:BZG393251 CIG393249:CJC393251 CSC393249:CSY393251 DBY393249:DCU393251 DLU393249:DMQ393251 DVQ393249:DWM393251 EFM393249:EGI393251 EPI393249:EQE393251 EZE393249:FAA393251 FJA393249:FJW393251 FSW393249:FTS393251 GCS393249:GDO393251 GMO393249:GNK393251 GWK393249:GXG393251 HGG393249:HHC393251 HQC393249:HQY393251 HZY393249:IAU393251 IJU393249:IKQ393251 ITQ393249:IUM393251 JDM393249:JEI393251 JNI393249:JOE393251 JXE393249:JYA393251 KHA393249:KHW393251 KQW393249:KRS393251 LAS393249:LBO393251 LKO393249:LLK393251 LUK393249:LVG393251 MEG393249:MFC393251 MOC393249:MOY393251 MXY393249:MYU393251 NHU393249:NIQ393251 NRQ393249:NSM393251 OBM393249:OCI393251 OLI393249:OME393251 OVE393249:OWA393251 PFA393249:PFW393251 POW393249:PPS393251 PYS393249:PZO393251 QIO393249:QJK393251 QSK393249:QTG393251 RCG393249:RDC393251 RMC393249:RMY393251 RVY393249:RWU393251 SFU393249:SGQ393251 SPQ393249:SQM393251 SZM393249:TAI393251 TJI393249:TKE393251 TTE393249:TUA393251 UDA393249:UDW393251 UMW393249:UNS393251 UWS393249:UXO393251 VGO393249:VHK393251 VQK393249:VRG393251 WAG393249:WBC393251 WKC393249:WKY393251 WTY393249:WUU393251 HM458785:II458787 RI458785:SE458787 ABE458785:ACA458787 ALA458785:ALW458787 AUW458785:AVS458787 BES458785:BFO458787 BOO458785:BPK458787 BYK458785:BZG458787 CIG458785:CJC458787 CSC458785:CSY458787 DBY458785:DCU458787 DLU458785:DMQ458787 DVQ458785:DWM458787 EFM458785:EGI458787 EPI458785:EQE458787 EZE458785:FAA458787 FJA458785:FJW458787 FSW458785:FTS458787 GCS458785:GDO458787 GMO458785:GNK458787 GWK458785:GXG458787 HGG458785:HHC458787 HQC458785:HQY458787 HZY458785:IAU458787 IJU458785:IKQ458787 ITQ458785:IUM458787 JDM458785:JEI458787 JNI458785:JOE458787 JXE458785:JYA458787 KHA458785:KHW458787 KQW458785:KRS458787 LAS458785:LBO458787 LKO458785:LLK458787 LUK458785:LVG458787 MEG458785:MFC458787 MOC458785:MOY458787 MXY458785:MYU458787 NHU458785:NIQ458787 NRQ458785:NSM458787 OBM458785:OCI458787 OLI458785:OME458787 OVE458785:OWA458787 PFA458785:PFW458787 POW458785:PPS458787 PYS458785:PZO458787 QIO458785:QJK458787 QSK458785:QTG458787 RCG458785:RDC458787 RMC458785:RMY458787 RVY458785:RWU458787 SFU458785:SGQ458787 SPQ458785:SQM458787 SZM458785:TAI458787 TJI458785:TKE458787 TTE458785:TUA458787 UDA458785:UDW458787 UMW458785:UNS458787 UWS458785:UXO458787 VGO458785:VHK458787 VQK458785:VRG458787 WAG458785:WBC458787 WKC458785:WKY458787 WTY458785:WUU458787 HM524321:II524323 RI524321:SE524323 ABE524321:ACA524323 ALA524321:ALW524323 AUW524321:AVS524323 BES524321:BFO524323 BOO524321:BPK524323 BYK524321:BZG524323 CIG524321:CJC524323 CSC524321:CSY524323 DBY524321:DCU524323 DLU524321:DMQ524323 DVQ524321:DWM524323 EFM524321:EGI524323 EPI524321:EQE524323 EZE524321:FAA524323 FJA524321:FJW524323 FSW524321:FTS524323 GCS524321:GDO524323 GMO524321:GNK524323 GWK524321:GXG524323 HGG524321:HHC524323 HQC524321:HQY524323 HZY524321:IAU524323 IJU524321:IKQ524323 ITQ524321:IUM524323 JDM524321:JEI524323 JNI524321:JOE524323 JXE524321:JYA524323 KHA524321:KHW524323 KQW524321:KRS524323 LAS524321:LBO524323 LKO524321:LLK524323 LUK524321:LVG524323 MEG524321:MFC524323 MOC524321:MOY524323 MXY524321:MYU524323 NHU524321:NIQ524323 NRQ524321:NSM524323 OBM524321:OCI524323 OLI524321:OME524323 OVE524321:OWA524323 PFA524321:PFW524323 POW524321:PPS524323 PYS524321:PZO524323 QIO524321:QJK524323 QSK524321:QTG524323 RCG524321:RDC524323 RMC524321:RMY524323 RVY524321:RWU524323 SFU524321:SGQ524323 SPQ524321:SQM524323 SZM524321:TAI524323 TJI524321:TKE524323 TTE524321:TUA524323 UDA524321:UDW524323 UMW524321:UNS524323 UWS524321:UXO524323 VGO524321:VHK524323 VQK524321:VRG524323 WAG524321:WBC524323 WKC524321:WKY524323 WTY524321:WUU524323 HM589857:II589859 RI589857:SE589859 ABE589857:ACA589859 ALA589857:ALW589859 AUW589857:AVS589859 BES589857:BFO589859 BOO589857:BPK589859 BYK589857:BZG589859 CIG589857:CJC589859 CSC589857:CSY589859 DBY589857:DCU589859 DLU589857:DMQ589859 DVQ589857:DWM589859 EFM589857:EGI589859 EPI589857:EQE589859 EZE589857:FAA589859 FJA589857:FJW589859 FSW589857:FTS589859 GCS589857:GDO589859 GMO589857:GNK589859 GWK589857:GXG589859 HGG589857:HHC589859 HQC589857:HQY589859 HZY589857:IAU589859 IJU589857:IKQ589859 ITQ589857:IUM589859 JDM589857:JEI589859 JNI589857:JOE589859 JXE589857:JYA589859 KHA589857:KHW589859 KQW589857:KRS589859 LAS589857:LBO589859 LKO589857:LLK589859 LUK589857:LVG589859 MEG589857:MFC589859 MOC589857:MOY589859 MXY589857:MYU589859 NHU589857:NIQ589859 NRQ589857:NSM589859 OBM589857:OCI589859 OLI589857:OME589859 OVE589857:OWA589859 PFA589857:PFW589859 POW589857:PPS589859 PYS589857:PZO589859 QIO589857:QJK589859 QSK589857:QTG589859 RCG589857:RDC589859 RMC589857:RMY589859 RVY589857:RWU589859 SFU589857:SGQ589859 SPQ589857:SQM589859 SZM589857:TAI589859 TJI589857:TKE589859 TTE589857:TUA589859 UDA589857:UDW589859 UMW589857:UNS589859 UWS589857:UXO589859 VGO589857:VHK589859 VQK589857:VRG589859 WAG589857:WBC589859 WKC589857:WKY589859 WTY589857:WUU589859 HM655393:II655395 RI655393:SE655395 ABE655393:ACA655395 ALA655393:ALW655395 AUW655393:AVS655395 BES655393:BFO655395 BOO655393:BPK655395 BYK655393:BZG655395 CIG655393:CJC655395 CSC655393:CSY655395 DBY655393:DCU655395 DLU655393:DMQ655395 DVQ655393:DWM655395 EFM655393:EGI655395 EPI655393:EQE655395 EZE655393:FAA655395 FJA655393:FJW655395 FSW655393:FTS655395 GCS655393:GDO655395 GMO655393:GNK655395 GWK655393:GXG655395 HGG655393:HHC655395 HQC655393:HQY655395 HZY655393:IAU655395 IJU655393:IKQ655395 ITQ655393:IUM655395 JDM655393:JEI655395 JNI655393:JOE655395 JXE655393:JYA655395 KHA655393:KHW655395 KQW655393:KRS655395 LAS655393:LBO655395 LKO655393:LLK655395 LUK655393:LVG655395 MEG655393:MFC655395 MOC655393:MOY655395 MXY655393:MYU655395 NHU655393:NIQ655395 NRQ655393:NSM655395 OBM655393:OCI655395 OLI655393:OME655395 OVE655393:OWA655395 PFA655393:PFW655395 POW655393:PPS655395 PYS655393:PZO655395 QIO655393:QJK655395 QSK655393:QTG655395 RCG655393:RDC655395 RMC655393:RMY655395 RVY655393:RWU655395 SFU655393:SGQ655395 SPQ655393:SQM655395 SZM655393:TAI655395 TJI655393:TKE655395 TTE655393:TUA655395 UDA655393:UDW655395 UMW655393:UNS655395 UWS655393:UXO655395 VGO655393:VHK655395 VQK655393:VRG655395 WAG655393:WBC655395 WKC655393:WKY655395 WTY655393:WUU655395 HM720929:II720931 RI720929:SE720931 ABE720929:ACA720931 ALA720929:ALW720931 AUW720929:AVS720931 BES720929:BFO720931 BOO720929:BPK720931 BYK720929:BZG720931 CIG720929:CJC720931 CSC720929:CSY720931 DBY720929:DCU720931 DLU720929:DMQ720931 DVQ720929:DWM720931 EFM720929:EGI720931 EPI720929:EQE720931 EZE720929:FAA720931 FJA720929:FJW720931 FSW720929:FTS720931 GCS720929:GDO720931 GMO720929:GNK720931 GWK720929:GXG720931 HGG720929:HHC720931 HQC720929:HQY720931 HZY720929:IAU720931 IJU720929:IKQ720931 ITQ720929:IUM720931 JDM720929:JEI720931 JNI720929:JOE720931 JXE720929:JYA720931 KHA720929:KHW720931 KQW720929:KRS720931 LAS720929:LBO720931 LKO720929:LLK720931 LUK720929:LVG720931 MEG720929:MFC720931 MOC720929:MOY720931 MXY720929:MYU720931 NHU720929:NIQ720931 NRQ720929:NSM720931 OBM720929:OCI720931 OLI720929:OME720931 OVE720929:OWA720931 PFA720929:PFW720931 POW720929:PPS720931 PYS720929:PZO720931 QIO720929:QJK720931 QSK720929:QTG720931 RCG720929:RDC720931 RMC720929:RMY720931 RVY720929:RWU720931 SFU720929:SGQ720931 SPQ720929:SQM720931 SZM720929:TAI720931 TJI720929:TKE720931 TTE720929:TUA720931 UDA720929:UDW720931 UMW720929:UNS720931 UWS720929:UXO720931 VGO720929:VHK720931 VQK720929:VRG720931 WAG720929:WBC720931 WKC720929:WKY720931 WTY720929:WUU720931 HM786465:II786467 RI786465:SE786467 ABE786465:ACA786467 ALA786465:ALW786467 AUW786465:AVS786467 BES786465:BFO786467 BOO786465:BPK786467 BYK786465:BZG786467 CIG786465:CJC786467 CSC786465:CSY786467 DBY786465:DCU786467 DLU786465:DMQ786467 DVQ786465:DWM786467 EFM786465:EGI786467 EPI786465:EQE786467 EZE786465:FAA786467 FJA786465:FJW786467 FSW786465:FTS786467 GCS786465:GDO786467 GMO786465:GNK786467 GWK786465:GXG786467 HGG786465:HHC786467 HQC786465:HQY786467 HZY786465:IAU786467 IJU786465:IKQ786467 ITQ786465:IUM786467 JDM786465:JEI786467 JNI786465:JOE786467 JXE786465:JYA786467 KHA786465:KHW786467 KQW786465:KRS786467 LAS786465:LBO786467 LKO786465:LLK786467 LUK786465:LVG786467 MEG786465:MFC786467 MOC786465:MOY786467 MXY786465:MYU786467 NHU786465:NIQ786467 NRQ786465:NSM786467 OBM786465:OCI786467 OLI786465:OME786467 OVE786465:OWA786467 PFA786465:PFW786467 POW786465:PPS786467 PYS786465:PZO786467 QIO786465:QJK786467 QSK786465:QTG786467 RCG786465:RDC786467 RMC786465:RMY786467 RVY786465:RWU786467 SFU786465:SGQ786467 SPQ786465:SQM786467 SZM786465:TAI786467 TJI786465:TKE786467 TTE786465:TUA786467 UDA786465:UDW786467 UMW786465:UNS786467 UWS786465:UXO786467 VGO786465:VHK786467 VQK786465:VRG786467 WAG786465:WBC786467 WKC786465:WKY786467 WTY786465:WUU786467 HM852001:II852003 RI852001:SE852003 ABE852001:ACA852003 ALA852001:ALW852003 AUW852001:AVS852003 BES852001:BFO852003 BOO852001:BPK852003 BYK852001:BZG852003 CIG852001:CJC852003 CSC852001:CSY852003 DBY852001:DCU852003 DLU852001:DMQ852003 DVQ852001:DWM852003 EFM852001:EGI852003 EPI852001:EQE852003 EZE852001:FAA852003 FJA852001:FJW852003 FSW852001:FTS852003 GCS852001:GDO852003 GMO852001:GNK852003 GWK852001:GXG852003 HGG852001:HHC852003 HQC852001:HQY852003 HZY852001:IAU852003 IJU852001:IKQ852003 ITQ852001:IUM852003 JDM852001:JEI852003 JNI852001:JOE852003 JXE852001:JYA852003 KHA852001:KHW852003 KQW852001:KRS852003 LAS852001:LBO852003 LKO852001:LLK852003 LUK852001:LVG852003 MEG852001:MFC852003 MOC852001:MOY852003 MXY852001:MYU852003 NHU852001:NIQ852003 NRQ852001:NSM852003 OBM852001:OCI852003 OLI852001:OME852003 OVE852001:OWA852003 PFA852001:PFW852003 POW852001:PPS852003 PYS852001:PZO852003 QIO852001:QJK852003 QSK852001:QTG852003 RCG852001:RDC852003 RMC852001:RMY852003 RVY852001:RWU852003 SFU852001:SGQ852003 SPQ852001:SQM852003 SZM852001:TAI852003 TJI852001:TKE852003 TTE852001:TUA852003 UDA852001:UDW852003 UMW852001:UNS852003 UWS852001:UXO852003 VGO852001:VHK852003 VQK852001:VRG852003 WAG852001:WBC852003 WKC852001:WKY852003 WTY852001:WUU852003 HM917537:II917539 RI917537:SE917539 ABE917537:ACA917539 ALA917537:ALW917539 AUW917537:AVS917539 BES917537:BFO917539 BOO917537:BPK917539 BYK917537:BZG917539 CIG917537:CJC917539 CSC917537:CSY917539 DBY917537:DCU917539 DLU917537:DMQ917539 DVQ917537:DWM917539 EFM917537:EGI917539 EPI917537:EQE917539 EZE917537:FAA917539 FJA917537:FJW917539 FSW917537:FTS917539 GCS917537:GDO917539 GMO917537:GNK917539 GWK917537:GXG917539 HGG917537:HHC917539 HQC917537:HQY917539 HZY917537:IAU917539 IJU917537:IKQ917539 ITQ917537:IUM917539 JDM917537:JEI917539 JNI917537:JOE917539 JXE917537:JYA917539 KHA917537:KHW917539 KQW917537:KRS917539 LAS917537:LBO917539 LKO917537:LLK917539 LUK917537:LVG917539 MEG917537:MFC917539 MOC917537:MOY917539 MXY917537:MYU917539 NHU917537:NIQ917539 NRQ917537:NSM917539 OBM917537:OCI917539 OLI917537:OME917539 OVE917537:OWA917539 PFA917537:PFW917539 POW917537:PPS917539 PYS917537:PZO917539 QIO917537:QJK917539 QSK917537:QTG917539 RCG917537:RDC917539 RMC917537:RMY917539 RVY917537:RWU917539 SFU917537:SGQ917539 SPQ917537:SQM917539 SZM917537:TAI917539 TJI917537:TKE917539 TTE917537:TUA917539 UDA917537:UDW917539 UMW917537:UNS917539 UWS917537:UXO917539 VGO917537:VHK917539 VQK917537:VRG917539 WAG917537:WBC917539 WKC917537:WKY917539 WTY917537:WUU917539 HM983073:II983075 RI983073:SE983075 ABE983073:ACA983075 ALA983073:ALW983075 AUW983073:AVS983075 BES983073:BFO983075 BOO983073:BPK983075 BYK983073:BZG983075 CIG983073:CJC983075 CSC983073:CSY983075 DBY983073:DCU983075 DLU983073:DMQ983075 DVQ983073:DWM983075 EFM983073:EGI983075 EPI983073:EQE983075 EZE983073:FAA983075 FJA983073:FJW983075 FSW983073:FTS983075 GCS983073:GDO983075 GMO983073:GNK983075 GWK983073:GXG983075 HGG983073:HHC983075 HQC983073:HQY983075 HZY983073:IAU983075 IJU983073:IKQ983075 ITQ983073:IUM983075 JDM983073:JEI983075 JNI983073:JOE983075 JXE983073:JYA983075 KHA983073:KHW983075 KQW983073:KRS983075 LAS983073:LBO983075 LKO983073:LLK983075 LUK983073:LVG983075 MEG983073:MFC983075 MOC983073:MOY983075 MXY983073:MYU983075 NHU983073:NIQ983075 NRQ983073:NSM983075 OBM983073:OCI983075 OLI983073:OME983075 OVE983073:OWA983075 PFA983073:PFW983075 POW983073:PPS983075 PYS983073:PZO983075 QIO983073:QJK983075 QSK983073:QTG983075 RCG983073:RDC983075 RMC983073:RMY983075 RVY983073:RWU983075 SFU983073:SGQ983075 SPQ983073:SQM983075 SZM983073:TAI983075 TJI983073:TKE983075 TTE983073:TUA983075 UDA983073:UDW983075 UMW983073:UNS983075 UWS983073:UXO983075 VGO983073:VHK983075 VQK983073:VRG983075 WAG983073:WBC983075 WKC983073:WKY983075 WTY983073:WUU983075 M65552:M65553 HT65552:HT65553 RP65552:RP65553 ABL65552:ABL65553 ALH65552:ALH65553 AVD65552:AVD65553 BEZ65552:BEZ65553 BOV65552:BOV65553 BYR65552:BYR65553 CIN65552:CIN65553 CSJ65552:CSJ65553 DCF65552:DCF65553 DMB65552:DMB65553 DVX65552:DVX65553 EFT65552:EFT65553 EPP65552:EPP65553 EZL65552:EZL65553 FJH65552:FJH65553 FTD65552:FTD65553 GCZ65552:GCZ65553 GMV65552:GMV65553 GWR65552:GWR65553 HGN65552:HGN65553 HQJ65552:HQJ65553 IAF65552:IAF65553 IKB65552:IKB65553 ITX65552:ITX65553 JDT65552:JDT65553 JNP65552:JNP65553 JXL65552:JXL65553 KHH65552:KHH65553 KRD65552:KRD65553 LAZ65552:LAZ65553 LKV65552:LKV65553 LUR65552:LUR65553 MEN65552:MEN65553 MOJ65552:MOJ65553 MYF65552:MYF65553 NIB65552:NIB65553 NRX65552:NRX65553 OBT65552:OBT65553 OLP65552:OLP65553 OVL65552:OVL65553 PFH65552:PFH65553 PPD65552:PPD65553 PYZ65552:PYZ65553 QIV65552:QIV65553 QSR65552:QSR65553 RCN65552:RCN65553 RMJ65552:RMJ65553 RWF65552:RWF65553 SGB65552:SGB65553 SPX65552:SPX65553 SZT65552:SZT65553 TJP65552:TJP65553 TTL65552:TTL65553 UDH65552:UDH65553 UND65552:UND65553 UWZ65552:UWZ65553 VGV65552:VGV65553 VQR65552:VQR65553 WAN65552:WAN65553 WKJ65552:WKJ65553 WUF65552:WUF65553 M131088:M131089 HT131088:HT131089 RP131088:RP131089 ABL131088:ABL131089 ALH131088:ALH131089 AVD131088:AVD131089 BEZ131088:BEZ131089 BOV131088:BOV131089 BYR131088:BYR131089 CIN131088:CIN131089 CSJ131088:CSJ131089 DCF131088:DCF131089 DMB131088:DMB131089 DVX131088:DVX131089 EFT131088:EFT131089 EPP131088:EPP131089 EZL131088:EZL131089 FJH131088:FJH131089 FTD131088:FTD131089 GCZ131088:GCZ131089 GMV131088:GMV131089 GWR131088:GWR131089 HGN131088:HGN131089 HQJ131088:HQJ131089 IAF131088:IAF131089 IKB131088:IKB131089 ITX131088:ITX131089 JDT131088:JDT131089 JNP131088:JNP131089 JXL131088:JXL131089 KHH131088:KHH131089 KRD131088:KRD131089 LAZ131088:LAZ131089 LKV131088:LKV131089 LUR131088:LUR131089 MEN131088:MEN131089 MOJ131088:MOJ131089 MYF131088:MYF131089 NIB131088:NIB131089 NRX131088:NRX131089 OBT131088:OBT131089 OLP131088:OLP131089 OVL131088:OVL131089 PFH131088:PFH131089 PPD131088:PPD131089 PYZ131088:PYZ131089 QIV131088:QIV131089 QSR131088:QSR131089 RCN131088:RCN131089 RMJ131088:RMJ131089 RWF131088:RWF131089 SGB131088:SGB131089 SPX131088:SPX131089 SZT131088:SZT131089 TJP131088:TJP131089 TTL131088:TTL131089 UDH131088:UDH131089 UND131088:UND131089 UWZ131088:UWZ131089 VGV131088:VGV131089 VQR131088:VQR131089 WAN131088:WAN131089 WKJ131088:WKJ131089 WUF131088:WUF131089 M196624:M196625 HT196624:HT196625 RP196624:RP196625 ABL196624:ABL196625 ALH196624:ALH196625 AVD196624:AVD196625 BEZ196624:BEZ196625 BOV196624:BOV196625 BYR196624:BYR196625 CIN196624:CIN196625 CSJ196624:CSJ196625 DCF196624:DCF196625 DMB196624:DMB196625 DVX196624:DVX196625 EFT196624:EFT196625 EPP196624:EPP196625 EZL196624:EZL196625 FJH196624:FJH196625 FTD196624:FTD196625 GCZ196624:GCZ196625 GMV196624:GMV196625 GWR196624:GWR196625 HGN196624:HGN196625 HQJ196624:HQJ196625 IAF196624:IAF196625 IKB196624:IKB196625 ITX196624:ITX196625 JDT196624:JDT196625 JNP196624:JNP196625 JXL196624:JXL196625 KHH196624:KHH196625 KRD196624:KRD196625 LAZ196624:LAZ196625 LKV196624:LKV196625 LUR196624:LUR196625 MEN196624:MEN196625 MOJ196624:MOJ196625 MYF196624:MYF196625 NIB196624:NIB196625 NRX196624:NRX196625 OBT196624:OBT196625 OLP196624:OLP196625 OVL196624:OVL196625 PFH196624:PFH196625 PPD196624:PPD196625 PYZ196624:PYZ196625 QIV196624:QIV196625 QSR196624:QSR196625 RCN196624:RCN196625 RMJ196624:RMJ196625 RWF196624:RWF196625 SGB196624:SGB196625 SPX196624:SPX196625 SZT196624:SZT196625 TJP196624:TJP196625 TTL196624:TTL196625 UDH196624:UDH196625 UND196624:UND196625 UWZ196624:UWZ196625 VGV196624:VGV196625 VQR196624:VQR196625 WAN196624:WAN196625 WKJ196624:WKJ196625 WUF196624:WUF196625 M262160:M262161 HT262160:HT262161 RP262160:RP262161 ABL262160:ABL262161 ALH262160:ALH262161 AVD262160:AVD262161 BEZ262160:BEZ262161 BOV262160:BOV262161 BYR262160:BYR262161 CIN262160:CIN262161 CSJ262160:CSJ262161 DCF262160:DCF262161 DMB262160:DMB262161 DVX262160:DVX262161 EFT262160:EFT262161 EPP262160:EPP262161 EZL262160:EZL262161 FJH262160:FJH262161 FTD262160:FTD262161 GCZ262160:GCZ262161 GMV262160:GMV262161 GWR262160:GWR262161 HGN262160:HGN262161 HQJ262160:HQJ262161 IAF262160:IAF262161 IKB262160:IKB262161 ITX262160:ITX262161 JDT262160:JDT262161 JNP262160:JNP262161 JXL262160:JXL262161 KHH262160:KHH262161 KRD262160:KRD262161 LAZ262160:LAZ262161 LKV262160:LKV262161 LUR262160:LUR262161 MEN262160:MEN262161 MOJ262160:MOJ262161 MYF262160:MYF262161 NIB262160:NIB262161 NRX262160:NRX262161 OBT262160:OBT262161 OLP262160:OLP262161 OVL262160:OVL262161 PFH262160:PFH262161 PPD262160:PPD262161 PYZ262160:PYZ262161 QIV262160:QIV262161 QSR262160:QSR262161 RCN262160:RCN262161 RMJ262160:RMJ262161 RWF262160:RWF262161 SGB262160:SGB262161 SPX262160:SPX262161 SZT262160:SZT262161 TJP262160:TJP262161 TTL262160:TTL262161 UDH262160:UDH262161 UND262160:UND262161 UWZ262160:UWZ262161 VGV262160:VGV262161 VQR262160:VQR262161 WAN262160:WAN262161 WKJ262160:WKJ262161 WUF262160:WUF262161 M327696:M327697 HT327696:HT327697 RP327696:RP327697 ABL327696:ABL327697 ALH327696:ALH327697 AVD327696:AVD327697 BEZ327696:BEZ327697 BOV327696:BOV327697 BYR327696:BYR327697 CIN327696:CIN327697 CSJ327696:CSJ327697 DCF327696:DCF327697 DMB327696:DMB327697 DVX327696:DVX327697 EFT327696:EFT327697 EPP327696:EPP327697 EZL327696:EZL327697 FJH327696:FJH327697 FTD327696:FTD327697 GCZ327696:GCZ327697 GMV327696:GMV327697 GWR327696:GWR327697 HGN327696:HGN327697 HQJ327696:HQJ327697 IAF327696:IAF327697 IKB327696:IKB327697 ITX327696:ITX327697 JDT327696:JDT327697 JNP327696:JNP327697 JXL327696:JXL327697 KHH327696:KHH327697 KRD327696:KRD327697 LAZ327696:LAZ327697 LKV327696:LKV327697 LUR327696:LUR327697 MEN327696:MEN327697 MOJ327696:MOJ327697 MYF327696:MYF327697 NIB327696:NIB327697 NRX327696:NRX327697 OBT327696:OBT327697 OLP327696:OLP327697 OVL327696:OVL327697 PFH327696:PFH327697 PPD327696:PPD327697 PYZ327696:PYZ327697 QIV327696:QIV327697 QSR327696:QSR327697 RCN327696:RCN327697 RMJ327696:RMJ327697 RWF327696:RWF327697 SGB327696:SGB327697 SPX327696:SPX327697 SZT327696:SZT327697 TJP327696:TJP327697 TTL327696:TTL327697 UDH327696:UDH327697 UND327696:UND327697 UWZ327696:UWZ327697 VGV327696:VGV327697 VQR327696:VQR327697 WAN327696:WAN327697 WKJ327696:WKJ327697 WUF327696:WUF327697 M393232:M393233 HT393232:HT393233 RP393232:RP393233 ABL393232:ABL393233 ALH393232:ALH393233 AVD393232:AVD393233 BEZ393232:BEZ393233 BOV393232:BOV393233 BYR393232:BYR393233 CIN393232:CIN393233 CSJ393232:CSJ393233 DCF393232:DCF393233 DMB393232:DMB393233 DVX393232:DVX393233 EFT393232:EFT393233 EPP393232:EPP393233 EZL393232:EZL393233 FJH393232:FJH393233 FTD393232:FTD393233 GCZ393232:GCZ393233 GMV393232:GMV393233 GWR393232:GWR393233 HGN393232:HGN393233 HQJ393232:HQJ393233 IAF393232:IAF393233 IKB393232:IKB393233 ITX393232:ITX393233 JDT393232:JDT393233 JNP393232:JNP393233 JXL393232:JXL393233 KHH393232:KHH393233 KRD393232:KRD393233 LAZ393232:LAZ393233 LKV393232:LKV393233 LUR393232:LUR393233 MEN393232:MEN393233 MOJ393232:MOJ393233 MYF393232:MYF393233 NIB393232:NIB393233 NRX393232:NRX393233 OBT393232:OBT393233 OLP393232:OLP393233 OVL393232:OVL393233 PFH393232:PFH393233 PPD393232:PPD393233 PYZ393232:PYZ393233 QIV393232:QIV393233 QSR393232:QSR393233 RCN393232:RCN393233 RMJ393232:RMJ393233 RWF393232:RWF393233 SGB393232:SGB393233 SPX393232:SPX393233 SZT393232:SZT393233 TJP393232:TJP393233 TTL393232:TTL393233 UDH393232:UDH393233 UND393232:UND393233 UWZ393232:UWZ393233 VGV393232:VGV393233 VQR393232:VQR393233 WAN393232:WAN393233 WKJ393232:WKJ393233 WUF393232:WUF393233 M458768:M458769 HT458768:HT458769 RP458768:RP458769 ABL458768:ABL458769 ALH458768:ALH458769 AVD458768:AVD458769 BEZ458768:BEZ458769 BOV458768:BOV458769 BYR458768:BYR458769 CIN458768:CIN458769 CSJ458768:CSJ458769 DCF458768:DCF458769 DMB458768:DMB458769 DVX458768:DVX458769 EFT458768:EFT458769 EPP458768:EPP458769 EZL458768:EZL458769 FJH458768:FJH458769 FTD458768:FTD458769 GCZ458768:GCZ458769 GMV458768:GMV458769 GWR458768:GWR458769 HGN458768:HGN458769 HQJ458768:HQJ458769 IAF458768:IAF458769 IKB458768:IKB458769 ITX458768:ITX458769 JDT458768:JDT458769 JNP458768:JNP458769 JXL458768:JXL458769 KHH458768:KHH458769 KRD458768:KRD458769 LAZ458768:LAZ458769 LKV458768:LKV458769 LUR458768:LUR458769 MEN458768:MEN458769 MOJ458768:MOJ458769 MYF458768:MYF458769 NIB458768:NIB458769 NRX458768:NRX458769 OBT458768:OBT458769 OLP458768:OLP458769 OVL458768:OVL458769 PFH458768:PFH458769 PPD458768:PPD458769 PYZ458768:PYZ458769 QIV458768:QIV458769 QSR458768:QSR458769 RCN458768:RCN458769 RMJ458768:RMJ458769 RWF458768:RWF458769 SGB458768:SGB458769 SPX458768:SPX458769 SZT458768:SZT458769 TJP458768:TJP458769 TTL458768:TTL458769 UDH458768:UDH458769 UND458768:UND458769 UWZ458768:UWZ458769 VGV458768:VGV458769 VQR458768:VQR458769 WAN458768:WAN458769 WKJ458768:WKJ458769 WUF458768:WUF458769 M524304:M524305 HT524304:HT524305 RP524304:RP524305 ABL524304:ABL524305 ALH524304:ALH524305 AVD524304:AVD524305 BEZ524304:BEZ524305 BOV524304:BOV524305 BYR524304:BYR524305 CIN524304:CIN524305 CSJ524304:CSJ524305 DCF524304:DCF524305 DMB524304:DMB524305 DVX524304:DVX524305 EFT524304:EFT524305 EPP524304:EPP524305 EZL524304:EZL524305 FJH524304:FJH524305 FTD524304:FTD524305 GCZ524304:GCZ524305 GMV524304:GMV524305 GWR524304:GWR524305 HGN524304:HGN524305 HQJ524304:HQJ524305 IAF524304:IAF524305 IKB524304:IKB524305 ITX524304:ITX524305 JDT524304:JDT524305 JNP524304:JNP524305 JXL524304:JXL524305 KHH524304:KHH524305 KRD524304:KRD524305 LAZ524304:LAZ524305 LKV524304:LKV524305 LUR524304:LUR524305 MEN524304:MEN524305 MOJ524304:MOJ524305 MYF524304:MYF524305 NIB524304:NIB524305 NRX524304:NRX524305 OBT524304:OBT524305 OLP524304:OLP524305 OVL524304:OVL524305 PFH524304:PFH524305 PPD524304:PPD524305 PYZ524304:PYZ524305 QIV524304:QIV524305 QSR524304:QSR524305 RCN524304:RCN524305 RMJ524304:RMJ524305 RWF524304:RWF524305 SGB524304:SGB524305 SPX524304:SPX524305 SZT524304:SZT524305 TJP524304:TJP524305 TTL524304:TTL524305 UDH524304:UDH524305 UND524304:UND524305 UWZ524304:UWZ524305 VGV524304:VGV524305 VQR524304:VQR524305 WAN524304:WAN524305 WKJ524304:WKJ524305 WUF524304:WUF524305 M589840:M589841 HT589840:HT589841 RP589840:RP589841 ABL589840:ABL589841 ALH589840:ALH589841 AVD589840:AVD589841 BEZ589840:BEZ589841 BOV589840:BOV589841 BYR589840:BYR589841 CIN589840:CIN589841 CSJ589840:CSJ589841 DCF589840:DCF589841 DMB589840:DMB589841 DVX589840:DVX589841 EFT589840:EFT589841 EPP589840:EPP589841 EZL589840:EZL589841 FJH589840:FJH589841 FTD589840:FTD589841 GCZ589840:GCZ589841 GMV589840:GMV589841 GWR589840:GWR589841 HGN589840:HGN589841 HQJ589840:HQJ589841 IAF589840:IAF589841 IKB589840:IKB589841 ITX589840:ITX589841 JDT589840:JDT589841 JNP589840:JNP589841 JXL589840:JXL589841 KHH589840:KHH589841 KRD589840:KRD589841 LAZ589840:LAZ589841 LKV589840:LKV589841 LUR589840:LUR589841 MEN589840:MEN589841 MOJ589840:MOJ589841 MYF589840:MYF589841 NIB589840:NIB589841 NRX589840:NRX589841 OBT589840:OBT589841 OLP589840:OLP589841 OVL589840:OVL589841 PFH589840:PFH589841 PPD589840:PPD589841 PYZ589840:PYZ589841 QIV589840:QIV589841 QSR589840:QSR589841 RCN589840:RCN589841 RMJ589840:RMJ589841 RWF589840:RWF589841 SGB589840:SGB589841 SPX589840:SPX589841 SZT589840:SZT589841 TJP589840:TJP589841 TTL589840:TTL589841 UDH589840:UDH589841 UND589840:UND589841 UWZ589840:UWZ589841 VGV589840:VGV589841 VQR589840:VQR589841 WAN589840:WAN589841 WKJ589840:WKJ589841 WUF589840:WUF589841 M655376:M655377 HT655376:HT655377 RP655376:RP655377 ABL655376:ABL655377 ALH655376:ALH655377 AVD655376:AVD655377 BEZ655376:BEZ655377 BOV655376:BOV655377 BYR655376:BYR655377 CIN655376:CIN655377 CSJ655376:CSJ655377 DCF655376:DCF655377 DMB655376:DMB655377 DVX655376:DVX655377 EFT655376:EFT655377 EPP655376:EPP655377 EZL655376:EZL655377 FJH655376:FJH655377 FTD655376:FTD655377 GCZ655376:GCZ655377 GMV655376:GMV655377 GWR655376:GWR655377 HGN655376:HGN655377 HQJ655376:HQJ655377 IAF655376:IAF655377 IKB655376:IKB655377 ITX655376:ITX655377 JDT655376:JDT655377 JNP655376:JNP655377 JXL655376:JXL655377 KHH655376:KHH655377 KRD655376:KRD655377 LAZ655376:LAZ655377 LKV655376:LKV655377 LUR655376:LUR655377 MEN655376:MEN655377 MOJ655376:MOJ655377 MYF655376:MYF655377 NIB655376:NIB655377 NRX655376:NRX655377 OBT655376:OBT655377 OLP655376:OLP655377 OVL655376:OVL655377 PFH655376:PFH655377 PPD655376:PPD655377 PYZ655376:PYZ655377 QIV655376:QIV655377 QSR655376:QSR655377 RCN655376:RCN655377 RMJ655376:RMJ655377 RWF655376:RWF655377 SGB655376:SGB655377 SPX655376:SPX655377 SZT655376:SZT655377 TJP655376:TJP655377 TTL655376:TTL655377 UDH655376:UDH655377 UND655376:UND655377 UWZ655376:UWZ655377 VGV655376:VGV655377 VQR655376:VQR655377 WAN655376:WAN655377 WKJ655376:WKJ655377 WUF655376:WUF655377 M720912:M720913 HT720912:HT720913 RP720912:RP720913 ABL720912:ABL720913 ALH720912:ALH720913 AVD720912:AVD720913 BEZ720912:BEZ720913 BOV720912:BOV720913 BYR720912:BYR720913 CIN720912:CIN720913 CSJ720912:CSJ720913 DCF720912:DCF720913 DMB720912:DMB720913 DVX720912:DVX720913 EFT720912:EFT720913 EPP720912:EPP720913 EZL720912:EZL720913 FJH720912:FJH720913 FTD720912:FTD720913 GCZ720912:GCZ720913 GMV720912:GMV720913 GWR720912:GWR720913 HGN720912:HGN720913 HQJ720912:HQJ720913 IAF720912:IAF720913 IKB720912:IKB720913 ITX720912:ITX720913 JDT720912:JDT720913 JNP720912:JNP720913 JXL720912:JXL720913 KHH720912:KHH720913 KRD720912:KRD720913 LAZ720912:LAZ720913 LKV720912:LKV720913 LUR720912:LUR720913 MEN720912:MEN720913 MOJ720912:MOJ720913 MYF720912:MYF720913 NIB720912:NIB720913 NRX720912:NRX720913 OBT720912:OBT720913 OLP720912:OLP720913 OVL720912:OVL720913 PFH720912:PFH720913 PPD720912:PPD720913 PYZ720912:PYZ720913 QIV720912:QIV720913 QSR720912:QSR720913 RCN720912:RCN720913 RMJ720912:RMJ720913 RWF720912:RWF720913 SGB720912:SGB720913 SPX720912:SPX720913 SZT720912:SZT720913 TJP720912:TJP720913 TTL720912:TTL720913 UDH720912:UDH720913 UND720912:UND720913 UWZ720912:UWZ720913 VGV720912:VGV720913 VQR720912:VQR720913 WAN720912:WAN720913 WKJ720912:WKJ720913 WUF720912:WUF720913 M786448:M786449 HT786448:HT786449 RP786448:RP786449 ABL786448:ABL786449 ALH786448:ALH786449 AVD786448:AVD786449 BEZ786448:BEZ786449 BOV786448:BOV786449 BYR786448:BYR786449 CIN786448:CIN786449 CSJ786448:CSJ786449 DCF786448:DCF786449 DMB786448:DMB786449 DVX786448:DVX786449 EFT786448:EFT786449 EPP786448:EPP786449 EZL786448:EZL786449 FJH786448:FJH786449 FTD786448:FTD786449 GCZ786448:GCZ786449 GMV786448:GMV786449 GWR786448:GWR786449 HGN786448:HGN786449 HQJ786448:HQJ786449 IAF786448:IAF786449 IKB786448:IKB786449 ITX786448:ITX786449 JDT786448:JDT786449 JNP786448:JNP786449 JXL786448:JXL786449 KHH786448:KHH786449 KRD786448:KRD786449 LAZ786448:LAZ786449 LKV786448:LKV786449 LUR786448:LUR786449 MEN786448:MEN786449 MOJ786448:MOJ786449 MYF786448:MYF786449 NIB786448:NIB786449 NRX786448:NRX786449 OBT786448:OBT786449 OLP786448:OLP786449 OVL786448:OVL786449 PFH786448:PFH786449 PPD786448:PPD786449 PYZ786448:PYZ786449 QIV786448:QIV786449 QSR786448:QSR786449 RCN786448:RCN786449 RMJ786448:RMJ786449 RWF786448:RWF786449 SGB786448:SGB786449 SPX786448:SPX786449 SZT786448:SZT786449 TJP786448:TJP786449 TTL786448:TTL786449 UDH786448:UDH786449 UND786448:UND786449 UWZ786448:UWZ786449 VGV786448:VGV786449 VQR786448:VQR786449 WAN786448:WAN786449 WKJ786448:WKJ786449 WUF786448:WUF786449 M851984:M851985 HT851984:HT851985 RP851984:RP851985 ABL851984:ABL851985 ALH851984:ALH851985 AVD851984:AVD851985 BEZ851984:BEZ851985 BOV851984:BOV851985 BYR851984:BYR851985 CIN851984:CIN851985 CSJ851984:CSJ851985 DCF851984:DCF851985 DMB851984:DMB851985 DVX851984:DVX851985 EFT851984:EFT851985 EPP851984:EPP851985 EZL851984:EZL851985 FJH851984:FJH851985 FTD851984:FTD851985 GCZ851984:GCZ851985 GMV851984:GMV851985 GWR851984:GWR851985 HGN851984:HGN851985 HQJ851984:HQJ851985 IAF851984:IAF851985 IKB851984:IKB851985 ITX851984:ITX851985 JDT851984:JDT851985 JNP851984:JNP851985 JXL851984:JXL851985 KHH851984:KHH851985 KRD851984:KRD851985 LAZ851984:LAZ851985 LKV851984:LKV851985 LUR851984:LUR851985 MEN851984:MEN851985 MOJ851984:MOJ851985 MYF851984:MYF851985 NIB851984:NIB851985 NRX851984:NRX851985 OBT851984:OBT851985 OLP851984:OLP851985 OVL851984:OVL851985 PFH851984:PFH851985 PPD851984:PPD851985 PYZ851984:PYZ851985 QIV851984:QIV851985 QSR851984:QSR851985 RCN851984:RCN851985 RMJ851984:RMJ851985 RWF851984:RWF851985 SGB851984:SGB851985 SPX851984:SPX851985 SZT851984:SZT851985 TJP851984:TJP851985 TTL851984:TTL851985 UDH851984:UDH851985 UND851984:UND851985 UWZ851984:UWZ851985 VGV851984:VGV851985 VQR851984:VQR851985 WAN851984:WAN851985 WKJ851984:WKJ851985 WUF851984:WUF851985 M917520:M917521 HT917520:HT917521 RP917520:RP917521 ABL917520:ABL917521 ALH917520:ALH917521 AVD917520:AVD917521 BEZ917520:BEZ917521 BOV917520:BOV917521 BYR917520:BYR917521 CIN917520:CIN917521 CSJ917520:CSJ917521 DCF917520:DCF917521 DMB917520:DMB917521 DVX917520:DVX917521 EFT917520:EFT917521 EPP917520:EPP917521 EZL917520:EZL917521 FJH917520:FJH917521 FTD917520:FTD917521 GCZ917520:GCZ917521 GMV917520:GMV917521 GWR917520:GWR917521 HGN917520:HGN917521 HQJ917520:HQJ917521 IAF917520:IAF917521 IKB917520:IKB917521 ITX917520:ITX917521 JDT917520:JDT917521 JNP917520:JNP917521 JXL917520:JXL917521 KHH917520:KHH917521 KRD917520:KRD917521 LAZ917520:LAZ917521 LKV917520:LKV917521 LUR917520:LUR917521 MEN917520:MEN917521 MOJ917520:MOJ917521 MYF917520:MYF917521 NIB917520:NIB917521 NRX917520:NRX917521 OBT917520:OBT917521 OLP917520:OLP917521 OVL917520:OVL917521 PFH917520:PFH917521 PPD917520:PPD917521 PYZ917520:PYZ917521 QIV917520:QIV917521 QSR917520:QSR917521 RCN917520:RCN917521 RMJ917520:RMJ917521 RWF917520:RWF917521 SGB917520:SGB917521 SPX917520:SPX917521 SZT917520:SZT917521 TJP917520:TJP917521 TTL917520:TTL917521 UDH917520:UDH917521 UND917520:UND917521 UWZ917520:UWZ917521 VGV917520:VGV917521 VQR917520:VQR917521 WAN917520:WAN917521 WKJ917520:WKJ917521 WUF917520:WUF917521 M983056:M983057 HT983056:HT983057 RP983056:RP983057 ABL983056:ABL983057 ALH983056:ALH983057 AVD983056:AVD983057 BEZ983056:BEZ983057 BOV983056:BOV983057 BYR983056:BYR983057 CIN983056:CIN983057 CSJ983056:CSJ983057 DCF983056:DCF983057 DMB983056:DMB983057 DVX983056:DVX983057 EFT983056:EFT983057 EPP983056:EPP983057 EZL983056:EZL983057 FJH983056:FJH983057 FTD983056:FTD983057 GCZ983056:GCZ983057 GMV983056:GMV983057 GWR983056:GWR983057 HGN983056:HGN983057 HQJ983056:HQJ983057 IAF983056:IAF983057 IKB983056:IKB983057 ITX983056:ITX983057 JDT983056:JDT983057 JNP983056:JNP983057 JXL983056:JXL983057 KHH983056:KHH983057 KRD983056:KRD983057 LAZ983056:LAZ983057 LKV983056:LKV983057 LUR983056:LUR983057 MEN983056:MEN983057 MOJ983056:MOJ983057 MYF983056:MYF983057 NIB983056:NIB983057 NRX983056:NRX983057 OBT983056:OBT983057 OLP983056:OLP983057 OVL983056:OVL983057 PFH983056:PFH983057 PPD983056:PPD983057 PYZ983056:PYZ983057 QIV983056:QIV983057 QSR983056:QSR983057 RCN983056:RCN983057 RMJ983056:RMJ983057 RWF983056:RWF983057 SGB983056:SGB983057 SPX983056:SPX983057 SZT983056:SZT983057 TJP983056:TJP983057 TTL983056:TTL983057 UDH983056:UDH983057 UND983056:UND983057 UWZ983056:UWZ983057 VGV983056:VGV983057 VQR983056:VQR983057 WAN983056:WAN983057 WKJ983056:WKJ983057 WUF983056:WUF983057 J65546:J65548 HQ65546:HQ65548 RM65546:RM65548 ABI65546:ABI65548 ALE65546:ALE65548 AVA65546:AVA65548 BEW65546:BEW65548 BOS65546:BOS65548 BYO65546:BYO65548 CIK65546:CIK65548 CSG65546:CSG65548 DCC65546:DCC65548 DLY65546:DLY65548 DVU65546:DVU65548 EFQ65546:EFQ65548 EPM65546:EPM65548 EZI65546:EZI65548 FJE65546:FJE65548 FTA65546:FTA65548 GCW65546:GCW65548 GMS65546:GMS65548 GWO65546:GWO65548 HGK65546:HGK65548 HQG65546:HQG65548 IAC65546:IAC65548 IJY65546:IJY65548 ITU65546:ITU65548 JDQ65546:JDQ65548 JNM65546:JNM65548 JXI65546:JXI65548 KHE65546:KHE65548 KRA65546:KRA65548 LAW65546:LAW65548 LKS65546:LKS65548 LUO65546:LUO65548 MEK65546:MEK65548 MOG65546:MOG65548 MYC65546:MYC65548 NHY65546:NHY65548 NRU65546:NRU65548 OBQ65546:OBQ65548 OLM65546:OLM65548 OVI65546:OVI65548 PFE65546:PFE65548 PPA65546:PPA65548 PYW65546:PYW65548 QIS65546:QIS65548 QSO65546:QSO65548 RCK65546:RCK65548 RMG65546:RMG65548 RWC65546:RWC65548 SFY65546:SFY65548 SPU65546:SPU65548 SZQ65546:SZQ65548 TJM65546:TJM65548 TTI65546:TTI65548 UDE65546:UDE65548 UNA65546:UNA65548 UWW65546:UWW65548 VGS65546:VGS65548 VQO65546:VQO65548 WAK65546:WAK65548 WKG65546:WKG65548 WUC65546:WUC65548 J131082:J131084 HQ131082:HQ131084 RM131082:RM131084 ABI131082:ABI131084 ALE131082:ALE131084 AVA131082:AVA131084 BEW131082:BEW131084 BOS131082:BOS131084 BYO131082:BYO131084 CIK131082:CIK131084 CSG131082:CSG131084 DCC131082:DCC131084 DLY131082:DLY131084 DVU131082:DVU131084 EFQ131082:EFQ131084 EPM131082:EPM131084 EZI131082:EZI131084 FJE131082:FJE131084 FTA131082:FTA131084 GCW131082:GCW131084 GMS131082:GMS131084 GWO131082:GWO131084 HGK131082:HGK131084 HQG131082:HQG131084 IAC131082:IAC131084 IJY131082:IJY131084 ITU131082:ITU131084 JDQ131082:JDQ131084 JNM131082:JNM131084 JXI131082:JXI131084 KHE131082:KHE131084 KRA131082:KRA131084 LAW131082:LAW131084 LKS131082:LKS131084 LUO131082:LUO131084 MEK131082:MEK131084 MOG131082:MOG131084 MYC131082:MYC131084 NHY131082:NHY131084 NRU131082:NRU131084 OBQ131082:OBQ131084 OLM131082:OLM131084 OVI131082:OVI131084 PFE131082:PFE131084 PPA131082:PPA131084 PYW131082:PYW131084 QIS131082:QIS131084 QSO131082:QSO131084 RCK131082:RCK131084 RMG131082:RMG131084 RWC131082:RWC131084 SFY131082:SFY131084 SPU131082:SPU131084 SZQ131082:SZQ131084 TJM131082:TJM131084 TTI131082:TTI131084 UDE131082:UDE131084 UNA131082:UNA131084 UWW131082:UWW131084 VGS131082:VGS131084 VQO131082:VQO131084 WAK131082:WAK131084 WKG131082:WKG131084 WUC131082:WUC131084 J196618:J196620 HQ196618:HQ196620 RM196618:RM196620 ABI196618:ABI196620 ALE196618:ALE196620 AVA196618:AVA196620 BEW196618:BEW196620 BOS196618:BOS196620 BYO196618:BYO196620 CIK196618:CIK196620 CSG196618:CSG196620 DCC196618:DCC196620 DLY196618:DLY196620 DVU196618:DVU196620 EFQ196618:EFQ196620 EPM196618:EPM196620 EZI196618:EZI196620 FJE196618:FJE196620 FTA196618:FTA196620 GCW196618:GCW196620 GMS196618:GMS196620 GWO196618:GWO196620 HGK196618:HGK196620 HQG196618:HQG196620 IAC196618:IAC196620 IJY196618:IJY196620 ITU196618:ITU196620 JDQ196618:JDQ196620 JNM196618:JNM196620 JXI196618:JXI196620 KHE196618:KHE196620 KRA196618:KRA196620 LAW196618:LAW196620 LKS196618:LKS196620 LUO196618:LUO196620 MEK196618:MEK196620 MOG196618:MOG196620 MYC196618:MYC196620 NHY196618:NHY196620 NRU196618:NRU196620 OBQ196618:OBQ196620 OLM196618:OLM196620 OVI196618:OVI196620 PFE196618:PFE196620 PPA196618:PPA196620 PYW196618:PYW196620 QIS196618:QIS196620 QSO196618:QSO196620 RCK196618:RCK196620 RMG196618:RMG196620 RWC196618:RWC196620 SFY196618:SFY196620 SPU196618:SPU196620 SZQ196618:SZQ196620 TJM196618:TJM196620 TTI196618:TTI196620 UDE196618:UDE196620 UNA196618:UNA196620 UWW196618:UWW196620 VGS196618:VGS196620 VQO196618:VQO196620 WAK196618:WAK196620 WKG196618:WKG196620 WUC196618:WUC196620 J262154:J262156 HQ262154:HQ262156 RM262154:RM262156 ABI262154:ABI262156 ALE262154:ALE262156 AVA262154:AVA262156 BEW262154:BEW262156 BOS262154:BOS262156 BYO262154:BYO262156 CIK262154:CIK262156 CSG262154:CSG262156 DCC262154:DCC262156 DLY262154:DLY262156 DVU262154:DVU262156 EFQ262154:EFQ262156 EPM262154:EPM262156 EZI262154:EZI262156 FJE262154:FJE262156 FTA262154:FTA262156 GCW262154:GCW262156 GMS262154:GMS262156 GWO262154:GWO262156 HGK262154:HGK262156 HQG262154:HQG262156 IAC262154:IAC262156 IJY262154:IJY262156 ITU262154:ITU262156 JDQ262154:JDQ262156 JNM262154:JNM262156 JXI262154:JXI262156 KHE262154:KHE262156 KRA262154:KRA262156 LAW262154:LAW262156 LKS262154:LKS262156 LUO262154:LUO262156 MEK262154:MEK262156 MOG262154:MOG262156 MYC262154:MYC262156 NHY262154:NHY262156 NRU262154:NRU262156 OBQ262154:OBQ262156 OLM262154:OLM262156 OVI262154:OVI262156 PFE262154:PFE262156 PPA262154:PPA262156 PYW262154:PYW262156 QIS262154:QIS262156 QSO262154:QSO262156 RCK262154:RCK262156 RMG262154:RMG262156 RWC262154:RWC262156 SFY262154:SFY262156 SPU262154:SPU262156 SZQ262154:SZQ262156 TJM262154:TJM262156 TTI262154:TTI262156 UDE262154:UDE262156 UNA262154:UNA262156 UWW262154:UWW262156 VGS262154:VGS262156 VQO262154:VQO262156 WAK262154:WAK262156 WKG262154:WKG262156 WUC262154:WUC262156 J327690:J327692 HQ327690:HQ327692 RM327690:RM327692 ABI327690:ABI327692 ALE327690:ALE327692 AVA327690:AVA327692 BEW327690:BEW327692 BOS327690:BOS327692 BYO327690:BYO327692 CIK327690:CIK327692 CSG327690:CSG327692 DCC327690:DCC327692 DLY327690:DLY327692 DVU327690:DVU327692 EFQ327690:EFQ327692 EPM327690:EPM327692 EZI327690:EZI327692 FJE327690:FJE327692 FTA327690:FTA327692 GCW327690:GCW327692 GMS327690:GMS327692 GWO327690:GWO327692 HGK327690:HGK327692 HQG327690:HQG327692 IAC327690:IAC327692 IJY327690:IJY327692 ITU327690:ITU327692 JDQ327690:JDQ327692 JNM327690:JNM327692 JXI327690:JXI327692 KHE327690:KHE327692 KRA327690:KRA327692 LAW327690:LAW327692 LKS327690:LKS327692 LUO327690:LUO327692 MEK327690:MEK327692 MOG327690:MOG327692 MYC327690:MYC327692 NHY327690:NHY327692 NRU327690:NRU327692 OBQ327690:OBQ327692 OLM327690:OLM327692 OVI327690:OVI327692 PFE327690:PFE327692 PPA327690:PPA327692 PYW327690:PYW327692 QIS327690:QIS327692 QSO327690:QSO327692 RCK327690:RCK327692 RMG327690:RMG327692 RWC327690:RWC327692 SFY327690:SFY327692 SPU327690:SPU327692 SZQ327690:SZQ327692 TJM327690:TJM327692 TTI327690:TTI327692 UDE327690:UDE327692 UNA327690:UNA327692 UWW327690:UWW327692 VGS327690:VGS327692 VQO327690:VQO327692 WAK327690:WAK327692 WKG327690:WKG327692 WUC327690:WUC327692 J393226:J393228 HQ393226:HQ393228 RM393226:RM393228 ABI393226:ABI393228 ALE393226:ALE393228 AVA393226:AVA393228 BEW393226:BEW393228 BOS393226:BOS393228 BYO393226:BYO393228 CIK393226:CIK393228 CSG393226:CSG393228 DCC393226:DCC393228 DLY393226:DLY393228 DVU393226:DVU393228 EFQ393226:EFQ393228 EPM393226:EPM393228 EZI393226:EZI393228 FJE393226:FJE393228 FTA393226:FTA393228 GCW393226:GCW393228 GMS393226:GMS393228 GWO393226:GWO393228 HGK393226:HGK393228 HQG393226:HQG393228 IAC393226:IAC393228 IJY393226:IJY393228 ITU393226:ITU393228 JDQ393226:JDQ393228 JNM393226:JNM393228 JXI393226:JXI393228 KHE393226:KHE393228 KRA393226:KRA393228 LAW393226:LAW393228 LKS393226:LKS393228 LUO393226:LUO393228 MEK393226:MEK393228 MOG393226:MOG393228 MYC393226:MYC393228 NHY393226:NHY393228 NRU393226:NRU393228 OBQ393226:OBQ393228 OLM393226:OLM393228 OVI393226:OVI393228 PFE393226:PFE393228 PPA393226:PPA393228 PYW393226:PYW393228 QIS393226:QIS393228 QSO393226:QSO393228 RCK393226:RCK393228 RMG393226:RMG393228 RWC393226:RWC393228 SFY393226:SFY393228 SPU393226:SPU393228 SZQ393226:SZQ393228 TJM393226:TJM393228 TTI393226:TTI393228 UDE393226:UDE393228 UNA393226:UNA393228 UWW393226:UWW393228 VGS393226:VGS393228 VQO393226:VQO393228 WAK393226:WAK393228 WKG393226:WKG393228 WUC393226:WUC393228 J458762:J458764 HQ458762:HQ458764 RM458762:RM458764 ABI458762:ABI458764 ALE458762:ALE458764 AVA458762:AVA458764 BEW458762:BEW458764 BOS458762:BOS458764 BYO458762:BYO458764 CIK458762:CIK458764 CSG458762:CSG458764 DCC458762:DCC458764 DLY458762:DLY458764 DVU458762:DVU458764 EFQ458762:EFQ458764 EPM458762:EPM458764 EZI458762:EZI458764 FJE458762:FJE458764 FTA458762:FTA458764 GCW458762:GCW458764 GMS458762:GMS458764 GWO458762:GWO458764 HGK458762:HGK458764 HQG458762:HQG458764 IAC458762:IAC458764 IJY458762:IJY458764 ITU458762:ITU458764 JDQ458762:JDQ458764 JNM458762:JNM458764 JXI458762:JXI458764 KHE458762:KHE458764 KRA458762:KRA458764 LAW458762:LAW458764 LKS458762:LKS458764 LUO458762:LUO458764 MEK458762:MEK458764 MOG458762:MOG458764 MYC458762:MYC458764 NHY458762:NHY458764 NRU458762:NRU458764 OBQ458762:OBQ458764 OLM458762:OLM458764 OVI458762:OVI458764 PFE458762:PFE458764 PPA458762:PPA458764 PYW458762:PYW458764 QIS458762:QIS458764 QSO458762:QSO458764 RCK458762:RCK458764 RMG458762:RMG458764 RWC458762:RWC458764 SFY458762:SFY458764 SPU458762:SPU458764 SZQ458762:SZQ458764 TJM458762:TJM458764 TTI458762:TTI458764 UDE458762:UDE458764 UNA458762:UNA458764 UWW458762:UWW458764 VGS458762:VGS458764 VQO458762:VQO458764 WAK458762:WAK458764 WKG458762:WKG458764 WUC458762:WUC458764 J524298:J524300 HQ524298:HQ524300 RM524298:RM524300 ABI524298:ABI524300 ALE524298:ALE524300 AVA524298:AVA524300 BEW524298:BEW524300 BOS524298:BOS524300 BYO524298:BYO524300 CIK524298:CIK524300 CSG524298:CSG524300 DCC524298:DCC524300 DLY524298:DLY524300 DVU524298:DVU524300 EFQ524298:EFQ524300 EPM524298:EPM524300 EZI524298:EZI524300 FJE524298:FJE524300 FTA524298:FTA524300 GCW524298:GCW524300 GMS524298:GMS524300 GWO524298:GWO524300 HGK524298:HGK524300 HQG524298:HQG524300 IAC524298:IAC524300 IJY524298:IJY524300 ITU524298:ITU524300 JDQ524298:JDQ524300 JNM524298:JNM524300 JXI524298:JXI524300 KHE524298:KHE524300 KRA524298:KRA524300 LAW524298:LAW524300 LKS524298:LKS524300 LUO524298:LUO524300 MEK524298:MEK524300 MOG524298:MOG524300 MYC524298:MYC524300 NHY524298:NHY524300 NRU524298:NRU524300 OBQ524298:OBQ524300 OLM524298:OLM524300 OVI524298:OVI524300 PFE524298:PFE524300 PPA524298:PPA524300 PYW524298:PYW524300 QIS524298:QIS524300 QSO524298:QSO524300 RCK524298:RCK524300 RMG524298:RMG524300 RWC524298:RWC524300 SFY524298:SFY524300 SPU524298:SPU524300 SZQ524298:SZQ524300 TJM524298:TJM524300 TTI524298:TTI524300 UDE524298:UDE524300 UNA524298:UNA524300 UWW524298:UWW524300 VGS524298:VGS524300 VQO524298:VQO524300 WAK524298:WAK524300 WKG524298:WKG524300 WUC524298:WUC524300 J589834:J589836 HQ589834:HQ589836 RM589834:RM589836 ABI589834:ABI589836 ALE589834:ALE589836 AVA589834:AVA589836 BEW589834:BEW589836 BOS589834:BOS589836 BYO589834:BYO589836 CIK589834:CIK589836 CSG589834:CSG589836 DCC589834:DCC589836 DLY589834:DLY589836 DVU589834:DVU589836 EFQ589834:EFQ589836 EPM589834:EPM589836 EZI589834:EZI589836 FJE589834:FJE589836 FTA589834:FTA589836 GCW589834:GCW589836 GMS589834:GMS589836 GWO589834:GWO589836 HGK589834:HGK589836 HQG589834:HQG589836 IAC589834:IAC589836 IJY589834:IJY589836 ITU589834:ITU589836 JDQ589834:JDQ589836 JNM589834:JNM589836 JXI589834:JXI589836 KHE589834:KHE589836 KRA589834:KRA589836 LAW589834:LAW589836 LKS589834:LKS589836 LUO589834:LUO589836 MEK589834:MEK589836 MOG589834:MOG589836 MYC589834:MYC589836 NHY589834:NHY589836 NRU589834:NRU589836 OBQ589834:OBQ589836 OLM589834:OLM589836 OVI589834:OVI589836 PFE589834:PFE589836 PPA589834:PPA589836 PYW589834:PYW589836 QIS589834:QIS589836 QSO589834:QSO589836 RCK589834:RCK589836 RMG589834:RMG589836 RWC589834:RWC589836 SFY589834:SFY589836 SPU589834:SPU589836 SZQ589834:SZQ589836 TJM589834:TJM589836 TTI589834:TTI589836 UDE589834:UDE589836 UNA589834:UNA589836 UWW589834:UWW589836 VGS589834:VGS589836 VQO589834:VQO589836 WAK589834:WAK589836 WKG589834:WKG589836 WUC589834:WUC589836 J655370:J655372 HQ655370:HQ655372 RM655370:RM655372 ABI655370:ABI655372 ALE655370:ALE655372 AVA655370:AVA655372 BEW655370:BEW655372 BOS655370:BOS655372 BYO655370:BYO655372 CIK655370:CIK655372 CSG655370:CSG655372 DCC655370:DCC655372 DLY655370:DLY655372 DVU655370:DVU655372 EFQ655370:EFQ655372 EPM655370:EPM655372 EZI655370:EZI655372 FJE655370:FJE655372 FTA655370:FTA655372 GCW655370:GCW655372 GMS655370:GMS655372 GWO655370:GWO655372 HGK655370:HGK655372 HQG655370:HQG655372 IAC655370:IAC655372 IJY655370:IJY655372 ITU655370:ITU655372 JDQ655370:JDQ655372 JNM655370:JNM655372 JXI655370:JXI655372 KHE655370:KHE655372 KRA655370:KRA655372 LAW655370:LAW655372 LKS655370:LKS655372 LUO655370:LUO655372 MEK655370:MEK655372 MOG655370:MOG655372 MYC655370:MYC655372 NHY655370:NHY655372 NRU655370:NRU655372 OBQ655370:OBQ655372 OLM655370:OLM655372 OVI655370:OVI655372 PFE655370:PFE655372 PPA655370:PPA655372 PYW655370:PYW655372 QIS655370:QIS655372 QSO655370:QSO655372 RCK655370:RCK655372 RMG655370:RMG655372 RWC655370:RWC655372 SFY655370:SFY655372 SPU655370:SPU655372 SZQ655370:SZQ655372 TJM655370:TJM655372 TTI655370:TTI655372 UDE655370:UDE655372 UNA655370:UNA655372 UWW655370:UWW655372 VGS655370:VGS655372 VQO655370:VQO655372 WAK655370:WAK655372 WKG655370:WKG655372 WUC655370:WUC655372 J720906:J720908 HQ720906:HQ720908 RM720906:RM720908 ABI720906:ABI720908 ALE720906:ALE720908 AVA720906:AVA720908 BEW720906:BEW720908 BOS720906:BOS720908 BYO720906:BYO720908 CIK720906:CIK720908 CSG720906:CSG720908 DCC720906:DCC720908 DLY720906:DLY720908 DVU720906:DVU720908 EFQ720906:EFQ720908 EPM720906:EPM720908 EZI720906:EZI720908 FJE720906:FJE720908 FTA720906:FTA720908 GCW720906:GCW720908 GMS720906:GMS720908 GWO720906:GWO720908 HGK720906:HGK720908 HQG720906:HQG720908 IAC720906:IAC720908 IJY720906:IJY720908 ITU720906:ITU720908 JDQ720906:JDQ720908 JNM720906:JNM720908 JXI720906:JXI720908 KHE720906:KHE720908 KRA720906:KRA720908 LAW720906:LAW720908 LKS720906:LKS720908 LUO720906:LUO720908 MEK720906:MEK720908 MOG720906:MOG720908 MYC720906:MYC720908 NHY720906:NHY720908 NRU720906:NRU720908 OBQ720906:OBQ720908 OLM720906:OLM720908 OVI720906:OVI720908 PFE720906:PFE720908 PPA720906:PPA720908 PYW720906:PYW720908 QIS720906:QIS720908 QSO720906:QSO720908 RCK720906:RCK720908 RMG720906:RMG720908 RWC720906:RWC720908 SFY720906:SFY720908 SPU720906:SPU720908 SZQ720906:SZQ720908 TJM720906:TJM720908 TTI720906:TTI720908 UDE720906:UDE720908 UNA720906:UNA720908 UWW720906:UWW720908 VGS720906:VGS720908 VQO720906:VQO720908 WAK720906:WAK720908 WKG720906:WKG720908 WUC720906:WUC720908 J786442:J786444 HQ786442:HQ786444 RM786442:RM786444 ABI786442:ABI786444 ALE786442:ALE786444 AVA786442:AVA786444 BEW786442:BEW786444 BOS786442:BOS786444 BYO786442:BYO786444 CIK786442:CIK786444 CSG786442:CSG786444 DCC786442:DCC786444 DLY786442:DLY786444 DVU786442:DVU786444 EFQ786442:EFQ786444 EPM786442:EPM786444 EZI786442:EZI786444 FJE786442:FJE786444 FTA786442:FTA786444 GCW786442:GCW786444 GMS786442:GMS786444 GWO786442:GWO786444 HGK786442:HGK786444 HQG786442:HQG786444 IAC786442:IAC786444 IJY786442:IJY786444 ITU786442:ITU786444 JDQ786442:JDQ786444 JNM786442:JNM786444 JXI786442:JXI786444 KHE786442:KHE786444 KRA786442:KRA786444 LAW786442:LAW786444 LKS786442:LKS786444 LUO786442:LUO786444 MEK786442:MEK786444 MOG786442:MOG786444 MYC786442:MYC786444 NHY786442:NHY786444 NRU786442:NRU786444 OBQ786442:OBQ786444 OLM786442:OLM786444 OVI786442:OVI786444 PFE786442:PFE786444 PPA786442:PPA786444 PYW786442:PYW786444 QIS786442:QIS786444 QSO786442:QSO786444 RCK786442:RCK786444 RMG786442:RMG786444 RWC786442:RWC786444 SFY786442:SFY786444 SPU786442:SPU786444 SZQ786442:SZQ786444 TJM786442:TJM786444 TTI786442:TTI786444 UDE786442:UDE786444 UNA786442:UNA786444 UWW786442:UWW786444 VGS786442:VGS786444 VQO786442:VQO786444 WAK786442:WAK786444 WKG786442:WKG786444 WUC786442:WUC786444 J851978:J851980 HQ851978:HQ851980 RM851978:RM851980 ABI851978:ABI851980 ALE851978:ALE851980 AVA851978:AVA851980 BEW851978:BEW851980 BOS851978:BOS851980 BYO851978:BYO851980 CIK851978:CIK851980 CSG851978:CSG851980 DCC851978:DCC851980 DLY851978:DLY851980 DVU851978:DVU851980 EFQ851978:EFQ851980 EPM851978:EPM851980 EZI851978:EZI851980 FJE851978:FJE851980 FTA851978:FTA851980 GCW851978:GCW851980 GMS851978:GMS851980 GWO851978:GWO851980 HGK851978:HGK851980 HQG851978:HQG851980 IAC851978:IAC851980 IJY851978:IJY851980 ITU851978:ITU851980 JDQ851978:JDQ851980 JNM851978:JNM851980 JXI851978:JXI851980 KHE851978:KHE851980 KRA851978:KRA851980 LAW851978:LAW851980 LKS851978:LKS851980 LUO851978:LUO851980 MEK851978:MEK851980 MOG851978:MOG851980 MYC851978:MYC851980 NHY851978:NHY851980 NRU851978:NRU851980 OBQ851978:OBQ851980 OLM851978:OLM851980 OVI851978:OVI851980 PFE851978:PFE851980 PPA851978:PPA851980 PYW851978:PYW851980 QIS851978:QIS851980 QSO851978:QSO851980 RCK851978:RCK851980 RMG851978:RMG851980 RWC851978:RWC851980 SFY851978:SFY851980 SPU851978:SPU851980 SZQ851978:SZQ851980 TJM851978:TJM851980 TTI851978:TTI851980 UDE851978:UDE851980 UNA851978:UNA851980 UWW851978:UWW851980 VGS851978:VGS851980 VQO851978:VQO851980 WAK851978:WAK851980 WKG851978:WKG851980 WUC851978:WUC851980 J917514:J917516 HQ917514:HQ917516 RM917514:RM917516 ABI917514:ABI917516 ALE917514:ALE917516 AVA917514:AVA917516 BEW917514:BEW917516 BOS917514:BOS917516 BYO917514:BYO917516 CIK917514:CIK917516 CSG917514:CSG917516 DCC917514:DCC917516 DLY917514:DLY917516 DVU917514:DVU917516 EFQ917514:EFQ917516 EPM917514:EPM917516 EZI917514:EZI917516 FJE917514:FJE917516 FTA917514:FTA917516 GCW917514:GCW917516 GMS917514:GMS917516 GWO917514:GWO917516 HGK917514:HGK917516 HQG917514:HQG917516 IAC917514:IAC917516 IJY917514:IJY917516 ITU917514:ITU917516 JDQ917514:JDQ917516 JNM917514:JNM917516 JXI917514:JXI917516 KHE917514:KHE917516 KRA917514:KRA917516 LAW917514:LAW917516 LKS917514:LKS917516 LUO917514:LUO917516 MEK917514:MEK917516 MOG917514:MOG917516 MYC917514:MYC917516 NHY917514:NHY917516 NRU917514:NRU917516 OBQ917514:OBQ917516 OLM917514:OLM917516 OVI917514:OVI917516 PFE917514:PFE917516 PPA917514:PPA917516 PYW917514:PYW917516 QIS917514:QIS917516 QSO917514:QSO917516 RCK917514:RCK917516 RMG917514:RMG917516 RWC917514:RWC917516 SFY917514:SFY917516 SPU917514:SPU917516 SZQ917514:SZQ917516 TJM917514:TJM917516 TTI917514:TTI917516 UDE917514:UDE917516 UNA917514:UNA917516 UWW917514:UWW917516 VGS917514:VGS917516 VQO917514:VQO917516 WAK917514:WAK917516 WKG917514:WKG917516 WUC917514:WUC917516 J983050:J983052 HQ983050:HQ983052 RM983050:RM983052 ABI983050:ABI983052 ALE983050:ALE983052 AVA983050:AVA983052 BEW983050:BEW983052 BOS983050:BOS983052 BYO983050:BYO983052 CIK983050:CIK983052 CSG983050:CSG983052 DCC983050:DCC983052 DLY983050:DLY983052 DVU983050:DVU983052 EFQ983050:EFQ983052 EPM983050:EPM983052 EZI983050:EZI983052 FJE983050:FJE983052 FTA983050:FTA983052 GCW983050:GCW983052 GMS983050:GMS983052 GWO983050:GWO983052 HGK983050:HGK983052 HQG983050:HQG983052 IAC983050:IAC983052 IJY983050:IJY983052 ITU983050:ITU983052 JDQ983050:JDQ983052 JNM983050:JNM983052 JXI983050:JXI983052 KHE983050:KHE983052 KRA983050:KRA983052 LAW983050:LAW983052 LKS983050:LKS983052 LUO983050:LUO983052 MEK983050:MEK983052 MOG983050:MOG983052 MYC983050:MYC983052 NHY983050:NHY983052 NRU983050:NRU983052 OBQ983050:OBQ983052 OLM983050:OLM983052 OVI983050:OVI983052 PFE983050:PFE983052 PPA983050:PPA983052 PYW983050:PYW983052 QIS983050:QIS983052 QSO983050:QSO983052 RCK983050:RCK983052 RMG983050:RMG983052 RWC983050:RWC983052 SFY983050:SFY983052 SPU983050:SPU983052 SZQ983050:SZQ983052 TJM983050:TJM983052 TTI983050:TTI983052 UDE983050:UDE983052 UNA983050:UNA983052 UWW983050:UWW983052 VGS983050:VGS983052 VQO983050:VQO983052 WAK983050:WAK983052 WKG983050:WKG983052 WUC983050:WUC983052 K65547:L65548 HR65547:HS65548 RN65547:RO65548 ABJ65547:ABK65548 ALF65547:ALG65548 AVB65547:AVC65548 BEX65547:BEY65548 BOT65547:BOU65548 BYP65547:BYQ65548 CIL65547:CIM65548 CSH65547:CSI65548 DCD65547:DCE65548 DLZ65547:DMA65548 DVV65547:DVW65548 EFR65547:EFS65548 EPN65547:EPO65548 EZJ65547:EZK65548 FJF65547:FJG65548 FTB65547:FTC65548 GCX65547:GCY65548 GMT65547:GMU65548 GWP65547:GWQ65548 HGL65547:HGM65548 HQH65547:HQI65548 IAD65547:IAE65548 IJZ65547:IKA65548 ITV65547:ITW65548 JDR65547:JDS65548 JNN65547:JNO65548 JXJ65547:JXK65548 KHF65547:KHG65548 KRB65547:KRC65548 LAX65547:LAY65548 LKT65547:LKU65548 LUP65547:LUQ65548 MEL65547:MEM65548 MOH65547:MOI65548 MYD65547:MYE65548 NHZ65547:NIA65548 NRV65547:NRW65548 OBR65547:OBS65548 OLN65547:OLO65548 OVJ65547:OVK65548 PFF65547:PFG65548 PPB65547:PPC65548 PYX65547:PYY65548 QIT65547:QIU65548 QSP65547:QSQ65548 RCL65547:RCM65548 RMH65547:RMI65548 RWD65547:RWE65548 SFZ65547:SGA65548 SPV65547:SPW65548 SZR65547:SZS65548 TJN65547:TJO65548 TTJ65547:TTK65548 UDF65547:UDG65548 UNB65547:UNC65548 UWX65547:UWY65548 VGT65547:VGU65548 VQP65547:VQQ65548 WAL65547:WAM65548 WKH65547:WKI65548 WUD65547:WUE65548 K131083:L131084 HR131083:HS131084 RN131083:RO131084 ABJ131083:ABK131084 ALF131083:ALG131084 AVB131083:AVC131084 BEX131083:BEY131084 BOT131083:BOU131084 BYP131083:BYQ131084 CIL131083:CIM131084 CSH131083:CSI131084 DCD131083:DCE131084 DLZ131083:DMA131084 DVV131083:DVW131084 EFR131083:EFS131084 EPN131083:EPO131084 EZJ131083:EZK131084 FJF131083:FJG131084 FTB131083:FTC131084 GCX131083:GCY131084 GMT131083:GMU131084 GWP131083:GWQ131084 HGL131083:HGM131084 HQH131083:HQI131084 IAD131083:IAE131084 IJZ131083:IKA131084 ITV131083:ITW131084 JDR131083:JDS131084 JNN131083:JNO131084 JXJ131083:JXK131084 KHF131083:KHG131084 KRB131083:KRC131084 LAX131083:LAY131084 LKT131083:LKU131084 LUP131083:LUQ131084 MEL131083:MEM131084 MOH131083:MOI131084 MYD131083:MYE131084 NHZ131083:NIA131084 NRV131083:NRW131084 OBR131083:OBS131084 OLN131083:OLO131084 OVJ131083:OVK131084 PFF131083:PFG131084 PPB131083:PPC131084 PYX131083:PYY131084 QIT131083:QIU131084 QSP131083:QSQ131084 RCL131083:RCM131084 RMH131083:RMI131084 RWD131083:RWE131084 SFZ131083:SGA131084 SPV131083:SPW131084 SZR131083:SZS131084 TJN131083:TJO131084 TTJ131083:TTK131084 UDF131083:UDG131084 UNB131083:UNC131084 UWX131083:UWY131084 VGT131083:VGU131084 VQP131083:VQQ131084 WAL131083:WAM131084 WKH131083:WKI131084 WUD131083:WUE131084 K196619:L196620 HR196619:HS196620 RN196619:RO196620 ABJ196619:ABK196620 ALF196619:ALG196620 AVB196619:AVC196620 BEX196619:BEY196620 BOT196619:BOU196620 BYP196619:BYQ196620 CIL196619:CIM196620 CSH196619:CSI196620 DCD196619:DCE196620 DLZ196619:DMA196620 DVV196619:DVW196620 EFR196619:EFS196620 EPN196619:EPO196620 EZJ196619:EZK196620 FJF196619:FJG196620 FTB196619:FTC196620 GCX196619:GCY196620 GMT196619:GMU196620 GWP196619:GWQ196620 HGL196619:HGM196620 HQH196619:HQI196620 IAD196619:IAE196620 IJZ196619:IKA196620 ITV196619:ITW196620 JDR196619:JDS196620 JNN196619:JNO196620 JXJ196619:JXK196620 KHF196619:KHG196620 KRB196619:KRC196620 LAX196619:LAY196620 LKT196619:LKU196620 LUP196619:LUQ196620 MEL196619:MEM196620 MOH196619:MOI196620 MYD196619:MYE196620 NHZ196619:NIA196620 NRV196619:NRW196620 OBR196619:OBS196620 OLN196619:OLO196620 OVJ196619:OVK196620 PFF196619:PFG196620 PPB196619:PPC196620 PYX196619:PYY196620 QIT196619:QIU196620 QSP196619:QSQ196620 RCL196619:RCM196620 RMH196619:RMI196620 RWD196619:RWE196620 SFZ196619:SGA196620 SPV196619:SPW196620 SZR196619:SZS196620 TJN196619:TJO196620 TTJ196619:TTK196620 UDF196619:UDG196620 UNB196619:UNC196620 UWX196619:UWY196620 VGT196619:VGU196620 VQP196619:VQQ196620 WAL196619:WAM196620 WKH196619:WKI196620 WUD196619:WUE196620 K262155:L262156 HR262155:HS262156 RN262155:RO262156 ABJ262155:ABK262156 ALF262155:ALG262156 AVB262155:AVC262156 BEX262155:BEY262156 BOT262155:BOU262156 BYP262155:BYQ262156 CIL262155:CIM262156 CSH262155:CSI262156 DCD262155:DCE262156 DLZ262155:DMA262156 DVV262155:DVW262156 EFR262155:EFS262156 EPN262155:EPO262156 EZJ262155:EZK262156 FJF262155:FJG262156 FTB262155:FTC262156 GCX262155:GCY262156 GMT262155:GMU262156 GWP262155:GWQ262156 HGL262155:HGM262156 HQH262155:HQI262156 IAD262155:IAE262156 IJZ262155:IKA262156 ITV262155:ITW262156 JDR262155:JDS262156 JNN262155:JNO262156 JXJ262155:JXK262156 KHF262155:KHG262156 KRB262155:KRC262156 LAX262155:LAY262156 LKT262155:LKU262156 LUP262155:LUQ262156 MEL262155:MEM262156 MOH262155:MOI262156 MYD262155:MYE262156 NHZ262155:NIA262156 NRV262155:NRW262156 OBR262155:OBS262156 OLN262155:OLO262156 OVJ262155:OVK262156 PFF262155:PFG262156 PPB262155:PPC262156 PYX262155:PYY262156 QIT262155:QIU262156 QSP262155:QSQ262156 RCL262155:RCM262156 RMH262155:RMI262156 RWD262155:RWE262156 SFZ262155:SGA262156 SPV262155:SPW262156 SZR262155:SZS262156 TJN262155:TJO262156 TTJ262155:TTK262156 UDF262155:UDG262156 UNB262155:UNC262156 UWX262155:UWY262156 VGT262155:VGU262156 VQP262155:VQQ262156 WAL262155:WAM262156 WKH262155:WKI262156 WUD262155:WUE262156 K327691:L327692 HR327691:HS327692 RN327691:RO327692 ABJ327691:ABK327692 ALF327691:ALG327692 AVB327691:AVC327692 BEX327691:BEY327692 BOT327691:BOU327692 BYP327691:BYQ327692 CIL327691:CIM327692 CSH327691:CSI327692 DCD327691:DCE327692 DLZ327691:DMA327692 DVV327691:DVW327692 EFR327691:EFS327692 EPN327691:EPO327692 EZJ327691:EZK327692 FJF327691:FJG327692 FTB327691:FTC327692 GCX327691:GCY327692 GMT327691:GMU327692 GWP327691:GWQ327692 HGL327691:HGM327692 HQH327691:HQI327692 IAD327691:IAE327692 IJZ327691:IKA327692 ITV327691:ITW327692 JDR327691:JDS327692 JNN327691:JNO327692 JXJ327691:JXK327692 KHF327691:KHG327692 KRB327691:KRC327692 LAX327691:LAY327692 LKT327691:LKU327692 LUP327691:LUQ327692 MEL327691:MEM327692 MOH327691:MOI327692 MYD327691:MYE327692 NHZ327691:NIA327692 NRV327691:NRW327692 OBR327691:OBS327692 OLN327691:OLO327692 OVJ327691:OVK327692 PFF327691:PFG327692 PPB327691:PPC327692 PYX327691:PYY327692 QIT327691:QIU327692 QSP327691:QSQ327692 RCL327691:RCM327692 RMH327691:RMI327692 RWD327691:RWE327692 SFZ327691:SGA327692 SPV327691:SPW327692 SZR327691:SZS327692 TJN327691:TJO327692 TTJ327691:TTK327692 UDF327691:UDG327692 UNB327691:UNC327692 UWX327691:UWY327692 VGT327691:VGU327692 VQP327691:VQQ327692 WAL327691:WAM327692 WKH327691:WKI327692 WUD327691:WUE327692 K393227:L393228 HR393227:HS393228 RN393227:RO393228 ABJ393227:ABK393228 ALF393227:ALG393228 AVB393227:AVC393228 BEX393227:BEY393228 BOT393227:BOU393228 BYP393227:BYQ393228 CIL393227:CIM393228 CSH393227:CSI393228 DCD393227:DCE393228 DLZ393227:DMA393228 DVV393227:DVW393228 EFR393227:EFS393228 EPN393227:EPO393228 EZJ393227:EZK393228 FJF393227:FJG393228 FTB393227:FTC393228 GCX393227:GCY393228 GMT393227:GMU393228 GWP393227:GWQ393228 HGL393227:HGM393228 HQH393227:HQI393228 IAD393227:IAE393228 IJZ393227:IKA393228 ITV393227:ITW393228 JDR393227:JDS393228 JNN393227:JNO393228 JXJ393227:JXK393228 KHF393227:KHG393228 KRB393227:KRC393228 LAX393227:LAY393228 LKT393227:LKU393228 LUP393227:LUQ393228 MEL393227:MEM393228 MOH393227:MOI393228 MYD393227:MYE393228 NHZ393227:NIA393228 NRV393227:NRW393228 OBR393227:OBS393228 OLN393227:OLO393228 OVJ393227:OVK393228 PFF393227:PFG393228 PPB393227:PPC393228 PYX393227:PYY393228 QIT393227:QIU393228 QSP393227:QSQ393228 RCL393227:RCM393228 RMH393227:RMI393228 RWD393227:RWE393228 SFZ393227:SGA393228 SPV393227:SPW393228 SZR393227:SZS393228 TJN393227:TJO393228 TTJ393227:TTK393228 UDF393227:UDG393228 UNB393227:UNC393228 UWX393227:UWY393228 VGT393227:VGU393228 VQP393227:VQQ393228 WAL393227:WAM393228 WKH393227:WKI393228 WUD393227:WUE393228 K458763:L458764 HR458763:HS458764 RN458763:RO458764 ABJ458763:ABK458764 ALF458763:ALG458764 AVB458763:AVC458764 BEX458763:BEY458764 BOT458763:BOU458764 BYP458763:BYQ458764 CIL458763:CIM458764 CSH458763:CSI458764 DCD458763:DCE458764 DLZ458763:DMA458764 DVV458763:DVW458764 EFR458763:EFS458764 EPN458763:EPO458764 EZJ458763:EZK458764 FJF458763:FJG458764 FTB458763:FTC458764 GCX458763:GCY458764 GMT458763:GMU458764 GWP458763:GWQ458764 HGL458763:HGM458764 HQH458763:HQI458764 IAD458763:IAE458764 IJZ458763:IKA458764 ITV458763:ITW458764 JDR458763:JDS458764 JNN458763:JNO458764 JXJ458763:JXK458764 KHF458763:KHG458764 KRB458763:KRC458764 LAX458763:LAY458764 LKT458763:LKU458764 LUP458763:LUQ458764 MEL458763:MEM458764 MOH458763:MOI458764 MYD458763:MYE458764 NHZ458763:NIA458764 NRV458763:NRW458764 OBR458763:OBS458764 OLN458763:OLO458764 OVJ458763:OVK458764 PFF458763:PFG458764 PPB458763:PPC458764 PYX458763:PYY458764 QIT458763:QIU458764 QSP458763:QSQ458764 RCL458763:RCM458764 RMH458763:RMI458764 RWD458763:RWE458764 SFZ458763:SGA458764 SPV458763:SPW458764 SZR458763:SZS458764 TJN458763:TJO458764 TTJ458763:TTK458764 UDF458763:UDG458764 UNB458763:UNC458764 UWX458763:UWY458764 VGT458763:VGU458764 VQP458763:VQQ458764 WAL458763:WAM458764 WKH458763:WKI458764 WUD458763:WUE458764 K524299:L524300 HR524299:HS524300 RN524299:RO524300 ABJ524299:ABK524300 ALF524299:ALG524300 AVB524299:AVC524300 BEX524299:BEY524300 BOT524299:BOU524300 BYP524299:BYQ524300 CIL524299:CIM524300 CSH524299:CSI524300 DCD524299:DCE524300 DLZ524299:DMA524300 DVV524299:DVW524300 EFR524299:EFS524300 EPN524299:EPO524300 EZJ524299:EZK524300 FJF524299:FJG524300 FTB524299:FTC524300 GCX524299:GCY524300 GMT524299:GMU524300 GWP524299:GWQ524300 HGL524299:HGM524300 HQH524299:HQI524300 IAD524299:IAE524300 IJZ524299:IKA524300 ITV524299:ITW524300 JDR524299:JDS524300 JNN524299:JNO524300 JXJ524299:JXK524300 KHF524299:KHG524300 KRB524299:KRC524300 LAX524299:LAY524300 LKT524299:LKU524300 LUP524299:LUQ524300 MEL524299:MEM524300 MOH524299:MOI524300 MYD524299:MYE524300 NHZ524299:NIA524300 NRV524299:NRW524300 OBR524299:OBS524300 OLN524299:OLO524300 OVJ524299:OVK524300 PFF524299:PFG524300 PPB524299:PPC524300 PYX524299:PYY524300 QIT524299:QIU524300 QSP524299:QSQ524300 RCL524299:RCM524300 RMH524299:RMI524300 RWD524299:RWE524300 SFZ524299:SGA524300 SPV524299:SPW524300 SZR524299:SZS524300 TJN524299:TJO524300 TTJ524299:TTK524300 UDF524299:UDG524300 UNB524299:UNC524300 UWX524299:UWY524300 VGT524299:VGU524300 VQP524299:VQQ524300 WAL524299:WAM524300 WKH524299:WKI524300 WUD524299:WUE524300 K589835:L589836 HR589835:HS589836 RN589835:RO589836 ABJ589835:ABK589836 ALF589835:ALG589836 AVB589835:AVC589836 BEX589835:BEY589836 BOT589835:BOU589836 BYP589835:BYQ589836 CIL589835:CIM589836 CSH589835:CSI589836 DCD589835:DCE589836 DLZ589835:DMA589836 DVV589835:DVW589836 EFR589835:EFS589836 EPN589835:EPO589836 EZJ589835:EZK589836 FJF589835:FJG589836 FTB589835:FTC589836 GCX589835:GCY589836 GMT589835:GMU589836 GWP589835:GWQ589836 HGL589835:HGM589836 HQH589835:HQI589836 IAD589835:IAE589836 IJZ589835:IKA589836 ITV589835:ITW589836 JDR589835:JDS589836 JNN589835:JNO589836 JXJ589835:JXK589836 KHF589835:KHG589836 KRB589835:KRC589836 LAX589835:LAY589836 LKT589835:LKU589836 LUP589835:LUQ589836 MEL589835:MEM589836 MOH589835:MOI589836 MYD589835:MYE589836 NHZ589835:NIA589836 NRV589835:NRW589836 OBR589835:OBS589836 OLN589835:OLO589836 OVJ589835:OVK589836 PFF589835:PFG589836 PPB589835:PPC589836 PYX589835:PYY589836 QIT589835:QIU589836 QSP589835:QSQ589836 RCL589835:RCM589836 RMH589835:RMI589836 RWD589835:RWE589836 SFZ589835:SGA589836 SPV589835:SPW589836 SZR589835:SZS589836 TJN589835:TJO589836 TTJ589835:TTK589836 UDF589835:UDG589836 UNB589835:UNC589836 UWX589835:UWY589836 VGT589835:VGU589836 VQP589835:VQQ589836 WAL589835:WAM589836 WKH589835:WKI589836 WUD589835:WUE589836 K655371:L655372 HR655371:HS655372 RN655371:RO655372 ABJ655371:ABK655372 ALF655371:ALG655372 AVB655371:AVC655372 BEX655371:BEY655372 BOT655371:BOU655372 BYP655371:BYQ655372 CIL655371:CIM655372 CSH655371:CSI655372 DCD655371:DCE655372 DLZ655371:DMA655372 DVV655371:DVW655372 EFR655371:EFS655372 EPN655371:EPO655372 EZJ655371:EZK655372 FJF655371:FJG655372 FTB655371:FTC655372 GCX655371:GCY655372 GMT655371:GMU655372 GWP655371:GWQ655372 HGL655371:HGM655372 HQH655371:HQI655372 IAD655371:IAE655372 IJZ655371:IKA655372 ITV655371:ITW655372 JDR655371:JDS655372 JNN655371:JNO655372 JXJ655371:JXK655372 KHF655371:KHG655372 KRB655371:KRC655372 LAX655371:LAY655372 LKT655371:LKU655372 LUP655371:LUQ655372 MEL655371:MEM655372 MOH655371:MOI655372 MYD655371:MYE655372 NHZ655371:NIA655372 NRV655371:NRW655372 OBR655371:OBS655372 OLN655371:OLO655372 OVJ655371:OVK655372 PFF655371:PFG655372 PPB655371:PPC655372 PYX655371:PYY655372 QIT655371:QIU655372 QSP655371:QSQ655372 RCL655371:RCM655372 RMH655371:RMI655372 RWD655371:RWE655372 SFZ655371:SGA655372 SPV655371:SPW655372 SZR655371:SZS655372 TJN655371:TJO655372 TTJ655371:TTK655372 UDF655371:UDG655372 UNB655371:UNC655372 UWX655371:UWY655372 VGT655371:VGU655372 VQP655371:VQQ655372 WAL655371:WAM655372 WKH655371:WKI655372 WUD655371:WUE655372 K720907:L720908 HR720907:HS720908 RN720907:RO720908 ABJ720907:ABK720908 ALF720907:ALG720908 AVB720907:AVC720908 BEX720907:BEY720908 BOT720907:BOU720908 BYP720907:BYQ720908 CIL720907:CIM720908 CSH720907:CSI720908 DCD720907:DCE720908 DLZ720907:DMA720908 DVV720907:DVW720908 EFR720907:EFS720908 EPN720907:EPO720908 EZJ720907:EZK720908 FJF720907:FJG720908 FTB720907:FTC720908 GCX720907:GCY720908 GMT720907:GMU720908 GWP720907:GWQ720908 HGL720907:HGM720908 HQH720907:HQI720908 IAD720907:IAE720908 IJZ720907:IKA720908 ITV720907:ITW720908 JDR720907:JDS720908 JNN720907:JNO720908 JXJ720907:JXK720908 KHF720907:KHG720908 KRB720907:KRC720908 LAX720907:LAY720908 LKT720907:LKU720908 LUP720907:LUQ720908 MEL720907:MEM720908 MOH720907:MOI720908 MYD720907:MYE720908 NHZ720907:NIA720908 NRV720907:NRW720908 OBR720907:OBS720908 OLN720907:OLO720908 OVJ720907:OVK720908 PFF720907:PFG720908 PPB720907:PPC720908 PYX720907:PYY720908 QIT720907:QIU720908 QSP720907:QSQ720908 RCL720907:RCM720908 RMH720907:RMI720908 RWD720907:RWE720908 SFZ720907:SGA720908 SPV720907:SPW720908 SZR720907:SZS720908 TJN720907:TJO720908 TTJ720907:TTK720908 UDF720907:UDG720908 UNB720907:UNC720908 UWX720907:UWY720908 VGT720907:VGU720908 VQP720907:VQQ720908 WAL720907:WAM720908 WKH720907:WKI720908 WUD720907:WUE720908 K786443:L786444 HR786443:HS786444 RN786443:RO786444 ABJ786443:ABK786444 ALF786443:ALG786444 AVB786443:AVC786444 BEX786443:BEY786444 BOT786443:BOU786444 BYP786443:BYQ786444 CIL786443:CIM786444 CSH786443:CSI786444 DCD786443:DCE786444 DLZ786443:DMA786444 DVV786443:DVW786444 EFR786443:EFS786444 EPN786443:EPO786444 EZJ786443:EZK786444 FJF786443:FJG786444 FTB786443:FTC786444 GCX786443:GCY786444 GMT786443:GMU786444 GWP786443:GWQ786444 HGL786443:HGM786444 HQH786443:HQI786444 IAD786443:IAE786444 IJZ786443:IKA786444 ITV786443:ITW786444 JDR786443:JDS786444 JNN786443:JNO786444 JXJ786443:JXK786444 KHF786443:KHG786444 KRB786443:KRC786444 LAX786443:LAY786444 LKT786443:LKU786444 LUP786443:LUQ786444 MEL786443:MEM786444 MOH786443:MOI786444 MYD786443:MYE786444 NHZ786443:NIA786444 NRV786443:NRW786444 OBR786443:OBS786444 OLN786443:OLO786444 OVJ786443:OVK786444 PFF786443:PFG786444 PPB786443:PPC786444 PYX786443:PYY786444 QIT786443:QIU786444 QSP786443:QSQ786444 RCL786443:RCM786444 RMH786443:RMI786444 RWD786443:RWE786444 SFZ786443:SGA786444 SPV786443:SPW786444 SZR786443:SZS786444 TJN786443:TJO786444 TTJ786443:TTK786444 UDF786443:UDG786444 UNB786443:UNC786444 UWX786443:UWY786444 VGT786443:VGU786444 VQP786443:VQQ786444 WAL786443:WAM786444 WKH786443:WKI786444 WUD786443:WUE786444 K851979:L851980 HR851979:HS851980 RN851979:RO851980 ABJ851979:ABK851980 ALF851979:ALG851980 AVB851979:AVC851980 BEX851979:BEY851980 BOT851979:BOU851980 BYP851979:BYQ851980 CIL851979:CIM851980 CSH851979:CSI851980 DCD851979:DCE851980 DLZ851979:DMA851980 DVV851979:DVW851980 EFR851979:EFS851980 EPN851979:EPO851980 EZJ851979:EZK851980 FJF851979:FJG851980 FTB851979:FTC851980 GCX851979:GCY851980 GMT851979:GMU851980 GWP851979:GWQ851980 HGL851979:HGM851980 HQH851979:HQI851980 IAD851979:IAE851980 IJZ851979:IKA851980 ITV851979:ITW851980 JDR851979:JDS851980 JNN851979:JNO851980 JXJ851979:JXK851980 KHF851979:KHG851980 KRB851979:KRC851980 LAX851979:LAY851980 LKT851979:LKU851980 LUP851979:LUQ851980 MEL851979:MEM851980 MOH851979:MOI851980 MYD851979:MYE851980 NHZ851979:NIA851980 NRV851979:NRW851980 OBR851979:OBS851980 OLN851979:OLO851980 OVJ851979:OVK851980 PFF851979:PFG851980 PPB851979:PPC851980 PYX851979:PYY851980 QIT851979:QIU851980 QSP851979:QSQ851980 RCL851979:RCM851980 RMH851979:RMI851980 RWD851979:RWE851980 SFZ851979:SGA851980 SPV851979:SPW851980 SZR851979:SZS851980 TJN851979:TJO851980 TTJ851979:TTK851980 UDF851979:UDG851980 UNB851979:UNC851980 UWX851979:UWY851980 VGT851979:VGU851980 VQP851979:VQQ851980 WAL851979:WAM851980 WKH851979:WKI851980 WUD851979:WUE851980 K917515:L917516 HR917515:HS917516 RN917515:RO917516 ABJ917515:ABK917516 ALF917515:ALG917516 AVB917515:AVC917516 BEX917515:BEY917516 BOT917515:BOU917516 BYP917515:BYQ917516 CIL917515:CIM917516 CSH917515:CSI917516 DCD917515:DCE917516 DLZ917515:DMA917516 DVV917515:DVW917516 EFR917515:EFS917516 EPN917515:EPO917516 EZJ917515:EZK917516 FJF917515:FJG917516 FTB917515:FTC917516 GCX917515:GCY917516 GMT917515:GMU917516 GWP917515:GWQ917516 HGL917515:HGM917516 HQH917515:HQI917516 IAD917515:IAE917516 IJZ917515:IKA917516 ITV917515:ITW917516 JDR917515:JDS917516 JNN917515:JNO917516 JXJ917515:JXK917516 KHF917515:KHG917516 KRB917515:KRC917516 LAX917515:LAY917516 LKT917515:LKU917516 LUP917515:LUQ917516 MEL917515:MEM917516 MOH917515:MOI917516 MYD917515:MYE917516 NHZ917515:NIA917516 NRV917515:NRW917516 OBR917515:OBS917516 OLN917515:OLO917516 OVJ917515:OVK917516 PFF917515:PFG917516 PPB917515:PPC917516 PYX917515:PYY917516 QIT917515:QIU917516 QSP917515:QSQ917516 RCL917515:RCM917516 RMH917515:RMI917516 RWD917515:RWE917516 SFZ917515:SGA917516 SPV917515:SPW917516 SZR917515:SZS917516 TJN917515:TJO917516 TTJ917515:TTK917516 UDF917515:UDG917516 UNB917515:UNC917516 UWX917515:UWY917516 VGT917515:VGU917516 VQP917515:VQQ917516 WAL917515:WAM917516 WKH917515:WKI917516 WUD917515:WUE917516 K983051:L983052 HR983051:HS983052 RN983051:RO983052 ABJ983051:ABK983052 ALF983051:ALG983052 AVB983051:AVC983052 BEX983051:BEY983052 BOT983051:BOU983052 BYP983051:BYQ983052 CIL983051:CIM983052 CSH983051:CSI983052 DCD983051:DCE983052 DLZ983051:DMA983052 DVV983051:DVW983052 EFR983051:EFS983052 EPN983051:EPO983052 EZJ983051:EZK983052 FJF983051:FJG983052 FTB983051:FTC983052 GCX983051:GCY983052 GMT983051:GMU983052 GWP983051:GWQ983052 HGL983051:HGM983052 HQH983051:HQI983052 IAD983051:IAE983052 IJZ983051:IKA983052 ITV983051:ITW983052 JDR983051:JDS983052 JNN983051:JNO983052 JXJ983051:JXK983052 KHF983051:KHG983052 KRB983051:KRC983052 LAX983051:LAY983052 LKT983051:LKU983052 LUP983051:LUQ983052 MEL983051:MEM983052 MOH983051:MOI983052 MYD983051:MYE983052 NHZ983051:NIA983052 NRV983051:NRW983052 OBR983051:OBS983052 OLN983051:OLO983052 OVJ983051:OVK983052 PFF983051:PFG983052 PPB983051:PPC983052 PYX983051:PYY983052 QIT983051:QIU983052 QSP983051:QSQ983052 RCL983051:RCM983052 RMH983051:RMI983052 RWD983051:RWE983052 SFZ983051:SGA983052 SPV983051:SPW983052 SZR983051:SZS983052 TJN983051:TJO983052 TTJ983051:TTK983052 UDF983051:UDG983052 UNB983051:UNC983052 UWX983051:UWY983052 VGT983051:VGU983052 VQP983051:VQQ983052 WAL983051:WAM983052 WKH983051:WKI983052 WUD983051:WUE983052 J65544 HQ65544 RM65544 ABI65544 ALE65544 AVA65544 BEW65544 BOS65544 BYO65544 CIK65544 CSG65544 DCC65544 DLY65544 DVU65544 EFQ65544 EPM65544 EZI65544 FJE65544 FTA65544 GCW65544 GMS65544 GWO65544 HGK65544 HQG65544 IAC65544 IJY65544 ITU65544 JDQ65544 JNM65544 JXI65544 KHE65544 KRA65544 LAW65544 LKS65544 LUO65544 MEK65544 MOG65544 MYC65544 NHY65544 NRU65544 OBQ65544 OLM65544 OVI65544 PFE65544 PPA65544 PYW65544 QIS65544 QSO65544 RCK65544 RMG65544 RWC65544 SFY65544 SPU65544 SZQ65544 TJM65544 TTI65544 UDE65544 UNA65544 UWW65544 VGS65544 VQO65544 WAK65544 WKG65544 WUC65544 J131080 HQ131080 RM131080 ABI131080 ALE131080 AVA131080 BEW131080 BOS131080 BYO131080 CIK131080 CSG131080 DCC131080 DLY131080 DVU131080 EFQ131080 EPM131080 EZI131080 FJE131080 FTA131080 GCW131080 GMS131080 GWO131080 HGK131080 HQG131080 IAC131080 IJY131080 ITU131080 JDQ131080 JNM131080 JXI131080 KHE131080 KRA131080 LAW131080 LKS131080 LUO131080 MEK131080 MOG131080 MYC131080 NHY131080 NRU131080 OBQ131080 OLM131080 OVI131080 PFE131080 PPA131080 PYW131080 QIS131080 QSO131080 RCK131080 RMG131080 RWC131080 SFY131080 SPU131080 SZQ131080 TJM131080 TTI131080 UDE131080 UNA131080 UWW131080 VGS131080 VQO131080 WAK131080 WKG131080 WUC131080 J196616 HQ196616 RM196616 ABI196616 ALE196616 AVA196616 BEW196616 BOS196616 BYO196616 CIK196616 CSG196616 DCC196616 DLY196616 DVU196616 EFQ196616 EPM196616 EZI196616 FJE196616 FTA196616 GCW196616 GMS196616 GWO196616 HGK196616 HQG196616 IAC196616 IJY196616 ITU196616 JDQ196616 JNM196616 JXI196616 KHE196616 KRA196616 LAW196616 LKS196616 LUO196616 MEK196616 MOG196616 MYC196616 NHY196616 NRU196616 OBQ196616 OLM196616 OVI196616 PFE196616 PPA196616 PYW196616 QIS196616 QSO196616 RCK196616 RMG196616 RWC196616 SFY196616 SPU196616 SZQ196616 TJM196616 TTI196616 UDE196616 UNA196616 UWW196616 VGS196616 VQO196616 WAK196616 WKG196616 WUC196616 J262152 HQ262152 RM262152 ABI262152 ALE262152 AVA262152 BEW262152 BOS262152 BYO262152 CIK262152 CSG262152 DCC262152 DLY262152 DVU262152 EFQ262152 EPM262152 EZI262152 FJE262152 FTA262152 GCW262152 GMS262152 GWO262152 HGK262152 HQG262152 IAC262152 IJY262152 ITU262152 JDQ262152 JNM262152 JXI262152 KHE262152 KRA262152 LAW262152 LKS262152 LUO262152 MEK262152 MOG262152 MYC262152 NHY262152 NRU262152 OBQ262152 OLM262152 OVI262152 PFE262152 PPA262152 PYW262152 QIS262152 QSO262152 RCK262152 RMG262152 RWC262152 SFY262152 SPU262152 SZQ262152 TJM262152 TTI262152 UDE262152 UNA262152 UWW262152 VGS262152 VQO262152 WAK262152 WKG262152 WUC262152 J327688 HQ327688 RM327688 ABI327688 ALE327688 AVA327688 BEW327688 BOS327688 BYO327688 CIK327688 CSG327688 DCC327688 DLY327688 DVU327688 EFQ327688 EPM327688 EZI327688 FJE327688 FTA327688 GCW327688 GMS327688 GWO327688 HGK327688 HQG327688 IAC327688 IJY327688 ITU327688 JDQ327688 JNM327688 JXI327688 KHE327688 KRA327688 LAW327688 LKS327688 LUO327688 MEK327688 MOG327688 MYC327688 NHY327688 NRU327688 OBQ327688 OLM327688 OVI327688 PFE327688 PPA327688 PYW327688 QIS327688 QSO327688 RCK327688 RMG327688 RWC327688 SFY327688 SPU327688 SZQ327688 TJM327688 TTI327688 UDE327688 UNA327688 UWW327688 VGS327688 VQO327688 WAK327688 WKG327688 WUC327688 J393224 HQ393224 RM393224 ABI393224 ALE393224 AVA393224 BEW393224 BOS393224 BYO393224 CIK393224 CSG393224 DCC393224 DLY393224 DVU393224 EFQ393224 EPM393224 EZI393224 FJE393224 FTA393224 GCW393224 GMS393224 GWO393224 HGK393224 HQG393224 IAC393224 IJY393224 ITU393224 JDQ393224 JNM393224 JXI393224 KHE393224 KRA393224 LAW393224 LKS393224 LUO393224 MEK393224 MOG393224 MYC393224 NHY393224 NRU393224 OBQ393224 OLM393224 OVI393224 PFE393224 PPA393224 PYW393224 QIS393224 QSO393224 RCK393224 RMG393224 RWC393224 SFY393224 SPU393224 SZQ393224 TJM393224 TTI393224 UDE393224 UNA393224 UWW393224 VGS393224 VQO393224 WAK393224 WKG393224 WUC393224 J458760 HQ458760 RM458760 ABI458760 ALE458760 AVA458760 BEW458760 BOS458760 BYO458760 CIK458760 CSG458760 DCC458760 DLY458760 DVU458760 EFQ458760 EPM458760 EZI458760 FJE458760 FTA458760 GCW458760 GMS458760 GWO458760 HGK458760 HQG458760 IAC458760 IJY458760 ITU458760 JDQ458760 JNM458760 JXI458760 KHE458760 KRA458760 LAW458760 LKS458760 LUO458760 MEK458760 MOG458760 MYC458760 NHY458760 NRU458760 OBQ458760 OLM458760 OVI458760 PFE458760 PPA458760 PYW458760 QIS458760 QSO458760 RCK458760 RMG458760 RWC458760 SFY458760 SPU458760 SZQ458760 TJM458760 TTI458760 UDE458760 UNA458760 UWW458760 VGS458760 VQO458760 WAK458760 WKG458760 WUC458760 J524296 HQ524296 RM524296 ABI524296 ALE524296 AVA524296 BEW524296 BOS524296 BYO524296 CIK524296 CSG524296 DCC524296 DLY524296 DVU524296 EFQ524296 EPM524296 EZI524296 FJE524296 FTA524296 GCW524296 GMS524296 GWO524296 HGK524296 HQG524296 IAC524296 IJY524296 ITU524296 JDQ524296 JNM524296 JXI524296 KHE524296 KRA524296 LAW524296 LKS524296 LUO524296 MEK524296 MOG524296 MYC524296 NHY524296 NRU524296 OBQ524296 OLM524296 OVI524296 PFE524296 PPA524296 PYW524296 QIS524296 QSO524296 RCK524296 RMG524296 RWC524296 SFY524296 SPU524296 SZQ524296 TJM524296 TTI524296 UDE524296 UNA524296 UWW524296 VGS524296 VQO524296 WAK524296 WKG524296 WUC524296 J589832 HQ589832 RM589832 ABI589832 ALE589832 AVA589832 BEW589832 BOS589832 BYO589832 CIK589832 CSG589832 DCC589832 DLY589832 DVU589832 EFQ589832 EPM589832 EZI589832 FJE589832 FTA589832 GCW589832 GMS589832 GWO589832 HGK589832 HQG589832 IAC589832 IJY589832 ITU589832 JDQ589832 JNM589832 JXI589832 KHE589832 KRA589832 LAW589832 LKS589832 LUO589832 MEK589832 MOG589832 MYC589832 NHY589832 NRU589832 OBQ589832 OLM589832 OVI589832 PFE589832 PPA589832 PYW589832 QIS589832 QSO589832 RCK589832 RMG589832 RWC589832 SFY589832 SPU589832 SZQ589832 TJM589832 TTI589832 UDE589832 UNA589832 UWW589832 VGS589832 VQO589832 WAK589832 WKG589832 WUC589832 J655368 HQ655368 RM655368 ABI655368 ALE655368 AVA655368 BEW655368 BOS655368 BYO655368 CIK655368 CSG655368 DCC655368 DLY655368 DVU655368 EFQ655368 EPM655368 EZI655368 FJE655368 FTA655368 GCW655368 GMS655368 GWO655368 HGK655368 HQG655368 IAC655368 IJY655368 ITU655368 JDQ655368 JNM655368 JXI655368 KHE655368 KRA655368 LAW655368 LKS655368 LUO655368 MEK655368 MOG655368 MYC655368 NHY655368 NRU655368 OBQ655368 OLM655368 OVI655368 PFE655368 PPA655368 PYW655368 QIS655368 QSO655368 RCK655368 RMG655368 RWC655368 SFY655368 SPU655368 SZQ655368 TJM655368 TTI655368 UDE655368 UNA655368 UWW655368 VGS655368 VQO655368 WAK655368 WKG655368 WUC655368 J720904 HQ720904 RM720904 ABI720904 ALE720904 AVA720904 BEW720904 BOS720904 BYO720904 CIK720904 CSG720904 DCC720904 DLY720904 DVU720904 EFQ720904 EPM720904 EZI720904 FJE720904 FTA720904 GCW720904 GMS720904 GWO720904 HGK720904 HQG720904 IAC720904 IJY720904 ITU720904 JDQ720904 JNM720904 JXI720904 KHE720904 KRA720904 LAW720904 LKS720904 LUO720904 MEK720904 MOG720904 MYC720904 NHY720904 NRU720904 OBQ720904 OLM720904 OVI720904 PFE720904 PPA720904 PYW720904 QIS720904 QSO720904 RCK720904 RMG720904 RWC720904 SFY720904 SPU720904 SZQ720904 TJM720904 TTI720904 UDE720904 UNA720904 UWW720904 VGS720904 VQO720904 WAK720904 WKG720904 WUC720904 J786440 HQ786440 RM786440 ABI786440 ALE786440 AVA786440 BEW786440 BOS786440 BYO786440 CIK786440 CSG786440 DCC786440 DLY786440 DVU786440 EFQ786440 EPM786440 EZI786440 FJE786440 FTA786440 GCW786440 GMS786440 GWO786440 HGK786440 HQG786440 IAC786440 IJY786440 ITU786440 JDQ786440 JNM786440 JXI786440 KHE786440 KRA786440 LAW786440 LKS786440 LUO786440 MEK786440 MOG786440 MYC786440 NHY786440 NRU786440 OBQ786440 OLM786440 OVI786440 PFE786440 PPA786440 PYW786440 QIS786440 QSO786440 RCK786440 RMG786440 RWC786440 SFY786440 SPU786440 SZQ786440 TJM786440 TTI786440 UDE786440 UNA786440 UWW786440 VGS786440 VQO786440 WAK786440 WKG786440 WUC786440 J851976 HQ851976 RM851976 ABI851976 ALE851976 AVA851976 BEW851976 BOS851976 BYO851976 CIK851976 CSG851976 DCC851976 DLY851976 DVU851976 EFQ851976 EPM851976 EZI851976 FJE851976 FTA851976 GCW851976 GMS851976 GWO851976 HGK851976 HQG851976 IAC851976 IJY851976 ITU851976 JDQ851976 JNM851976 JXI851976 KHE851976 KRA851976 LAW851976 LKS851976 LUO851976 MEK851976 MOG851976 MYC851976 NHY851976 NRU851976 OBQ851976 OLM851976 OVI851976 PFE851976 PPA851976 PYW851976 QIS851976 QSO851976 RCK851976 RMG851976 RWC851976 SFY851976 SPU851976 SZQ851976 TJM851976 TTI851976 UDE851976 UNA851976 UWW851976 VGS851976 VQO851976 WAK851976 WKG851976 WUC851976 J917512 HQ917512 RM917512 ABI917512 ALE917512 AVA917512 BEW917512 BOS917512 BYO917512 CIK917512 CSG917512 DCC917512 DLY917512 DVU917512 EFQ917512 EPM917512 EZI917512 FJE917512 FTA917512 GCW917512 GMS917512 GWO917512 HGK917512 HQG917512 IAC917512 IJY917512 ITU917512 JDQ917512 JNM917512 JXI917512 KHE917512 KRA917512 LAW917512 LKS917512 LUO917512 MEK917512 MOG917512 MYC917512 NHY917512 NRU917512 OBQ917512 OLM917512 OVI917512 PFE917512 PPA917512 PYW917512 QIS917512 QSO917512 RCK917512 RMG917512 RWC917512 SFY917512 SPU917512 SZQ917512 TJM917512 TTI917512 UDE917512 UNA917512 UWW917512 VGS917512 VQO917512 WAK917512 WKG917512 WUC917512 J983048 HQ983048 RM983048 ABI983048 ALE983048 AVA983048 BEW983048 BOS983048 BYO983048 CIK983048 CSG983048 DCC983048 DLY983048 DVU983048 EFQ983048 EPM983048 EZI983048 FJE983048 FTA983048 GCW983048 GMS983048 GWO983048 HGK983048 HQG983048 IAC983048 IJY983048 ITU983048 JDQ983048 JNM983048 JXI983048 KHE983048 KRA983048 LAW983048 LKS983048 LUO983048 MEK983048 MOG983048 MYC983048 NHY983048 NRU983048 OBQ983048 OLM983048 OVI983048 PFE983048 PPA983048 PYW983048 QIS983048 QSO983048 RCK983048 RMG983048 RWC983048 SFY983048 SPU983048 SZQ983048 TJM983048 TTI983048 UDE983048 UNA983048 UWW983048 VGS983048 VQO983048 WAK983048 WKG983048 WUC983048 M65544:M65548 HT65544:HT65548 RP65544:RP65548 ABL65544:ABL65548 ALH65544:ALH65548 AVD65544:AVD65548 BEZ65544:BEZ65548 BOV65544:BOV65548 BYR65544:BYR65548 CIN65544:CIN65548 CSJ65544:CSJ65548 DCF65544:DCF65548 DMB65544:DMB65548 DVX65544:DVX65548 EFT65544:EFT65548 EPP65544:EPP65548 EZL65544:EZL65548 FJH65544:FJH65548 FTD65544:FTD65548 GCZ65544:GCZ65548 GMV65544:GMV65548 GWR65544:GWR65548 HGN65544:HGN65548 HQJ65544:HQJ65548 IAF65544:IAF65548 IKB65544:IKB65548 ITX65544:ITX65548 JDT65544:JDT65548 JNP65544:JNP65548 JXL65544:JXL65548 KHH65544:KHH65548 KRD65544:KRD65548 LAZ65544:LAZ65548 LKV65544:LKV65548 LUR65544:LUR65548 MEN65544:MEN65548 MOJ65544:MOJ65548 MYF65544:MYF65548 NIB65544:NIB65548 NRX65544:NRX65548 OBT65544:OBT65548 OLP65544:OLP65548 OVL65544:OVL65548 PFH65544:PFH65548 PPD65544:PPD65548 PYZ65544:PYZ65548 QIV65544:QIV65548 QSR65544:QSR65548 RCN65544:RCN65548 RMJ65544:RMJ65548 RWF65544:RWF65548 SGB65544:SGB65548 SPX65544:SPX65548 SZT65544:SZT65548 TJP65544:TJP65548 TTL65544:TTL65548 UDH65544:UDH65548 UND65544:UND65548 UWZ65544:UWZ65548 VGV65544:VGV65548 VQR65544:VQR65548 WAN65544:WAN65548 WKJ65544:WKJ65548 WUF65544:WUF65548 M131080:M131084 HT131080:HT131084 RP131080:RP131084 ABL131080:ABL131084 ALH131080:ALH131084 AVD131080:AVD131084 BEZ131080:BEZ131084 BOV131080:BOV131084 BYR131080:BYR131084 CIN131080:CIN131084 CSJ131080:CSJ131084 DCF131080:DCF131084 DMB131080:DMB131084 DVX131080:DVX131084 EFT131080:EFT131084 EPP131080:EPP131084 EZL131080:EZL131084 FJH131080:FJH131084 FTD131080:FTD131084 GCZ131080:GCZ131084 GMV131080:GMV131084 GWR131080:GWR131084 HGN131080:HGN131084 HQJ131080:HQJ131084 IAF131080:IAF131084 IKB131080:IKB131084 ITX131080:ITX131084 JDT131080:JDT131084 JNP131080:JNP131084 JXL131080:JXL131084 KHH131080:KHH131084 KRD131080:KRD131084 LAZ131080:LAZ131084 LKV131080:LKV131084 LUR131080:LUR131084 MEN131080:MEN131084 MOJ131080:MOJ131084 MYF131080:MYF131084 NIB131080:NIB131084 NRX131080:NRX131084 OBT131080:OBT131084 OLP131080:OLP131084 OVL131080:OVL131084 PFH131080:PFH131084 PPD131080:PPD131084 PYZ131080:PYZ131084 QIV131080:QIV131084 QSR131080:QSR131084 RCN131080:RCN131084 RMJ131080:RMJ131084 RWF131080:RWF131084 SGB131080:SGB131084 SPX131080:SPX131084 SZT131080:SZT131084 TJP131080:TJP131084 TTL131080:TTL131084 UDH131080:UDH131084 UND131080:UND131084 UWZ131080:UWZ131084 VGV131080:VGV131084 VQR131080:VQR131084 WAN131080:WAN131084 WKJ131080:WKJ131084 WUF131080:WUF131084 M196616:M196620 HT196616:HT196620 RP196616:RP196620 ABL196616:ABL196620 ALH196616:ALH196620 AVD196616:AVD196620 BEZ196616:BEZ196620 BOV196616:BOV196620 BYR196616:BYR196620 CIN196616:CIN196620 CSJ196616:CSJ196620 DCF196616:DCF196620 DMB196616:DMB196620 DVX196616:DVX196620 EFT196616:EFT196620 EPP196616:EPP196620 EZL196616:EZL196620 FJH196616:FJH196620 FTD196616:FTD196620 GCZ196616:GCZ196620 GMV196616:GMV196620 GWR196616:GWR196620 HGN196616:HGN196620 HQJ196616:HQJ196620 IAF196616:IAF196620 IKB196616:IKB196620 ITX196616:ITX196620 JDT196616:JDT196620 JNP196616:JNP196620 JXL196616:JXL196620 KHH196616:KHH196620 KRD196616:KRD196620 LAZ196616:LAZ196620 LKV196616:LKV196620 LUR196616:LUR196620 MEN196616:MEN196620 MOJ196616:MOJ196620 MYF196616:MYF196620 NIB196616:NIB196620 NRX196616:NRX196620 OBT196616:OBT196620 OLP196616:OLP196620 OVL196616:OVL196620 PFH196616:PFH196620 PPD196616:PPD196620 PYZ196616:PYZ196620 QIV196616:QIV196620 QSR196616:QSR196620 RCN196616:RCN196620 RMJ196616:RMJ196620 RWF196616:RWF196620 SGB196616:SGB196620 SPX196616:SPX196620 SZT196616:SZT196620 TJP196616:TJP196620 TTL196616:TTL196620 UDH196616:UDH196620 UND196616:UND196620 UWZ196616:UWZ196620 VGV196616:VGV196620 VQR196616:VQR196620 WAN196616:WAN196620 WKJ196616:WKJ196620 WUF196616:WUF196620 M262152:M262156 HT262152:HT262156 RP262152:RP262156 ABL262152:ABL262156 ALH262152:ALH262156 AVD262152:AVD262156 BEZ262152:BEZ262156 BOV262152:BOV262156 BYR262152:BYR262156 CIN262152:CIN262156 CSJ262152:CSJ262156 DCF262152:DCF262156 DMB262152:DMB262156 DVX262152:DVX262156 EFT262152:EFT262156 EPP262152:EPP262156 EZL262152:EZL262156 FJH262152:FJH262156 FTD262152:FTD262156 GCZ262152:GCZ262156 GMV262152:GMV262156 GWR262152:GWR262156 HGN262152:HGN262156 HQJ262152:HQJ262156 IAF262152:IAF262156 IKB262152:IKB262156 ITX262152:ITX262156 JDT262152:JDT262156 JNP262152:JNP262156 JXL262152:JXL262156 KHH262152:KHH262156 KRD262152:KRD262156 LAZ262152:LAZ262156 LKV262152:LKV262156 LUR262152:LUR262156 MEN262152:MEN262156 MOJ262152:MOJ262156 MYF262152:MYF262156 NIB262152:NIB262156 NRX262152:NRX262156 OBT262152:OBT262156 OLP262152:OLP262156 OVL262152:OVL262156 PFH262152:PFH262156 PPD262152:PPD262156 PYZ262152:PYZ262156 QIV262152:QIV262156 QSR262152:QSR262156 RCN262152:RCN262156 RMJ262152:RMJ262156 RWF262152:RWF262156 SGB262152:SGB262156 SPX262152:SPX262156 SZT262152:SZT262156 TJP262152:TJP262156 TTL262152:TTL262156 UDH262152:UDH262156 UND262152:UND262156 UWZ262152:UWZ262156 VGV262152:VGV262156 VQR262152:VQR262156 WAN262152:WAN262156 WKJ262152:WKJ262156 WUF262152:WUF262156 M327688:M327692 HT327688:HT327692 RP327688:RP327692 ABL327688:ABL327692 ALH327688:ALH327692 AVD327688:AVD327692 BEZ327688:BEZ327692 BOV327688:BOV327692 BYR327688:BYR327692 CIN327688:CIN327692 CSJ327688:CSJ327692 DCF327688:DCF327692 DMB327688:DMB327692 DVX327688:DVX327692 EFT327688:EFT327692 EPP327688:EPP327692 EZL327688:EZL327692 FJH327688:FJH327692 FTD327688:FTD327692 GCZ327688:GCZ327692 GMV327688:GMV327692 GWR327688:GWR327692 HGN327688:HGN327692 HQJ327688:HQJ327692 IAF327688:IAF327692 IKB327688:IKB327692 ITX327688:ITX327692 JDT327688:JDT327692 JNP327688:JNP327692 JXL327688:JXL327692 KHH327688:KHH327692 KRD327688:KRD327692 LAZ327688:LAZ327692 LKV327688:LKV327692 LUR327688:LUR327692 MEN327688:MEN327692 MOJ327688:MOJ327692 MYF327688:MYF327692 NIB327688:NIB327692 NRX327688:NRX327692 OBT327688:OBT327692 OLP327688:OLP327692 OVL327688:OVL327692 PFH327688:PFH327692 PPD327688:PPD327692 PYZ327688:PYZ327692 QIV327688:QIV327692 QSR327688:QSR327692 RCN327688:RCN327692 RMJ327688:RMJ327692 RWF327688:RWF327692 SGB327688:SGB327692 SPX327688:SPX327692 SZT327688:SZT327692 TJP327688:TJP327692 TTL327688:TTL327692 UDH327688:UDH327692 UND327688:UND327692 UWZ327688:UWZ327692 VGV327688:VGV327692 VQR327688:VQR327692 WAN327688:WAN327692 WKJ327688:WKJ327692 WUF327688:WUF327692 M393224:M393228 HT393224:HT393228 RP393224:RP393228 ABL393224:ABL393228 ALH393224:ALH393228 AVD393224:AVD393228 BEZ393224:BEZ393228 BOV393224:BOV393228 BYR393224:BYR393228 CIN393224:CIN393228 CSJ393224:CSJ393228 DCF393224:DCF393228 DMB393224:DMB393228 DVX393224:DVX393228 EFT393224:EFT393228 EPP393224:EPP393228 EZL393224:EZL393228 FJH393224:FJH393228 FTD393224:FTD393228 GCZ393224:GCZ393228 GMV393224:GMV393228 GWR393224:GWR393228 HGN393224:HGN393228 HQJ393224:HQJ393228 IAF393224:IAF393228 IKB393224:IKB393228 ITX393224:ITX393228 JDT393224:JDT393228 JNP393224:JNP393228 JXL393224:JXL393228 KHH393224:KHH393228 KRD393224:KRD393228 LAZ393224:LAZ393228 LKV393224:LKV393228 LUR393224:LUR393228 MEN393224:MEN393228 MOJ393224:MOJ393228 MYF393224:MYF393228 NIB393224:NIB393228 NRX393224:NRX393228 OBT393224:OBT393228 OLP393224:OLP393228 OVL393224:OVL393228 PFH393224:PFH393228 PPD393224:PPD393228 PYZ393224:PYZ393228 QIV393224:QIV393228 QSR393224:QSR393228 RCN393224:RCN393228 RMJ393224:RMJ393228 RWF393224:RWF393228 SGB393224:SGB393228 SPX393224:SPX393228 SZT393224:SZT393228 TJP393224:TJP393228 TTL393224:TTL393228 UDH393224:UDH393228 UND393224:UND393228 UWZ393224:UWZ393228 VGV393224:VGV393228 VQR393224:VQR393228 WAN393224:WAN393228 WKJ393224:WKJ393228 WUF393224:WUF393228 M458760:M458764 HT458760:HT458764 RP458760:RP458764 ABL458760:ABL458764 ALH458760:ALH458764 AVD458760:AVD458764 BEZ458760:BEZ458764 BOV458760:BOV458764 BYR458760:BYR458764 CIN458760:CIN458764 CSJ458760:CSJ458764 DCF458760:DCF458764 DMB458760:DMB458764 DVX458760:DVX458764 EFT458760:EFT458764 EPP458760:EPP458764 EZL458760:EZL458764 FJH458760:FJH458764 FTD458760:FTD458764 GCZ458760:GCZ458764 GMV458760:GMV458764 GWR458760:GWR458764 HGN458760:HGN458764 HQJ458760:HQJ458764 IAF458760:IAF458764 IKB458760:IKB458764 ITX458760:ITX458764 JDT458760:JDT458764 JNP458760:JNP458764 JXL458760:JXL458764 KHH458760:KHH458764 KRD458760:KRD458764 LAZ458760:LAZ458764 LKV458760:LKV458764 LUR458760:LUR458764 MEN458760:MEN458764 MOJ458760:MOJ458764 MYF458760:MYF458764 NIB458760:NIB458764 NRX458760:NRX458764 OBT458760:OBT458764 OLP458760:OLP458764 OVL458760:OVL458764 PFH458760:PFH458764 PPD458760:PPD458764 PYZ458760:PYZ458764 QIV458760:QIV458764 QSR458760:QSR458764 RCN458760:RCN458764 RMJ458760:RMJ458764 RWF458760:RWF458764 SGB458760:SGB458764 SPX458760:SPX458764 SZT458760:SZT458764 TJP458760:TJP458764 TTL458760:TTL458764 UDH458760:UDH458764 UND458760:UND458764 UWZ458760:UWZ458764 VGV458760:VGV458764 VQR458760:VQR458764 WAN458760:WAN458764 WKJ458760:WKJ458764 WUF458760:WUF458764 M524296:M524300 HT524296:HT524300 RP524296:RP524300 ABL524296:ABL524300 ALH524296:ALH524300 AVD524296:AVD524300 BEZ524296:BEZ524300 BOV524296:BOV524300 BYR524296:BYR524300 CIN524296:CIN524300 CSJ524296:CSJ524300 DCF524296:DCF524300 DMB524296:DMB524300 DVX524296:DVX524300 EFT524296:EFT524300 EPP524296:EPP524300 EZL524296:EZL524300 FJH524296:FJH524300 FTD524296:FTD524300 GCZ524296:GCZ524300 GMV524296:GMV524300 GWR524296:GWR524300 HGN524296:HGN524300 HQJ524296:HQJ524300 IAF524296:IAF524300 IKB524296:IKB524300 ITX524296:ITX524300 JDT524296:JDT524300 JNP524296:JNP524300 JXL524296:JXL524300 KHH524296:KHH524300 KRD524296:KRD524300 LAZ524296:LAZ524300 LKV524296:LKV524300 LUR524296:LUR524300 MEN524296:MEN524300 MOJ524296:MOJ524300 MYF524296:MYF524300 NIB524296:NIB524300 NRX524296:NRX524300 OBT524296:OBT524300 OLP524296:OLP524300 OVL524296:OVL524300 PFH524296:PFH524300 PPD524296:PPD524300 PYZ524296:PYZ524300 QIV524296:QIV524300 QSR524296:QSR524300 RCN524296:RCN524300 RMJ524296:RMJ524300 RWF524296:RWF524300 SGB524296:SGB524300 SPX524296:SPX524300 SZT524296:SZT524300 TJP524296:TJP524300 TTL524296:TTL524300 UDH524296:UDH524300 UND524296:UND524300 UWZ524296:UWZ524300 VGV524296:VGV524300 VQR524296:VQR524300 WAN524296:WAN524300 WKJ524296:WKJ524300 WUF524296:WUF524300 M589832:M589836 HT589832:HT589836 RP589832:RP589836 ABL589832:ABL589836 ALH589832:ALH589836 AVD589832:AVD589836 BEZ589832:BEZ589836 BOV589832:BOV589836 BYR589832:BYR589836 CIN589832:CIN589836 CSJ589832:CSJ589836 DCF589832:DCF589836 DMB589832:DMB589836 DVX589832:DVX589836 EFT589832:EFT589836 EPP589832:EPP589836 EZL589832:EZL589836 FJH589832:FJH589836 FTD589832:FTD589836 GCZ589832:GCZ589836 GMV589832:GMV589836 GWR589832:GWR589836 HGN589832:HGN589836 HQJ589832:HQJ589836 IAF589832:IAF589836 IKB589832:IKB589836 ITX589832:ITX589836 JDT589832:JDT589836 JNP589832:JNP589836 JXL589832:JXL589836 KHH589832:KHH589836 KRD589832:KRD589836 LAZ589832:LAZ589836 LKV589832:LKV589836 LUR589832:LUR589836 MEN589832:MEN589836 MOJ589832:MOJ589836 MYF589832:MYF589836 NIB589832:NIB589836 NRX589832:NRX589836 OBT589832:OBT589836 OLP589832:OLP589836 OVL589832:OVL589836 PFH589832:PFH589836 PPD589832:PPD589836 PYZ589832:PYZ589836 QIV589832:QIV589836 QSR589832:QSR589836 RCN589832:RCN589836 RMJ589832:RMJ589836 RWF589832:RWF589836 SGB589832:SGB589836 SPX589832:SPX589836 SZT589832:SZT589836 TJP589832:TJP589836 TTL589832:TTL589836 UDH589832:UDH589836 UND589832:UND589836 UWZ589832:UWZ589836 VGV589832:VGV589836 VQR589832:VQR589836 WAN589832:WAN589836 WKJ589832:WKJ589836 WUF589832:WUF589836 M655368:M655372 HT655368:HT655372 RP655368:RP655372 ABL655368:ABL655372 ALH655368:ALH655372 AVD655368:AVD655372 BEZ655368:BEZ655372 BOV655368:BOV655372 BYR655368:BYR655372 CIN655368:CIN655372 CSJ655368:CSJ655372 DCF655368:DCF655372 DMB655368:DMB655372 DVX655368:DVX655372 EFT655368:EFT655372 EPP655368:EPP655372 EZL655368:EZL655372 FJH655368:FJH655372 FTD655368:FTD655372 GCZ655368:GCZ655372 GMV655368:GMV655372 GWR655368:GWR655372 HGN655368:HGN655372 HQJ655368:HQJ655372 IAF655368:IAF655372 IKB655368:IKB655372 ITX655368:ITX655372 JDT655368:JDT655372 JNP655368:JNP655372 JXL655368:JXL655372 KHH655368:KHH655372 KRD655368:KRD655372 LAZ655368:LAZ655372 LKV655368:LKV655372 LUR655368:LUR655372 MEN655368:MEN655372 MOJ655368:MOJ655372 MYF655368:MYF655372 NIB655368:NIB655372 NRX655368:NRX655372 OBT655368:OBT655372 OLP655368:OLP655372 OVL655368:OVL655372 PFH655368:PFH655372 PPD655368:PPD655372 PYZ655368:PYZ655372 QIV655368:QIV655372 QSR655368:QSR655372 RCN655368:RCN655372 RMJ655368:RMJ655372 RWF655368:RWF655372 SGB655368:SGB655372 SPX655368:SPX655372 SZT655368:SZT655372 TJP655368:TJP655372 TTL655368:TTL655372 UDH655368:UDH655372 UND655368:UND655372 UWZ655368:UWZ655372 VGV655368:VGV655372 VQR655368:VQR655372 WAN655368:WAN655372 WKJ655368:WKJ655372 WUF655368:WUF655372 M720904:M720908 HT720904:HT720908 RP720904:RP720908 ABL720904:ABL720908 ALH720904:ALH720908 AVD720904:AVD720908 BEZ720904:BEZ720908 BOV720904:BOV720908 BYR720904:BYR720908 CIN720904:CIN720908 CSJ720904:CSJ720908 DCF720904:DCF720908 DMB720904:DMB720908 DVX720904:DVX720908 EFT720904:EFT720908 EPP720904:EPP720908 EZL720904:EZL720908 FJH720904:FJH720908 FTD720904:FTD720908 GCZ720904:GCZ720908 GMV720904:GMV720908 GWR720904:GWR720908 HGN720904:HGN720908 HQJ720904:HQJ720908 IAF720904:IAF720908 IKB720904:IKB720908 ITX720904:ITX720908 JDT720904:JDT720908 JNP720904:JNP720908 JXL720904:JXL720908 KHH720904:KHH720908 KRD720904:KRD720908 LAZ720904:LAZ720908 LKV720904:LKV720908 LUR720904:LUR720908 MEN720904:MEN720908 MOJ720904:MOJ720908 MYF720904:MYF720908 NIB720904:NIB720908 NRX720904:NRX720908 OBT720904:OBT720908 OLP720904:OLP720908 OVL720904:OVL720908 PFH720904:PFH720908 PPD720904:PPD720908 PYZ720904:PYZ720908 QIV720904:QIV720908 QSR720904:QSR720908 RCN720904:RCN720908 RMJ720904:RMJ720908 RWF720904:RWF720908 SGB720904:SGB720908 SPX720904:SPX720908 SZT720904:SZT720908 TJP720904:TJP720908 TTL720904:TTL720908 UDH720904:UDH720908 UND720904:UND720908 UWZ720904:UWZ720908 VGV720904:VGV720908 VQR720904:VQR720908 WAN720904:WAN720908 WKJ720904:WKJ720908 WUF720904:WUF720908 M786440:M786444 HT786440:HT786444 RP786440:RP786444 ABL786440:ABL786444 ALH786440:ALH786444 AVD786440:AVD786444 BEZ786440:BEZ786444 BOV786440:BOV786444 BYR786440:BYR786444 CIN786440:CIN786444 CSJ786440:CSJ786444 DCF786440:DCF786444 DMB786440:DMB786444 DVX786440:DVX786444 EFT786440:EFT786444 EPP786440:EPP786444 EZL786440:EZL786444 FJH786440:FJH786444 FTD786440:FTD786444 GCZ786440:GCZ786444 GMV786440:GMV786444 GWR786440:GWR786444 HGN786440:HGN786444 HQJ786440:HQJ786444 IAF786440:IAF786444 IKB786440:IKB786444 ITX786440:ITX786444 JDT786440:JDT786444 JNP786440:JNP786444 JXL786440:JXL786444 KHH786440:KHH786444 KRD786440:KRD786444 LAZ786440:LAZ786444 LKV786440:LKV786444 LUR786440:LUR786444 MEN786440:MEN786444 MOJ786440:MOJ786444 MYF786440:MYF786444 NIB786440:NIB786444 NRX786440:NRX786444 OBT786440:OBT786444 OLP786440:OLP786444 OVL786440:OVL786444 PFH786440:PFH786444 PPD786440:PPD786444 PYZ786440:PYZ786444 QIV786440:QIV786444 QSR786440:QSR786444 RCN786440:RCN786444 RMJ786440:RMJ786444 RWF786440:RWF786444 SGB786440:SGB786444 SPX786440:SPX786444 SZT786440:SZT786444 TJP786440:TJP786444 TTL786440:TTL786444 UDH786440:UDH786444 UND786440:UND786444 UWZ786440:UWZ786444 VGV786440:VGV786444 VQR786440:VQR786444 WAN786440:WAN786444 WKJ786440:WKJ786444 WUF786440:WUF786444 M851976:M851980 HT851976:HT851980 RP851976:RP851980 ABL851976:ABL851980 ALH851976:ALH851980 AVD851976:AVD851980 BEZ851976:BEZ851980 BOV851976:BOV851980 BYR851976:BYR851980 CIN851976:CIN851980 CSJ851976:CSJ851980 DCF851976:DCF851980 DMB851976:DMB851980 DVX851976:DVX851980 EFT851976:EFT851980 EPP851976:EPP851980 EZL851976:EZL851980 FJH851976:FJH851980 FTD851976:FTD851980 GCZ851976:GCZ851980 GMV851976:GMV851980 GWR851976:GWR851980 HGN851976:HGN851980 HQJ851976:HQJ851980 IAF851976:IAF851980 IKB851976:IKB851980 ITX851976:ITX851980 JDT851976:JDT851980 JNP851976:JNP851980 JXL851976:JXL851980 KHH851976:KHH851980 KRD851976:KRD851980 LAZ851976:LAZ851980 LKV851976:LKV851980 LUR851976:LUR851980 MEN851976:MEN851980 MOJ851976:MOJ851980 MYF851976:MYF851980 NIB851976:NIB851980 NRX851976:NRX851980 OBT851976:OBT851980 OLP851976:OLP851980 OVL851976:OVL851980 PFH851976:PFH851980 PPD851976:PPD851980 PYZ851976:PYZ851980 QIV851976:QIV851980 QSR851976:QSR851980 RCN851976:RCN851980 RMJ851976:RMJ851980 RWF851976:RWF851980 SGB851976:SGB851980 SPX851976:SPX851980 SZT851976:SZT851980 TJP851976:TJP851980 TTL851976:TTL851980 UDH851976:UDH851980 UND851976:UND851980 UWZ851976:UWZ851980 VGV851976:VGV851980 VQR851976:VQR851980 WAN851976:WAN851980 WKJ851976:WKJ851980 WUF851976:WUF851980 M917512:M917516 HT917512:HT917516 RP917512:RP917516 ABL917512:ABL917516 ALH917512:ALH917516 AVD917512:AVD917516 BEZ917512:BEZ917516 BOV917512:BOV917516 BYR917512:BYR917516 CIN917512:CIN917516 CSJ917512:CSJ917516 DCF917512:DCF917516 DMB917512:DMB917516 DVX917512:DVX917516 EFT917512:EFT917516 EPP917512:EPP917516 EZL917512:EZL917516 FJH917512:FJH917516 FTD917512:FTD917516 GCZ917512:GCZ917516 GMV917512:GMV917516 GWR917512:GWR917516 HGN917512:HGN917516 HQJ917512:HQJ917516 IAF917512:IAF917516 IKB917512:IKB917516 ITX917512:ITX917516 JDT917512:JDT917516 JNP917512:JNP917516 JXL917512:JXL917516 KHH917512:KHH917516 KRD917512:KRD917516 LAZ917512:LAZ917516 LKV917512:LKV917516 LUR917512:LUR917516 MEN917512:MEN917516 MOJ917512:MOJ917516 MYF917512:MYF917516 NIB917512:NIB917516 NRX917512:NRX917516 OBT917512:OBT917516 OLP917512:OLP917516 OVL917512:OVL917516 PFH917512:PFH917516 PPD917512:PPD917516 PYZ917512:PYZ917516 QIV917512:QIV917516 QSR917512:QSR917516 RCN917512:RCN917516 RMJ917512:RMJ917516 RWF917512:RWF917516 SGB917512:SGB917516 SPX917512:SPX917516 SZT917512:SZT917516 TJP917512:TJP917516 TTL917512:TTL917516 UDH917512:UDH917516 UND917512:UND917516 UWZ917512:UWZ917516 VGV917512:VGV917516 VQR917512:VQR917516 WAN917512:WAN917516 WKJ917512:WKJ917516 WUF917512:WUF917516 M983048:M983052 HT983048:HT983052 RP983048:RP983052 ABL983048:ABL983052 ALH983048:ALH983052 AVD983048:AVD983052 BEZ983048:BEZ983052 BOV983048:BOV983052 BYR983048:BYR983052 CIN983048:CIN983052 CSJ983048:CSJ983052 DCF983048:DCF983052 DMB983048:DMB983052 DVX983048:DVX983052 EFT983048:EFT983052 EPP983048:EPP983052 EZL983048:EZL983052 FJH983048:FJH983052 FTD983048:FTD983052 GCZ983048:GCZ983052 GMV983048:GMV983052 GWR983048:GWR983052 HGN983048:HGN983052 HQJ983048:HQJ983052 IAF983048:IAF983052 IKB983048:IKB983052 ITX983048:ITX983052 JDT983048:JDT983052 JNP983048:JNP983052 JXL983048:JXL983052 KHH983048:KHH983052 KRD983048:KRD983052 LAZ983048:LAZ983052 LKV983048:LKV983052 LUR983048:LUR983052 MEN983048:MEN983052 MOJ983048:MOJ983052 MYF983048:MYF983052 NIB983048:NIB983052 NRX983048:NRX983052 OBT983048:OBT983052 OLP983048:OLP983052 OVL983048:OVL983052 PFH983048:PFH983052 PPD983048:PPD983052 PYZ983048:PYZ983052 QIV983048:QIV983052 QSR983048:QSR983052 RCN983048:RCN983052 RMJ983048:RMJ983052 RWF983048:RWF983052 SGB983048:SGB983052 SPX983048:SPX983052 SZT983048:SZT983052 TJP983048:TJP983052 TTL983048:TTL983052 UDH983048:UDH983052 UND983048:UND983052 UWZ983048:UWZ983052 VGV983048:VGV983052 VQR983048:VQR983052 WAN983048:WAN983052 WKJ983048:WKJ983052 WUF983048:WUF983052 HU65547:II65548 RQ65547:SE65548 ABM65547:ACA65548 ALI65547:ALW65548 AVE65547:AVS65548 BFA65547:BFO65548 BOW65547:BPK65548 BYS65547:BZG65548 CIO65547:CJC65548 CSK65547:CSY65548 DCG65547:DCU65548 DMC65547:DMQ65548 DVY65547:DWM65548 EFU65547:EGI65548 EPQ65547:EQE65548 EZM65547:FAA65548 FJI65547:FJW65548 FTE65547:FTS65548 GDA65547:GDO65548 GMW65547:GNK65548 GWS65547:GXG65548 HGO65547:HHC65548 HQK65547:HQY65548 IAG65547:IAU65548 IKC65547:IKQ65548 ITY65547:IUM65548 JDU65547:JEI65548 JNQ65547:JOE65548 JXM65547:JYA65548 KHI65547:KHW65548 KRE65547:KRS65548 LBA65547:LBO65548 LKW65547:LLK65548 LUS65547:LVG65548 MEO65547:MFC65548 MOK65547:MOY65548 MYG65547:MYU65548 NIC65547:NIQ65548 NRY65547:NSM65548 OBU65547:OCI65548 OLQ65547:OME65548 OVM65547:OWA65548 PFI65547:PFW65548 PPE65547:PPS65548 PZA65547:PZO65548 QIW65547:QJK65548 QSS65547:QTG65548 RCO65547:RDC65548 RMK65547:RMY65548 RWG65547:RWU65548 SGC65547:SGQ65548 SPY65547:SQM65548 SZU65547:TAI65548 TJQ65547:TKE65548 TTM65547:TUA65548 UDI65547:UDW65548 UNE65547:UNS65548 UXA65547:UXO65548 VGW65547:VHK65548 VQS65547:VRG65548 WAO65547:WBC65548 WKK65547:WKY65548 WUG65547:WUU65548 HU131083:II131084 RQ131083:SE131084 ABM131083:ACA131084 ALI131083:ALW131084 AVE131083:AVS131084 BFA131083:BFO131084 BOW131083:BPK131084 BYS131083:BZG131084 CIO131083:CJC131084 CSK131083:CSY131084 DCG131083:DCU131084 DMC131083:DMQ131084 DVY131083:DWM131084 EFU131083:EGI131084 EPQ131083:EQE131084 EZM131083:FAA131084 FJI131083:FJW131084 FTE131083:FTS131084 GDA131083:GDO131084 GMW131083:GNK131084 GWS131083:GXG131084 HGO131083:HHC131084 HQK131083:HQY131084 IAG131083:IAU131084 IKC131083:IKQ131084 ITY131083:IUM131084 JDU131083:JEI131084 JNQ131083:JOE131084 JXM131083:JYA131084 KHI131083:KHW131084 KRE131083:KRS131084 LBA131083:LBO131084 LKW131083:LLK131084 LUS131083:LVG131084 MEO131083:MFC131084 MOK131083:MOY131084 MYG131083:MYU131084 NIC131083:NIQ131084 NRY131083:NSM131084 OBU131083:OCI131084 OLQ131083:OME131084 OVM131083:OWA131084 PFI131083:PFW131084 PPE131083:PPS131084 PZA131083:PZO131084 QIW131083:QJK131084 QSS131083:QTG131084 RCO131083:RDC131084 RMK131083:RMY131084 RWG131083:RWU131084 SGC131083:SGQ131084 SPY131083:SQM131084 SZU131083:TAI131084 TJQ131083:TKE131084 TTM131083:TUA131084 UDI131083:UDW131084 UNE131083:UNS131084 UXA131083:UXO131084 VGW131083:VHK131084 VQS131083:VRG131084 WAO131083:WBC131084 WKK131083:WKY131084 WUG131083:WUU131084 HU196619:II196620 RQ196619:SE196620 ABM196619:ACA196620 ALI196619:ALW196620 AVE196619:AVS196620 BFA196619:BFO196620 BOW196619:BPK196620 BYS196619:BZG196620 CIO196619:CJC196620 CSK196619:CSY196620 DCG196619:DCU196620 DMC196619:DMQ196620 DVY196619:DWM196620 EFU196619:EGI196620 EPQ196619:EQE196620 EZM196619:FAA196620 FJI196619:FJW196620 FTE196619:FTS196620 GDA196619:GDO196620 GMW196619:GNK196620 GWS196619:GXG196620 HGO196619:HHC196620 HQK196619:HQY196620 IAG196619:IAU196620 IKC196619:IKQ196620 ITY196619:IUM196620 JDU196619:JEI196620 JNQ196619:JOE196620 JXM196619:JYA196620 KHI196619:KHW196620 KRE196619:KRS196620 LBA196619:LBO196620 LKW196619:LLK196620 LUS196619:LVG196620 MEO196619:MFC196620 MOK196619:MOY196620 MYG196619:MYU196620 NIC196619:NIQ196620 NRY196619:NSM196620 OBU196619:OCI196620 OLQ196619:OME196620 OVM196619:OWA196620 PFI196619:PFW196620 PPE196619:PPS196620 PZA196619:PZO196620 QIW196619:QJK196620 QSS196619:QTG196620 RCO196619:RDC196620 RMK196619:RMY196620 RWG196619:RWU196620 SGC196619:SGQ196620 SPY196619:SQM196620 SZU196619:TAI196620 TJQ196619:TKE196620 TTM196619:TUA196620 UDI196619:UDW196620 UNE196619:UNS196620 UXA196619:UXO196620 VGW196619:VHK196620 VQS196619:VRG196620 WAO196619:WBC196620 WKK196619:WKY196620 WUG196619:WUU196620 HU262155:II262156 RQ262155:SE262156 ABM262155:ACA262156 ALI262155:ALW262156 AVE262155:AVS262156 BFA262155:BFO262156 BOW262155:BPK262156 BYS262155:BZG262156 CIO262155:CJC262156 CSK262155:CSY262156 DCG262155:DCU262156 DMC262155:DMQ262156 DVY262155:DWM262156 EFU262155:EGI262156 EPQ262155:EQE262156 EZM262155:FAA262156 FJI262155:FJW262156 FTE262155:FTS262156 GDA262155:GDO262156 GMW262155:GNK262156 GWS262155:GXG262156 HGO262155:HHC262156 HQK262155:HQY262156 IAG262155:IAU262156 IKC262155:IKQ262156 ITY262155:IUM262156 JDU262155:JEI262156 JNQ262155:JOE262156 JXM262155:JYA262156 KHI262155:KHW262156 KRE262155:KRS262156 LBA262155:LBO262156 LKW262155:LLK262156 LUS262155:LVG262156 MEO262155:MFC262156 MOK262155:MOY262156 MYG262155:MYU262156 NIC262155:NIQ262156 NRY262155:NSM262156 OBU262155:OCI262156 OLQ262155:OME262156 OVM262155:OWA262156 PFI262155:PFW262156 PPE262155:PPS262156 PZA262155:PZO262156 QIW262155:QJK262156 QSS262155:QTG262156 RCO262155:RDC262156 RMK262155:RMY262156 RWG262155:RWU262156 SGC262155:SGQ262156 SPY262155:SQM262156 SZU262155:TAI262156 TJQ262155:TKE262156 TTM262155:TUA262156 UDI262155:UDW262156 UNE262155:UNS262156 UXA262155:UXO262156 VGW262155:VHK262156 VQS262155:VRG262156 WAO262155:WBC262156 WKK262155:WKY262156 WUG262155:WUU262156 HU327691:II327692 RQ327691:SE327692 ABM327691:ACA327692 ALI327691:ALW327692 AVE327691:AVS327692 BFA327691:BFO327692 BOW327691:BPK327692 BYS327691:BZG327692 CIO327691:CJC327692 CSK327691:CSY327692 DCG327691:DCU327692 DMC327691:DMQ327692 DVY327691:DWM327692 EFU327691:EGI327692 EPQ327691:EQE327692 EZM327691:FAA327692 FJI327691:FJW327692 FTE327691:FTS327692 GDA327691:GDO327692 GMW327691:GNK327692 GWS327691:GXG327692 HGO327691:HHC327692 HQK327691:HQY327692 IAG327691:IAU327692 IKC327691:IKQ327692 ITY327691:IUM327692 JDU327691:JEI327692 JNQ327691:JOE327692 JXM327691:JYA327692 KHI327691:KHW327692 KRE327691:KRS327692 LBA327691:LBO327692 LKW327691:LLK327692 LUS327691:LVG327692 MEO327691:MFC327692 MOK327691:MOY327692 MYG327691:MYU327692 NIC327691:NIQ327692 NRY327691:NSM327692 OBU327691:OCI327692 OLQ327691:OME327692 OVM327691:OWA327692 PFI327691:PFW327692 PPE327691:PPS327692 PZA327691:PZO327692 QIW327691:QJK327692 QSS327691:QTG327692 RCO327691:RDC327692 RMK327691:RMY327692 RWG327691:RWU327692 SGC327691:SGQ327692 SPY327691:SQM327692 SZU327691:TAI327692 TJQ327691:TKE327692 TTM327691:TUA327692 UDI327691:UDW327692 UNE327691:UNS327692 UXA327691:UXO327692 VGW327691:VHK327692 VQS327691:VRG327692 WAO327691:WBC327692 WKK327691:WKY327692 WUG327691:WUU327692 HU393227:II393228 RQ393227:SE393228 ABM393227:ACA393228 ALI393227:ALW393228 AVE393227:AVS393228 BFA393227:BFO393228 BOW393227:BPK393228 BYS393227:BZG393228 CIO393227:CJC393228 CSK393227:CSY393228 DCG393227:DCU393228 DMC393227:DMQ393228 DVY393227:DWM393228 EFU393227:EGI393228 EPQ393227:EQE393228 EZM393227:FAA393228 FJI393227:FJW393228 FTE393227:FTS393228 GDA393227:GDO393228 GMW393227:GNK393228 GWS393227:GXG393228 HGO393227:HHC393228 HQK393227:HQY393228 IAG393227:IAU393228 IKC393227:IKQ393228 ITY393227:IUM393228 JDU393227:JEI393228 JNQ393227:JOE393228 JXM393227:JYA393228 KHI393227:KHW393228 KRE393227:KRS393228 LBA393227:LBO393228 LKW393227:LLK393228 LUS393227:LVG393228 MEO393227:MFC393228 MOK393227:MOY393228 MYG393227:MYU393228 NIC393227:NIQ393228 NRY393227:NSM393228 OBU393227:OCI393228 OLQ393227:OME393228 OVM393227:OWA393228 PFI393227:PFW393228 PPE393227:PPS393228 PZA393227:PZO393228 QIW393227:QJK393228 QSS393227:QTG393228 RCO393227:RDC393228 RMK393227:RMY393228 RWG393227:RWU393228 SGC393227:SGQ393228 SPY393227:SQM393228 SZU393227:TAI393228 TJQ393227:TKE393228 TTM393227:TUA393228 UDI393227:UDW393228 UNE393227:UNS393228 UXA393227:UXO393228 VGW393227:VHK393228 VQS393227:VRG393228 WAO393227:WBC393228 WKK393227:WKY393228 WUG393227:WUU393228 HU458763:II458764 RQ458763:SE458764 ABM458763:ACA458764 ALI458763:ALW458764 AVE458763:AVS458764 BFA458763:BFO458764 BOW458763:BPK458764 BYS458763:BZG458764 CIO458763:CJC458764 CSK458763:CSY458764 DCG458763:DCU458764 DMC458763:DMQ458764 DVY458763:DWM458764 EFU458763:EGI458764 EPQ458763:EQE458764 EZM458763:FAA458764 FJI458763:FJW458764 FTE458763:FTS458764 GDA458763:GDO458764 GMW458763:GNK458764 GWS458763:GXG458764 HGO458763:HHC458764 HQK458763:HQY458764 IAG458763:IAU458764 IKC458763:IKQ458764 ITY458763:IUM458764 JDU458763:JEI458764 JNQ458763:JOE458764 JXM458763:JYA458764 KHI458763:KHW458764 KRE458763:KRS458764 LBA458763:LBO458764 LKW458763:LLK458764 LUS458763:LVG458764 MEO458763:MFC458764 MOK458763:MOY458764 MYG458763:MYU458764 NIC458763:NIQ458764 NRY458763:NSM458764 OBU458763:OCI458764 OLQ458763:OME458764 OVM458763:OWA458764 PFI458763:PFW458764 PPE458763:PPS458764 PZA458763:PZO458764 QIW458763:QJK458764 QSS458763:QTG458764 RCO458763:RDC458764 RMK458763:RMY458764 RWG458763:RWU458764 SGC458763:SGQ458764 SPY458763:SQM458764 SZU458763:TAI458764 TJQ458763:TKE458764 TTM458763:TUA458764 UDI458763:UDW458764 UNE458763:UNS458764 UXA458763:UXO458764 VGW458763:VHK458764 VQS458763:VRG458764 WAO458763:WBC458764 WKK458763:WKY458764 WUG458763:WUU458764 HU524299:II524300 RQ524299:SE524300 ABM524299:ACA524300 ALI524299:ALW524300 AVE524299:AVS524300 BFA524299:BFO524300 BOW524299:BPK524300 BYS524299:BZG524300 CIO524299:CJC524300 CSK524299:CSY524300 DCG524299:DCU524300 DMC524299:DMQ524300 DVY524299:DWM524300 EFU524299:EGI524300 EPQ524299:EQE524300 EZM524299:FAA524300 FJI524299:FJW524300 FTE524299:FTS524300 GDA524299:GDO524300 GMW524299:GNK524300 GWS524299:GXG524300 HGO524299:HHC524300 HQK524299:HQY524300 IAG524299:IAU524300 IKC524299:IKQ524300 ITY524299:IUM524300 JDU524299:JEI524300 JNQ524299:JOE524300 JXM524299:JYA524300 KHI524299:KHW524300 KRE524299:KRS524300 LBA524299:LBO524300 LKW524299:LLK524300 LUS524299:LVG524300 MEO524299:MFC524300 MOK524299:MOY524300 MYG524299:MYU524300 NIC524299:NIQ524300 NRY524299:NSM524300 OBU524299:OCI524300 OLQ524299:OME524300 OVM524299:OWA524300 PFI524299:PFW524300 PPE524299:PPS524300 PZA524299:PZO524300 QIW524299:QJK524300 QSS524299:QTG524300 RCO524299:RDC524300 RMK524299:RMY524300 RWG524299:RWU524300 SGC524299:SGQ524300 SPY524299:SQM524300 SZU524299:TAI524300 TJQ524299:TKE524300 TTM524299:TUA524300 UDI524299:UDW524300 UNE524299:UNS524300 UXA524299:UXO524300 VGW524299:VHK524300 VQS524299:VRG524300 WAO524299:WBC524300 WKK524299:WKY524300 WUG524299:WUU524300 HU589835:II589836 RQ589835:SE589836 ABM589835:ACA589836 ALI589835:ALW589836 AVE589835:AVS589836 BFA589835:BFO589836 BOW589835:BPK589836 BYS589835:BZG589836 CIO589835:CJC589836 CSK589835:CSY589836 DCG589835:DCU589836 DMC589835:DMQ589836 DVY589835:DWM589836 EFU589835:EGI589836 EPQ589835:EQE589836 EZM589835:FAA589836 FJI589835:FJW589836 FTE589835:FTS589836 GDA589835:GDO589836 GMW589835:GNK589836 GWS589835:GXG589836 HGO589835:HHC589836 HQK589835:HQY589836 IAG589835:IAU589836 IKC589835:IKQ589836 ITY589835:IUM589836 JDU589835:JEI589836 JNQ589835:JOE589836 JXM589835:JYA589836 KHI589835:KHW589836 KRE589835:KRS589836 LBA589835:LBO589836 LKW589835:LLK589836 LUS589835:LVG589836 MEO589835:MFC589836 MOK589835:MOY589836 MYG589835:MYU589836 NIC589835:NIQ589836 NRY589835:NSM589836 OBU589835:OCI589836 OLQ589835:OME589836 OVM589835:OWA589836 PFI589835:PFW589836 PPE589835:PPS589836 PZA589835:PZO589836 QIW589835:QJK589836 QSS589835:QTG589836 RCO589835:RDC589836 RMK589835:RMY589836 RWG589835:RWU589836 SGC589835:SGQ589836 SPY589835:SQM589836 SZU589835:TAI589836 TJQ589835:TKE589836 TTM589835:TUA589836 UDI589835:UDW589836 UNE589835:UNS589836 UXA589835:UXO589836 VGW589835:VHK589836 VQS589835:VRG589836 WAO589835:WBC589836 WKK589835:WKY589836 WUG589835:WUU589836 HU655371:II655372 RQ655371:SE655372 ABM655371:ACA655372 ALI655371:ALW655372 AVE655371:AVS655372 BFA655371:BFO655372 BOW655371:BPK655372 BYS655371:BZG655372 CIO655371:CJC655372 CSK655371:CSY655372 DCG655371:DCU655372 DMC655371:DMQ655372 DVY655371:DWM655372 EFU655371:EGI655372 EPQ655371:EQE655372 EZM655371:FAA655372 FJI655371:FJW655372 FTE655371:FTS655372 GDA655371:GDO655372 GMW655371:GNK655372 GWS655371:GXG655372 HGO655371:HHC655372 HQK655371:HQY655372 IAG655371:IAU655372 IKC655371:IKQ655372 ITY655371:IUM655372 JDU655371:JEI655372 JNQ655371:JOE655372 JXM655371:JYA655372 KHI655371:KHW655372 KRE655371:KRS655372 LBA655371:LBO655372 LKW655371:LLK655372 LUS655371:LVG655372 MEO655371:MFC655372 MOK655371:MOY655372 MYG655371:MYU655372 NIC655371:NIQ655372 NRY655371:NSM655372 OBU655371:OCI655372 OLQ655371:OME655372 OVM655371:OWA655372 PFI655371:PFW655372 PPE655371:PPS655372 PZA655371:PZO655372 QIW655371:QJK655372 QSS655371:QTG655372 RCO655371:RDC655372 RMK655371:RMY655372 RWG655371:RWU655372 SGC655371:SGQ655372 SPY655371:SQM655372 SZU655371:TAI655372 TJQ655371:TKE655372 TTM655371:TUA655372 UDI655371:UDW655372 UNE655371:UNS655372 UXA655371:UXO655372 VGW655371:VHK655372 VQS655371:VRG655372 WAO655371:WBC655372 WKK655371:WKY655372 WUG655371:WUU655372 HU720907:II720908 RQ720907:SE720908 ABM720907:ACA720908 ALI720907:ALW720908 AVE720907:AVS720908 BFA720907:BFO720908 BOW720907:BPK720908 BYS720907:BZG720908 CIO720907:CJC720908 CSK720907:CSY720908 DCG720907:DCU720908 DMC720907:DMQ720908 DVY720907:DWM720908 EFU720907:EGI720908 EPQ720907:EQE720908 EZM720907:FAA720908 FJI720907:FJW720908 FTE720907:FTS720908 GDA720907:GDO720908 GMW720907:GNK720908 GWS720907:GXG720908 HGO720907:HHC720908 HQK720907:HQY720908 IAG720907:IAU720908 IKC720907:IKQ720908 ITY720907:IUM720908 JDU720907:JEI720908 JNQ720907:JOE720908 JXM720907:JYA720908 KHI720907:KHW720908 KRE720907:KRS720908 LBA720907:LBO720908 LKW720907:LLK720908 LUS720907:LVG720908 MEO720907:MFC720908 MOK720907:MOY720908 MYG720907:MYU720908 NIC720907:NIQ720908 NRY720907:NSM720908 OBU720907:OCI720908 OLQ720907:OME720908 OVM720907:OWA720908 PFI720907:PFW720908 PPE720907:PPS720908 PZA720907:PZO720908 QIW720907:QJK720908 QSS720907:QTG720908 RCO720907:RDC720908 RMK720907:RMY720908 RWG720907:RWU720908 SGC720907:SGQ720908 SPY720907:SQM720908 SZU720907:TAI720908 TJQ720907:TKE720908 TTM720907:TUA720908 UDI720907:UDW720908 UNE720907:UNS720908 UXA720907:UXO720908 VGW720907:VHK720908 VQS720907:VRG720908 WAO720907:WBC720908 WKK720907:WKY720908 WUG720907:WUU720908 HU786443:II786444 RQ786443:SE786444 ABM786443:ACA786444 ALI786443:ALW786444 AVE786443:AVS786444 BFA786443:BFO786444 BOW786443:BPK786444 BYS786443:BZG786444 CIO786443:CJC786444 CSK786443:CSY786444 DCG786443:DCU786444 DMC786443:DMQ786444 DVY786443:DWM786444 EFU786443:EGI786444 EPQ786443:EQE786444 EZM786443:FAA786444 FJI786443:FJW786444 FTE786443:FTS786444 GDA786443:GDO786444 GMW786443:GNK786444 GWS786443:GXG786444 HGO786443:HHC786444 HQK786443:HQY786444 IAG786443:IAU786444 IKC786443:IKQ786444 ITY786443:IUM786444 JDU786443:JEI786444 JNQ786443:JOE786444 JXM786443:JYA786444 KHI786443:KHW786444 KRE786443:KRS786444 LBA786443:LBO786444 LKW786443:LLK786444 LUS786443:LVG786444 MEO786443:MFC786444 MOK786443:MOY786444 MYG786443:MYU786444 NIC786443:NIQ786444 NRY786443:NSM786444 OBU786443:OCI786444 OLQ786443:OME786444 OVM786443:OWA786444 PFI786443:PFW786444 PPE786443:PPS786444 PZA786443:PZO786444 QIW786443:QJK786444 QSS786443:QTG786444 RCO786443:RDC786444 RMK786443:RMY786444 RWG786443:RWU786444 SGC786443:SGQ786444 SPY786443:SQM786444 SZU786443:TAI786444 TJQ786443:TKE786444 TTM786443:TUA786444 UDI786443:UDW786444 UNE786443:UNS786444 UXA786443:UXO786444 VGW786443:VHK786444 VQS786443:VRG786444 WAO786443:WBC786444 WKK786443:WKY786444 WUG786443:WUU786444 HU851979:II851980 RQ851979:SE851980 ABM851979:ACA851980 ALI851979:ALW851980 AVE851979:AVS851980 BFA851979:BFO851980 BOW851979:BPK851980 BYS851979:BZG851980 CIO851979:CJC851980 CSK851979:CSY851980 DCG851979:DCU851980 DMC851979:DMQ851980 DVY851979:DWM851980 EFU851979:EGI851980 EPQ851979:EQE851980 EZM851979:FAA851980 FJI851979:FJW851980 FTE851979:FTS851980 GDA851979:GDO851980 GMW851979:GNK851980 GWS851979:GXG851980 HGO851979:HHC851980 HQK851979:HQY851980 IAG851979:IAU851980 IKC851979:IKQ851980 ITY851979:IUM851980 JDU851979:JEI851980 JNQ851979:JOE851980 JXM851979:JYA851980 KHI851979:KHW851980 KRE851979:KRS851980 LBA851979:LBO851980 LKW851979:LLK851980 LUS851979:LVG851980 MEO851979:MFC851980 MOK851979:MOY851980 MYG851979:MYU851980 NIC851979:NIQ851980 NRY851979:NSM851980 OBU851979:OCI851980 OLQ851979:OME851980 OVM851979:OWA851980 PFI851979:PFW851980 PPE851979:PPS851980 PZA851979:PZO851980 QIW851979:QJK851980 QSS851979:QTG851980 RCO851979:RDC851980 RMK851979:RMY851980 RWG851979:RWU851980 SGC851979:SGQ851980 SPY851979:SQM851980 SZU851979:TAI851980 TJQ851979:TKE851980 TTM851979:TUA851980 UDI851979:UDW851980 UNE851979:UNS851980 UXA851979:UXO851980 VGW851979:VHK851980 VQS851979:VRG851980 WAO851979:WBC851980 WKK851979:WKY851980 WUG851979:WUU851980 HU917515:II917516 RQ917515:SE917516 ABM917515:ACA917516 ALI917515:ALW917516 AVE917515:AVS917516 BFA917515:BFO917516 BOW917515:BPK917516 BYS917515:BZG917516 CIO917515:CJC917516 CSK917515:CSY917516 DCG917515:DCU917516 DMC917515:DMQ917516 DVY917515:DWM917516 EFU917515:EGI917516 EPQ917515:EQE917516 EZM917515:FAA917516 FJI917515:FJW917516 FTE917515:FTS917516 GDA917515:GDO917516 GMW917515:GNK917516 GWS917515:GXG917516 HGO917515:HHC917516 HQK917515:HQY917516 IAG917515:IAU917516 IKC917515:IKQ917516 ITY917515:IUM917516 JDU917515:JEI917516 JNQ917515:JOE917516 JXM917515:JYA917516 KHI917515:KHW917516 KRE917515:KRS917516 LBA917515:LBO917516 LKW917515:LLK917516 LUS917515:LVG917516 MEO917515:MFC917516 MOK917515:MOY917516 MYG917515:MYU917516 NIC917515:NIQ917516 NRY917515:NSM917516 OBU917515:OCI917516 OLQ917515:OME917516 OVM917515:OWA917516 PFI917515:PFW917516 PPE917515:PPS917516 PZA917515:PZO917516 QIW917515:QJK917516 QSS917515:QTG917516 RCO917515:RDC917516 RMK917515:RMY917516 RWG917515:RWU917516 SGC917515:SGQ917516 SPY917515:SQM917516 SZU917515:TAI917516 TJQ917515:TKE917516 TTM917515:TUA917516 UDI917515:UDW917516 UNE917515:UNS917516 UXA917515:UXO917516 VGW917515:VHK917516 VQS917515:VRG917516 WAO917515:WBC917516 WKK917515:WKY917516 WUG917515:WUU917516 HU983051:II983052 RQ983051:SE983052 ABM983051:ACA983052 ALI983051:ALW983052 AVE983051:AVS983052 BFA983051:BFO983052 BOW983051:BPK983052 BYS983051:BZG983052 CIO983051:CJC983052 CSK983051:CSY983052 DCG983051:DCU983052 DMC983051:DMQ983052 DVY983051:DWM983052 EFU983051:EGI983052 EPQ983051:EQE983052 EZM983051:FAA983052 FJI983051:FJW983052 FTE983051:FTS983052 GDA983051:GDO983052 GMW983051:GNK983052 GWS983051:GXG983052 HGO983051:HHC983052 HQK983051:HQY983052 IAG983051:IAU983052 IKC983051:IKQ983052 ITY983051:IUM983052 JDU983051:JEI983052 JNQ983051:JOE983052 JXM983051:JYA983052 KHI983051:KHW983052 KRE983051:KRS983052 LBA983051:LBO983052 LKW983051:LLK983052 LUS983051:LVG983052 MEO983051:MFC983052 MOK983051:MOY983052 MYG983051:MYU983052 NIC983051:NIQ983052 NRY983051:NSM983052 OBU983051:OCI983052 OLQ983051:OME983052 OVM983051:OWA983052 PFI983051:PFW983052 PPE983051:PPS983052 PZA983051:PZO983052 QIW983051:QJK983052 QSS983051:QTG983052 RCO983051:RDC983052 RMK983051:RMY983052 RWG983051:RWU983052 SGC983051:SGQ983052 SPY983051:SQM983052 SZU983051:TAI983052 TJQ983051:TKE983052 TTM983051:TUA983052 UDI983051:UDW983052 UNE983051:UNS983052 UXA983051:UXO983052 VGW983051:VHK983052 VQS983051:VRG983052 WAO983051:WBC983052 WKK983051:WKY983052 WUG983051:WUU983052 HT65539:II65542 RP65539:SE65542 ABL65539:ACA65542 ALH65539:ALW65542 AVD65539:AVS65542 BEZ65539:BFO65542 BOV65539:BPK65542 BYR65539:BZG65542 CIN65539:CJC65542 CSJ65539:CSY65542 DCF65539:DCU65542 DMB65539:DMQ65542 DVX65539:DWM65542 EFT65539:EGI65542 EPP65539:EQE65542 EZL65539:FAA65542 FJH65539:FJW65542 FTD65539:FTS65542 GCZ65539:GDO65542 GMV65539:GNK65542 GWR65539:GXG65542 HGN65539:HHC65542 HQJ65539:HQY65542 IAF65539:IAU65542 IKB65539:IKQ65542 ITX65539:IUM65542 JDT65539:JEI65542 JNP65539:JOE65542 JXL65539:JYA65542 KHH65539:KHW65542 KRD65539:KRS65542 LAZ65539:LBO65542 LKV65539:LLK65542 LUR65539:LVG65542 MEN65539:MFC65542 MOJ65539:MOY65542 MYF65539:MYU65542 NIB65539:NIQ65542 NRX65539:NSM65542 OBT65539:OCI65542 OLP65539:OME65542 OVL65539:OWA65542 PFH65539:PFW65542 PPD65539:PPS65542 PYZ65539:PZO65542 QIV65539:QJK65542 QSR65539:QTG65542 RCN65539:RDC65542 RMJ65539:RMY65542 RWF65539:RWU65542 SGB65539:SGQ65542 SPX65539:SQM65542 SZT65539:TAI65542 TJP65539:TKE65542 TTL65539:TUA65542 UDH65539:UDW65542 UND65539:UNS65542 UWZ65539:UXO65542 VGV65539:VHK65542 VQR65539:VRG65542 WAN65539:WBC65542 WKJ65539:WKY65542 WUF65539:WUU65542 HT131075:II131078 RP131075:SE131078 ABL131075:ACA131078 ALH131075:ALW131078 AVD131075:AVS131078 BEZ131075:BFO131078 BOV131075:BPK131078 BYR131075:BZG131078 CIN131075:CJC131078 CSJ131075:CSY131078 DCF131075:DCU131078 DMB131075:DMQ131078 DVX131075:DWM131078 EFT131075:EGI131078 EPP131075:EQE131078 EZL131075:FAA131078 FJH131075:FJW131078 FTD131075:FTS131078 GCZ131075:GDO131078 GMV131075:GNK131078 GWR131075:GXG131078 HGN131075:HHC131078 HQJ131075:HQY131078 IAF131075:IAU131078 IKB131075:IKQ131078 ITX131075:IUM131078 JDT131075:JEI131078 JNP131075:JOE131078 JXL131075:JYA131078 KHH131075:KHW131078 KRD131075:KRS131078 LAZ131075:LBO131078 LKV131075:LLK131078 LUR131075:LVG131078 MEN131075:MFC131078 MOJ131075:MOY131078 MYF131075:MYU131078 NIB131075:NIQ131078 NRX131075:NSM131078 OBT131075:OCI131078 OLP131075:OME131078 OVL131075:OWA131078 PFH131075:PFW131078 PPD131075:PPS131078 PYZ131075:PZO131078 QIV131075:QJK131078 QSR131075:QTG131078 RCN131075:RDC131078 RMJ131075:RMY131078 RWF131075:RWU131078 SGB131075:SGQ131078 SPX131075:SQM131078 SZT131075:TAI131078 TJP131075:TKE131078 TTL131075:TUA131078 UDH131075:UDW131078 UND131075:UNS131078 UWZ131075:UXO131078 VGV131075:VHK131078 VQR131075:VRG131078 WAN131075:WBC131078 WKJ131075:WKY131078 WUF131075:WUU131078 HT196611:II196614 RP196611:SE196614 ABL196611:ACA196614 ALH196611:ALW196614 AVD196611:AVS196614 BEZ196611:BFO196614 BOV196611:BPK196614 BYR196611:BZG196614 CIN196611:CJC196614 CSJ196611:CSY196614 DCF196611:DCU196614 DMB196611:DMQ196614 DVX196611:DWM196614 EFT196611:EGI196614 EPP196611:EQE196614 EZL196611:FAA196614 FJH196611:FJW196614 FTD196611:FTS196614 GCZ196611:GDO196614 GMV196611:GNK196614 GWR196611:GXG196614 HGN196611:HHC196614 HQJ196611:HQY196614 IAF196611:IAU196614 IKB196611:IKQ196614 ITX196611:IUM196614 JDT196611:JEI196614 JNP196611:JOE196614 JXL196611:JYA196614 KHH196611:KHW196614 KRD196611:KRS196614 LAZ196611:LBO196614 LKV196611:LLK196614 LUR196611:LVG196614 MEN196611:MFC196614 MOJ196611:MOY196614 MYF196611:MYU196614 NIB196611:NIQ196614 NRX196611:NSM196614 OBT196611:OCI196614 OLP196611:OME196614 OVL196611:OWA196614 PFH196611:PFW196614 PPD196611:PPS196614 PYZ196611:PZO196614 QIV196611:QJK196614 QSR196611:QTG196614 RCN196611:RDC196614 RMJ196611:RMY196614 RWF196611:RWU196614 SGB196611:SGQ196614 SPX196611:SQM196614 SZT196611:TAI196614 TJP196611:TKE196614 TTL196611:TUA196614 UDH196611:UDW196614 UND196611:UNS196614 UWZ196611:UXO196614 VGV196611:VHK196614 VQR196611:VRG196614 WAN196611:WBC196614 WKJ196611:WKY196614 WUF196611:WUU196614 HT262147:II262150 RP262147:SE262150 ABL262147:ACA262150 ALH262147:ALW262150 AVD262147:AVS262150 BEZ262147:BFO262150 BOV262147:BPK262150 BYR262147:BZG262150 CIN262147:CJC262150 CSJ262147:CSY262150 DCF262147:DCU262150 DMB262147:DMQ262150 DVX262147:DWM262150 EFT262147:EGI262150 EPP262147:EQE262150 EZL262147:FAA262150 FJH262147:FJW262150 FTD262147:FTS262150 GCZ262147:GDO262150 GMV262147:GNK262150 GWR262147:GXG262150 HGN262147:HHC262150 HQJ262147:HQY262150 IAF262147:IAU262150 IKB262147:IKQ262150 ITX262147:IUM262150 JDT262147:JEI262150 JNP262147:JOE262150 JXL262147:JYA262150 KHH262147:KHW262150 KRD262147:KRS262150 LAZ262147:LBO262150 LKV262147:LLK262150 LUR262147:LVG262150 MEN262147:MFC262150 MOJ262147:MOY262150 MYF262147:MYU262150 NIB262147:NIQ262150 NRX262147:NSM262150 OBT262147:OCI262150 OLP262147:OME262150 OVL262147:OWA262150 PFH262147:PFW262150 PPD262147:PPS262150 PYZ262147:PZO262150 QIV262147:QJK262150 QSR262147:QTG262150 RCN262147:RDC262150 RMJ262147:RMY262150 RWF262147:RWU262150 SGB262147:SGQ262150 SPX262147:SQM262150 SZT262147:TAI262150 TJP262147:TKE262150 TTL262147:TUA262150 UDH262147:UDW262150 UND262147:UNS262150 UWZ262147:UXO262150 VGV262147:VHK262150 VQR262147:VRG262150 WAN262147:WBC262150 WKJ262147:WKY262150 WUF262147:WUU262150 HT327683:II327686 RP327683:SE327686 ABL327683:ACA327686 ALH327683:ALW327686 AVD327683:AVS327686 BEZ327683:BFO327686 BOV327683:BPK327686 BYR327683:BZG327686 CIN327683:CJC327686 CSJ327683:CSY327686 DCF327683:DCU327686 DMB327683:DMQ327686 DVX327683:DWM327686 EFT327683:EGI327686 EPP327683:EQE327686 EZL327683:FAA327686 FJH327683:FJW327686 FTD327683:FTS327686 GCZ327683:GDO327686 GMV327683:GNK327686 GWR327683:GXG327686 HGN327683:HHC327686 HQJ327683:HQY327686 IAF327683:IAU327686 IKB327683:IKQ327686 ITX327683:IUM327686 JDT327683:JEI327686 JNP327683:JOE327686 JXL327683:JYA327686 KHH327683:KHW327686 KRD327683:KRS327686 LAZ327683:LBO327686 LKV327683:LLK327686 LUR327683:LVG327686 MEN327683:MFC327686 MOJ327683:MOY327686 MYF327683:MYU327686 NIB327683:NIQ327686 NRX327683:NSM327686 OBT327683:OCI327686 OLP327683:OME327686 OVL327683:OWA327686 PFH327683:PFW327686 PPD327683:PPS327686 PYZ327683:PZO327686 QIV327683:QJK327686 QSR327683:QTG327686 RCN327683:RDC327686 RMJ327683:RMY327686 RWF327683:RWU327686 SGB327683:SGQ327686 SPX327683:SQM327686 SZT327683:TAI327686 TJP327683:TKE327686 TTL327683:TUA327686 UDH327683:UDW327686 UND327683:UNS327686 UWZ327683:UXO327686 VGV327683:VHK327686 VQR327683:VRG327686 WAN327683:WBC327686 WKJ327683:WKY327686 WUF327683:WUU327686 HT393219:II393222 RP393219:SE393222 ABL393219:ACA393222 ALH393219:ALW393222 AVD393219:AVS393222 BEZ393219:BFO393222 BOV393219:BPK393222 BYR393219:BZG393222 CIN393219:CJC393222 CSJ393219:CSY393222 DCF393219:DCU393222 DMB393219:DMQ393222 DVX393219:DWM393222 EFT393219:EGI393222 EPP393219:EQE393222 EZL393219:FAA393222 FJH393219:FJW393222 FTD393219:FTS393222 GCZ393219:GDO393222 GMV393219:GNK393222 GWR393219:GXG393222 HGN393219:HHC393222 HQJ393219:HQY393222 IAF393219:IAU393222 IKB393219:IKQ393222 ITX393219:IUM393222 JDT393219:JEI393222 JNP393219:JOE393222 JXL393219:JYA393222 KHH393219:KHW393222 KRD393219:KRS393222 LAZ393219:LBO393222 LKV393219:LLK393222 LUR393219:LVG393222 MEN393219:MFC393222 MOJ393219:MOY393222 MYF393219:MYU393222 NIB393219:NIQ393222 NRX393219:NSM393222 OBT393219:OCI393222 OLP393219:OME393222 OVL393219:OWA393222 PFH393219:PFW393222 PPD393219:PPS393222 PYZ393219:PZO393222 QIV393219:QJK393222 QSR393219:QTG393222 RCN393219:RDC393222 RMJ393219:RMY393222 RWF393219:RWU393222 SGB393219:SGQ393222 SPX393219:SQM393222 SZT393219:TAI393222 TJP393219:TKE393222 TTL393219:TUA393222 UDH393219:UDW393222 UND393219:UNS393222 UWZ393219:UXO393222 VGV393219:VHK393222 VQR393219:VRG393222 WAN393219:WBC393222 WKJ393219:WKY393222 WUF393219:WUU393222 HT458755:II458758 RP458755:SE458758 ABL458755:ACA458758 ALH458755:ALW458758 AVD458755:AVS458758 BEZ458755:BFO458758 BOV458755:BPK458758 BYR458755:BZG458758 CIN458755:CJC458758 CSJ458755:CSY458758 DCF458755:DCU458758 DMB458755:DMQ458758 DVX458755:DWM458758 EFT458755:EGI458758 EPP458755:EQE458758 EZL458755:FAA458758 FJH458755:FJW458758 FTD458755:FTS458758 GCZ458755:GDO458758 GMV458755:GNK458758 GWR458755:GXG458758 HGN458755:HHC458758 HQJ458755:HQY458758 IAF458755:IAU458758 IKB458755:IKQ458758 ITX458755:IUM458758 JDT458755:JEI458758 JNP458755:JOE458758 JXL458755:JYA458758 KHH458755:KHW458758 KRD458755:KRS458758 LAZ458755:LBO458758 LKV458755:LLK458758 LUR458755:LVG458758 MEN458755:MFC458758 MOJ458755:MOY458758 MYF458755:MYU458758 NIB458755:NIQ458758 NRX458755:NSM458758 OBT458755:OCI458758 OLP458755:OME458758 OVL458755:OWA458758 PFH458755:PFW458758 PPD458755:PPS458758 PYZ458755:PZO458758 QIV458755:QJK458758 QSR458755:QTG458758 RCN458755:RDC458758 RMJ458755:RMY458758 RWF458755:RWU458758 SGB458755:SGQ458758 SPX458755:SQM458758 SZT458755:TAI458758 TJP458755:TKE458758 TTL458755:TUA458758 UDH458755:UDW458758 UND458755:UNS458758 UWZ458755:UXO458758 VGV458755:VHK458758 VQR458755:VRG458758 WAN458755:WBC458758 WKJ458755:WKY458758 WUF458755:WUU458758 HT524291:II524294 RP524291:SE524294 ABL524291:ACA524294 ALH524291:ALW524294 AVD524291:AVS524294 BEZ524291:BFO524294 BOV524291:BPK524294 BYR524291:BZG524294 CIN524291:CJC524294 CSJ524291:CSY524294 DCF524291:DCU524294 DMB524291:DMQ524294 DVX524291:DWM524294 EFT524291:EGI524294 EPP524291:EQE524294 EZL524291:FAA524294 FJH524291:FJW524294 FTD524291:FTS524294 GCZ524291:GDO524294 GMV524291:GNK524294 GWR524291:GXG524294 HGN524291:HHC524294 HQJ524291:HQY524294 IAF524291:IAU524294 IKB524291:IKQ524294 ITX524291:IUM524294 JDT524291:JEI524294 JNP524291:JOE524294 JXL524291:JYA524294 KHH524291:KHW524294 KRD524291:KRS524294 LAZ524291:LBO524294 LKV524291:LLK524294 LUR524291:LVG524294 MEN524291:MFC524294 MOJ524291:MOY524294 MYF524291:MYU524294 NIB524291:NIQ524294 NRX524291:NSM524294 OBT524291:OCI524294 OLP524291:OME524294 OVL524291:OWA524294 PFH524291:PFW524294 PPD524291:PPS524294 PYZ524291:PZO524294 QIV524291:QJK524294 QSR524291:QTG524294 RCN524291:RDC524294 RMJ524291:RMY524294 RWF524291:RWU524294 SGB524291:SGQ524294 SPX524291:SQM524294 SZT524291:TAI524294 TJP524291:TKE524294 TTL524291:TUA524294 UDH524291:UDW524294 UND524291:UNS524294 UWZ524291:UXO524294 VGV524291:VHK524294 VQR524291:VRG524294 WAN524291:WBC524294 WKJ524291:WKY524294 WUF524291:WUU524294 HT589827:II589830 RP589827:SE589830 ABL589827:ACA589830 ALH589827:ALW589830 AVD589827:AVS589830 BEZ589827:BFO589830 BOV589827:BPK589830 BYR589827:BZG589830 CIN589827:CJC589830 CSJ589827:CSY589830 DCF589827:DCU589830 DMB589827:DMQ589830 DVX589827:DWM589830 EFT589827:EGI589830 EPP589827:EQE589830 EZL589827:FAA589830 FJH589827:FJW589830 FTD589827:FTS589830 GCZ589827:GDO589830 GMV589827:GNK589830 GWR589827:GXG589830 HGN589827:HHC589830 HQJ589827:HQY589830 IAF589827:IAU589830 IKB589827:IKQ589830 ITX589827:IUM589830 JDT589827:JEI589830 JNP589827:JOE589830 JXL589827:JYA589830 KHH589827:KHW589830 KRD589827:KRS589830 LAZ589827:LBO589830 LKV589827:LLK589830 LUR589827:LVG589830 MEN589827:MFC589830 MOJ589827:MOY589830 MYF589827:MYU589830 NIB589827:NIQ589830 NRX589827:NSM589830 OBT589827:OCI589830 OLP589827:OME589830 OVL589827:OWA589830 PFH589827:PFW589830 PPD589827:PPS589830 PYZ589827:PZO589830 QIV589827:QJK589830 QSR589827:QTG589830 RCN589827:RDC589830 RMJ589827:RMY589830 RWF589827:RWU589830 SGB589827:SGQ589830 SPX589827:SQM589830 SZT589827:TAI589830 TJP589827:TKE589830 TTL589827:TUA589830 UDH589827:UDW589830 UND589827:UNS589830 UWZ589827:UXO589830 VGV589827:VHK589830 VQR589827:VRG589830 WAN589827:WBC589830 WKJ589827:WKY589830 WUF589827:WUU589830 HT655363:II655366 RP655363:SE655366 ABL655363:ACA655366 ALH655363:ALW655366 AVD655363:AVS655366 BEZ655363:BFO655366 BOV655363:BPK655366 BYR655363:BZG655366 CIN655363:CJC655366 CSJ655363:CSY655366 DCF655363:DCU655366 DMB655363:DMQ655366 DVX655363:DWM655366 EFT655363:EGI655366 EPP655363:EQE655366 EZL655363:FAA655366 FJH655363:FJW655366 FTD655363:FTS655366 GCZ655363:GDO655366 GMV655363:GNK655366 GWR655363:GXG655366 HGN655363:HHC655366 HQJ655363:HQY655366 IAF655363:IAU655366 IKB655363:IKQ655366 ITX655363:IUM655366 JDT655363:JEI655366 JNP655363:JOE655366 JXL655363:JYA655366 KHH655363:KHW655366 KRD655363:KRS655366 LAZ655363:LBO655366 LKV655363:LLK655366 LUR655363:LVG655366 MEN655363:MFC655366 MOJ655363:MOY655366 MYF655363:MYU655366 NIB655363:NIQ655366 NRX655363:NSM655366 OBT655363:OCI655366 OLP655363:OME655366 OVL655363:OWA655366 PFH655363:PFW655366 PPD655363:PPS655366 PYZ655363:PZO655366 QIV655363:QJK655366 QSR655363:QTG655366 RCN655363:RDC655366 RMJ655363:RMY655366 RWF655363:RWU655366 SGB655363:SGQ655366 SPX655363:SQM655366 SZT655363:TAI655366 TJP655363:TKE655366 TTL655363:TUA655366 UDH655363:UDW655366 UND655363:UNS655366 UWZ655363:UXO655366 VGV655363:VHK655366 VQR655363:VRG655366 WAN655363:WBC655366 WKJ655363:WKY655366 WUF655363:WUU655366 HT720899:II720902 RP720899:SE720902 ABL720899:ACA720902 ALH720899:ALW720902 AVD720899:AVS720902 BEZ720899:BFO720902 BOV720899:BPK720902 BYR720899:BZG720902 CIN720899:CJC720902 CSJ720899:CSY720902 DCF720899:DCU720902 DMB720899:DMQ720902 DVX720899:DWM720902 EFT720899:EGI720902 EPP720899:EQE720902 EZL720899:FAA720902 FJH720899:FJW720902 FTD720899:FTS720902 GCZ720899:GDO720902 GMV720899:GNK720902 GWR720899:GXG720902 HGN720899:HHC720902 HQJ720899:HQY720902 IAF720899:IAU720902 IKB720899:IKQ720902 ITX720899:IUM720902 JDT720899:JEI720902 JNP720899:JOE720902 JXL720899:JYA720902 KHH720899:KHW720902 KRD720899:KRS720902 LAZ720899:LBO720902 LKV720899:LLK720902 LUR720899:LVG720902 MEN720899:MFC720902 MOJ720899:MOY720902 MYF720899:MYU720902 NIB720899:NIQ720902 NRX720899:NSM720902 OBT720899:OCI720902 OLP720899:OME720902 OVL720899:OWA720902 PFH720899:PFW720902 PPD720899:PPS720902 PYZ720899:PZO720902 QIV720899:QJK720902 QSR720899:QTG720902 RCN720899:RDC720902 RMJ720899:RMY720902 RWF720899:RWU720902 SGB720899:SGQ720902 SPX720899:SQM720902 SZT720899:TAI720902 TJP720899:TKE720902 TTL720899:TUA720902 UDH720899:UDW720902 UND720899:UNS720902 UWZ720899:UXO720902 VGV720899:VHK720902 VQR720899:VRG720902 WAN720899:WBC720902 WKJ720899:WKY720902 WUF720899:WUU720902 HT786435:II786438 RP786435:SE786438 ABL786435:ACA786438 ALH786435:ALW786438 AVD786435:AVS786438 BEZ786435:BFO786438 BOV786435:BPK786438 BYR786435:BZG786438 CIN786435:CJC786438 CSJ786435:CSY786438 DCF786435:DCU786438 DMB786435:DMQ786438 DVX786435:DWM786438 EFT786435:EGI786438 EPP786435:EQE786438 EZL786435:FAA786438 FJH786435:FJW786438 FTD786435:FTS786438 GCZ786435:GDO786438 GMV786435:GNK786438 GWR786435:GXG786438 HGN786435:HHC786438 HQJ786435:HQY786438 IAF786435:IAU786438 IKB786435:IKQ786438 ITX786435:IUM786438 JDT786435:JEI786438 JNP786435:JOE786438 JXL786435:JYA786438 KHH786435:KHW786438 KRD786435:KRS786438 LAZ786435:LBO786438 LKV786435:LLK786438 LUR786435:LVG786438 MEN786435:MFC786438 MOJ786435:MOY786438 MYF786435:MYU786438 NIB786435:NIQ786438 NRX786435:NSM786438 OBT786435:OCI786438 OLP786435:OME786438 OVL786435:OWA786438 PFH786435:PFW786438 PPD786435:PPS786438 PYZ786435:PZO786438 QIV786435:QJK786438 QSR786435:QTG786438 RCN786435:RDC786438 RMJ786435:RMY786438 RWF786435:RWU786438 SGB786435:SGQ786438 SPX786435:SQM786438 SZT786435:TAI786438 TJP786435:TKE786438 TTL786435:TUA786438 UDH786435:UDW786438 UND786435:UNS786438 UWZ786435:UXO786438 VGV786435:VHK786438 VQR786435:VRG786438 WAN786435:WBC786438 WKJ786435:WKY786438 WUF786435:WUU786438 HT851971:II851974 RP851971:SE851974 ABL851971:ACA851974 ALH851971:ALW851974 AVD851971:AVS851974 BEZ851971:BFO851974 BOV851971:BPK851974 BYR851971:BZG851974 CIN851971:CJC851974 CSJ851971:CSY851974 DCF851971:DCU851974 DMB851971:DMQ851974 DVX851971:DWM851974 EFT851971:EGI851974 EPP851971:EQE851974 EZL851971:FAA851974 FJH851971:FJW851974 FTD851971:FTS851974 GCZ851971:GDO851974 GMV851971:GNK851974 GWR851971:GXG851974 HGN851971:HHC851974 HQJ851971:HQY851974 IAF851971:IAU851974 IKB851971:IKQ851974 ITX851971:IUM851974 JDT851971:JEI851974 JNP851971:JOE851974 JXL851971:JYA851974 KHH851971:KHW851974 KRD851971:KRS851974 LAZ851971:LBO851974 LKV851971:LLK851974 LUR851971:LVG851974 MEN851971:MFC851974 MOJ851971:MOY851974 MYF851971:MYU851974 NIB851971:NIQ851974 NRX851971:NSM851974 OBT851971:OCI851974 OLP851971:OME851974 OVL851971:OWA851974 PFH851971:PFW851974 PPD851971:PPS851974 PYZ851971:PZO851974 QIV851971:QJK851974 QSR851971:QTG851974 RCN851971:RDC851974 RMJ851971:RMY851974 RWF851971:RWU851974 SGB851971:SGQ851974 SPX851971:SQM851974 SZT851971:TAI851974 TJP851971:TKE851974 TTL851971:TUA851974 UDH851971:UDW851974 UND851971:UNS851974 UWZ851971:UXO851974 VGV851971:VHK851974 VQR851971:VRG851974 WAN851971:WBC851974 WKJ851971:WKY851974 WUF851971:WUU851974 HT917507:II917510 RP917507:SE917510 ABL917507:ACA917510 ALH917507:ALW917510 AVD917507:AVS917510 BEZ917507:BFO917510 BOV917507:BPK917510 BYR917507:BZG917510 CIN917507:CJC917510 CSJ917507:CSY917510 DCF917507:DCU917510 DMB917507:DMQ917510 DVX917507:DWM917510 EFT917507:EGI917510 EPP917507:EQE917510 EZL917507:FAA917510 FJH917507:FJW917510 FTD917507:FTS917510 GCZ917507:GDO917510 GMV917507:GNK917510 GWR917507:GXG917510 HGN917507:HHC917510 HQJ917507:HQY917510 IAF917507:IAU917510 IKB917507:IKQ917510 ITX917507:IUM917510 JDT917507:JEI917510 JNP917507:JOE917510 JXL917507:JYA917510 KHH917507:KHW917510 KRD917507:KRS917510 LAZ917507:LBO917510 LKV917507:LLK917510 LUR917507:LVG917510 MEN917507:MFC917510 MOJ917507:MOY917510 MYF917507:MYU917510 NIB917507:NIQ917510 NRX917507:NSM917510 OBT917507:OCI917510 OLP917507:OME917510 OVL917507:OWA917510 PFH917507:PFW917510 PPD917507:PPS917510 PYZ917507:PZO917510 QIV917507:QJK917510 QSR917507:QTG917510 RCN917507:RDC917510 RMJ917507:RMY917510 RWF917507:RWU917510 SGB917507:SGQ917510 SPX917507:SQM917510 SZT917507:TAI917510 TJP917507:TKE917510 TTL917507:TUA917510 UDH917507:UDW917510 UND917507:UNS917510 UWZ917507:UXO917510 VGV917507:VHK917510 VQR917507:VRG917510 WAN917507:WBC917510 WKJ917507:WKY917510 WUF917507:WUU917510 HT983043:II983046 RP983043:SE983046 ABL983043:ACA983046 ALH983043:ALW983046 AVD983043:AVS983046 BEZ983043:BFO983046 BOV983043:BPK983046 BYR983043:BZG983046 CIN983043:CJC983046 CSJ983043:CSY983046 DCF983043:DCU983046 DMB983043:DMQ983046 DVX983043:DWM983046 EFT983043:EGI983046 EPP983043:EQE983046 EZL983043:FAA983046 FJH983043:FJW983046 FTD983043:FTS983046 GCZ983043:GDO983046 GMV983043:GNK983046 GWR983043:GXG983046 HGN983043:HHC983046 HQJ983043:HQY983046 IAF983043:IAU983046 IKB983043:IKQ983046 ITX983043:IUM983046 JDT983043:JEI983046 JNP983043:JOE983046 JXL983043:JYA983046 KHH983043:KHW983046 KRD983043:KRS983046 LAZ983043:LBO983046 LKV983043:LLK983046 LUR983043:LVG983046 MEN983043:MFC983046 MOJ983043:MOY983046 MYF983043:MYU983046 NIB983043:NIQ983046 NRX983043:NSM983046 OBT983043:OCI983046 OLP983043:OME983046 OVL983043:OWA983046 PFH983043:PFW983046 PPD983043:PPS983046 PYZ983043:PZO983046 QIV983043:QJK983046 QSR983043:QTG983046 RCN983043:RDC983046 RMJ983043:RMY983046 RWF983043:RWU983046 SGB983043:SGQ983046 SPX983043:SQM983046 SZT983043:TAI983046 TJP983043:TKE983046 TTL983043:TUA983046 UDH983043:UDW983046 UND983043:UNS983046 UWZ983043:UXO983046 VGV983043:VHK983046 VQR983043:VRG983046 WAN983043:WBC983046 WKJ983043:WKY983046 WUF983043:WUU983046 M983043:X983046 M917507:X917510 M851971:X851974 M786435:X786438 M720899:X720902 M655363:X655366 M589827:X589830 M524291:X524294 M458755:X458758 M393219:X393222 M327683:X327686 M262147:X262150 M196611:X196614 M131075:X131078 M65539:X65542 N983051:X983052 N917515:X917516 N851979:X851980 N786443:X786444 N720907:X720908 N655371:X655372 N589835:X589836 N524299:X524300 N458763:X458764 N393227:X393228 N327691:X327692 N262155:X262156 N196619:X196620 N131083:X131084 N65547:X65548 F983073:X983075 F917537:X917539 F852001:X852003 F786465:X786467 F720929:X720931 F655393:X655395 F589857:X589859 F524321:X524323 F458785:X458787 F393249:X393251 F327713:X327715 F262177:X262179 F196641:X196643 F131105:X131107 F65569:X65571 J983064:X983065 J917528:X917529 J851992:X851993 J786456:X786457 J720920:X720921 J655384:X655385 J589848:X589849 J524312:X524313 J458776:X458777 J393240:X393241 J327704:X327705 J262168:X262169 J196632:X196633 J131096:X131097 J65560:X65561 F983069:X983069 F917533:X917533 F851997:X851997 F786461:X786461 F720925:X720925 F655389:X655389 F589853:X589853 F524317:X524317 F458781:X458781 F393245:X393245 F327709:X327709 F262173:X262173 F196637:X196637 F131101:X131101 F65565:X65565 J983054:X983055 J917518:X917519 J851982:X851983 J786446:X786447 J720910:X720911 J655374:X655375 J589838:X589839 J524302:X524303 J458766:X458767 J393230:X393231 J327694:X327695 J262158:X262159 J196622:X196623 J131086:X131087 J65550:X65551 D13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B1:AE62"/>
  <sheetViews>
    <sheetView showGridLines="0" view="pageBreakPreview" topLeftCell="B2" zoomScale="80" zoomScaleNormal="90" zoomScaleSheetLayoutView="80" workbookViewId="0">
      <selection activeCell="R7" sqref="R7:T7"/>
    </sheetView>
  </sheetViews>
  <sheetFormatPr defaultColWidth="3.625" defaultRowHeight="16.5" customHeight="1"/>
  <cols>
    <col min="1" max="1" width="0" style="371" hidden="1" customWidth="1"/>
    <col min="2" max="16384" width="3.625" style="371"/>
  </cols>
  <sheetData>
    <row r="1" spans="2:31" s="419" customFormat="1" ht="18" hidden="1" customHeight="1">
      <c r="B1" s="417"/>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row>
    <row r="2" spans="2:31" ht="18" customHeight="1">
      <c r="B2" s="420" t="s">
        <v>278</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row>
    <row r="3" spans="2:31" ht="42" customHeight="1">
      <c r="B3" s="1692" t="s">
        <v>322</v>
      </c>
      <c r="C3" s="1692"/>
      <c r="D3" s="1692"/>
      <c r="E3" s="1692"/>
      <c r="F3" s="1692"/>
      <c r="G3" s="1692"/>
      <c r="H3" s="1692"/>
      <c r="I3" s="1692"/>
      <c r="J3" s="1692"/>
      <c r="K3" s="1692"/>
      <c r="L3" s="1692"/>
      <c r="M3" s="1692"/>
      <c r="N3" s="1692"/>
      <c r="O3" s="1692"/>
      <c r="P3" s="1692"/>
      <c r="Q3" s="1692"/>
      <c r="R3" s="1692"/>
      <c r="S3" s="1692"/>
      <c r="T3" s="1692"/>
      <c r="U3" s="1692"/>
      <c r="V3" s="1692"/>
      <c r="W3" s="1692"/>
      <c r="X3" s="1692"/>
      <c r="Y3" s="1692"/>
      <c r="Z3" s="1692"/>
      <c r="AA3" s="1692"/>
      <c r="AB3" s="1692"/>
      <c r="AC3" s="1692"/>
      <c r="AD3" s="1692"/>
      <c r="AE3" s="1692"/>
    </row>
    <row r="4" spans="2:31" ht="24.75" customHeight="1">
      <c r="B4" s="1693" t="s">
        <v>991</v>
      </c>
      <c r="C4" s="1693"/>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c r="AD4" s="1693"/>
      <c r="AE4" s="1693"/>
    </row>
    <row r="5" spans="2:31" ht="5.25" customHeight="1">
      <c r="B5" s="422"/>
      <c r="C5" s="422"/>
      <c r="D5" s="422"/>
      <c r="E5" s="422"/>
      <c r="F5" s="422"/>
      <c r="G5" s="422"/>
      <c r="H5" s="422"/>
      <c r="I5" s="422"/>
      <c r="J5" s="422"/>
      <c r="K5" s="422"/>
      <c r="L5" s="422"/>
      <c r="M5" s="422"/>
      <c r="N5" s="422"/>
      <c r="O5" s="422"/>
      <c r="P5" s="422"/>
      <c r="Q5" s="422"/>
      <c r="R5" s="422"/>
      <c r="S5" s="422"/>
      <c r="T5" s="422"/>
      <c r="U5" s="422"/>
      <c r="V5" s="422"/>
      <c r="W5" s="422"/>
      <c r="X5" s="422"/>
      <c r="Y5" s="422"/>
      <c r="Z5" s="422"/>
      <c r="AA5" s="422"/>
      <c r="AB5" s="422"/>
      <c r="AC5" s="422"/>
      <c r="AD5" s="422"/>
      <c r="AE5" s="422"/>
    </row>
    <row r="6" spans="2:31" ht="23.25" customHeight="1">
      <c r="C6" s="423" t="s">
        <v>279</v>
      </c>
    </row>
    <row r="7" spans="2:31" ht="24.75" customHeight="1">
      <c r="C7" s="1689" t="s">
        <v>508</v>
      </c>
      <c r="D7" s="1689"/>
      <c r="E7" s="1689"/>
      <c r="F7" s="1689"/>
      <c r="G7" s="1689"/>
      <c r="H7" s="1689"/>
      <c r="I7" s="1689"/>
      <c r="J7" s="1689"/>
      <c r="K7" s="1689"/>
      <c r="L7" s="1689"/>
      <c r="M7" s="1689"/>
      <c r="N7" s="1689"/>
      <c r="O7" s="1689"/>
      <c r="P7" s="1689"/>
      <c r="Q7" s="1689"/>
      <c r="R7" s="1690"/>
      <c r="S7" s="1690"/>
      <c r="T7" s="1690"/>
      <c r="U7" s="424" t="s">
        <v>280</v>
      </c>
      <c r="V7" s="1691"/>
      <c r="W7" s="1691"/>
      <c r="X7" s="1691"/>
      <c r="Y7" s="1691"/>
      <c r="Z7" s="1691"/>
      <c r="AA7" s="1691"/>
      <c r="AB7" s="425"/>
    </row>
    <row r="8" spans="2:31" ht="24.75" customHeight="1">
      <c r="C8" s="1689" t="s">
        <v>509</v>
      </c>
      <c r="D8" s="1689"/>
      <c r="E8" s="1689"/>
      <c r="F8" s="1689"/>
      <c r="G8" s="1689"/>
      <c r="H8" s="1689"/>
      <c r="I8" s="1689"/>
      <c r="J8" s="1689"/>
      <c r="K8" s="1689"/>
      <c r="L8" s="1689"/>
      <c r="M8" s="1689"/>
      <c r="N8" s="1689"/>
      <c r="O8" s="1689"/>
      <c r="P8" s="1689"/>
      <c r="Q8" s="1689"/>
      <c r="R8" s="1690"/>
      <c r="S8" s="1690"/>
      <c r="T8" s="1690"/>
      <c r="U8" s="424" t="s">
        <v>280</v>
      </c>
      <c r="V8" s="1691"/>
      <c r="W8" s="1691"/>
      <c r="X8" s="1691"/>
      <c r="Y8" s="1691"/>
      <c r="Z8" s="1691"/>
      <c r="AA8" s="1691"/>
      <c r="AB8" s="425"/>
    </row>
    <row r="9" spans="2:31" ht="24.75" customHeight="1">
      <c r="C9" s="371" t="s">
        <v>281</v>
      </c>
    </row>
    <row r="10" spans="2:31" ht="16.5" customHeight="1">
      <c r="C10" s="1680"/>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c r="AA10" s="1681"/>
      <c r="AB10" s="1681"/>
      <c r="AC10" s="1681"/>
      <c r="AD10" s="1682"/>
    </row>
    <row r="11" spans="2:31" ht="16.5" customHeight="1">
      <c r="C11" s="1683"/>
      <c r="D11" s="1684"/>
      <c r="E11" s="1684"/>
      <c r="F11" s="1684"/>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5"/>
    </row>
    <row r="12" spans="2:31" ht="16.5" customHeight="1">
      <c r="C12" s="1683"/>
      <c r="D12" s="1684"/>
      <c r="E12" s="1684"/>
      <c r="F12" s="1684"/>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5"/>
    </row>
    <row r="13" spans="2:31" ht="16.5" customHeight="1">
      <c r="C13" s="1683"/>
      <c r="D13" s="1684"/>
      <c r="E13" s="1684"/>
      <c r="F13" s="1684"/>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5"/>
    </row>
    <row r="14" spans="2:31" ht="16.5" customHeight="1">
      <c r="C14" s="1683"/>
      <c r="D14" s="1684"/>
      <c r="E14" s="1684"/>
      <c r="F14" s="1684"/>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5"/>
    </row>
    <row r="15" spans="2:31" ht="16.5" customHeight="1">
      <c r="C15" s="1683"/>
      <c r="D15" s="1684"/>
      <c r="E15" s="1684"/>
      <c r="F15" s="1684"/>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5"/>
    </row>
    <row r="16" spans="2:31" ht="16.5" customHeight="1">
      <c r="C16" s="1683"/>
      <c r="D16" s="1684"/>
      <c r="E16" s="1684"/>
      <c r="F16" s="1684"/>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5"/>
    </row>
    <row r="17" spans="3:30" ht="16.5" customHeight="1">
      <c r="C17" s="1683"/>
      <c r="D17" s="1684"/>
      <c r="E17" s="1684"/>
      <c r="F17" s="1684"/>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5"/>
    </row>
    <row r="18" spans="3:30" ht="16.5" customHeight="1">
      <c r="C18" s="1683"/>
      <c r="D18" s="1684"/>
      <c r="E18" s="1684"/>
      <c r="F18" s="1684"/>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5"/>
    </row>
    <row r="19" spans="3:30" ht="16.5" customHeight="1">
      <c r="C19" s="1683"/>
      <c r="D19" s="1684"/>
      <c r="E19" s="1684"/>
      <c r="F19" s="1684"/>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5"/>
    </row>
    <row r="20" spans="3:30" ht="16.5" customHeight="1">
      <c r="C20" s="1683"/>
      <c r="D20" s="1684"/>
      <c r="E20" s="1684"/>
      <c r="F20" s="1684"/>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5"/>
    </row>
    <row r="21" spans="3:30" ht="16.5" customHeight="1">
      <c r="C21" s="1683"/>
      <c r="D21" s="1684"/>
      <c r="E21" s="1684"/>
      <c r="F21" s="1684"/>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5"/>
    </row>
    <row r="22" spans="3:30" ht="16.5" customHeight="1">
      <c r="C22" s="1683"/>
      <c r="D22" s="1684"/>
      <c r="E22" s="1684"/>
      <c r="F22" s="1684"/>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5"/>
    </row>
    <row r="23" spans="3:30" ht="16.5" customHeight="1">
      <c r="C23" s="1683"/>
      <c r="D23" s="1684"/>
      <c r="E23" s="1684"/>
      <c r="F23" s="1684"/>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5"/>
    </row>
    <row r="24" spans="3:30" ht="16.5" customHeight="1">
      <c r="C24" s="1683"/>
      <c r="D24" s="1684"/>
      <c r="E24" s="1684"/>
      <c r="F24" s="1684"/>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5"/>
    </row>
    <row r="25" spans="3:30" ht="16.5" customHeight="1">
      <c r="C25" s="1683"/>
      <c r="D25" s="1684"/>
      <c r="E25" s="1684"/>
      <c r="F25" s="1684"/>
      <c r="G25" s="1684"/>
      <c r="H25" s="1684"/>
      <c r="I25" s="1684"/>
      <c r="J25" s="1684"/>
      <c r="K25" s="1684"/>
      <c r="L25" s="1684"/>
      <c r="M25" s="1684"/>
      <c r="N25" s="1684"/>
      <c r="O25" s="1684"/>
      <c r="P25" s="1684"/>
      <c r="Q25" s="1684"/>
      <c r="R25" s="1684"/>
      <c r="S25" s="1684"/>
      <c r="T25" s="1684"/>
      <c r="U25" s="1684"/>
      <c r="V25" s="1684"/>
      <c r="W25" s="1684"/>
      <c r="X25" s="1684"/>
      <c r="Y25" s="1684"/>
      <c r="Z25" s="1684"/>
      <c r="AA25" s="1684"/>
      <c r="AB25" s="1684"/>
      <c r="AC25" s="1684"/>
      <c r="AD25" s="1685"/>
    </row>
    <row r="26" spans="3:30" ht="16.5" customHeight="1">
      <c r="C26" s="1683"/>
      <c r="D26" s="1684"/>
      <c r="E26" s="1684"/>
      <c r="F26" s="1684"/>
      <c r="G26" s="1684"/>
      <c r="H26" s="1684"/>
      <c r="I26" s="1684"/>
      <c r="J26" s="1684"/>
      <c r="K26" s="1684"/>
      <c r="L26" s="1684"/>
      <c r="M26" s="1684"/>
      <c r="N26" s="1684"/>
      <c r="O26" s="1684"/>
      <c r="P26" s="1684"/>
      <c r="Q26" s="1684"/>
      <c r="R26" s="1684"/>
      <c r="S26" s="1684"/>
      <c r="T26" s="1684"/>
      <c r="U26" s="1684"/>
      <c r="V26" s="1684"/>
      <c r="W26" s="1684"/>
      <c r="X26" s="1684"/>
      <c r="Y26" s="1684"/>
      <c r="Z26" s="1684"/>
      <c r="AA26" s="1684"/>
      <c r="AB26" s="1684"/>
      <c r="AC26" s="1684"/>
      <c r="AD26" s="1685"/>
    </row>
    <row r="27" spans="3:30" ht="16.5" customHeight="1">
      <c r="C27" s="1683"/>
      <c r="D27" s="1684"/>
      <c r="E27" s="1684"/>
      <c r="F27" s="1684"/>
      <c r="G27" s="1684"/>
      <c r="H27" s="1684"/>
      <c r="I27" s="1684"/>
      <c r="J27" s="1684"/>
      <c r="K27" s="1684"/>
      <c r="L27" s="1684"/>
      <c r="M27" s="1684"/>
      <c r="N27" s="1684"/>
      <c r="O27" s="1684"/>
      <c r="P27" s="1684"/>
      <c r="Q27" s="1684"/>
      <c r="R27" s="1684"/>
      <c r="S27" s="1684"/>
      <c r="T27" s="1684"/>
      <c r="U27" s="1684"/>
      <c r="V27" s="1684"/>
      <c r="W27" s="1684"/>
      <c r="X27" s="1684"/>
      <c r="Y27" s="1684"/>
      <c r="Z27" s="1684"/>
      <c r="AA27" s="1684"/>
      <c r="AB27" s="1684"/>
      <c r="AC27" s="1684"/>
      <c r="AD27" s="1685"/>
    </row>
    <row r="28" spans="3:30" ht="16.5" customHeight="1">
      <c r="C28" s="1683"/>
      <c r="D28" s="1684"/>
      <c r="E28" s="1684"/>
      <c r="F28" s="1684"/>
      <c r="G28" s="1684"/>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5"/>
    </row>
    <row r="29" spans="3:30" ht="16.5" customHeight="1">
      <c r="C29" s="1683"/>
      <c r="D29" s="1684"/>
      <c r="E29" s="1684"/>
      <c r="F29" s="1684"/>
      <c r="G29" s="1684"/>
      <c r="H29" s="1684"/>
      <c r="I29" s="1684"/>
      <c r="J29" s="1684"/>
      <c r="K29" s="1684"/>
      <c r="L29" s="1684"/>
      <c r="M29" s="1684"/>
      <c r="N29" s="1684"/>
      <c r="O29" s="1684"/>
      <c r="P29" s="1684"/>
      <c r="Q29" s="1684"/>
      <c r="R29" s="1684"/>
      <c r="S29" s="1684"/>
      <c r="T29" s="1684"/>
      <c r="U29" s="1684"/>
      <c r="V29" s="1684"/>
      <c r="W29" s="1684"/>
      <c r="X29" s="1684"/>
      <c r="Y29" s="1684"/>
      <c r="Z29" s="1684"/>
      <c r="AA29" s="1684"/>
      <c r="AB29" s="1684"/>
      <c r="AC29" s="1684"/>
      <c r="AD29" s="1685"/>
    </row>
    <row r="30" spans="3:30" ht="16.5" customHeight="1">
      <c r="C30" s="1683"/>
      <c r="D30" s="168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5"/>
    </row>
    <row r="31" spans="3:30" ht="16.5" customHeight="1">
      <c r="C31" s="1683"/>
      <c r="D31" s="1684"/>
      <c r="E31" s="1684"/>
      <c r="F31" s="1684"/>
      <c r="G31" s="1684"/>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5"/>
    </row>
    <row r="32" spans="3:30" ht="16.5" customHeight="1">
      <c r="C32" s="1683"/>
      <c r="D32" s="1684"/>
      <c r="E32" s="1684"/>
      <c r="F32" s="1684"/>
      <c r="G32" s="1684"/>
      <c r="H32" s="1684"/>
      <c r="I32" s="1684"/>
      <c r="J32" s="1684"/>
      <c r="K32" s="1684"/>
      <c r="L32" s="1684"/>
      <c r="M32" s="1684"/>
      <c r="N32" s="1684"/>
      <c r="O32" s="1684"/>
      <c r="P32" s="1684"/>
      <c r="Q32" s="1684"/>
      <c r="R32" s="1684"/>
      <c r="S32" s="1684"/>
      <c r="T32" s="1684"/>
      <c r="U32" s="1684"/>
      <c r="V32" s="1684"/>
      <c r="W32" s="1684"/>
      <c r="X32" s="1684"/>
      <c r="Y32" s="1684"/>
      <c r="Z32" s="1684"/>
      <c r="AA32" s="1684"/>
      <c r="AB32" s="1684"/>
      <c r="AC32" s="1684"/>
      <c r="AD32" s="1685"/>
    </row>
    <row r="33" spans="3:30" ht="16.5" customHeight="1">
      <c r="C33" s="1683"/>
      <c r="D33" s="1684"/>
      <c r="E33" s="1684"/>
      <c r="F33" s="1684"/>
      <c r="G33" s="1684"/>
      <c r="H33" s="1684"/>
      <c r="I33" s="1684"/>
      <c r="J33" s="1684"/>
      <c r="K33" s="1684"/>
      <c r="L33" s="1684"/>
      <c r="M33" s="1684"/>
      <c r="N33" s="1684"/>
      <c r="O33" s="1684"/>
      <c r="P33" s="1684"/>
      <c r="Q33" s="1684"/>
      <c r="R33" s="1684"/>
      <c r="S33" s="1684"/>
      <c r="T33" s="1684"/>
      <c r="U33" s="1684"/>
      <c r="V33" s="1684"/>
      <c r="W33" s="1684"/>
      <c r="X33" s="1684"/>
      <c r="Y33" s="1684"/>
      <c r="Z33" s="1684"/>
      <c r="AA33" s="1684"/>
      <c r="AB33" s="1684"/>
      <c r="AC33" s="1684"/>
      <c r="AD33" s="1685"/>
    </row>
    <row r="34" spans="3:30" ht="16.5" customHeight="1">
      <c r="C34" s="1683"/>
      <c r="D34" s="1684"/>
      <c r="E34" s="1684"/>
      <c r="F34" s="1684"/>
      <c r="G34" s="1684"/>
      <c r="H34" s="1684"/>
      <c r="I34" s="1684"/>
      <c r="J34" s="1684"/>
      <c r="K34" s="1684"/>
      <c r="L34" s="1684"/>
      <c r="M34" s="1684"/>
      <c r="N34" s="1684"/>
      <c r="O34" s="1684"/>
      <c r="P34" s="1684"/>
      <c r="Q34" s="1684"/>
      <c r="R34" s="1684"/>
      <c r="S34" s="1684"/>
      <c r="T34" s="1684"/>
      <c r="U34" s="1684"/>
      <c r="V34" s="1684"/>
      <c r="W34" s="1684"/>
      <c r="X34" s="1684"/>
      <c r="Y34" s="1684"/>
      <c r="Z34" s="1684"/>
      <c r="AA34" s="1684"/>
      <c r="AB34" s="1684"/>
      <c r="AC34" s="1684"/>
      <c r="AD34" s="1685"/>
    </row>
    <row r="35" spans="3:30" ht="16.5" customHeight="1">
      <c r="C35" s="1683"/>
      <c r="D35" s="1684"/>
      <c r="E35" s="1684"/>
      <c r="F35" s="1684"/>
      <c r="G35" s="1684"/>
      <c r="H35" s="1684"/>
      <c r="I35" s="1684"/>
      <c r="J35" s="1684"/>
      <c r="K35" s="1684"/>
      <c r="L35" s="1684"/>
      <c r="M35" s="1684"/>
      <c r="N35" s="1684"/>
      <c r="O35" s="1684"/>
      <c r="P35" s="1684"/>
      <c r="Q35" s="1684"/>
      <c r="R35" s="1684"/>
      <c r="S35" s="1684"/>
      <c r="T35" s="1684"/>
      <c r="U35" s="1684"/>
      <c r="V35" s="1684"/>
      <c r="W35" s="1684"/>
      <c r="X35" s="1684"/>
      <c r="Y35" s="1684"/>
      <c r="Z35" s="1684"/>
      <c r="AA35" s="1684"/>
      <c r="AB35" s="1684"/>
      <c r="AC35" s="1684"/>
      <c r="AD35" s="1685"/>
    </row>
    <row r="36" spans="3:30" ht="16.5" customHeight="1">
      <c r="C36" s="1683"/>
      <c r="D36" s="1684"/>
      <c r="E36" s="1684"/>
      <c r="F36" s="1684"/>
      <c r="G36" s="1684"/>
      <c r="H36" s="1684"/>
      <c r="I36" s="1684"/>
      <c r="J36" s="1684"/>
      <c r="K36" s="1684"/>
      <c r="L36" s="1684"/>
      <c r="M36" s="1684"/>
      <c r="N36" s="1684"/>
      <c r="O36" s="1684"/>
      <c r="P36" s="1684"/>
      <c r="Q36" s="1684"/>
      <c r="R36" s="1684"/>
      <c r="S36" s="1684"/>
      <c r="T36" s="1684"/>
      <c r="U36" s="1684"/>
      <c r="V36" s="1684"/>
      <c r="W36" s="1684"/>
      <c r="X36" s="1684"/>
      <c r="Y36" s="1684"/>
      <c r="Z36" s="1684"/>
      <c r="AA36" s="1684"/>
      <c r="AB36" s="1684"/>
      <c r="AC36" s="1684"/>
      <c r="AD36" s="1685"/>
    </row>
    <row r="37" spans="3:30" ht="16.5" customHeight="1">
      <c r="C37" s="1683"/>
      <c r="D37" s="1684"/>
      <c r="E37" s="1684"/>
      <c r="F37" s="1684"/>
      <c r="G37" s="1684"/>
      <c r="H37" s="1684"/>
      <c r="I37" s="1684"/>
      <c r="J37" s="1684"/>
      <c r="K37" s="1684"/>
      <c r="L37" s="1684"/>
      <c r="M37" s="1684"/>
      <c r="N37" s="1684"/>
      <c r="O37" s="1684"/>
      <c r="P37" s="1684"/>
      <c r="Q37" s="1684"/>
      <c r="R37" s="1684"/>
      <c r="S37" s="1684"/>
      <c r="T37" s="1684"/>
      <c r="U37" s="1684"/>
      <c r="V37" s="1684"/>
      <c r="W37" s="1684"/>
      <c r="X37" s="1684"/>
      <c r="Y37" s="1684"/>
      <c r="Z37" s="1684"/>
      <c r="AA37" s="1684"/>
      <c r="AB37" s="1684"/>
      <c r="AC37" s="1684"/>
      <c r="AD37" s="1685"/>
    </row>
    <row r="38" spans="3:30" ht="16.5" customHeight="1">
      <c r="C38" s="1683"/>
      <c r="D38" s="1684"/>
      <c r="E38" s="1684"/>
      <c r="F38" s="1684"/>
      <c r="G38" s="1684"/>
      <c r="H38" s="1684"/>
      <c r="I38" s="1684"/>
      <c r="J38" s="1684"/>
      <c r="K38" s="1684"/>
      <c r="L38" s="1684"/>
      <c r="M38" s="1684"/>
      <c r="N38" s="1684"/>
      <c r="O38" s="1684"/>
      <c r="P38" s="1684"/>
      <c r="Q38" s="1684"/>
      <c r="R38" s="1684"/>
      <c r="S38" s="1684"/>
      <c r="T38" s="1684"/>
      <c r="U38" s="1684"/>
      <c r="V38" s="1684"/>
      <c r="W38" s="1684"/>
      <c r="X38" s="1684"/>
      <c r="Y38" s="1684"/>
      <c r="Z38" s="1684"/>
      <c r="AA38" s="1684"/>
      <c r="AB38" s="1684"/>
      <c r="AC38" s="1684"/>
      <c r="AD38" s="1685"/>
    </row>
    <row r="39" spans="3:30" ht="16.5" customHeight="1">
      <c r="C39" s="1683"/>
      <c r="D39" s="1684"/>
      <c r="E39" s="1684"/>
      <c r="F39" s="1684"/>
      <c r="G39" s="1684"/>
      <c r="H39" s="1684"/>
      <c r="I39" s="1684"/>
      <c r="J39" s="1684"/>
      <c r="K39" s="1684"/>
      <c r="L39" s="1684"/>
      <c r="M39" s="1684"/>
      <c r="N39" s="1684"/>
      <c r="O39" s="1684"/>
      <c r="P39" s="1684"/>
      <c r="Q39" s="1684"/>
      <c r="R39" s="1684"/>
      <c r="S39" s="1684"/>
      <c r="T39" s="1684"/>
      <c r="U39" s="1684"/>
      <c r="V39" s="1684"/>
      <c r="W39" s="1684"/>
      <c r="X39" s="1684"/>
      <c r="Y39" s="1684"/>
      <c r="Z39" s="1684"/>
      <c r="AA39" s="1684"/>
      <c r="AB39" s="1684"/>
      <c r="AC39" s="1684"/>
      <c r="AD39" s="1685"/>
    </row>
    <row r="40" spans="3:30" ht="16.5" customHeight="1">
      <c r="C40" s="1683"/>
      <c r="D40" s="1684"/>
      <c r="E40" s="1684"/>
      <c r="F40" s="1684"/>
      <c r="G40" s="1684"/>
      <c r="H40" s="1684"/>
      <c r="I40" s="1684"/>
      <c r="J40" s="1684"/>
      <c r="K40" s="1684"/>
      <c r="L40" s="1684"/>
      <c r="M40" s="1684"/>
      <c r="N40" s="1684"/>
      <c r="O40" s="1684"/>
      <c r="P40" s="1684"/>
      <c r="Q40" s="1684"/>
      <c r="R40" s="1684"/>
      <c r="S40" s="1684"/>
      <c r="T40" s="1684"/>
      <c r="U40" s="1684"/>
      <c r="V40" s="1684"/>
      <c r="W40" s="1684"/>
      <c r="X40" s="1684"/>
      <c r="Y40" s="1684"/>
      <c r="Z40" s="1684"/>
      <c r="AA40" s="1684"/>
      <c r="AB40" s="1684"/>
      <c r="AC40" s="1684"/>
      <c r="AD40" s="1685"/>
    </row>
    <row r="41" spans="3:30" ht="16.5" customHeight="1">
      <c r="C41" s="1683"/>
      <c r="D41" s="1684"/>
      <c r="E41" s="1684"/>
      <c r="F41" s="1684"/>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5"/>
    </row>
    <row r="42" spans="3:30" ht="16.5" customHeight="1">
      <c r="C42" s="1683"/>
      <c r="D42" s="1684"/>
      <c r="E42" s="1684"/>
      <c r="F42" s="1684"/>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5"/>
    </row>
    <row r="43" spans="3:30" ht="16.5" customHeight="1">
      <c r="C43" s="1683"/>
      <c r="D43" s="1684"/>
      <c r="E43" s="1684"/>
      <c r="F43" s="1684"/>
      <c r="G43" s="1684"/>
      <c r="H43" s="1684"/>
      <c r="I43" s="1684"/>
      <c r="J43" s="1684"/>
      <c r="K43" s="1684"/>
      <c r="L43" s="1684"/>
      <c r="M43" s="1684"/>
      <c r="N43" s="1684"/>
      <c r="O43" s="1684"/>
      <c r="P43" s="1684"/>
      <c r="Q43" s="1684"/>
      <c r="R43" s="1684"/>
      <c r="S43" s="1684"/>
      <c r="T43" s="1684"/>
      <c r="U43" s="1684"/>
      <c r="V43" s="1684"/>
      <c r="W43" s="1684"/>
      <c r="X43" s="1684"/>
      <c r="Y43" s="1684"/>
      <c r="Z43" s="1684"/>
      <c r="AA43" s="1684"/>
      <c r="AB43" s="1684"/>
      <c r="AC43" s="1684"/>
      <c r="AD43" s="1685"/>
    </row>
    <row r="44" spans="3:30" ht="16.5" customHeight="1">
      <c r="C44" s="1683"/>
      <c r="D44" s="1684"/>
      <c r="E44" s="1684"/>
      <c r="F44" s="1684"/>
      <c r="G44" s="1684"/>
      <c r="H44" s="1684"/>
      <c r="I44" s="1684"/>
      <c r="J44" s="1684"/>
      <c r="K44" s="1684"/>
      <c r="L44" s="1684"/>
      <c r="M44" s="1684"/>
      <c r="N44" s="1684"/>
      <c r="O44" s="1684"/>
      <c r="P44" s="1684"/>
      <c r="Q44" s="1684"/>
      <c r="R44" s="1684"/>
      <c r="S44" s="1684"/>
      <c r="T44" s="1684"/>
      <c r="U44" s="1684"/>
      <c r="V44" s="1684"/>
      <c r="W44" s="1684"/>
      <c r="X44" s="1684"/>
      <c r="Y44" s="1684"/>
      <c r="Z44" s="1684"/>
      <c r="AA44" s="1684"/>
      <c r="AB44" s="1684"/>
      <c r="AC44" s="1684"/>
      <c r="AD44" s="1685"/>
    </row>
    <row r="45" spans="3:30" ht="16.5" customHeight="1">
      <c r="C45" s="1683"/>
      <c r="D45" s="1684"/>
      <c r="E45" s="1684"/>
      <c r="F45" s="1684"/>
      <c r="G45" s="1684"/>
      <c r="H45" s="1684"/>
      <c r="I45" s="1684"/>
      <c r="J45" s="1684"/>
      <c r="K45" s="1684"/>
      <c r="L45" s="1684"/>
      <c r="M45" s="1684"/>
      <c r="N45" s="1684"/>
      <c r="O45" s="1684"/>
      <c r="P45" s="1684"/>
      <c r="Q45" s="1684"/>
      <c r="R45" s="1684"/>
      <c r="S45" s="1684"/>
      <c r="T45" s="1684"/>
      <c r="U45" s="1684"/>
      <c r="V45" s="1684"/>
      <c r="W45" s="1684"/>
      <c r="X45" s="1684"/>
      <c r="Y45" s="1684"/>
      <c r="Z45" s="1684"/>
      <c r="AA45" s="1684"/>
      <c r="AB45" s="1684"/>
      <c r="AC45" s="1684"/>
      <c r="AD45" s="1685"/>
    </row>
    <row r="46" spans="3:30" ht="16.5" customHeight="1">
      <c r="C46" s="1683"/>
      <c r="D46" s="1684"/>
      <c r="E46" s="1684"/>
      <c r="F46" s="1684"/>
      <c r="G46" s="1684"/>
      <c r="H46" s="1684"/>
      <c r="I46" s="1684"/>
      <c r="J46" s="1684"/>
      <c r="K46" s="1684"/>
      <c r="L46" s="1684"/>
      <c r="M46" s="1684"/>
      <c r="N46" s="1684"/>
      <c r="O46" s="1684"/>
      <c r="P46" s="1684"/>
      <c r="Q46" s="1684"/>
      <c r="R46" s="1684"/>
      <c r="S46" s="1684"/>
      <c r="T46" s="1684"/>
      <c r="U46" s="1684"/>
      <c r="V46" s="1684"/>
      <c r="W46" s="1684"/>
      <c r="X46" s="1684"/>
      <c r="Y46" s="1684"/>
      <c r="Z46" s="1684"/>
      <c r="AA46" s="1684"/>
      <c r="AB46" s="1684"/>
      <c r="AC46" s="1684"/>
      <c r="AD46" s="1685"/>
    </row>
    <row r="47" spans="3:30" ht="16.5" customHeight="1">
      <c r="C47" s="1683"/>
      <c r="D47" s="1684"/>
      <c r="E47" s="1684"/>
      <c r="F47" s="1684"/>
      <c r="G47" s="1684"/>
      <c r="H47" s="1684"/>
      <c r="I47" s="1684"/>
      <c r="J47" s="1684"/>
      <c r="K47" s="1684"/>
      <c r="L47" s="1684"/>
      <c r="M47" s="1684"/>
      <c r="N47" s="1684"/>
      <c r="O47" s="1684"/>
      <c r="P47" s="1684"/>
      <c r="Q47" s="1684"/>
      <c r="R47" s="1684"/>
      <c r="S47" s="1684"/>
      <c r="T47" s="1684"/>
      <c r="U47" s="1684"/>
      <c r="V47" s="1684"/>
      <c r="W47" s="1684"/>
      <c r="X47" s="1684"/>
      <c r="Y47" s="1684"/>
      <c r="Z47" s="1684"/>
      <c r="AA47" s="1684"/>
      <c r="AB47" s="1684"/>
      <c r="AC47" s="1684"/>
      <c r="AD47" s="1685"/>
    </row>
    <row r="48" spans="3:30" ht="16.5" customHeight="1">
      <c r="C48" s="1683"/>
      <c r="D48" s="1684"/>
      <c r="E48" s="1684"/>
      <c r="F48" s="1684"/>
      <c r="G48" s="1684"/>
      <c r="H48" s="1684"/>
      <c r="I48" s="1684"/>
      <c r="J48" s="1684"/>
      <c r="K48" s="1684"/>
      <c r="L48" s="1684"/>
      <c r="M48" s="1684"/>
      <c r="N48" s="1684"/>
      <c r="O48" s="1684"/>
      <c r="P48" s="1684"/>
      <c r="Q48" s="1684"/>
      <c r="R48" s="1684"/>
      <c r="S48" s="1684"/>
      <c r="T48" s="1684"/>
      <c r="U48" s="1684"/>
      <c r="V48" s="1684"/>
      <c r="W48" s="1684"/>
      <c r="X48" s="1684"/>
      <c r="Y48" s="1684"/>
      <c r="Z48" s="1684"/>
      <c r="AA48" s="1684"/>
      <c r="AB48" s="1684"/>
      <c r="AC48" s="1684"/>
      <c r="AD48" s="1685"/>
    </row>
    <row r="49" spans="3:30" ht="16.5" customHeight="1">
      <c r="C49" s="1683"/>
      <c r="D49" s="1684"/>
      <c r="E49" s="1684"/>
      <c r="F49" s="1684"/>
      <c r="G49" s="1684"/>
      <c r="H49" s="1684"/>
      <c r="I49" s="1684"/>
      <c r="J49" s="1684"/>
      <c r="K49" s="1684"/>
      <c r="L49" s="1684"/>
      <c r="M49" s="1684"/>
      <c r="N49" s="1684"/>
      <c r="O49" s="1684"/>
      <c r="P49" s="1684"/>
      <c r="Q49" s="1684"/>
      <c r="R49" s="1684"/>
      <c r="S49" s="1684"/>
      <c r="T49" s="1684"/>
      <c r="U49" s="1684"/>
      <c r="V49" s="1684"/>
      <c r="W49" s="1684"/>
      <c r="X49" s="1684"/>
      <c r="Y49" s="1684"/>
      <c r="Z49" s="1684"/>
      <c r="AA49" s="1684"/>
      <c r="AB49" s="1684"/>
      <c r="AC49" s="1684"/>
      <c r="AD49" s="1685"/>
    </row>
    <row r="50" spans="3:30" ht="16.5" customHeight="1">
      <c r="C50" s="1683"/>
      <c r="D50" s="1684"/>
      <c r="E50" s="1684"/>
      <c r="F50" s="1684"/>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5"/>
    </row>
    <row r="51" spans="3:30" ht="16.5" customHeight="1">
      <c r="C51" s="1683"/>
      <c r="D51" s="1684"/>
      <c r="E51" s="1684"/>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5"/>
    </row>
    <row r="52" spans="3:30" ht="16.5" customHeight="1">
      <c r="C52" s="1683"/>
      <c r="D52" s="1684"/>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5"/>
    </row>
    <row r="53" spans="3:30" ht="16.5" customHeight="1">
      <c r="C53" s="1686"/>
      <c r="D53" s="1687"/>
      <c r="E53" s="1687"/>
      <c r="F53" s="1687"/>
      <c r="G53" s="1687"/>
      <c r="H53" s="1687"/>
      <c r="I53" s="1687"/>
      <c r="J53" s="1687"/>
      <c r="K53" s="1687"/>
      <c r="L53" s="1687"/>
      <c r="M53" s="1687"/>
      <c r="N53" s="1687"/>
      <c r="O53" s="1687"/>
      <c r="P53" s="1687"/>
      <c r="Q53" s="1687"/>
      <c r="R53" s="1687"/>
      <c r="S53" s="1687"/>
      <c r="T53" s="1687"/>
      <c r="U53" s="1687"/>
      <c r="V53" s="1687"/>
      <c r="W53" s="1687"/>
      <c r="X53" s="1687"/>
      <c r="Y53" s="1687"/>
      <c r="Z53" s="1687"/>
      <c r="AA53" s="1687"/>
      <c r="AB53" s="1687"/>
      <c r="AC53" s="1687"/>
      <c r="AD53" s="1688"/>
    </row>
    <row r="54" spans="3:30" ht="6.75" customHeight="1">
      <c r="E54" s="426"/>
      <c r="F54" s="426"/>
      <c r="G54" s="426"/>
      <c r="H54" s="426"/>
      <c r="I54" s="426"/>
      <c r="J54" s="426"/>
      <c r="K54" s="426"/>
      <c r="L54" s="426"/>
      <c r="M54" s="426"/>
    </row>
    <row r="56" spans="3:30" ht="16.5" customHeight="1">
      <c r="E56" s="426"/>
      <c r="F56" s="426"/>
      <c r="G56" s="426"/>
      <c r="H56" s="426"/>
      <c r="I56" s="426"/>
      <c r="J56" s="426"/>
      <c r="K56" s="426"/>
      <c r="L56" s="426"/>
      <c r="M56" s="426"/>
    </row>
    <row r="57" spans="3:30" ht="16.5" customHeight="1">
      <c r="E57" s="426"/>
      <c r="F57" s="426"/>
      <c r="G57" s="426"/>
      <c r="H57" s="426"/>
      <c r="I57" s="426"/>
      <c r="J57" s="426"/>
      <c r="K57" s="426"/>
      <c r="L57" s="426"/>
      <c r="M57" s="426"/>
    </row>
    <row r="58" spans="3:30" ht="16.5" customHeight="1">
      <c r="E58" s="426"/>
      <c r="F58" s="426"/>
      <c r="G58" s="426"/>
      <c r="H58" s="426"/>
      <c r="I58" s="426"/>
      <c r="J58" s="426"/>
      <c r="K58" s="426"/>
      <c r="L58" s="426"/>
      <c r="M58" s="426"/>
    </row>
    <row r="59" spans="3:30" ht="16.5" customHeight="1">
      <c r="E59" s="426"/>
      <c r="F59" s="426"/>
      <c r="G59" s="426"/>
      <c r="H59" s="426"/>
      <c r="I59" s="426"/>
      <c r="J59" s="426"/>
      <c r="K59" s="426"/>
      <c r="L59" s="426"/>
      <c r="M59" s="426"/>
    </row>
    <row r="60" spans="3:30" ht="16.5" customHeight="1">
      <c r="E60" s="426"/>
      <c r="F60" s="426"/>
      <c r="G60" s="426"/>
      <c r="H60" s="426"/>
      <c r="I60" s="426"/>
      <c r="J60" s="426"/>
      <c r="K60" s="426"/>
      <c r="L60" s="426"/>
      <c r="M60" s="426"/>
    </row>
    <row r="61" spans="3:30" ht="16.5" customHeight="1">
      <c r="E61" s="426"/>
      <c r="F61" s="426"/>
      <c r="G61" s="426"/>
      <c r="H61" s="426"/>
      <c r="I61" s="426"/>
      <c r="J61" s="426"/>
      <c r="K61" s="426"/>
      <c r="L61" s="426"/>
      <c r="M61" s="426"/>
    </row>
    <row r="62" spans="3:30" ht="16.5" customHeight="1">
      <c r="E62" s="426"/>
      <c r="F62" s="426"/>
      <c r="G62" s="426"/>
      <c r="H62" s="426"/>
      <c r="I62" s="426"/>
      <c r="J62" s="426"/>
      <c r="K62" s="426"/>
      <c r="L62" s="426"/>
      <c r="M62" s="426"/>
    </row>
  </sheetData>
  <sheetProtection algorithmName="SHA-512" hashValue="pxqOYI6FZYovrOJRcn4Cce6+k76WwjtUqXeTMOwagyQrOeCZxuxLf4cSCr+9qAUxsfmHCmIny5iCa8nZV5KdWg==" saltValue="Lm3N6gOMNy6iduc99J83+g==" spinCount="100000" sheet="1" formatCells="0" formatRows="0" insertRows="0" selectLockedCells="1" autoFilter="0" pivotTables="0"/>
  <mergeCells count="9">
    <mergeCell ref="C10:AD53"/>
    <mergeCell ref="C8:Q8"/>
    <mergeCell ref="R8:T8"/>
    <mergeCell ref="V8:AA8"/>
    <mergeCell ref="B3:AE3"/>
    <mergeCell ref="B4:AE4"/>
    <mergeCell ref="C7:Q7"/>
    <mergeCell ref="R7:T7"/>
    <mergeCell ref="V7:AA7"/>
  </mergeCells>
  <phoneticPr fontId="23"/>
  <conditionalFormatting sqref="R7:T8">
    <cfRule type="containsBlanks" dxfId="178"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83" fitToHeight="0" orientation="portrait" r:id="rId1"/>
  <headerFooter scaleWithDoc="0">
    <oddFooter>&amp;R&amp;K00-036R7中層ZEH-M_ver.1.1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B33B-B845-4874-8A42-39491C7D83EC}">
  <sheetPr>
    <pageSetUpPr fitToPage="1"/>
  </sheetPr>
  <dimension ref="A1:AS201"/>
  <sheetViews>
    <sheetView showGridLines="0" view="pageBreakPreview" topLeftCell="B24" zoomScaleNormal="100" zoomScaleSheetLayoutView="100" workbookViewId="0">
      <selection activeCell="D41" sqref="D41"/>
    </sheetView>
  </sheetViews>
  <sheetFormatPr defaultRowHeight="20.100000000000001" customHeight="1"/>
  <cols>
    <col min="1" max="1" width="1.125" style="66" hidden="1" customWidth="1"/>
    <col min="2" max="2" width="1.5" style="66" customWidth="1"/>
    <col min="3" max="3" width="2.5" style="66" customWidth="1"/>
    <col min="4" max="23" width="3.875" style="66" customWidth="1"/>
    <col min="24" max="24" width="3.125" style="66" customWidth="1"/>
    <col min="25" max="25" width="3.875" style="66" customWidth="1"/>
    <col min="26" max="26" width="3.625" style="66" customWidth="1"/>
    <col min="27" max="27" width="2" style="66" hidden="1" customWidth="1"/>
    <col min="28" max="28" width="2.625" style="53" customWidth="1"/>
    <col min="29" max="29" width="9" style="112" customWidth="1"/>
    <col min="30" max="30" width="9" style="113" customWidth="1"/>
    <col min="31" max="31" width="9" style="66" customWidth="1"/>
    <col min="32" max="43" width="8.625" style="66"/>
    <col min="44" max="44" width="16.875" style="66" bestFit="1" customWidth="1"/>
    <col min="45" max="45" width="13.375" style="66" customWidth="1"/>
    <col min="46" max="217" width="8.625" style="66"/>
    <col min="218" max="241" width="3.625" style="66" customWidth="1"/>
    <col min="242" max="250" width="9" style="66" customWidth="1"/>
    <col min="251" max="251" width="2" style="66" customWidth="1"/>
    <col min="252" max="473" width="8.625" style="66"/>
    <col min="474" max="497" width="3.625" style="66" customWidth="1"/>
    <col min="498" max="506" width="9" style="66" customWidth="1"/>
    <col min="507" max="507" width="2" style="66" customWidth="1"/>
    <col min="508" max="729" width="8.625" style="66"/>
    <col min="730" max="753" width="3.625" style="66" customWidth="1"/>
    <col min="754" max="762" width="9" style="66" customWidth="1"/>
    <col min="763" max="763" width="2" style="66" customWidth="1"/>
    <col min="764" max="985" width="8.625" style="66"/>
    <col min="986" max="1009" width="3.625" style="66" customWidth="1"/>
    <col min="1010" max="1018" width="9" style="66" customWidth="1"/>
    <col min="1019" max="1019" width="2" style="66" customWidth="1"/>
    <col min="1020" max="1241" width="8.625" style="66"/>
    <col min="1242" max="1265" width="3.625" style="66" customWidth="1"/>
    <col min="1266" max="1274" width="9" style="66" customWidth="1"/>
    <col min="1275" max="1275" width="2" style="66" customWidth="1"/>
    <col min="1276" max="1497" width="8.625" style="66"/>
    <col min="1498" max="1521" width="3.625" style="66" customWidth="1"/>
    <col min="1522" max="1530" width="9" style="66" customWidth="1"/>
    <col min="1531" max="1531" width="2" style="66" customWidth="1"/>
    <col min="1532" max="1753" width="8.625" style="66"/>
    <col min="1754" max="1777" width="3.625" style="66" customWidth="1"/>
    <col min="1778" max="1786" width="9" style="66" customWidth="1"/>
    <col min="1787" max="1787" width="2" style="66" customWidth="1"/>
    <col min="1788" max="2009" width="8.625" style="66"/>
    <col min="2010" max="2033" width="3.625" style="66" customWidth="1"/>
    <col min="2034" max="2042" width="9" style="66" customWidth="1"/>
    <col min="2043" max="2043" width="2" style="66" customWidth="1"/>
    <col min="2044" max="2265" width="8.625" style="66"/>
    <col min="2266" max="2289" width="3.625" style="66" customWidth="1"/>
    <col min="2290" max="2298" width="9" style="66" customWidth="1"/>
    <col min="2299" max="2299" width="2" style="66" customWidth="1"/>
    <col min="2300" max="2521" width="8.625" style="66"/>
    <col min="2522" max="2545" width="3.625" style="66" customWidth="1"/>
    <col min="2546" max="2554" width="9" style="66" customWidth="1"/>
    <col min="2555" max="2555" width="2" style="66" customWidth="1"/>
    <col min="2556" max="2777" width="8.625" style="66"/>
    <col min="2778" max="2801" width="3.625" style="66" customWidth="1"/>
    <col min="2802" max="2810" width="9" style="66" customWidth="1"/>
    <col min="2811" max="2811" width="2" style="66" customWidth="1"/>
    <col min="2812" max="3033" width="8.625" style="66"/>
    <col min="3034" max="3057" width="3.625" style="66" customWidth="1"/>
    <col min="3058" max="3066" width="9" style="66" customWidth="1"/>
    <col min="3067" max="3067" width="2" style="66" customWidth="1"/>
    <col min="3068" max="3289" width="8.625" style="66"/>
    <col min="3290" max="3313" width="3.625" style="66" customWidth="1"/>
    <col min="3314" max="3322" width="9" style="66" customWidth="1"/>
    <col min="3323" max="3323" width="2" style="66" customWidth="1"/>
    <col min="3324" max="3545" width="8.625" style="66"/>
    <col min="3546" max="3569" width="3.625" style="66" customWidth="1"/>
    <col min="3570" max="3578" width="9" style="66" customWidth="1"/>
    <col min="3579" max="3579" width="2" style="66" customWidth="1"/>
    <col min="3580" max="3801" width="8.625" style="66"/>
    <col min="3802" max="3825" width="3.625" style="66" customWidth="1"/>
    <col min="3826" max="3834" width="9" style="66" customWidth="1"/>
    <col min="3835" max="3835" width="2" style="66" customWidth="1"/>
    <col min="3836" max="4057" width="8.625" style="66"/>
    <col min="4058" max="4081" width="3.625" style="66" customWidth="1"/>
    <col min="4082" max="4090" width="9" style="66" customWidth="1"/>
    <col min="4091" max="4091" width="2" style="66" customWidth="1"/>
    <col min="4092" max="4313" width="8.625" style="66"/>
    <col min="4314" max="4337" width="3.625" style="66" customWidth="1"/>
    <col min="4338" max="4346" width="9" style="66" customWidth="1"/>
    <col min="4347" max="4347" width="2" style="66" customWidth="1"/>
    <col min="4348" max="4569" width="8.625" style="66"/>
    <col min="4570" max="4593" width="3.625" style="66" customWidth="1"/>
    <col min="4594" max="4602" width="9" style="66" customWidth="1"/>
    <col min="4603" max="4603" width="2" style="66" customWidth="1"/>
    <col min="4604" max="4825" width="8.625" style="66"/>
    <col min="4826" max="4849" width="3.625" style="66" customWidth="1"/>
    <col min="4850" max="4858" width="9" style="66" customWidth="1"/>
    <col min="4859" max="4859" width="2" style="66" customWidth="1"/>
    <col min="4860" max="5081" width="8.625" style="66"/>
    <col min="5082" max="5105" width="3.625" style="66" customWidth="1"/>
    <col min="5106" max="5114" width="9" style="66" customWidth="1"/>
    <col min="5115" max="5115" width="2" style="66" customWidth="1"/>
    <col min="5116" max="5337" width="8.625" style="66"/>
    <col min="5338" max="5361" width="3.625" style="66" customWidth="1"/>
    <col min="5362" max="5370" width="9" style="66" customWidth="1"/>
    <col min="5371" max="5371" width="2" style="66" customWidth="1"/>
    <col min="5372" max="5593" width="8.625" style="66"/>
    <col min="5594" max="5617" width="3.625" style="66" customWidth="1"/>
    <col min="5618" max="5626" width="9" style="66" customWidth="1"/>
    <col min="5627" max="5627" width="2" style="66" customWidth="1"/>
    <col min="5628" max="5849" width="8.625" style="66"/>
    <col min="5850" max="5873" width="3.625" style="66" customWidth="1"/>
    <col min="5874" max="5882" width="9" style="66" customWidth="1"/>
    <col min="5883" max="5883" width="2" style="66" customWidth="1"/>
    <col min="5884" max="6105" width="8.625" style="66"/>
    <col min="6106" max="6129" width="3.625" style="66" customWidth="1"/>
    <col min="6130" max="6138" width="9" style="66" customWidth="1"/>
    <col min="6139" max="6139" width="2" style="66" customWidth="1"/>
    <col min="6140" max="6361" width="8.625" style="66"/>
    <col min="6362" max="6385" width="3.625" style="66" customWidth="1"/>
    <col min="6386" max="6394" width="9" style="66" customWidth="1"/>
    <col min="6395" max="6395" width="2" style="66" customWidth="1"/>
    <col min="6396" max="6617" width="8.625" style="66"/>
    <col min="6618" max="6641" width="3.625" style="66" customWidth="1"/>
    <col min="6642" max="6650" width="9" style="66" customWidth="1"/>
    <col min="6651" max="6651" width="2" style="66" customWidth="1"/>
    <col min="6652" max="6873" width="8.625" style="66"/>
    <col min="6874" max="6897" width="3.625" style="66" customWidth="1"/>
    <col min="6898" max="6906" width="9" style="66" customWidth="1"/>
    <col min="6907" max="6907" width="2" style="66" customWidth="1"/>
    <col min="6908" max="7129" width="8.625" style="66"/>
    <col min="7130" max="7153" width="3.625" style="66" customWidth="1"/>
    <col min="7154" max="7162" width="9" style="66" customWidth="1"/>
    <col min="7163" max="7163" width="2" style="66" customWidth="1"/>
    <col min="7164" max="7385" width="8.625" style="66"/>
    <col min="7386" max="7409" width="3.625" style="66" customWidth="1"/>
    <col min="7410" max="7418" width="9" style="66" customWidth="1"/>
    <col min="7419" max="7419" width="2" style="66" customWidth="1"/>
    <col min="7420" max="7641" width="8.625" style="66"/>
    <col min="7642" max="7665" width="3.625" style="66" customWidth="1"/>
    <col min="7666" max="7674" width="9" style="66" customWidth="1"/>
    <col min="7675" max="7675" width="2" style="66" customWidth="1"/>
    <col min="7676" max="7897" width="8.625" style="66"/>
    <col min="7898" max="7921" width="3.625" style="66" customWidth="1"/>
    <col min="7922" max="7930" width="9" style="66" customWidth="1"/>
    <col min="7931" max="7931" width="2" style="66" customWidth="1"/>
    <col min="7932" max="8153" width="8.625" style="66"/>
    <col min="8154" max="8177" width="3.625" style="66" customWidth="1"/>
    <col min="8178" max="8186" width="9" style="66" customWidth="1"/>
    <col min="8187" max="8187" width="2" style="66" customWidth="1"/>
    <col min="8188" max="8409" width="8.625" style="66"/>
    <col min="8410" max="8433" width="3.625" style="66" customWidth="1"/>
    <col min="8434" max="8442" width="9" style="66" customWidth="1"/>
    <col min="8443" max="8443" width="2" style="66" customWidth="1"/>
    <col min="8444" max="8665" width="8.625" style="66"/>
    <col min="8666" max="8689" width="3.625" style="66" customWidth="1"/>
    <col min="8690" max="8698" width="9" style="66" customWidth="1"/>
    <col min="8699" max="8699" width="2" style="66" customWidth="1"/>
    <col min="8700" max="8921" width="8.625" style="66"/>
    <col min="8922" max="8945" width="3.625" style="66" customWidth="1"/>
    <col min="8946" max="8954" width="9" style="66" customWidth="1"/>
    <col min="8955" max="8955" width="2" style="66" customWidth="1"/>
    <col min="8956" max="9177" width="8.625" style="66"/>
    <col min="9178" max="9201" width="3.625" style="66" customWidth="1"/>
    <col min="9202" max="9210" width="9" style="66" customWidth="1"/>
    <col min="9211" max="9211" width="2" style="66" customWidth="1"/>
    <col min="9212" max="9433" width="8.625" style="66"/>
    <col min="9434" max="9457" width="3.625" style="66" customWidth="1"/>
    <col min="9458" max="9466" width="9" style="66" customWidth="1"/>
    <col min="9467" max="9467" width="2" style="66" customWidth="1"/>
    <col min="9468" max="9689" width="8.625" style="66"/>
    <col min="9690" max="9713" width="3.625" style="66" customWidth="1"/>
    <col min="9714" max="9722" width="9" style="66" customWidth="1"/>
    <col min="9723" max="9723" width="2" style="66" customWidth="1"/>
    <col min="9724" max="9945" width="8.625" style="66"/>
    <col min="9946" max="9969" width="3.625" style="66" customWidth="1"/>
    <col min="9970" max="9978" width="9" style="66" customWidth="1"/>
    <col min="9979" max="9979" width="2" style="66" customWidth="1"/>
    <col min="9980" max="10201" width="8.625" style="66"/>
    <col min="10202" max="10225" width="3.625" style="66" customWidth="1"/>
    <col min="10226" max="10234" width="9" style="66" customWidth="1"/>
    <col min="10235" max="10235" width="2" style="66" customWidth="1"/>
    <col min="10236" max="10457" width="8.625" style="66"/>
    <col min="10458" max="10481" width="3.625" style="66" customWidth="1"/>
    <col min="10482" max="10490" width="9" style="66" customWidth="1"/>
    <col min="10491" max="10491" width="2" style="66" customWidth="1"/>
    <col min="10492" max="10713" width="8.625" style="66"/>
    <col min="10714" max="10737" width="3.625" style="66" customWidth="1"/>
    <col min="10738" max="10746" width="9" style="66" customWidth="1"/>
    <col min="10747" max="10747" width="2" style="66" customWidth="1"/>
    <col min="10748" max="10969" width="8.625" style="66"/>
    <col min="10970" max="10993" width="3.625" style="66" customWidth="1"/>
    <col min="10994" max="11002" width="9" style="66" customWidth="1"/>
    <col min="11003" max="11003" width="2" style="66" customWidth="1"/>
    <col min="11004" max="11225" width="8.625" style="66"/>
    <col min="11226" max="11249" width="3.625" style="66" customWidth="1"/>
    <col min="11250" max="11258" width="9" style="66" customWidth="1"/>
    <col min="11259" max="11259" width="2" style="66" customWidth="1"/>
    <col min="11260" max="11481" width="8.625" style="66"/>
    <col min="11482" max="11505" width="3.625" style="66" customWidth="1"/>
    <col min="11506" max="11514" width="9" style="66" customWidth="1"/>
    <col min="11515" max="11515" width="2" style="66" customWidth="1"/>
    <col min="11516" max="11737" width="8.625" style="66"/>
    <col min="11738" max="11761" width="3.625" style="66" customWidth="1"/>
    <col min="11762" max="11770" width="9" style="66" customWidth="1"/>
    <col min="11771" max="11771" width="2" style="66" customWidth="1"/>
    <col min="11772" max="11993" width="8.625" style="66"/>
    <col min="11994" max="12017" width="3.625" style="66" customWidth="1"/>
    <col min="12018" max="12026" width="9" style="66" customWidth="1"/>
    <col min="12027" max="12027" width="2" style="66" customWidth="1"/>
    <col min="12028" max="12249" width="8.625" style="66"/>
    <col min="12250" max="12273" width="3.625" style="66" customWidth="1"/>
    <col min="12274" max="12282" width="9" style="66" customWidth="1"/>
    <col min="12283" max="12283" width="2" style="66" customWidth="1"/>
    <col min="12284" max="12505" width="8.625" style="66"/>
    <col min="12506" max="12529" width="3.625" style="66" customWidth="1"/>
    <col min="12530" max="12538" width="9" style="66" customWidth="1"/>
    <col min="12539" max="12539" width="2" style="66" customWidth="1"/>
    <col min="12540" max="12761" width="8.625" style="66"/>
    <col min="12762" max="12785" width="3.625" style="66" customWidth="1"/>
    <col min="12786" max="12794" width="9" style="66" customWidth="1"/>
    <col min="12795" max="12795" width="2" style="66" customWidth="1"/>
    <col min="12796" max="13017" width="8.625" style="66"/>
    <col min="13018" max="13041" width="3.625" style="66" customWidth="1"/>
    <col min="13042" max="13050" width="9" style="66" customWidth="1"/>
    <col min="13051" max="13051" width="2" style="66" customWidth="1"/>
    <col min="13052" max="13273" width="8.625" style="66"/>
    <col min="13274" max="13297" width="3.625" style="66" customWidth="1"/>
    <col min="13298" max="13306" width="9" style="66" customWidth="1"/>
    <col min="13307" max="13307" width="2" style="66" customWidth="1"/>
    <col min="13308" max="13529" width="8.625" style="66"/>
    <col min="13530" max="13553" width="3.625" style="66" customWidth="1"/>
    <col min="13554" max="13562" width="9" style="66" customWidth="1"/>
    <col min="13563" max="13563" width="2" style="66" customWidth="1"/>
    <col min="13564" max="13785" width="8.625" style="66"/>
    <col min="13786" max="13809" width="3.625" style="66" customWidth="1"/>
    <col min="13810" max="13818" width="9" style="66" customWidth="1"/>
    <col min="13819" max="13819" width="2" style="66" customWidth="1"/>
    <col min="13820" max="14041" width="8.625" style="66"/>
    <col min="14042" max="14065" width="3.625" style="66" customWidth="1"/>
    <col min="14066" max="14074" width="9" style="66" customWidth="1"/>
    <col min="14075" max="14075" width="2" style="66" customWidth="1"/>
    <col min="14076" max="14297" width="8.625" style="66"/>
    <col min="14298" max="14321" width="3.625" style="66" customWidth="1"/>
    <col min="14322" max="14330" width="9" style="66" customWidth="1"/>
    <col min="14331" max="14331" width="2" style="66" customWidth="1"/>
    <col min="14332" max="14553" width="8.625" style="66"/>
    <col min="14554" max="14577" width="3.625" style="66" customWidth="1"/>
    <col min="14578" max="14586" width="9" style="66" customWidth="1"/>
    <col min="14587" max="14587" width="2" style="66" customWidth="1"/>
    <col min="14588" max="14809" width="8.625" style="66"/>
    <col min="14810" max="14833" width="3.625" style="66" customWidth="1"/>
    <col min="14834" max="14842" width="9" style="66" customWidth="1"/>
    <col min="14843" max="14843" width="2" style="66" customWidth="1"/>
    <col min="14844" max="15065" width="8.625" style="66"/>
    <col min="15066" max="15089" width="3.625" style="66" customWidth="1"/>
    <col min="15090" max="15098" width="9" style="66" customWidth="1"/>
    <col min="15099" max="15099" width="2" style="66" customWidth="1"/>
    <col min="15100" max="15321" width="8.625" style="66"/>
    <col min="15322" max="15345" width="3.625" style="66" customWidth="1"/>
    <col min="15346" max="15354" width="9" style="66" customWidth="1"/>
    <col min="15355" max="15355" width="2" style="66" customWidth="1"/>
    <col min="15356" max="15577" width="8.625" style="66"/>
    <col min="15578" max="15601" width="3.625" style="66" customWidth="1"/>
    <col min="15602" max="15610" width="9" style="66" customWidth="1"/>
    <col min="15611" max="15611" width="2" style="66" customWidth="1"/>
    <col min="15612" max="15833" width="8.625" style="66"/>
    <col min="15834" max="15857" width="3.625" style="66" customWidth="1"/>
    <col min="15858" max="15866" width="9" style="66" customWidth="1"/>
    <col min="15867" max="15867" width="2" style="66" customWidth="1"/>
    <col min="15868" max="16089" width="8.625" style="66"/>
    <col min="16090" max="16113" width="3.625" style="66" customWidth="1"/>
    <col min="16114" max="16122" width="9" style="66" customWidth="1"/>
    <col min="16123" max="16123" width="2" style="66" customWidth="1"/>
    <col min="16124" max="16384" width="8.625" style="66"/>
  </cols>
  <sheetData>
    <row r="1" spans="2:45" ht="20.100000000000001" customHeight="1">
      <c r="B1" s="169" t="s">
        <v>201</v>
      </c>
    </row>
    <row r="2" spans="2:45" ht="20.100000000000001" customHeight="1">
      <c r="B2" s="169" t="s">
        <v>323</v>
      </c>
    </row>
    <row r="3" spans="2:45" ht="20.100000000000001" customHeight="1">
      <c r="B3" s="169" t="s">
        <v>325</v>
      </c>
    </row>
    <row r="4" spans="2:45" ht="7.5" customHeight="1">
      <c r="B4" s="68"/>
      <c r="C4" s="68"/>
      <c r="D4" s="68"/>
      <c r="E4" s="68"/>
      <c r="F4" s="68"/>
      <c r="G4" s="68"/>
      <c r="H4" s="68"/>
      <c r="I4" s="68"/>
      <c r="J4" s="68"/>
      <c r="K4" s="68"/>
      <c r="L4" s="68"/>
      <c r="M4" s="68"/>
      <c r="N4" s="68"/>
      <c r="O4" s="68"/>
      <c r="P4" s="68"/>
      <c r="Q4" s="69"/>
      <c r="R4" s="68"/>
      <c r="S4" s="68"/>
      <c r="T4" s="68"/>
      <c r="U4" s="68"/>
      <c r="V4" s="68"/>
      <c r="W4" s="68"/>
      <c r="X4" s="68"/>
      <c r="Y4" s="69"/>
      <c r="Z4" s="70"/>
      <c r="AA4" s="70"/>
    </row>
    <row r="5" spans="2:45" ht="19.5" customHeight="1">
      <c r="B5" s="71" t="s">
        <v>605</v>
      </c>
      <c r="C5" s="68"/>
      <c r="D5" s="72"/>
      <c r="E5" s="72"/>
      <c r="F5" s="72"/>
      <c r="G5" s="72"/>
      <c r="H5" s="72"/>
      <c r="I5" s="72"/>
      <c r="J5" s="72"/>
      <c r="K5" s="72"/>
      <c r="L5" s="72"/>
      <c r="M5" s="72"/>
      <c r="N5" s="72"/>
      <c r="O5" s="72"/>
      <c r="P5" s="72"/>
      <c r="Q5" s="72"/>
      <c r="R5" s="72"/>
      <c r="S5" s="72"/>
      <c r="T5" s="72"/>
      <c r="U5" s="72"/>
      <c r="V5" s="72"/>
      <c r="W5" s="72"/>
      <c r="X5" s="72"/>
      <c r="Y5" s="72"/>
      <c r="Z5" s="73" t="s">
        <v>202</v>
      </c>
      <c r="AA5" s="73"/>
    </row>
    <row r="6" spans="2:45" ht="15.75" customHeight="1">
      <c r="B6" s="68"/>
      <c r="C6" s="74"/>
      <c r="D6" s="75"/>
      <c r="E6" s="75"/>
      <c r="F6" s="75"/>
      <c r="G6" s="75"/>
      <c r="H6" s="75"/>
      <c r="I6" s="72"/>
      <c r="J6" s="72"/>
      <c r="K6" s="72"/>
      <c r="L6" s="72"/>
      <c r="M6" s="72"/>
      <c r="N6" s="72"/>
      <c r="O6" s="72"/>
      <c r="P6" s="72"/>
      <c r="Q6" s="72"/>
      <c r="R6" s="72"/>
      <c r="S6" s="72"/>
      <c r="T6" s="72"/>
      <c r="U6" s="72"/>
      <c r="V6" s="72"/>
      <c r="W6" s="72"/>
      <c r="X6" s="72"/>
      <c r="Y6" s="72"/>
      <c r="Z6" s="68"/>
      <c r="AA6" s="68"/>
    </row>
    <row r="7" spans="2:45" s="81" customFormat="1" ht="15" customHeight="1">
      <c r="B7" s="76"/>
      <c r="C7" s="77" t="s">
        <v>229</v>
      </c>
      <c r="D7" s="78"/>
      <c r="E7" s="79"/>
      <c r="F7" s="79"/>
      <c r="G7" s="79"/>
      <c r="H7" s="79"/>
      <c r="I7" s="79"/>
      <c r="J7" s="79"/>
      <c r="K7" s="79"/>
      <c r="L7" s="79"/>
      <c r="M7" s="79"/>
      <c r="N7" s="79"/>
      <c r="O7" s="79"/>
      <c r="P7" s="79"/>
      <c r="Q7" s="79"/>
      <c r="R7" s="79"/>
      <c r="S7" s="79"/>
      <c r="T7" s="79"/>
      <c r="U7" s="80"/>
      <c r="V7" s="79"/>
      <c r="W7" s="79"/>
      <c r="X7" s="79"/>
      <c r="Y7" s="79"/>
      <c r="Z7" s="76"/>
      <c r="AA7" s="76"/>
      <c r="AB7" s="55"/>
      <c r="AC7" s="112"/>
      <c r="AD7" s="113"/>
      <c r="AR7" s="113"/>
      <c r="AS7" s="82"/>
    </row>
    <row r="8" spans="2:45" s="110" customFormat="1" ht="30" customHeight="1">
      <c r="B8" s="83"/>
      <c r="C8" s="74"/>
      <c r="D8" s="1358" t="s">
        <v>230</v>
      </c>
      <c r="E8" s="1359"/>
      <c r="F8" s="1359"/>
      <c r="G8" s="1359"/>
      <c r="H8" s="1359"/>
      <c r="I8" s="1360"/>
      <c r="J8" s="1694" t="str">
        <f>IF(入力シート!F11="","",入力シート!F11)&amp;"中層ＺＥＨ-Ｍ支援事業"</f>
        <v>中層ＺＥＨ-Ｍ支援事業</v>
      </c>
      <c r="K8" s="1694"/>
      <c r="L8" s="1694"/>
      <c r="M8" s="1694"/>
      <c r="N8" s="1694"/>
      <c r="O8" s="1694"/>
      <c r="P8" s="1694"/>
      <c r="Q8" s="1694"/>
      <c r="R8" s="1694"/>
      <c r="S8" s="1694"/>
      <c r="T8" s="1694"/>
      <c r="U8" s="1694"/>
      <c r="V8" s="1695"/>
      <c r="W8" s="67"/>
      <c r="X8" s="67"/>
      <c r="Y8" s="67"/>
      <c r="Z8" s="83"/>
      <c r="AA8" s="83"/>
      <c r="AB8" s="111"/>
      <c r="AC8" s="112"/>
      <c r="AD8" s="113"/>
    </row>
    <row r="9" spans="2:45" s="110" customFormat="1" ht="15" customHeight="1">
      <c r="B9" s="83"/>
      <c r="C9" s="74"/>
      <c r="D9" s="84"/>
      <c r="E9" s="84"/>
      <c r="F9" s="84"/>
      <c r="G9" s="84"/>
      <c r="H9" s="84"/>
      <c r="I9" s="84"/>
      <c r="J9" s="84"/>
      <c r="K9" s="84"/>
      <c r="L9" s="84"/>
      <c r="M9" s="84"/>
      <c r="N9" s="84"/>
      <c r="O9" s="84"/>
      <c r="P9" s="84"/>
      <c r="Q9" s="84"/>
      <c r="R9" s="84"/>
      <c r="S9" s="84"/>
      <c r="T9" s="84"/>
      <c r="U9" s="84"/>
      <c r="V9" s="84"/>
      <c r="W9" s="67"/>
      <c r="X9" s="67"/>
      <c r="Y9" s="67"/>
      <c r="Z9" s="83"/>
      <c r="AA9" s="83"/>
      <c r="AB9" s="111"/>
      <c r="AC9" s="112"/>
      <c r="AD9" s="113"/>
    </row>
    <row r="10" spans="2:45" s="81" customFormat="1" ht="15">
      <c r="B10" s="76"/>
      <c r="C10" s="77" t="s">
        <v>385</v>
      </c>
      <c r="D10" s="78"/>
      <c r="E10" s="79"/>
      <c r="F10" s="79"/>
      <c r="G10" s="79"/>
      <c r="H10" s="79"/>
      <c r="I10" s="79"/>
      <c r="J10" s="79"/>
      <c r="K10" s="79"/>
      <c r="L10" s="79"/>
      <c r="M10" s="79"/>
      <c r="N10" s="79"/>
      <c r="O10" s="79"/>
      <c r="P10" s="79"/>
      <c r="Q10" s="79"/>
      <c r="R10" s="79"/>
      <c r="S10" s="79"/>
      <c r="T10" s="79"/>
      <c r="U10" s="80"/>
      <c r="V10" s="79"/>
      <c r="W10" s="79"/>
      <c r="X10" s="79"/>
      <c r="Y10" s="79"/>
      <c r="Z10" s="76"/>
      <c r="AA10" s="76"/>
      <c r="AB10" s="55"/>
      <c r="AC10" s="112"/>
      <c r="AD10" s="113"/>
    </row>
    <row r="11" spans="2:45" s="110" customFormat="1" ht="30" customHeight="1">
      <c r="B11" s="83"/>
      <c r="C11" s="74"/>
      <c r="D11" s="1358" t="s">
        <v>386</v>
      </c>
      <c r="E11" s="1359"/>
      <c r="F11" s="1359"/>
      <c r="G11" s="1359"/>
      <c r="H11" s="1359"/>
      <c r="I11" s="1360"/>
      <c r="J11" s="202" t="s">
        <v>424</v>
      </c>
      <c r="K11" s="86" t="s">
        <v>334</v>
      </c>
      <c r="L11" s="203"/>
      <c r="M11" s="203"/>
      <c r="N11" s="203"/>
      <c r="O11" s="203"/>
      <c r="P11" s="203"/>
      <c r="Q11" s="203"/>
      <c r="R11" s="86"/>
      <c r="S11" s="86"/>
      <c r="T11" s="203"/>
      <c r="U11" s="203"/>
      <c r="V11" s="88"/>
      <c r="W11" s="67"/>
      <c r="X11" s="67"/>
      <c r="Y11" s="67"/>
      <c r="Z11" s="83"/>
      <c r="AA11" s="83"/>
      <c r="AB11" s="111"/>
      <c r="AC11" s="89"/>
      <c r="AD11" s="113"/>
    </row>
    <row r="12" spans="2:45" s="110" customFormat="1" ht="30" customHeight="1">
      <c r="B12" s="83"/>
      <c r="C12" s="74"/>
      <c r="D12" s="1358" t="s">
        <v>397</v>
      </c>
      <c r="E12" s="1359"/>
      <c r="F12" s="1359"/>
      <c r="G12" s="1359"/>
      <c r="H12" s="1359"/>
      <c r="I12" s="1360"/>
      <c r="J12" s="1696"/>
      <c r="K12" s="1697"/>
      <c r="L12" s="1697"/>
      <c r="M12" s="1697"/>
      <c r="N12" s="1697"/>
      <c r="O12" s="1697"/>
      <c r="P12" s="1697"/>
      <c r="Q12" s="1697"/>
      <c r="R12" s="1698"/>
      <c r="S12" s="90" t="s">
        <v>231</v>
      </c>
      <c r="T12" s="67" t="s">
        <v>213</v>
      </c>
      <c r="U12" s="79"/>
      <c r="V12" s="79"/>
      <c r="Y12" s="67"/>
      <c r="Z12" s="83"/>
      <c r="AA12" s="83"/>
      <c r="AB12" s="111"/>
      <c r="AC12" s="112"/>
      <c r="AD12" s="113"/>
    </row>
    <row r="13" spans="2:45" s="110" customFormat="1" ht="15" customHeight="1">
      <c r="B13" s="83"/>
      <c r="C13" s="74"/>
      <c r="D13" s="84"/>
      <c r="E13" s="84"/>
      <c r="F13" s="84"/>
      <c r="G13" s="84"/>
      <c r="H13" s="84"/>
      <c r="I13" s="84"/>
      <c r="J13" s="84"/>
      <c r="K13" s="84"/>
      <c r="L13" s="84"/>
      <c r="M13" s="84"/>
      <c r="N13" s="84"/>
      <c r="O13" s="84"/>
      <c r="P13" s="84"/>
      <c r="Q13" s="84"/>
      <c r="R13" s="84"/>
      <c r="S13" s="84"/>
      <c r="T13" s="84"/>
      <c r="U13" s="84"/>
      <c r="V13" s="84"/>
      <c r="W13" s="67"/>
      <c r="X13" s="67"/>
      <c r="Y13" s="67"/>
      <c r="Z13" s="83"/>
      <c r="AA13" s="83"/>
      <c r="AB13" s="111"/>
      <c r="AC13" s="112"/>
      <c r="AD13" s="113"/>
    </row>
    <row r="14" spans="2:45" s="81" customFormat="1" ht="15">
      <c r="B14" s="76"/>
      <c r="C14" s="77" t="s">
        <v>296</v>
      </c>
      <c r="D14" s="78"/>
      <c r="E14" s="79"/>
      <c r="F14" s="79"/>
      <c r="G14" s="79"/>
      <c r="H14" s="79"/>
      <c r="I14" s="79"/>
      <c r="J14" s="79"/>
      <c r="K14" s="79"/>
      <c r="L14" s="79"/>
      <c r="M14" s="79"/>
      <c r="N14" s="79"/>
      <c r="O14" s="79"/>
      <c r="P14" s="79"/>
      <c r="Q14" s="79"/>
      <c r="R14" s="79"/>
      <c r="S14" s="79"/>
      <c r="T14" s="79"/>
      <c r="U14" s="80"/>
      <c r="V14" s="79"/>
      <c r="W14" s="79"/>
      <c r="X14" s="79"/>
      <c r="Y14" s="79"/>
      <c r="Z14" s="76"/>
      <c r="AA14" s="76"/>
      <c r="AB14" s="55"/>
      <c r="AC14" s="112"/>
      <c r="AD14" s="113"/>
    </row>
    <row r="15" spans="2:45" s="110" customFormat="1" ht="30" customHeight="1">
      <c r="B15" s="83"/>
      <c r="C15" s="74"/>
      <c r="D15" s="1358" t="s">
        <v>166</v>
      </c>
      <c r="E15" s="1359"/>
      <c r="F15" s="1359"/>
      <c r="G15" s="1359"/>
      <c r="H15" s="1359"/>
      <c r="I15" s="1360"/>
      <c r="J15" s="1699"/>
      <c r="K15" s="1700"/>
      <c r="L15" s="1700"/>
      <c r="M15" s="1700"/>
      <c r="N15" s="1700"/>
      <c r="O15" s="1700"/>
      <c r="P15" s="1700"/>
      <c r="Q15" s="1700"/>
      <c r="R15" s="1700"/>
      <c r="S15" s="1700"/>
      <c r="T15" s="1700"/>
      <c r="U15" s="1700"/>
      <c r="V15" s="1701"/>
      <c r="W15" s="67"/>
      <c r="X15" s="67"/>
      <c r="Y15" s="67"/>
      <c r="Z15" s="83"/>
      <c r="AA15" s="83"/>
      <c r="AB15" s="111"/>
      <c r="AC15" s="89"/>
      <c r="AD15" s="113"/>
    </row>
    <row r="16" spans="2:45" s="110" customFormat="1" ht="30" customHeight="1">
      <c r="B16" s="83"/>
      <c r="C16" s="74"/>
      <c r="D16" s="1358" t="s">
        <v>173</v>
      </c>
      <c r="E16" s="1359"/>
      <c r="F16" s="1359"/>
      <c r="G16" s="1359"/>
      <c r="H16" s="1359"/>
      <c r="I16" s="1360"/>
      <c r="J16" s="1699"/>
      <c r="K16" s="1700"/>
      <c r="L16" s="1700"/>
      <c r="M16" s="1700"/>
      <c r="N16" s="1700"/>
      <c r="O16" s="1700"/>
      <c r="P16" s="1700"/>
      <c r="Q16" s="1700"/>
      <c r="R16" s="1700"/>
      <c r="S16" s="1700"/>
      <c r="T16" s="1700"/>
      <c r="U16" s="1700"/>
      <c r="V16" s="1701"/>
      <c r="W16" s="67"/>
      <c r="X16" s="67"/>
      <c r="Y16" s="67"/>
      <c r="Z16" s="83"/>
      <c r="AA16" s="83"/>
      <c r="AB16" s="111"/>
      <c r="AC16" s="112"/>
      <c r="AD16" s="113"/>
    </row>
    <row r="17" spans="2:30" s="110" customFormat="1" ht="15" customHeight="1">
      <c r="B17" s="83"/>
      <c r="C17" s="74"/>
      <c r="D17" s="84"/>
      <c r="E17" s="84"/>
      <c r="F17" s="84"/>
      <c r="G17" s="84"/>
      <c r="H17" s="84"/>
      <c r="I17" s="84"/>
      <c r="J17" s="84"/>
      <c r="K17" s="84"/>
      <c r="L17" s="84"/>
      <c r="M17" s="84"/>
      <c r="N17" s="84"/>
      <c r="O17" s="84"/>
      <c r="P17" s="84"/>
      <c r="Q17" s="84"/>
      <c r="R17" s="84"/>
      <c r="S17" s="84"/>
      <c r="T17" s="84"/>
      <c r="U17" s="84"/>
      <c r="V17" s="84"/>
      <c r="W17" s="67"/>
      <c r="X17" s="67"/>
      <c r="Y17" s="67"/>
      <c r="Z17" s="83"/>
      <c r="AA17" s="83"/>
      <c r="AB17" s="111"/>
      <c r="AC17" s="112"/>
      <c r="AD17" s="113"/>
    </row>
    <row r="18" spans="2:30" s="81" customFormat="1" ht="15">
      <c r="B18" s="76"/>
      <c r="C18" s="77" t="s">
        <v>328</v>
      </c>
      <c r="D18" s="78"/>
      <c r="E18" s="79"/>
      <c r="F18" s="79"/>
      <c r="G18" s="79"/>
      <c r="H18" s="79"/>
      <c r="I18" s="79"/>
      <c r="J18" s="79"/>
      <c r="K18" s="79"/>
      <c r="L18" s="79"/>
      <c r="M18" s="79"/>
      <c r="N18" s="79"/>
      <c r="O18" s="79"/>
      <c r="P18" s="79"/>
      <c r="Q18" s="79"/>
      <c r="R18" s="79"/>
      <c r="S18" s="79"/>
      <c r="T18" s="79"/>
      <c r="U18" s="80"/>
      <c r="V18" s="79"/>
      <c r="W18" s="79"/>
      <c r="X18" s="79"/>
      <c r="Y18" s="79"/>
      <c r="Z18" s="76"/>
      <c r="AA18" s="76"/>
      <c r="AB18" s="55"/>
      <c r="AC18" s="112"/>
      <c r="AD18" s="113"/>
    </row>
    <row r="19" spans="2:30" s="81" customFormat="1" ht="15">
      <c r="B19" s="76"/>
      <c r="C19" s="77"/>
      <c r="D19" s="65" t="s">
        <v>413</v>
      </c>
      <c r="E19" s="79"/>
      <c r="F19" s="79"/>
      <c r="G19" s="79"/>
      <c r="H19" s="79"/>
      <c r="I19" s="79"/>
      <c r="J19" s="79"/>
      <c r="K19" s="79"/>
      <c r="L19" s="79"/>
      <c r="M19" s="79"/>
      <c r="N19" s="79"/>
      <c r="O19" s="79"/>
      <c r="P19" s="79"/>
      <c r="Q19" s="79"/>
      <c r="R19" s="79"/>
      <c r="S19" s="79"/>
      <c r="T19" s="79"/>
      <c r="U19" s="80"/>
      <c r="V19" s="79"/>
      <c r="W19" s="79"/>
      <c r="X19" s="79"/>
      <c r="Y19" s="79"/>
      <c r="Z19" s="76"/>
      <c r="AA19" s="76"/>
      <c r="AB19" s="55"/>
      <c r="AC19" s="112"/>
      <c r="AD19" s="113"/>
    </row>
    <row r="20" spans="2:30" s="110" customFormat="1" ht="30" customHeight="1">
      <c r="B20" s="83"/>
      <c r="C20" s="74"/>
      <c r="D20" s="1386" t="s">
        <v>425</v>
      </c>
      <c r="E20" s="1387"/>
      <c r="F20" s="1387"/>
      <c r="G20" s="1387"/>
      <c r="H20" s="1387"/>
      <c r="I20" s="1388"/>
      <c r="J20" s="1702"/>
      <c r="K20" s="1702"/>
      <c r="L20" s="1702"/>
      <c r="M20" s="1702"/>
      <c r="N20" s="94" t="s">
        <v>165</v>
      </c>
      <c r="O20" s="77" t="s">
        <v>232</v>
      </c>
      <c r="P20" s="1703" t="s">
        <v>395</v>
      </c>
      <c r="Q20" s="1703"/>
      <c r="R20" s="1703"/>
      <c r="S20" s="1703"/>
      <c r="T20" s="1703"/>
      <c r="U20" s="1703"/>
      <c r="V20" s="1703"/>
      <c r="W20" s="1703"/>
      <c r="X20" s="1703"/>
      <c r="Y20" s="1703"/>
      <c r="Z20" s="1703"/>
      <c r="AA20" s="83"/>
      <c r="AB20" s="111"/>
      <c r="AC20" s="112"/>
      <c r="AD20" s="113"/>
    </row>
    <row r="21" spans="2:30" s="110" customFormat="1" ht="30" customHeight="1">
      <c r="B21" s="83"/>
      <c r="C21" s="74"/>
      <c r="D21" s="1386" t="s">
        <v>414</v>
      </c>
      <c r="E21" s="1387"/>
      <c r="F21" s="1387"/>
      <c r="G21" s="1387"/>
      <c r="H21" s="1387"/>
      <c r="I21" s="1388"/>
      <c r="J21" s="1704" t="str">
        <f>IF(J20="","",ROUNDDOWN(J20/3,-3))</f>
        <v/>
      </c>
      <c r="K21" s="1704"/>
      <c r="L21" s="1704"/>
      <c r="M21" s="1704"/>
      <c r="N21" s="94" t="s">
        <v>165</v>
      </c>
      <c r="O21" s="77" t="s">
        <v>415</v>
      </c>
      <c r="P21" s="1703" t="s">
        <v>499</v>
      </c>
      <c r="Q21" s="1703"/>
      <c r="R21" s="1703"/>
      <c r="S21" s="1703"/>
      <c r="T21" s="1703"/>
      <c r="U21" s="1703"/>
      <c r="V21" s="1703"/>
      <c r="W21" s="1703"/>
      <c r="X21" s="1703"/>
      <c r="Y21" s="1703"/>
      <c r="Z21" s="1703"/>
      <c r="AA21" s="83"/>
      <c r="AB21" s="111"/>
      <c r="AC21" s="112"/>
      <c r="AD21" s="113"/>
    </row>
    <row r="22" spans="2:30" s="110" customFormat="1" ht="15" customHeight="1">
      <c r="B22" s="83"/>
      <c r="C22" s="74"/>
      <c r="D22" s="168"/>
      <c r="E22" s="91"/>
      <c r="F22" s="92"/>
      <c r="G22" s="93"/>
      <c r="H22" s="93"/>
      <c r="I22" s="93"/>
      <c r="J22" s="93"/>
      <c r="K22" s="93"/>
      <c r="L22" s="56"/>
      <c r="M22" s="56"/>
      <c r="N22" s="56"/>
      <c r="O22" s="56"/>
      <c r="P22" s="56"/>
      <c r="Q22" s="56"/>
      <c r="R22" s="56"/>
      <c r="S22" s="56"/>
      <c r="T22" s="56"/>
      <c r="U22" s="56"/>
      <c r="V22" s="56"/>
      <c r="W22" s="56"/>
      <c r="X22" s="56"/>
      <c r="Y22" s="56"/>
      <c r="Z22" s="83"/>
      <c r="AA22" s="83"/>
      <c r="AB22" s="111"/>
      <c r="AC22" s="112"/>
      <c r="AD22" s="113"/>
    </row>
    <row r="23" spans="2:30" s="110" customFormat="1" ht="15" customHeight="1">
      <c r="B23" s="83"/>
      <c r="C23" s="74"/>
      <c r="D23" s="65" t="s">
        <v>416</v>
      </c>
      <c r="E23" s="91"/>
      <c r="F23" s="92"/>
      <c r="G23" s="93"/>
      <c r="H23" s="93"/>
      <c r="I23" s="93"/>
      <c r="J23" s="93"/>
      <c r="K23" s="93"/>
      <c r="L23" s="56"/>
      <c r="M23" s="56"/>
      <c r="N23" s="56"/>
      <c r="O23" s="56"/>
      <c r="P23" s="56"/>
      <c r="Q23" s="56"/>
      <c r="R23" s="56"/>
      <c r="S23" s="56"/>
      <c r="T23" s="56"/>
      <c r="U23" s="56"/>
      <c r="V23" s="56"/>
      <c r="W23" s="56"/>
      <c r="X23" s="56"/>
      <c r="Y23" s="56"/>
      <c r="Z23" s="83"/>
      <c r="AA23" s="83"/>
      <c r="AB23" s="111"/>
      <c r="AC23" s="112"/>
      <c r="AD23" s="113"/>
    </row>
    <row r="24" spans="2:30" s="110" customFormat="1" ht="30" customHeight="1">
      <c r="B24" s="83"/>
      <c r="C24" s="74"/>
      <c r="D24" s="1386" t="s">
        <v>438</v>
      </c>
      <c r="E24" s="1387"/>
      <c r="F24" s="1387"/>
      <c r="G24" s="1387"/>
      <c r="H24" s="1387"/>
      <c r="I24" s="1388"/>
      <c r="J24" s="1702"/>
      <c r="K24" s="1702"/>
      <c r="L24" s="1702"/>
      <c r="M24" s="1702"/>
      <c r="N24" s="204" t="s">
        <v>165</v>
      </c>
      <c r="O24" s="77" t="s">
        <v>324</v>
      </c>
      <c r="P24" s="201"/>
      <c r="Q24" s="201"/>
      <c r="R24" s="201"/>
      <c r="S24" s="94"/>
      <c r="T24" s="77"/>
      <c r="U24" s="205"/>
      <c r="V24" s="205"/>
      <c r="W24" s="205"/>
      <c r="X24" s="205"/>
      <c r="Y24" s="205"/>
      <c r="Z24" s="205"/>
      <c r="AA24" s="83"/>
      <c r="AB24" s="169" t="s">
        <v>606</v>
      </c>
      <c r="AC24" s="112"/>
      <c r="AD24" s="113"/>
    </row>
    <row r="25" spans="2:30" s="110" customFormat="1" ht="18" customHeight="1">
      <c r="B25" s="83"/>
      <c r="C25" s="74"/>
      <c r="D25" s="95" t="s">
        <v>439</v>
      </c>
      <c r="E25" s="167" t="s">
        <v>435</v>
      </c>
      <c r="F25" s="96"/>
      <c r="G25" s="95"/>
      <c r="H25" s="95"/>
      <c r="I25" s="95"/>
      <c r="J25" s="206"/>
      <c r="K25" s="206"/>
      <c r="L25" s="206"/>
      <c r="M25" s="206"/>
      <c r="N25" s="95"/>
      <c r="O25" s="95"/>
      <c r="P25" s="95"/>
      <c r="Q25" s="95"/>
      <c r="R25" s="95"/>
      <c r="S25" s="94"/>
      <c r="T25" s="77"/>
      <c r="U25" s="205"/>
      <c r="V25" s="205"/>
      <c r="W25" s="205"/>
      <c r="X25" s="205"/>
      <c r="Y25" s="205"/>
      <c r="Z25" s="205"/>
      <c r="AA25" s="83"/>
      <c r="AB25" s="169"/>
      <c r="AC25" s="112"/>
      <c r="AD25" s="113"/>
    </row>
    <row r="26" spans="2:30" s="110" customFormat="1" ht="47.1" customHeight="1">
      <c r="B26" s="83"/>
      <c r="C26" s="74"/>
      <c r="D26" s="166" t="s">
        <v>436</v>
      </c>
      <c r="E26" s="1705" t="s">
        <v>608</v>
      </c>
      <c r="F26" s="1705"/>
      <c r="G26" s="1705"/>
      <c r="H26" s="1705"/>
      <c r="I26" s="1705"/>
      <c r="J26" s="1705"/>
      <c r="K26" s="1705"/>
      <c r="L26" s="1705"/>
      <c r="M26" s="1705"/>
      <c r="N26" s="1705"/>
      <c r="O26" s="1705"/>
      <c r="P26" s="1705"/>
      <c r="Q26" s="1705"/>
      <c r="R26" s="1705"/>
      <c r="S26" s="94"/>
      <c r="T26" s="77"/>
      <c r="U26" s="205"/>
      <c r="V26" s="205"/>
      <c r="W26" s="205"/>
      <c r="X26" s="207"/>
      <c r="Y26" s="205"/>
      <c r="Z26" s="205"/>
      <c r="AA26" s="83"/>
      <c r="AB26" s="169"/>
      <c r="AC26" s="112"/>
      <c r="AD26" s="113"/>
    </row>
    <row r="27" spans="2:30" s="110" customFormat="1" ht="13.5" customHeight="1">
      <c r="B27" s="83"/>
      <c r="C27" s="74"/>
      <c r="D27" s="95" t="s">
        <v>436</v>
      </c>
      <c r="E27" s="1706" t="s">
        <v>437</v>
      </c>
      <c r="F27" s="1706"/>
      <c r="G27" s="1706"/>
      <c r="H27" s="1706"/>
      <c r="I27" s="1706"/>
      <c r="J27" s="1706"/>
      <c r="K27" s="1706"/>
      <c r="L27" s="1706"/>
      <c r="M27" s="1706"/>
      <c r="N27" s="1706"/>
      <c r="O27" s="1706"/>
      <c r="P27" s="1706"/>
      <c r="Q27" s="1706"/>
      <c r="R27" s="1706"/>
      <c r="S27" s="94"/>
      <c r="T27" s="77"/>
      <c r="U27" s="205"/>
      <c r="V27" s="205"/>
      <c r="W27" s="205"/>
      <c r="X27" s="205"/>
      <c r="Y27" s="205"/>
      <c r="Z27" s="205"/>
      <c r="AA27" s="83"/>
      <c r="AB27" s="169"/>
      <c r="AC27" s="112"/>
      <c r="AD27" s="113"/>
    </row>
    <row r="28" spans="2:30" s="110" customFormat="1" ht="33.75" customHeight="1">
      <c r="B28" s="83"/>
      <c r="C28" s="74"/>
      <c r="D28" s="1386" t="s">
        <v>441</v>
      </c>
      <c r="E28" s="1387"/>
      <c r="F28" s="1387"/>
      <c r="G28" s="1387"/>
      <c r="H28" s="1387"/>
      <c r="I28" s="1388"/>
      <c r="J28" s="1707"/>
      <c r="K28" s="1708"/>
      <c r="L28" s="1708"/>
      <c r="M28" s="1709"/>
      <c r="N28" s="94" t="s">
        <v>165</v>
      </c>
      <c r="O28" s="77" t="s">
        <v>442</v>
      </c>
      <c r="P28" s="208"/>
      <c r="Q28" s="208"/>
      <c r="R28" s="208"/>
      <c r="S28" s="94"/>
      <c r="T28" s="77"/>
      <c r="U28" s="205"/>
      <c r="V28" s="205"/>
      <c r="W28" s="205"/>
      <c r="X28" s="205"/>
      <c r="Y28" s="205"/>
      <c r="Z28" s="205"/>
      <c r="AA28" s="83"/>
      <c r="AB28" s="169"/>
      <c r="AC28" s="112"/>
      <c r="AD28" s="113"/>
    </row>
    <row r="29" spans="2:30" s="110" customFormat="1" ht="12.75" customHeight="1">
      <c r="B29" s="83"/>
      <c r="C29" s="74"/>
      <c r="D29" s="95" t="s">
        <v>440</v>
      </c>
      <c r="E29" s="95" t="s">
        <v>607</v>
      </c>
      <c r="F29" s="167"/>
      <c r="G29" s="167"/>
      <c r="H29" s="167"/>
      <c r="I29" s="167"/>
      <c r="J29" s="167"/>
      <c r="K29" s="167"/>
      <c r="L29" s="167"/>
      <c r="M29" s="167"/>
      <c r="N29" s="167"/>
      <c r="O29" s="167"/>
      <c r="P29" s="167"/>
      <c r="Q29" s="167"/>
      <c r="R29" s="167"/>
      <c r="S29" s="94"/>
      <c r="T29" s="77"/>
      <c r="U29" s="205"/>
      <c r="V29" s="205"/>
      <c r="W29" s="205"/>
      <c r="X29" s="205"/>
      <c r="Y29" s="205"/>
      <c r="Z29" s="205"/>
      <c r="AA29" s="83"/>
      <c r="AB29" s="169"/>
      <c r="AC29" s="112"/>
      <c r="AD29" s="113"/>
    </row>
    <row r="30" spans="2:30" s="110" customFormat="1" ht="12.75" customHeight="1">
      <c r="B30" s="83"/>
      <c r="C30" s="74"/>
      <c r="D30" s="95"/>
      <c r="E30" s="167"/>
      <c r="F30" s="167"/>
      <c r="G30" s="167"/>
      <c r="H30" s="167"/>
      <c r="I30" s="167"/>
      <c r="J30" s="167"/>
      <c r="K30" s="167"/>
      <c r="L30" s="167"/>
      <c r="M30" s="167"/>
      <c r="N30" s="167"/>
      <c r="O30" s="167"/>
      <c r="P30" s="167"/>
      <c r="Q30" s="167"/>
      <c r="R30" s="167"/>
      <c r="S30" s="94"/>
      <c r="T30" s="77"/>
      <c r="U30" s="205"/>
      <c r="V30" s="205"/>
      <c r="W30" s="205"/>
      <c r="X30" s="205"/>
      <c r="Y30" s="205"/>
      <c r="Z30" s="205"/>
      <c r="AA30" s="83"/>
      <c r="AB30" s="169"/>
      <c r="AC30" s="112"/>
      <c r="AD30" s="113"/>
    </row>
    <row r="31" spans="2:30" s="110" customFormat="1" ht="30" customHeight="1">
      <c r="B31" s="83"/>
      <c r="C31" s="74"/>
      <c r="D31" s="1386" t="s">
        <v>443</v>
      </c>
      <c r="E31" s="1387"/>
      <c r="F31" s="1387"/>
      <c r="G31" s="1387"/>
      <c r="H31" s="1387"/>
      <c r="I31" s="1388"/>
      <c r="J31" s="1704" t="str">
        <f>IF(J24&amp;J28="","",IF(J28="",ROUNDDOWN(J24/3,-3),J28))</f>
        <v/>
      </c>
      <c r="K31" s="1704"/>
      <c r="L31" s="1704"/>
      <c r="M31" s="1704"/>
      <c r="N31" s="94" t="s">
        <v>165</v>
      </c>
      <c r="O31" s="77" t="s">
        <v>320</v>
      </c>
      <c r="P31" s="1703" t="s">
        <v>444</v>
      </c>
      <c r="Q31" s="1703"/>
      <c r="R31" s="1703"/>
      <c r="S31" s="1703"/>
      <c r="T31" s="1703"/>
      <c r="U31" s="1703"/>
      <c r="V31" s="1703"/>
      <c r="W31" s="1703"/>
      <c r="X31" s="1703"/>
      <c r="Y31" s="1703"/>
      <c r="Z31" s="1703"/>
      <c r="AA31" s="83"/>
      <c r="AB31" s="111"/>
      <c r="AC31" s="112"/>
      <c r="AD31" s="113"/>
    </row>
    <row r="32" spans="2:30" s="110" customFormat="1" ht="15" customHeight="1">
      <c r="B32" s="83"/>
      <c r="C32" s="74"/>
      <c r="D32" s="91"/>
      <c r="E32" s="91"/>
      <c r="F32" s="92"/>
      <c r="G32" s="93"/>
      <c r="H32" s="93"/>
      <c r="I32" s="93"/>
      <c r="J32" s="93"/>
      <c r="K32" s="93"/>
      <c r="L32" s="56"/>
      <c r="M32" s="56"/>
      <c r="N32" s="56"/>
      <c r="O32" s="56"/>
      <c r="P32" s="56"/>
      <c r="Q32" s="56"/>
      <c r="R32" s="56"/>
      <c r="S32" s="56"/>
      <c r="T32" s="56"/>
      <c r="U32" s="56"/>
      <c r="V32" s="56"/>
      <c r="W32" s="56"/>
      <c r="X32" s="56"/>
      <c r="Y32" s="56"/>
      <c r="Z32" s="83"/>
      <c r="AA32" s="83"/>
      <c r="AB32" s="111"/>
      <c r="AC32" s="112"/>
      <c r="AD32" s="113"/>
    </row>
    <row r="33" spans="2:30" s="110" customFormat="1" ht="15" customHeight="1">
      <c r="B33" s="83"/>
      <c r="C33" s="74"/>
      <c r="D33" s="91"/>
      <c r="E33" s="91"/>
      <c r="F33" s="92"/>
      <c r="G33" s="93"/>
      <c r="H33" s="93"/>
      <c r="I33" s="93"/>
      <c r="J33" s="93"/>
      <c r="K33" s="93"/>
      <c r="L33" s="56"/>
      <c r="M33" s="56"/>
      <c r="N33" s="56"/>
      <c r="O33" s="56"/>
      <c r="P33" s="56"/>
      <c r="Q33" s="56"/>
      <c r="R33" s="56"/>
      <c r="S33" s="56"/>
      <c r="T33" s="56"/>
      <c r="U33" s="56"/>
      <c r="V33" s="56"/>
      <c r="W33" s="56"/>
      <c r="X33" s="56"/>
      <c r="Y33" s="56"/>
      <c r="Z33" s="83"/>
      <c r="AA33" s="83"/>
      <c r="AB33" s="111"/>
      <c r="AC33" s="112"/>
      <c r="AD33" s="113"/>
    </row>
    <row r="34" spans="2:30" s="81" customFormat="1" ht="15">
      <c r="B34" s="76"/>
      <c r="C34" s="77"/>
      <c r="D34" s="65" t="s">
        <v>417</v>
      </c>
      <c r="E34" s="79"/>
      <c r="F34" s="79"/>
      <c r="G34" s="79"/>
      <c r="H34" s="79"/>
      <c r="I34" s="79"/>
      <c r="J34" s="79"/>
      <c r="K34" s="79"/>
      <c r="L34" s="79"/>
      <c r="M34" s="79"/>
      <c r="N34" s="79"/>
      <c r="O34" s="79"/>
      <c r="P34" s="79"/>
      <c r="Q34" s="79"/>
      <c r="R34" s="79"/>
      <c r="S34" s="79"/>
      <c r="T34" s="79"/>
      <c r="U34" s="80"/>
      <c r="V34" s="79"/>
      <c r="W34" s="79"/>
      <c r="X34" s="79"/>
      <c r="Y34" s="79"/>
      <c r="Z34" s="76"/>
      <c r="AA34" s="76"/>
      <c r="AB34" s="55"/>
      <c r="AC34" s="112"/>
      <c r="AD34" s="113"/>
    </row>
    <row r="35" spans="2:30" s="110" customFormat="1" ht="30" customHeight="1">
      <c r="B35" s="83"/>
      <c r="C35" s="74"/>
      <c r="D35" s="1358" t="s">
        <v>418</v>
      </c>
      <c r="E35" s="1359"/>
      <c r="F35" s="1359"/>
      <c r="G35" s="1359"/>
      <c r="H35" s="1359"/>
      <c r="I35" s="1360"/>
      <c r="J35" s="1710">
        <v>800000</v>
      </c>
      <c r="K35" s="1710"/>
      <c r="L35" s="1710"/>
      <c r="M35" s="1710"/>
      <c r="N35" s="94" t="s">
        <v>165</v>
      </c>
      <c r="O35" s="77" t="s">
        <v>297</v>
      </c>
      <c r="P35" s="1703" t="s">
        <v>566</v>
      </c>
      <c r="Q35" s="1703"/>
      <c r="R35" s="1703"/>
      <c r="S35" s="1703"/>
      <c r="T35" s="1703"/>
      <c r="U35" s="1703"/>
      <c r="V35" s="1703"/>
      <c r="W35" s="1703"/>
      <c r="X35" s="1703"/>
      <c r="Y35" s="1703"/>
      <c r="Z35" s="1703"/>
      <c r="AA35" s="83"/>
      <c r="AB35" s="111"/>
      <c r="AC35" s="112"/>
      <c r="AD35" s="113"/>
    </row>
    <row r="36" spans="2:30" s="110" customFormat="1" ht="15" customHeight="1">
      <c r="B36" s="83"/>
      <c r="C36" s="74"/>
      <c r="D36" s="91"/>
      <c r="E36" s="91"/>
      <c r="F36" s="92"/>
      <c r="G36" s="93"/>
      <c r="H36" s="93"/>
      <c r="I36" s="166"/>
      <c r="J36" s="166"/>
      <c r="K36" s="166"/>
      <c r="L36" s="166"/>
      <c r="M36" s="166"/>
      <c r="N36" s="166"/>
      <c r="O36" s="166"/>
      <c r="P36" s="166"/>
      <c r="Q36" s="166"/>
      <c r="R36" s="166"/>
      <c r="S36" s="166"/>
      <c r="T36" s="166"/>
      <c r="U36" s="166"/>
      <c r="V36" s="166"/>
      <c r="W36" s="166"/>
      <c r="X36" s="166"/>
      <c r="Y36" s="166"/>
      <c r="Z36" s="83"/>
      <c r="AA36" s="83"/>
      <c r="AB36" s="111"/>
      <c r="AC36" s="112"/>
      <c r="AD36" s="113"/>
    </row>
    <row r="37" spans="2:30" s="81" customFormat="1" ht="15">
      <c r="B37" s="76"/>
      <c r="C37" s="77" t="s">
        <v>426</v>
      </c>
      <c r="D37" s="78"/>
      <c r="E37" s="79"/>
      <c r="F37" s="79"/>
      <c r="G37" s="79"/>
      <c r="H37" s="79"/>
      <c r="I37" s="79"/>
      <c r="J37" s="79"/>
      <c r="K37" s="79"/>
      <c r="L37" s="79"/>
      <c r="M37" s="79"/>
      <c r="N37" s="79"/>
      <c r="O37" s="79"/>
      <c r="P37" s="79"/>
      <c r="Q37" s="79"/>
      <c r="R37" s="79"/>
      <c r="S37" s="79"/>
      <c r="T37" s="79"/>
      <c r="U37" s="80"/>
      <c r="V37" s="79"/>
      <c r="W37" s="79"/>
      <c r="X37" s="79"/>
      <c r="Y37" s="79"/>
      <c r="Z37" s="76"/>
      <c r="AA37" s="76"/>
      <c r="AB37" s="55"/>
      <c r="AC37" s="112"/>
      <c r="AD37" s="113"/>
    </row>
    <row r="38" spans="2:30" s="110" customFormat="1" ht="30" customHeight="1">
      <c r="B38" s="83"/>
      <c r="C38" s="74"/>
      <c r="D38" s="1358" t="s">
        <v>421</v>
      </c>
      <c r="E38" s="1359"/>
      <c r="F38" s="1359"/>
      <c r="G38" s="1359"/>
      <c r="H38" s="1359"/>
      <c r="I38" s="1360"/>
      <c r="J38" s="1710" t="str">
        <f>IF(OR(J21="",J31="",J35=""),"",MIN(J21,J31,J35))</f>
        <v/>
      </c>
      <c r="K38" s="1710"/>
      <c r="L38" s="1710"/>
      <c r="M38" s="1710"/>
      <c r="N38" s="94" t="s">
        <v>165</v>
      </c>
      <c r="O38" s="77" t="s">
        <v>423</v>
      </c>
      <c r="P38" s="1703" t="s">
        <v>501</v>
      </c>
      <c r="Q38" s="1703"/>
      <c r="R38" s="1703"/>
      <c r="S38" s="1703"/>
      <c r="T38" s="1703"/>
      <c r="U38" s="1703"/>
      <c r="V38" s="1703"/>
      <c r="W38" s="1703"/>
      <c r="X38" s="1703"/>
      <c r="Y38" s="1703"/>
      <c r="Z38" s="1703"/>
      <c r="AA38" s="83"/>
      <c r="AB38" s="111"/>
      <c r="AC38" s="112"/>
      <c r="AD38" s="113"/>
    </row>
    <row r="39" spans="2:30" s="110" customFormat="1" ht="28.5" customHeight="1">
      <c r="B39" s="83"/>
      <c r="C39" s="74"/>
      <c r="D39" s="209"/>
      <c r="E39" s="167"/>
      <c r="F39" s="96"/>
      <c r="G39" s="95"/>
      <c r="H39" s="95"/>
      <c r="I39" s="166"/>
      <c r="J39" s="166"/>
      <c r="K39" s="166"/>
      <c r="L39" s="166"/>
      <c r="M39" s="166"/>
      <c r="N39" s="166"/>
      <c r="O39" s="166"/>
      <c r="P39" s="166"/>
      <c r="Q39" s="166"/>
      <c r="R39" s="166"/>
      <c r="S39" s="166"/>
      <c r="T39" s="166"/>
      <c r="U39" s="166"/>
      <c r="V39" s="166"/>
      <c r="W39" s="166"/>
      <c r="X39" s="166"/>
      <c r="Y39" s="166"/>
      <c r="Z39" s="83"/>
      <c r="AA39" s="83"/>
      <c r="AB39" s="111"/>
      <c r="AC39" s="112"/>
      <c r="AD39" s="113"/>
    </row>
    <row r="40" spans="2:30" s="110" customFormat="1" ht="50.1" customHeight="1">
      <c r="B40" s="83"/>
      <c r="C40" s="74"/>
      <c r="D40" s="1358" t="s">
        <v>422</v>
      </c>
      <c r="E40" s="1359"/>
      <c r="F40" s="1359"/>
      <c r="G40" s="1359"/>
      <c r="H40" s="1359"/>
      <c r="I40" s="1360"/>
      <c r="J40" s="1710" t="str">
        <f>IF(J38="","",J38*J12)</f>
        <v/>
      </c>
      <c r="K40" s="1710"/>
      <c r="L40" s="1710"/>
      <c r="M40" s="1710"/>
      <c r="N40" s="94" t="s">
        <v>165</v>
      </c>
      <c r="O40" s="77" t="s">
        <v>410</v>
      </c>
      <c r="P40" s="1703" t="s">
        <v>458</v>
      </c>
      <c r="Q40" s="1703"/>
      <c r="R40" s="1703"/>
      <c r="S40" s="1703"/>
      <c r="T40" s="1703"/>
      <c r="U40" s="1703"/>
      <c r="V40" s="1703"/>
      <c r="W40" s="1703"/>
      <c r="X40" s="1703"/>
      <c r="Y40" s="1703"/>
      <c r="Z40" s="1703"/>
      <c r="AA40" s="83"/>
      <c r="AB40" s="111"/>
      <c r="AC40" s="112"/>
      <c r="AD40" s="113"/>
    </row>
    <row r="41" spans="2:30" s="110" customFormat="1" ht="15" customHeight="1">
      <c r="B41" s="83"/>
      <c r="C41" s="74"/>
      <c r="D41" s="209" t="s">
        <v>565</v>
      </c>
      <c r="E41" s="166"/>
      <c r="F41" s="166"/>
      <c r="G41" s="166"/>
      <c r="H41" s="166"/>
      <c r="I41" s="166"/>
      <c r="J41" s="166"/>
      <c r="K41" s="166"/>
      <c r="L41" s="166"/>
      <c r="M41" s="166"/>
      <c r="N41" s="166"/>
      <c r="O41" s="166"/>
      <c r="P41" s="166"/>
      <c r="Q41" s="166"/>
      <c r="R41" s="166"/>
      <c r="S41" s="166"/>
      <c r="T41" s="166"/>
      <c r="U41" s="166"/>
      <c r="V41" s="166"/>
      <c r="W41" s="166"/>
      <c r="X41" s="166"/>
      <c r="Y41" s="166"/>
      <c r="Z41" s="83"/>
      <c r="AA41" s="83"/>
      <c r="AB41" s="111"/>
      <c r="AC41" s="112"/>
      <c r="AD41" s="113"/>
    </row>
    <row r="42" spans="2:30" s="81" customFormat="1" ht="15">
      <c r="B42" s="76"/>
      <c r="C42" s="77"/>
      <c r="D42" s="78"/>
      <c r="E42" s="79"/>
      <c r="F42" s="79"/>
      <c r="G42" s="79"/>
      <c r="H42" s="79"/>
      <c r="I42" s="79"/>
      <c r="J42" s="79"/>
      <c r="K42" s="79"/>
      <c r="L42" s="79"/>
      <c r="M42" s="79"/>
      <c r="N42" s="79"/>
      <c r="O42" s="79"/>
      <c r="P42" s="79"/>
      <c r="Q42" s="79"/>
      <c r="R42" s="79"/>
      <c r="S42" s="79"/>
      <c r="T42" s="79"/>
      <c r="U42" s="80"/>
      <c r="V42" s="79"/>
      <c r="W42" s="79"/>
      <c r="X42" s="79"/>
      <c r="Y42" s="79"/>
      <c r="Z42" s="76"/>
      <c r="AA42" s="76"/>
      <c r="AB42" s="55"/>
      <c r="AC42" s="112"/>
      <c r="AD42" s="113"/>
    </row>
    <row r="43" spans="2:30" s="81" customFormat="1" ht="15">
      <c r="B43" s="76"/>
      <c r="C43" s="77"/>
      <c r="D43" s="78"/>
      <c r="E43" s="79"/>
      <c r="F43" s="79"/>
      <c r="G43" s="79"/>
      <c r="H43" s="79"/>
      <c r="I43" s="79"/>
      <c r="J43" s="79"/>
      <c r="K43" s="79"/>
      <c r="L43" s="79"/>
      <c r="M43" s="79"/>
      <c r="N43" s="79"/>
      <c r="O43" s="79"/>
      <c r="P43" s="79"/>
      <c r="Q43" s="79"/>
      <c r="R43" s="79"/>
      <c r="S43" s="79"/>
      <c r="T43" s="79"/>
      <c r="U43" s="80"/>
      <c r="V43" s="79"/>
      <c r="W43" s="79"/>
      <c r="X43" s="79"/>
      <c r="Y43" s="79"/>
      <c r="Z43" s="76"/>
      <c r="AA43" s="76"/>
      <c r="AB43" s="55"/>
      <c r="AC43" s="112"/>
      <c r="AD43" s="113"/>
    </row>
    <row r="44" spans="2:30" s="81" customFormat="1" ht="15">
      <c r="B44" s="76"/>
      <c r="C44" s="77"/>
      <c r="D44" s="78"/>
      <c r="E44" s="79"/>
      <c r="F44" s="79"/>
      <c r="G44" s="79"/>
      <c r="H44" s="79"/>
      <c r="I44" s="79"/>
      <c r="J44" s="79"/>
      <c r="K44" s="79"/>
      <c r="L44" s="79"/>
      <c r="M44" s="79"/>
      <c r="N44" s="79"/>
      <c r="O44" s="79"/>
      <c r="P44" s="79"/>
      <c r="Q44" s="79"/>
      <c r="R44" s="79"/>
      <c r="S44" s="79"/>
      <c r="T44" s="79"/>
      <c r="U44" s="80"/>
      <c r="V44" s="79"/>
      <c r="W44" s="79"/>
      <c r="X44" s="79"/>
      <c r="Y44" s="79"/>
      <c r="Z44" s="76"/>
      <c r="AA44" s="76"/>
      <c r="AB44" s="55"/>
      <c r="AC44" s="112"/>
      <c r="AD44" s="113"/>
    </row>
    <row r="45" spans="2:30" s="81" customFormat="1" ht="15">
      <c r="B45" s="76"/>
      <c r="C45" s="77"/>
      <c r="D45" s="78"/>
      <c r="E45" s="79"/>
      <c r="F45" s="79"/>
      <c r="G45" s="79"/>
      <c r="H45" s="79"/>
      <c r="I45" s="79"/>
      <c r="J45" s="79"/>
      <c r="K45" s="79"/>
      <c r="L45" s="79"/>
      <c r="M45" s="79"/>
      <c r="N45" s="79"/>
      <c r="O45" s="79"/>
      <c r="P45" s="79"/>
      <c r="Q45" s="79"/>
      <c r="R45" s="79"/>
      <c r="S45" s="79"/>
      <c r="T45" s="79"/>
      <c r="U45" s="80"/>
      <c r="V45" s="79"/>
      <c r="W45" s="79"/>
      <c r="X45" s="79"/>
      <c r="Y45" s="79"/>
      <c r="Z45" s="76"/>
      <c r="AA45" s="76"/>
      <c r="AB45" s="55"/>
      <c r="AC45" s="112"/>
      <c r="AD45" s="113"/>
    </row>
    <row r="46" spans="2:30" s="81" customFormat="1" ht="15">
      <c r="B46" s="76"/>
      <c r="C46" s="77"/>
      <c r="D46" s="78"/>
      <c r="E46" s="79"/>
      <c r="F46" s="79"/>
      <c r="G46" s="79"/>
      <c r="H46" s="79"/>
      <c r="I46" s="79"/>
      <c r="J46" s="79"/>
      <c r="K46" s="79"/>
      <c r="L46" s="79"/>
      <c r="M46" s="79"/>
      <c r="N46" s="79"/>
      <c r="O46" s="79"/>
      <c r="P46" s="79"/>
      <c r="Q46" s="79"/>
      <c r="R46" s="79"/>
      <c r="S46" s="79"/>
      <c r="T46" s="79"/>
      <c r="U46" s="80"/>
      <c r="V46" s="79"/>
      <c r="W46" s="79"/>
      <c r="X46" s="79"/>
      <c r="Y46" s="79"/>
      <c r="Z46" s="76"/>
      <c r="AA46" s="76"/>
      <c r="AB46" s="55"/>
      <c r="AC46" s="112"/>
      <c r="AD46" s="113"/>
    </row>
    <row r="47" spans="2:30" s="81" customFormat="1" ht="15">
      <c r="B47" s="76"/>
      <c r="C47" s="77"/>
      <c r="D47" s="78"/>
      <c r="E47" s="79"/>
      <c r="F47" s="79"/>
      <c r="G47" s="79"/>
      <c r="H47" s="79"/>
      <c r="I47" s="79"/>
      <c r="J47" s="79"/>
      <c r="K47" s="79"/>
      <c r="L47" s="79"/>
      <c r="M47" s="79"/>
      <c r="N47" s="79"/>
      <c r="O47" s="79"/>
      <c r="P47" s="79"/>
      <c r="Q47" s="79"/>
      <c r="R47" s="79"/>
      <c r="S47" s="79"/>
      <c r="T47" s="79"/>
      <c r="U47" s="80"/>
      <c r="V47" s="79"/>
      <c r="W47" s="79"/>
      <c r="X47" s="79"/>
      <c r="Y47" s="79"/>
      <c r="Z47" s="76"/>
      <c r="AA47" s="76"/>
      <c r="AB47" s="55"/>
      <c r="AC47" s="112"/>
      <c r="AD47" s="113"/>
    </row>
    <row r="48" spans="2:30" s="81" customFormat="1" ht="15">
      <c r="B48" s="76"/>
      <c r="C48" s="77"/>
      <c r="D48" s="78"/>
      <c r="E48" s="79"/>
      <c r="F48" s="79"/>
      <c r="G48" s="79"/>
      <c r="H48" s="79"/>
      <c r="I48" s="79"/>
      <c r="J48" s="79"/>
      <c r="K48" s="79"/>
      <c r="L48" s="79"/>
      <c r="M48" s="79"/>
      <c r="N48" s="79"/>
      <c r="O48" s="79"/>
      <c r="P48" s="79"/>
      <c r="Q48" s="79"/>
      <c r="R48" s="79"/>
      <c r="S48" s="79"/>
      <c r="T48" s="79"/>
      <c r="U48" s="80"/>
      <c r="V48" s="79"/>
      <c r="W48" s="79"/>
      <c r="X48" s="79"/>
      <c r="Y48" s="79"/>
      <c r="Z48" s="76"/>
      <c r="AA48" s="76"/>
      <c r="AB48" s="55"/>
      <c r="AC48" s="97"/>
      <c r="AD48" s="98"/>
    </row>
    <row r="49" spans="2:31" s="81" customFormat="1" ht="15">
      <c r="B49" s="76"/>
      <c r="C49" s="77"/>
      <c r="D49" s="78"/>
      <c r="E49" s="79"/>
      <c r="F49" s="79"/>
      <c r="G49" s="79"/>
      <c r="H49" s="79"/>
      <c r="I49" s="79"/>
      <c r="J49" s="79"/>
      <c r="K49" s="79"/>
      <c r="L49" s="79"/>
      <c r="M49" s="79"/>
      <c r="N49" s="79"/>
      <c r="O49" s="79"/>
      <c r="P49" s="79"/>
      <c r="Q49" s="79"/>
      <c r="R49" s="79"/>
      <c r="S49" s="79"/>
      <c r="T49" s="79"/>
      <c r="U49" s="80"/>
      <c r="V49" s="79"/>
      <c r="W49" s="79"/>
      <c r="X49" s="79"/>
      <c r="Y49" s="79"/>
      <c r="Z49" s="76"/>
      <c r="AA49" s="76"/>
      <c r="AB49" s="55"/>
      <c r="AC49" s="97"/>
      <c r="AD49" s="98"/>
    </row>
    <row r="50" spans="2:31" s="81" customFormat="1" ht="15">
      <c r="B50" s="76"/>
      <c r="C50" s="77"/>
      <c r="D50" s="78"/>
      <c r="E50" s="79"/>
      <c r="F50" s="79"/>
      <c r="G50" s="79"/>
      <c r="H50" s="79"/>
      <c r="I50" s="79"/>
      <c r="J50" s="79"/>
      <c r="K50" s="79"/>
      <c r="L50" s="79"/>
      <c r="M50" s="79"/>
      <c r="N50" s="79"/>
      <c r="O50" s="79"/>
      <c r="P50" s="79"/>
      <c r="Q50" s="79"/>
      <c r="R50" s="79"/>
      <c r="S50" s="79"/>
      <c r="T50" s="79"/>
      <c r="U50" s="80"/>
      <c r="V50" s="79"/>
      <c r="W50" s="79"/>
      <c r="X50" s="79"/>
      <c r="Y50" s="79"/>
      <c r="Z50" s="76"/>
      <c r="AA50" s="76"/>
      <c r="AB50" s="55"/>
      <c r="AC50" s="97"/>
      <c r="AD50" s="98"/>
    </row>
    <row r="51" spans="2:31" s="81" customFormat="1" ht="15">
      <c r="B51" s="76"/>
      <c r="C51" s="77"/>
      <c r="D51" s="78"/>
      <c r="E51" s="79"/>
      <c r="F51" s="79"/>
      <c r="G51" s="79"/>
      <c r="H51" s="79"/>
      <c r="I51" s="79"/>
      <c r="J51" s="79"/>
      <c r="K51" s="79"/>
      <c r="L51" s="79"/>
      <c r="M51" s="79"/>
      <c r="N51" s="79"/>
      <c r="O51" s="79"/>
      <c r="P51" s="79"/>
      <c r="Q51" s="79"/>
      <c r="R51" s="79"/>
      <c r="S51" s="79"/>
      <c r="T51" s="79"/>
      <c r="U51" s="80"/>
      <c r="V51" s="79"/>
      <c r="W51" s="79"/>
      <c r="X51" s="79"/>
      <c r="Y51" s="79"/>
      <c r="Z51" s="76"/>
      <c r="AA51" s="76"/>
      <c r="AB51" s="55"/>
      <c r="AC51" s="97"/>
      <c r="AD51" s="98"/>
    </row>
    <row r="52" spans="2:31" s="81" customFormat="1" ht="15">
      <c r="B52" s="76"/>
      <c r="C52" s="77"/>
      <c r="D52" s="78"/>
      <c r="E52" s="79"/>
      <c r="F52" s="79"/>
      <c r="G52" s="79"/>
      <c r="H52" s="79"/>
      <c r="I52" s="79"/>
      <c r="J52" s="79"/>
      <c r="K52" s="79"/>
      <c r="L52" s="79"/>
      <c r="M52" s="79"/>
      <c r="N52" s="79"/>
      <c r="O52" s="79"/>
      <c r="P52" s="79"/>
      <c r="Q52" s="79"/>
      <c r="R52" s="79"/>
      <c r="S52" s="79"/>
      <c r="T52" s="79"/>
      <c r="U52" s="80"/>
      <c r="V52" s="79"/>
      <c r="W52" s="79"/>
      <c r="X52" s="79"/>
      <c r="Y52" s="79"/>
      <c r="Z52" s="76"/>
      <c r="AA52" s="76"/>
      <c r="AB52" s="55"/>
      <c r="AC52" s="97"/>
      <c r="AD52" s="98"/>
    </row>
    <row r="53" spans="2:31" s="81" customFormat="1" ht="15">
      <c r="B53" s="76"/>
      <c r="C53" s="77"/>
      <c r="D53" s="78"/>
      <c r="E53" s="79"/>
      <c r="F53" s="79"/>
      <c r="G53" s="79"/>
      <c r="H53" s="79"/>
      <c r="I53" s="79"/>
      <c r="J53" s="79"/>
      <c r="K53" s="79"/>
      <c r="L53" s="79"/>
      <c r="M53" s="79"/>
      <c r="N53" s="79"/>
      <c r="O53" s="79"/>
      <c r="P53" s="79"/>
      <c r="Q53" s="79"/>
      <c r="R53" s="79"/>
      <c r="S53" s="79"/>
      <c r="T53" s="79"/>
      <c r="U53" s="80"/>
      <c r="V53" s="79"/>
      <c r="W53" s="79"/>
      <c r="X53" s="79"/>
      <c r="Y53" s="79"/>
      <c r="Z53" s="76"/>
      <c r="AA53" s="76"/>
      <c r="AB53" s="55"/>
      <c r="AC53" s="97"/>
      <c r="AD53" s="98"/>
    </row>
    <row r="54" spans="2:31" s="81" customFormat="1" ht="15">
      <c r="B54" s="76"/>
      <c r="C54" s="77"/>
      <c r="D54" s="78"/>
      <c r="E54" s="79"/>
      <c r="F54" s="79"/>
      <c r="G54" s="79"/>
      <c r="H54" s="79"/>
      <c r="I54" s="79"/>
      <c r="J54" s="79"/>
      <c r="K54" s="79"/>
      <c r="L54" s="79"/>
      <c r="M54" s="79"/>
      <c r="N54" s="79"/>
      <c r="O54" s="79"/>
      <c r="P54" s="79"/>
      <c r="Q54" s="79"/>
      <c r="R54" s="79"/>
      <c r="S54" s="79"/>
      <c r="T54" s="79"/>
      <c r="U54" s="80"/>
      <c r="V54" s="79"/>
      <c r="W54" s="79"/>
      <c r="X54" s="79"/>
      <c r="Y54" s="79"/>
      <c r="Z54" s="76"/>
      <c r="AA54" s="76"/>
      <c r="AB54" s="55"/>
      <c r="AC54" s="97"/>
      <c r="AD54" s="98"/>
    </row>
    <row r="55" spans="2:31" s="81" customFormat="1" ht="15">
      <c r="B55" s="76"/>
      <c r="C55" s="77"/>
      <c r="D55" s="78"/>
      <c r="E55" s="79"/>
      <c r="F55" s="79"/>
      <c r="G55" s="79"/>
      <c r="H55" s="79"/>
      <c r="I55" s="79"/>
      <c r="J55" s="79"/>
      <c r="K55" s="79"/>
      <c r="L55" s="79"/>
      <c r="M55" s="79"/>
      <c r="N55" s="79"/>
      <c r="O55" s="79"/>
      <c r="P55" s="79"/>
      <c r="Q55" s="79"/>
      <c r="R55" s="79"/>
      <c r="S55" s="79"/>
      <c r="T55" s="79"/>
      <c r="U55" s="80"/>
      <c r="V55" s="79"/>
      <c r="W55" s="79"/>
      <c r="X55" s="79"/>
      <c r="Y55" s="79"/>
      <c r="Z55" s="76"/>
      <c r="AA55" s="76"/>
      <c r="AB55" s="55"/>
      <c r="AC55" s="97"/>
      <c r="AD55" s="98"/>
    </row>
    <row r="56" spans="2:31" ht="12.75" customHeight="1">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C56" s="97"/>
      <c r="AD56" s="98"/>
    </row>
    <row r="57" spans="2:31" ht="20.100000000000001" customHeight="1">
      <c r="AC57" s="97"/>
      <c r="AD57" s="98"/>
    </row>
    <row r="58" spans="2:31" ht="20.100000000000001" customHeight="1">
      <c r="AC58" s="97"/>
      <c r="AD58" s="98"/>
    </row>
    <row r="59" spans="2:31" ht="20.100000000000001" customHeight="1">
      <c r="AC59" s="97"/>
      <c r="AD59" s="98"/>
    </row>
    <row r="60" spans="2:31" ht="20.100000000000001" customHeight="1">
      <c r="AC60" s="97"/>
      <c r="AD60" s="98"/>
    </row>
    <row r="61" spans="2:31" ht="20.100000000000001" customHeight="1">
      <c r="AC61" s="97"/>
      <c r="AD61" s="98"/>
      <c r="AE61" s="99"/>
    </row>
    <row r="62" spans="2:31" ht="20.100000000000001" customHeight="1">
      <c r="AC62" s="97"/>
      <c r="AD62" s="98"/>
    </row>
    <row r="63" spans="2:31" ht="20.100000000000001" customHeight="1">
      <c r="AC63" s="97"/>
      <c r="AD63" s="98"/>
    </row>
    <row r="64" spans="2:31" ht="20.100000000000001" customHeight="1">
      <c r="AC64" s="97"/>
      <c r="AD64" s="98"/>
    </row>
    <row r="65" spans="29:30" ht="20.100000000000001" customHeight="1">
      <c r="AC65" s="97"/>
      <c r="AD65" s="98"/>
    </row>
    <row r="66" spans="29:30" ht="20.100000000000001" customHeight="1">
      <c r="AC66" s="97"/>
      <c r="AD66" s="98"/>
    </row>
    <row r="67" spans="29:30" ht="20.100000000000001" customHeight="1">
      <c r="AC67" s="97"/>
      <c r="AD67" s="98"/>
    </row>
    <row r="68" spans="29:30" ht="20.100000000000001" customHeight="1">
      <c r="AC68" s="97"/>
      <c r="AD68" s="98"/>
    </row>
    <row r="69" spans="29:30" ht="20.100000000000001" customHeight="1">
      <c r="AC69" s="97"/>
      <c r="AD69" s="98"/>
    </row>
    <row r="70" spans="29:30" ht="20.100000000000001" customHeight="1">
      <c r="AC70" s="97"/>
      <c r="AD70" s="98"/>
    </row>
    <row r="71" spans="29:30" ht="20.100000000000001" customHeight="1">
      <c r="AC71" s="97"/>
      <c r="AD71" s="98"/>
    </row>
    <row r="72" spans="29:30" ht="20.100000000000001" customHeight="1">
      <c r="AC72" s="97"/>
      <c r="AD72" s="98"/>
    </row>
    <row r="73" spans="29:30" ht="20.100000000000001" customHeight="1">
      <c r="AC73" s="100"/>
      <c r="AD73" s="101"/>
    </row>
    <row r="74" spans="29:30" ht="20.100000000000001" customHeight="1">
      <c r="AC74" s="97"/>
      <c r="AD74" s="98"/>
    </row>
    <row r="75" spans="29:30" ht="20.100000000000001" customHeight="1">
      <c r="AC75" s="97"/>
      <c r="AD75" s="98"/>
    </row>
    <row r="76" spans="29:30" ht="20.100000000000001" customHeight="1">
      <c r="AC76" s="97"/>
      <c r="AD76" s="98"/>
    </row>
    <row r="77" spans="29:30" ht="20.100000000000001" customHeight="1">
      <c r="AC77" s="97"/>
      <c r="AD77" s="98"/>
    </row>
    <row r="78" spans="29:30" ht="20.100000000000001" customHeight="1">
      <c r="AC78" s="97"/>
      <c r="AD78" s="98"/>
    </row>
    <row r="79" spans="29:30" ht="20.100000000000001" customHeight="1">
      <c r="AC79" s="97"/>
      <c r="AD79" s="98"/>
    </row>
    <row r="80" spans="29:30" ht="20.100000000000001" customHeight="1">
      <c r="AC80" s="97"/>
      <c r="AD80" s="98"/>
    </row>
    <row r="81" spans="29:30" ht="20.100000000000001" customHeight="1">
      <c r="AC81" s="97"/>
      <c r="AD81" s="98"/>
    </row>
    <row r="82" spans="29:30" ht="20.100000000000001" customHeight="1">
      <c r="AC82" s="97"/>
      <c r="AD82" s="98"/>
    </row>
    <row r="90" spans="29:30" ht="20.100000000000001" customHeight="1">
      <c r="AD90" s="102"/>
    </row>
    <row r="91" spans="29:30" ht="20.100000000000001" customHeight="1">
      <c r="AD91" s="103"/>
    </row>
    <row r="155" spans="29:30" ht="20.100000000000001" customHeight="1">
      <c r="AC155" s="104"/>
      <c r="AD155" s="105"/>
    </row>
    <row r="156" spans="29:30" ht="20.100000000000001" customHeight="1">
      <c r="AC156" s="104"/>
      <c r="AD156" s="105"/>
    </row>
    <row r="157" spans="29:30" ht="20.100000000000001" customHeight="1">
      <c r="AC157" s="104"/>
      <c r="AD157" s="105"/>
    </row>
    <row r="158" spans="29:30" ht="20.100000000000001" customHeight="1">
      <c r="AC158" s="104"/>
      <c r="AD158" s="105"/>
    </row>
    <row r="159" spans="29:30" ht="20.100000000000001" customHeight="1">
      <c r="AC159" s="104"/>
      <c r="AD159" s="105"/>
    </row>
    <row r="160" spans="29:30" ht="20.100000000000001" customHeight="1">
      <c r="AC160" s="104"/>
      <c r="AD160" s="105"/>
    </row>
    <row r="161" spans="29:30" ht="20.100000000000001" customHeight="1">
      <c r="AC161" s="104"/>
      <c r="AD161" s="105"/>
    </row>
    <row r="162" spans="29:30" ht="20.100000000000001" customHeight="1">
      <c r="AC162" s="104"/>
      <c r="AD162" s="105"/>
    </row>
    <row r="163" spans="29:30" ht="20.100000000000001" customHeight="1">
      <c r="AC163" s="104"/>
      <c r="AD163" s="105"/>
    </row>
    <row r="164" spans="29:30" ht="20.100000000000001" customHeight="1">
      <c r="AC164" s="104"/>
      <c r="AD164" s="105"/>
    </row>
    <row r="165" spans="29:30" ht="20.100000000000001" customHeight="1">
      <c r="AC165" s="104"/>
      <c r="AD165" s="105"/>
    </row>
    <row r="166" spans="29:30" ht="20.100000000000001" customHeight="1">
      <c r="AC166" s="104"/>
      <c r="AD166" s="105"/>
    </row>
    <row r="167" spans="29:30" ht="20.100000000000001" customHeight="1">
      <c r="AC167" s="104"/>
      <c r="AD167" s="105"/>
    </row>
    <row r="168" spans="29:30" ht="20.100000000000001" customHeight="1">
      <c r="AC168" s="104"/>
      <c r="AD168" s="105"/>
    </row>
    <row r="169" spans="29:30" ht="20.100000000000001" customHeight="1">
      <c r="AC169" s="104"/>
      <c r="AD169" s="105"/>
    </row>
    <row r="170" spans="29:30" ht="20.100000000000001" customHeight="1">
      <c r="AC170" s="104"/>
      <c r="AD170" s="105"/>
    </row>
    <row r="171" spans="29:30" ht="20.100000000000001" customHeight="1">
      <c r="AC171" s="104"/>
      <c r="AD171" s="105"/>
    </row>
    <row r="172" spans="29:30" ht="20.100000000000001" customHeight="1">
      <c r="AC172" s="104"/>
      <c r="AD172" s="105"/>
    </row>
    <row r="173" spans="29:30" ht="20.100000000000001" customHeight="1">
      <c r="AC173" s="104"/>
      <c r="AD173" s="105"/>
    </row>
    <row r="174" spans="29:30" ht="20.100000000000001" customHeight="1">
      <c r="AC174" s="104"/>
      <c r="AD174" s="105"/>
    </row>
    <row r="175" spans="29:30" ht="20.100000000000001" customHeight="1">
      <c r="AC175" s="104"/>
      <c r="AD175" s="105"/>
    </row>
    <row r="176" spans="29:30" ht="20.100000000000001" customHeight="1">
      <c r="AC176" s="104"/>
      <c r="AD176" s="105"/>
    </row>
    <row r="177" spans="29:30" ht="20.100000000000001" customHeight="1">
      <c r="AC177" s="104"/>
      <c r="AD177" s="105"/>
    </row>
    <row r="178" spans="29:30" ht="20.100000000000001" customHeight="1">
      <c r="AC178" s="104"/>
      <c r="AD178" s="105"/>
    </row>
    <row r="179" spans="29:30" ht="20.100000000000001" customHeight="1">
      <c r="AC179" s="104"/>
      <c r="AD179" s="105"/>
    </row>
    <row r="180" spans="29:30" ht="20.100000000000001" customHeight="1">
      <c r="AC180" s="104"/>
      <c r="AD180" s="105"/>
    </row>
    <row r="181" spans="29:30" ht="20.100000000000001" customHeight="1">
      <c r="AC181" s="104"/>
      <c r="AD181" s="105"/>
    </row>
    <row r="182" spans="29:30" ht="20.100000000000001" customHeight="1">
      <c r="AC182" s="104"/>
      <c r="AD182" s="105"/>
    </row>
    <row r="183" spans="29:30" ht="20.100000000000001" customHeight="1">
      <c r="AC183" s="104"/>
      <c r="AD183" s="105"/>
    </row>
    <row r="184" spans="29:30" ht="20.100000000000001" customHeight="1">
      <c r="AC184" s="104"/>
      <c r="AD184" s="105"/>
    </row>
    <row r="185" spans="29:30" ht="20.100000000000001" customHeight="1">
      <c r="AC185" s="104"/>
      <c r="AD185" s="105"/>
    </row>
    <row r="186" spans="29:30" ht="20.100000000000001" customHeight="1">
      <c r="AC186" s="104"/>
      <c r="AD186" s="105"/>
    </row>
    <row r="187" spans="29:30" ht="20.100000000000001" customHeight="1">
      <c r="AC187" s="104"/>
      <c r="AD187" s="105"/>
    </row>
    <row r="188" spans="29:30" ht="20.100000000000001" customHeight="1">
      <c r="AC188" s="104"/>
      <c r="AD188" s="105"/>
    </row>
    <row r="189" spans="29:30" ht="20.100000000000001" customHeight="1">
      <c r="AC189" s="104"/>
      <c r="AD189" s="105"/>
    </row>
    <row r="190" spans="29:30" ht="20.100000000000001" customHeight="1">
      <c r="AC190" s="104"/>
      <c r="AD190" s="105"/>
    </row>
    <row r="191" spans="29:30" ht="20.100000000000001" customHeight="1">
      <c r="AC191" s="104"/>
      <c r="AD191" s="105"/>
    </row>
    <row r="192" spans="29:30" ht="20.100000000000001" customHeight="1">
      <c r="AC192" s="104"/>
      <c r="AD192" s="105"/>
    </row>
    <row r="193" spans="29:30" ht="20.100000000000001" customHeight="1">
      <c r="AC193" s="104"/>
      <c r="AD193" s="105"/>
    </row>
    <row r="194" spans="29:30" ht="20.100000000000001" customHeight="1">
      <c r="AC194" s="104"/>
      <c r="AD194" s="105"/>
    </row>
    <row r="195" spans="29:30" ht="20.100000000000001" customHeight="1">
      <c r="AC195" s="104"/>
      <c r="AD195" s="105"/>
    </row>
    <row r="196" spans="29:30" ht="20.100000000000001" customHeight="1">
      <c r="AC196" s="106"/>
      <c r="AD196" s="58"/>
    </row>
    <row r="197" spans="29:30" ht="20.100000000000001" customHeight="1">
      <c r="AC197" s="106"/>
      <c r="AD197" s="58"/>
    </row>
    <row r="198" spans="29:30" ht="20.100000000000001" customHeight="1">
      <c r="AC198" s="107"/>
      <c r="AD198" s="60"/>
    </row>
    <row r="199" spans="29:30" ht="20.100000000000001" customHeight="1">
      <c r="AC199" s="107"/>
      <c r="AD199" s="60"/>
    </row>
    <row r="200" spans="29:30" ht="20.100000000000001" customHeight="1">
      <c r="AC200" s="107"/>
      <c r="AD200" s="60"/>
    </row>
    <row r="201" spans="29:30" ht="20.100000000000001" customHeight="1">
      <c r="AC201" s="107"/>
      <c r="AD201" s="60"/>
    </row>
  </sheetData>
  <sheetProtection formatCells="0" formatRows="0" insertRows="0" deleteRows="0" selectLockedCells="1" autoFilter="0" pivotTables="0"/>
  <mergeCells count="33">
    <mergeCell ref="D38:I38"/>
    <mergeCell ref="D40:I40"/>
    <mergeCell ref="J38:M38"/>
    <mergeCell ref="J40:M40"/>
    <mergeCell ref="P38:Z38"/>
    <mergeCell ref="P40:Z40"/>
    <mergeCell ref="D35:I35"/>
    <mergeCell ref="D24:I24"/>
    <mergeCell ref="D31:I31"/>
    <mergeCell ref="E26:R26"/>
    <mergeCell ref="E27:R27"/>
    <mergeCell ref="D28:I28"/>
    <mergeCell ref="P31:Z31"/>
    <mergeCell ref="P35:Z35"/>
    <mergeCell ref="J24:M24"/>
    <mergeCell ref="J28:M28"/>
    <mergeCell ref="J31:M31"/>
    <mergeCell ref="J35:M35"/>
    <mergeCell ref="D21:I21"/>
    <mergeCell ref="D8:I8"/>
    <mergeCell ref="J8:V8"/>
    <mergeCell ref="D11:I11"/>
    <mergeCell ref="D12:I12"/>
    <mergeCell ref="J12:R12"/>
    <mergeCell ref="D15:I15"/>
    <mergeCell ref="J15:V15"/>
    <mergeCell ref="D16:I16"/>
    <mergeCell ref="J16:V16"/>
    <mergeCell ref="D20:I20"/>
    <mergeCell ref="J20:M20"/>
    <mergeCell ref="P20:Z20"/>
    <mergeCell ref="P21:Z21"/>
    <mergeCell ref="J21:M21"/>
  </mergeCells>
  <phoneticPr fontId="23"/>
  <conditionalFormatting sqref="B1:B3">
    <cfRule type="expression" dxfId="177" priority="18">
      <formula>_xlfn.ISFORMULA(B1)=TRUE</formula>
    </cfRule>
  </conditionalFormatting>
  <conditionalFormatting sqref="J11">
    <cfRule type="expression" dxfId="176" priority="22">
      <formula>#REF!="■"</formula>
    </cfRule>
  </conditionalFormatting>
  <conditionalFormatting sqref="J12">
    <cfRule type="containsBlanks" dxfId="175" priority="14">
      <formula>LEN(TRIM(J12))=0</formula>
    </cfRule>
    <cfRule type="expression" dxfId="174" priority="15">
      <formula>#REF!="■"</formula>
    </cfRule>
    <cfRule type="expression" dxfId="173" priority="16">
      <formula>#REF!="■"</formula>
    </cfRule>
  </conditionalFormatting>
  <conditionalFormatting sqref="J15:J16">
    <cfRule type="containsBlanks" dxfId="172" priority="13">
      <formula>LEN(TRIM(J15))=0</formula>
    </cfRule>
  </conditionalFormatting>
  <conditionalFormatting sqref="J20">
    <cfRule type="containsBlanks" dxfId="171" priority="19">
      <formula>LEN(TRIM(J20))=0</formula>
    </cfRule>
  </conditionalFormatting>
  <conditionalFormatting sqref="J21">
    <cfRule type="notContainsBlanks" dxfId="170" priority="6">
      <formula>LEN(TRIM(J21))&gt;0</formula>
    </cfRule>
    <cfRule type="expression" dxfId="169" priority="7">
      <formula>#REF!="■"</formula>
    </cfRule>
    <cfRule type="expression" dxfId="168" priority="8">
      <formula>#REF!="■"</formula>
    </cfRule>
  </conditionalFormatting>
  <conditionalFormatting sqref="J24 P24:R24">
    <cfRule type="expression" dxfId="167" priority="1">
      <formula>$J$28&lt;&gt;""</formula>
    </cfRule>
  </conditionalFormatting>
  <conditionalFormatting sqref="J24">
    <cfRule type="containsBlanks" dxfId="166" priority="12">
      <formula>LEN(TRIM(J24))=0</formula>
    </cfRule>
  </conditionalFormatting>
  <conditionalFormatting sqref="J28">
    <cfRule type="expression" dxfId="165" priority="2">
      <formula>$J$24&lt;&gt;""</formula>
    </cfRule>
    <cfRule type="containsBlanks" dxfId="164" priority="3">
      <formula>LEN(TRIM(J28))=0</formula>
    </cfRule>
  </conditionalFormatting>
  <conditionalFormatting sqref="J31">
    <cfRule type="notContainsBlanks" dxfId="163" priority="9">
      <formula>LEN(TRIM(J31))&gt;0</formula>
    </cfRule>
    <cfRule type="expression" dxfId="162" priority="10">
      <formula>#REF!="■"</formula>
    </cfRule>
  </conditionalFormatting>
  <conditionalFormatting sqref="AB24:AB30">
    <cfRule type="expression" dxfId="161" priority="20">
      <formula>_xlfn.ISFORMULA(AB24)=TRUE</formula>
    </cfRule>
  </conditionalFormatting>
  <conditionalFormatting sqref="AD90:AD91 AC155:AD201">
    <cfRule type="expression" priority="21">
      <formula>CELL("protect",AC90)=0</formula>
    </cfRule>
  </conditionalFormatting>
  <dataValidations count="5">
    <dataValidation type="custom" imeMode="disabled" allowBlank="1" showInputMessage="1" showErrorMessage="1" error="整数で入力してください。" sqref="WVH983074:WVK983074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HS20:HY21 WUE20:WUK21 WKI20:WKO21 WAM20:WAS21 VQQ20:VQW21 VGU20:VHA21 UWY20:UXE21 UNC20:UNI21 UDG20:UDM21 TTK20:TTQ21 TJO20:TJU21 SZS20:SZY21 SPW20:SQC21 SGA20:SGG21 RWE20:RWK21 RMI20:RMO21 RCM20:RCS21 QSQ20:QSW21 QIU20:QJA21 PYY20:PZE21 PPC20:PPI21 PFG20:PFM21 OVK20:OVQ21 OLO20:OLU21 OBS20:OBY21 NRW20:NSC21 NIA20:NIG21 MYE20:MYK21 MOI20:MOO21 MEM20:MES21 LUQ20:LUW21 LKU20:LLA21 LAY20:LBE21 KRC20:KRI21 KHG20:KHM21 JXK20:JXQ21 JNO20:JNU21 JDS20:JDY21 ITW20:IUC21 IKA20:IKG21 IAE20:IAK21 HQI20:HQO21 HGM20:HGS21 GWQ20:GWW21 GMU20:GNA21 GCY20:GDE21 FTC20:FTI21 FJG20:FJM21 EZK20:EZQ21 EPO20:EPU21 EFS20:EFY21 DVW20:DWC21 DMA20:DMG21 DCE20:DCK21 CSI20:CSO21 CIM20:CIS21 BYQ20:BYW21 BOU20:BPA21 BEY20:BFE21 AVC20:AVI21 ALG20:ALM21 ABK20:ABQ21 RO20:RU21 WAM41:WAS41 VQQ41:VQW41 VGU41:VHA41 UWY41:UXE41 UNC41:UNI41 UDG41:UDM41 TTK41:TTQ41 TJO41:TJU41 SZS41:SZY41 SPW41:SQC41 SGA41:SGG41 RWE41:RWK41 RMI41:RMO41 RCM41:RCS41 QSQ41:QSW41 QIU41:QJA41 PYY41:PZE41 PPC41:PPI41 PFG41:PFM41 OVK41:OVQ41 OLO41:OLU41 OBS41:OBY41 NRW41:NSC41 NIA41:NIG41 MYE41:MYK41 MOI41:MOO41 MEM41:MES41 LUQ41:LUW41 LKU41:LLA41 LAY41:LBE41 KRC41:KRI41 KHG41:KHM41 JXK41:JXQ41 JNO41:JNU41 JDS41:JDY41 ITW41:IUC41 IKA41:IKG41 IAE41:IAK41 HQI41:HQO41 HGM41:HGS41 GWQ41:GWW41 GMU41:GNA41 GCY41:GDE41 FTC41:FTI41 FJG41:FJM41 EZK41:EZQ41 EPO41:EPU41 EFS41:EFY41 DVW41:DWC41 DMA41:DMG41 DCE41:DCK41 CSI41:CSO41 CIM41:CIS41 BYQ41:BYW41 BOU41:BPA41 BEY41:BFE41 AVC41:AVI41 ALG41:ALM41 ABK41:ABQ41 RO41:RU41 HS41:HY41 WUE41:WUK41 WUE39:WUK39 HS39:HY39 RO39:RU39 ABK39:ABQ39 ALG39:ALM39 AVC39:AVI39 BEY39:BFE39 BOU39:BPA39 BYQ39:BYW39 CIM39:CIS39 CSI39:CSO39 DCE39:DCK39 DMA39:DMG39 DVW39:DWC39 EFS39:EFY39 EPO39:EPU39 EZK39:EZQ39 FJG39:FJM39 FTC39:FTI39 GCY39:GDE39 GMU39:GNA39 GWQ39:GWW39 HGM39:HGS39 HQI39:HQO39 IAE39:IAK39 IKA39:IKG39 ITW39:IUC39 JDS39:JDY39 JNO39:JNU39 JXK39:JXQ39 KHG39:KHM39 KRC39:KRI39 LAY39:LBE39 LKU39:LLA39 LUQ39:LUW39 MEM39:MES39 MOI39:MOO39 MYE39:MYK39 NIA39:NIG39 NRW39:NSC39 OBS39:OBY39 OLO39:OLU39 OVK39:OVQ39 PFG39:PFM39 PPC39:PPI39 PYY39:PZE39 QIU39:QJA39 QSQ39:QSW39 RCM39:RCS39 RMI39:RMO39 RWE39:RWK39 SGA39:SGG39 SPW39:SQC39 SZS39:SZY39 TJO39:TJU39 TTK39:TTQ39 UDG39:UDM39 UNC39:UNI39 UWY39:UXE39 VGU39:VHA39 VQQ39:VQW39 WAM39:WAS39 WKI39:WKO39 WKI41:WKO41 RO24:RU31 ABK24:ABQ31 ALG24:ALM31 AVC24:AVI31 BEY24:BFE31 BOU24:BPA31 BYQ24:BYW31 CIM24:CIS31 CSI24:CSO31 DCE24:DCK31 DMA24:DMG31 DVW24:DWC31 EFS24:EFY31 EPO24:EPU31 EZK24:EZQ31 FJG24:FJM31 FTC24:FTI31 GCY24:GDE31 GMU24:GNA31 GWQ24:GWW31 HGM24:HGS31 HQI24:HQO31 IAE24:IAK31 IKA24:IKG31 ITW24:IUC31 JDS24:JDY31 JNO24:JNU31 JXK24:JXQ31 KHG24:KHM31 KRC24:KRI31 LAY24:LBE31 LKU24:LLA31 LUQ24:LUW31 MEM24:MES31 MOI24:MOO31 MYE24:MYK31 NIA24:NIG31 NRW24:NSC31 OBS24:OBY31 OLO24:OLU31 OVK24:OVQ31 PFG24:PFM31 PPC24:PPI31 PYY24:PZE31 QIU24:QJA31 QSQ24:QSW31 RCM24:RCS31 RMI24:RMO31 RWE24:RWK31 SGA24:SGG31 SPW24:SQC31 SZS24:SZY31 TJO24:TJU31 TTK24:TTQ31 UDG24:UDM31 UNC24:UNI31 UWY24:UXE31 VGU24:VHA31 VQQ24:VQW31 WAM24:WAS31 WKI24:WKO31 WUE24:WUK31 HS24:HY31" xr:uid="{8D88B85D-B3B2-4454-A056-646E2D37C15A}">
      <formula1>L20-ROUNDDOWN(L20,0)=0</formula1>
    </dataValidation>
    <dataValidation type="list" allowBlank="1" showInputMessage="1" showErrorMessage="1" sqref="L65494:M65494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30:M131030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6:M196566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102:M262102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8:M327638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4:M393174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10:M458710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6:M524246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82:M589782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8:M655318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4:M720854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90:M786390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6:M851926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62:M917462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8:M982998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J11" xr:uid="{A87CA53E-1599-4C38-85C5-22A22395B8C4}">
      <formula1>"□,■"</formula1>
    </dataValidation>
    <dataValidation type="list" allowBlank="1" showInputMessage="1" showErrorMessage="1" sqref="WUE983002:WUK983002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0DB5D432-9F58-49A2-9D2E-CA4821A9AD15}">
      <formula1>"専用,ハイブリット"</formula1>
    </dataValidation>
    <dataValidation type="list" allowBlank="1" showInputMessage="1" showErrorMessage="1" sqref="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65580:AA65580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Z131116:AA131116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Z196652:AA196652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Z262188:AA262188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Z327724:AA327724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Z393260:AA393260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Z458796:AA458796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Z524332:AA524332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Z589868:AA589868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Z655404:AA655404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Z720940:AA720940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Z786476:AA786476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Z852012:AA852012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Z917548:AA917548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Z983084:AA983084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xr:uid="{47EB3203-983C-4B50-92C1-B309471EBA92}">
      <formula1>"無,有"</formula1>
    </dataValidation>
    <dataValidation type="custom" imeMode="disabled" allowBlank="1" showInputMessage="1" showErrorMessage="1" error="小数点以下は第一位まで、二位以下切り捨てで入力して下さい。" sqref="L65497:R65497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3:R131033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9:R196569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5:R262105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41:R327641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7:R393177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3:R458713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9:R524249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5:R589785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21:R655321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7:R720857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3:R786393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9:R851929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5:R917465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3001:R983001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0EC3C4CB-06DC-47FA-B17F-EA9A22350D83}">
      <formula1>L65495-ROUNDDOWN(L65495,1)=0</formula1>
    </dataValidation>
  </dataValidations>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&amp;R&amp;K00-043R6中層ZEH-M_ver.1</oddFooter>
  </headerFooter>
  <ignoredErrors>
    <ignoredError sqref="J31" unlockedFormula="1"/>
  </ignoredErrors>
  <extLst>
    <ext xmlns:x14="http://schemas.microsoft.com/office/spreadsheetml/2009/9/main" uri="{CCE6A557-97BC-4b89-ADB6-D9C93CAAB3DF}">
      <x14:dataValidations xmlns:xm="http://schemas.microsoft.com/office/excel/2006/main" count="2">
        <x14:dataValidation imeMode="hiragana" allowBlank="1" showInputMessage="1" showErrorMessage="1" xr:uid="{2C5C820F-8F41-435C-ADCB-88ED841BFC81}">
          <xm:sqref>L65557:AA65558 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L131093:AA131094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L196629:AA196630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L262165:AA262166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L327701:AA327702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L393237:AA393238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L458773:AA458774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L524309:AA524310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L589845:AA589846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L655381:AA655382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L720917:AA720918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L786453:AA786454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L851989:AA851990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L917525:AA917526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L983061:AA983062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H65572:AA65572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H131108:AA131108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H196644:AA196644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H262180:AA262180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H327716:AA327716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H393252:AA393252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H458788:AA458788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H524324:AA524324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H589860:AA589860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H655396:AA655396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H720932:AA720932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H786468:AA786468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H852004:AA852004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H917540:AA917540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H983076:AA983076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L65567:AA65568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L131103:AA131104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L196639:AA196640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L262175:AA262176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L327711:AA327712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L393247:AA393248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L458783:AA458784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L524319:AA524320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L589855:AA589856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L655391:AA655392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L720927:AA720928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L786463:AA786464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L851999:AA852000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L917535:AA917536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L983071:AA983072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O65562:O65565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O131098:O131101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O196634:O196637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O262170:O262173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O327706:O327709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O393242:O393245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O458778:O458781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O524314:O524317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O589850:O589853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O655386:O655389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O720922:O720925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O786458:O786461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O851994:O851997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O917530:O917533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O983066:O983069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H65576:AA65578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H131112:AA131114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H196648:AA196650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H262184:AA262186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H327720:AA327722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H393256:AA393258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H458792:AA458794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H524328:AA524330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H589864:AA589866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H655400:AA655402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H720936:AA720938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H786472:AA786474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H852008:AA852010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H917544:AA917546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H983080:AA983082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O65559:O65560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O131095:O131096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O196631:O196632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O262167:O262168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O327703:O327704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O393239:O393240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O458775:O458776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O524311:O524312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O589847:O589848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O655383:O655384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O720919:O720920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O786455:O786456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O851991:O851992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O917527:O917528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O983063:O983064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L65553:L65555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L131089:L131091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L196625:L196627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L262161:L262163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L327697:L327699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L393233:L393235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L458769:L458771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L524305:L524307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L589841:L589843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L655377:L655379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L720913:L720915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L786449:L786451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L851985:L851987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L917521:L917523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L983057:L983059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M65554:N65555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M131090:N131091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M196626:N196627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M262162:N262163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M327698:N327699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M393234:N393235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M458770:N458771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M524306:N524307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M589842:N589843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M655378:N655379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M720914:N720915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M786450:N786451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M851986:N851987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M917522:N917523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M983058:N983059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L65551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L131087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L196623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L262159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L327695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L393231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L458767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L524303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L589839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L655375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L720911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L786447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L851983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L917519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L983055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O65551:O65555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O131087:O131091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O196623:O196627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O262159:O262163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O327695:O327699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O393231:O393235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O458767:O458771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O524303:O524307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O589839:O589843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O655375:O655379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O720911:O720915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O786447:O786451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O851983:O851987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O917519:O917523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O983055:O983059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P65554:AA65555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P131090:AA131091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P196626:AA196627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P262162:AA262163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P327698:AA327699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P393234:AA393235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P458770:AA458771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P524306:AA524307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P589842:AA589843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P655378:AA655379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P720914:AA720915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P786450:AA786451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P851986:AA851987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P917522:AA917523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P983058:AA983059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O65546:AA65549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O131082:AA131085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O196618:AA196621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O262154:AA262157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O327690:AA327693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O393226:AA393229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O458762:AA458765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O524298:AA524301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O589834:AA589837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O655370:AA655373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O720906:AA720909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O786442:AA786445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O851978:AA851981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O917514:AA917517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O983050:AA983053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xm:sqref>
        </x14:dataValidation>
        <x14:dataValidation imeMode="disabled" allowBlank="1" showInputMessage="1" showErrorMessage="1" xr:uid="{DA95EC4A-C278-467F-811B-624BACAD2682}">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P65539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P131075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P196611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P262147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P327683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P393219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P458755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P524291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P589827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P655363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P720899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P786435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P851971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P917507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P983043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B53-F38D-437A-9F8F-36F869994E08}">
  <sheetPr>
    <pageSetUpPr fitToPage="1"/>
  </sheetPr>
  <dimension ref="A1:AS207"/>
  <sheetViews>
    <sheetView showGridLines="0" view="pageBreakPreview" topLeftCell="B29" zoomScale="115" zoomScaleNormal="100" zoomScaleSheetLayoutView="115" workbookViewId="0">
      <selection activeCell="D45" sqref="D45"/>
    </sheetView>
  </sheetViews>
  <sheetFormatPr defaultRowHeight="20.100000000000001" customHeight="1"/>
  <cols>
    <col min="1" max="1" width="1.125" style="66" hidden="1" customWidth="1"/>
    <col min="2" max="2" width="1.5" style="66" customWidth="1"/>
    <col min="3" max="3" width="2.5" style="66" customWidth="1"/>
    <col min="4" max="9" width="3.875" style="66" customWidth="1"/>
    <col min="10" max="10" width="5.5" style="66" customWidth="1"/>
    <col min="11" max="14" width="3.875" style="66" customWidth="1"/>
    <col min="15" max="15" width="4.875" style="66" customWidth="1"/>
    <col min="16" max="16" width="3.875" style="66" customWidth="1"/>
    <col min="17" max="17" width="5.5" style="66" customWidth="1"/>
    <col min="18" max="23" width="3.875" style="66" customWidth="1"/>
    <col min="24" max="24" width="3.125" style="66" customWidth="1"/>
    <col min="25" max="25" width="3.875" style="66" customWidth="1"/>
    <col min="26" max="26" width="3.625" style="66" customWidth="1"/>
    <col min="27" max="27" width="2" style="66" hidden="1" customWidth="1"/>
    <col min="28" max="28" width="2.625" style="282" customWidth="1"/>
    <col min="29" max="29" width="9" style="112" customWidth="1"/>
    <col min="30" max="30" width="9" style="113" customWidth="1"/>
    <col min="31" max="31" width="9" style="66" customWidth="1"/>
    <col min="32" max="43" width="8.625" style="66"/>
    <col min="44" max="44" width="16.875" style="66" bestFit="1" customWidth="1"/>
    <col min="45" max="45" width="13.375" style="66" customWidth="1"/>
    <col min="46" max="217" width="8.625" style="66"/>
    <col min="218" max="241" width="3.625" style="66" customWidth="1"/>
    <col min="242" max="250" width="9" style="66" customWidth="1"/>
    <col min="251" max="251" width="2" style="66" customWidth="1"/>
    <col min="252" max="473" width="8.625" style="66"/>
    <col min="474" max="497" width="3.625" style="66" customWidth="1"/>
    <col min="498" max="506" width="9" style="66" customWidth="1"/>
    <col min="507" max="507" width="2" style="66" customWidth="1"/>
    <col min="508" max="729" width="8.625" style="66"/>
    <col min="730" max="753" width="3.625" style="66" customWidth="1"/>
    <col min="754" max="762" width="9" style="66" customWidth="1"/>
    <col min="763" max="763" width="2" style="66" customWidth="1"/>
    <col min="764" max="985" width="8.625" style="66"/>
    <col min="986" max="1009" width="3.625" style="66" customWidth="1"/>
    <col min="1010" max="1018" width="9" style="66" customWidth="1"/>
    <col min="1019" max="1019" width="2" style="66" customWidth="1"/>
    <col min="1020" max="1241" width="8.625" style="66"/>
    <col min="1242" max="1265" width="3.625" style="66" customWidth="1"/>
    <col min="1266" max="1274" width="9" style="66" customWidth="1"/>
    <col min="1275" max="1275" width="2" style="66" customWidth="1"/>
    <col min="1276" max="1497" width="8.625" style="66"/>
    <col min="1498" max="1521" width="3.625" style="66" customWidth="1"/>
    <col min="1522" max="1530" width="9" style="66" customWidth="1"/>
    <col min="1531" max="1531" width="2" style="66" customWidth="1"/>
    <col min="1532" max="1753" width="8.625" style="66"/>
    <col min="1754" max="1777" width="3.625" style="66" customWidth="1"/>
    <col min="1778" max="1786" width="9" style="66" customWidth="1"/>
    <col min="1787" max="1787" width="2" style="66" customWidth="1"/>
    <col min="1788" max="2009" width="8.625" style="66"/>
    <col min="2010" max="2033" width="3.625" style="66" customWidth="1"/>
    <col min="2034" max="2042" width="9" style="66" customWidth="1"/>
    <col min="2043" max="2043" width="2" style="66" customWidth="1"/>
    <col min="2044" max="2265" width="8.625" style="66"/>
    <col min="2266" max="2289" width="3.625" style="66" customWidth="1"/>
    <col min="2290" max="2298" width="9" style="66" customWidth="1"/>
    <col min="2299" max="2299" width="2" style="66" customWidth="1"/>
    <col min="2300" max="2521" width="8.625" style="66"/>
    <col min="2522" max="2545" width="3.625" style="66" customWidth="1"/>
    <col min="2546" max="2554" width="9" style="66" customWidth="1"/>
    <col min="2555" max="2555" width="2" style="66" customWidth="1"/>
    <col min="2556" max="2777" width="8.625" style="66"/>
    <col min="2778" max="2801" width="3.625" style="66" customWidth="1"/>
    <col min="2802" max="2810" width="9" style="66" customWidth="1"/>
    <col min="2811" max="2811" width="2" style="66" customWidth="1"/>
    <col min="2812" max="3033" width="8.625" style="66"/>
    <col min="3034" max="3057" width="3.625" style="66" customWidth="1"/>
    <col min="3058" max="3066" width="9" style="66" customWidth="1"/>
    <col min="3067" max="3067" width="2" style="66" customWidth="1"/>
    <col min="3068" max="3289" width="8.625" style="66"/>
    <col min="3290" max="3313" width="3.625" style="66" customWidth="1"/>
    <col min="3314" max="3322" width="9" style="66" customWidth="1"/>
    <col min="3323" max="3323" width="2" style="66" customWidth="1"/>
    <col min="3324" max="3545" width="8.625" style="66"/>
    <col min="3546" max="3569" width="3.625" style="66" customWidth="1"/>
    <col min="3570" max="3578" width="9" style="66" customWidth="1"/>
    <col min="3579" max="3579" width="2" style="66" customWidth="1"/>
    <col min="3580" max="3801" width="8.625" style="66"/>
    <col min="3802" max="3825" width="3.625" style="66" customWidth="1"/>
    <col min="3826" max="3834" width="9" style="66" customWidth="1"/>
    <col min="3835" max="3835" width="2" style="66" customWidth="1"/>
    <col min="3836" max="4057" width="8.625" style="66"/>
    <col min="4058" max="4081" width="3.625" style="66" customWidth="1"/>
    <col min="4082" max="4090" width="9" style="66" customWidth="1"/>
    <col min="4091" max="4091" width="2" style="66" customWidth="1"/>
    <col min="4092" max="4313" width="8.625" style="66"/>
    <col min="4314" max="4337" width="3.625" style="66" customWidth="1"/>
    <col min="4338" max="4346" width="9" style="66" customWidth="1"/>
    <col min="4347" max="4347" width="2" style="66" customWidth="1"/>
    <col min="4348" max="4569" width="8.625" style="66"/>
    <col min="4570" max="4593" width="3.625" style="66" customWidth="1"/>
    <col min="4594" max="4602" width="9" style="66" customWidth="1"/>
    <col min="4603" max="4603" width="2" style="66" customWidth="1"/>
    <col min="4604" max="4825" width="8.625" style="66"/>
    <col min="4826" max="4849" width="3.625" style="66" customWidth="1"/>
    <col min="4850" max="4858" width="9" style="66" customWidth="1"/>
    <col min="4859" max="4859" width="2" style="66" customWidth="1"/>
    <col min="4860" max="5081" width="8.625" style="66"/>
    <col min="5082" max="5105" width="3.625" style="66" customWidth="1"/>
    <col min="5106" max="5114" width="9" style="66" customWidth="1"/>
    <col min="5115" max="5115" width="2" style="66" customWidth="1"/>
    <col min="5116" max="5337" width="8.625" style="66"/>
    <col min="5338" max="5361" width="3.625" style="66" customWidth="1"/>
    <col min="5362" max="5370" width="9" style="66" customWidth="1"/>
    <col min="5371" max="5371" width="2" style="66" customWidth="1"/>
    <col min="5372" max="5593" width="8.625" style="66"/>
    <col min="5594" max="5617" width="3.625" style="66" customWidth="1"/>
    <col min="5618" max="5626" width="9" style="66" customWidth="1"/>
    <col min="5627" max="5627" width="2" style="66" customWidth="1"/>
    <col min="5628" max="5849" width="8.625" style="66"/>
    <col min="5850" max="5873" width="3.625" style="66" customWidth="1"/>
    <col min="5874" max="5882" width="9" style="66" customWidth="1"/>
    <col min="5883" max="5883" width="2" style="66" customWidth="1"/>
    <col min="5884" max="6105" width="8.625" style="66"/>
    <col min="6106" max="6129" width="3.625" style="66" customWidth="1"/>
    <col min="6130" max="6138" width="9" style="66" customWidth="1"/>
    <col min="6139" max="6139" width="2" style="66" customWidth="1"/>
    <col min="6140" max="6361" width="8.625" style="66"/>
    <col min="6362" max="6385" width="3.625" style="66" customWidth="1"/>
    <col min="6386" max="6394" width="9" style="66" customWidth="1"/>
    <col min="6395" max="6395" width="2" style="66" customWidth="1"/>
    <col min="6396" max="6617" width="8.625" style="66"/>
    <col min="6618" max="6641" width="3.625" style="66" customWidth="1"/>
    <col min="6642" max="6650" width="9" style="66" customWidth="1"/>
    <col min="6651" max="6651" width="2" style="66" customWidth="1"/>
    <col min="6652" max="6873" width="8.625" style="66"/>
    <col min="6874" max="6897" width="3.625" style="66" customWidth="1"/>
    <col min="6898" max="6906" width="9" style="66" customWidth="1"/>
    <col min="6907" max="6907" width="2" style="66" customWidth="1"/>
    <col min="6908" max="7129" width="8.625" style="66"/>
    <col min="7130" max="7153" width="3.625" style="66" customWidth="1"/>
    <col min="7154" max="7162" width="9" style="66" customWidth="1"/>
    <col min="7163" max="7163" width="2" style="66" customWidth="1"/>
    <col min="7164" max="7385" width="8.625" style="66"/>
    <col min="7386" max="7409" width="3.625" style="66" customWidth="1"/>
    <col min="7410" max="7418" width="9" style="66" customWidth="1"/>
    <col min="7419" max="7419" width="2" style="66" customWidth="1"/>
    <col min="7420" max="7641" width="8.625" style="66"/>
    <col min="7642" max="7665" width="3.625" style="66" customWidth="1"/>
    <col min="7666" max="7674" width="9" style="66" customWidth="1"/>
    <col min="7675" max="7675" width="2" style="66" customWidth="1"/>
    <col min="7676" max="7897" width="8.625" style="66"/>
    <col min="7898" max="7921" width="3.625" style="66" customWidth="1"/>
    <col min="7922" max="7930" width="9" style="66" customWidth="1"/>
    <col min="7931" max="7931" width="2" style="66" customWidth="1"/>
    <col min="7932" max="8153" width="8.625" style="66"/>
    <col min="8154" max="8177" width="3.625" style="66" customWidth="1"/>
    <col min="8178" max="8186" width="9" style="66" customWidth="1"/>
    <col min="8187" max="8187" width="2" style="66" customWidth="1"/>
    <col min="8188" max="8409" width="8.625" style="66"/>
    <col min="8410" max="8433" width="3.625" style="66" customWidth="1"/>
    <col min="8434" max="8442" width="9" style="66" customWidth="1"/>
    <col min="8443" max="8443" width="2" style="66" customWidth="1"/>
    <col min="8444" max="8665" width="8.625" style="66"/>
    <col min="8666" max="8689" width="3.625" style="66" customWidth="1"/>
    <col min="8690" max="8698" width="9" style="66" customWidth="1"/>
    <col min="8699" max="8699" width="2" style="66" customWidth="1"/>
    <col min="8700" max="8921" width="8.625" style="66"/>
    <col min="8922" max="8945" width="3.625" style="66" customWidth="1"/>
    <col min="8946" max="8954" width="9" style="66" customWidth="1"/>
    <col min="8955" max="8955" width="2" style="66" customWidth="1"/>
    <col min="8956" max="9177" width="8.625" style="66"/>
    <col min="9178" max="9201" width="3.625" style="66" customWidth="1"/>
    <col min="9202" max="9210" width="9" style="66" customWidth="1"/>
    <col min="9211" max="9211" width="2" style="66" customWidth="1"/>
    <col min="9212" max="9433" width="8.625" style="66"/>
    <col min="9434" max="9457" width="3.625" style="66" customWidth="1"/>
    <col min="9458" max="9466" width="9" style="66" customWidth="1"/>
    <col min="9467" max="9467" width="2" style="66" customWidth="1"/>
    <col min="9468" max="9689" width="8.625" style="66"/>
    <col min="9690" max="9713" width="3.625" style="66" customWidth="1"/>
    <col min="9714" max="9722" width="9" style="66" customWidth="1"/>
    <col min="9723" max="9723" width="2" style="66" customWidth="1"/>
    <col min="9724" max="9945" width="8.625" style="66"/>
    <col min="9946" max="9969" width="3.625" style="66" customWidth="1"/>
    <col min="9970" max="9978" width="9" style="66" customWidth="1"/>
    <col min="9979" max="9979" width="2" style="66" customWidth="1"/>
    <col min="9980" max="10201" width="8.625" style="66"/>
    <col min="10202" max="10225" width="3.625" style="66" customWidth="1"/>
    <col min="10226" max="10234" width="9" style="66" customWidth="1"/>
    <col min="10235" max="10235" width="2" style="66" customWidth="1"/>
    <col min="10236" max="10457" width="8.625" style="66"/>
    <col min="10458" max="10481" width="3.625" style="66" customWidth="1"/>
    <col min="10482" max="10490" width="9" style="66" customWidth="1"/>
    <col min="10491" max="10491" width="2" style="66" customWidth="1"/>
    <col min="10492" max="10713" width="8.625" style="66"/>
    <col min="10714" max="10737" width="3.625" style="66" customWidth="1"/>
    <col min="10738" max="10746" width="9" style="66" customWidth="1"/>
    <col min="10747" max="10747" width="2" style="66" customWidth="1"/>
    <col min="10748" max="10969" width="8.625" style="66"/>
    <col min="10970" max="10993" width="3.625" style="66" customWidth="1"/>
    <col min="10994" max="11002" width="9" style="66" customWidth="1"/>
    <col min="11003" max="11003" width="2" style="66" customWidth="1"/>
    <col min="11004" max="11225" width="8.625" style="66"/>
    <col min="11226" max="11249" width="3.625" style="66" customWidth="1"/>
    <col min="11250" max="11258" width="9" style="66" customWidth="1"/>
    <col min="11259" max="11259" width="2" style="66" customWidth="1"/>
    <col min="11260" max="11481" width="8.625" style="66"/>
    <col min="11482" max="11505" width="3.625" style="66" customWidth="1"/>
    <col min="11506" max="11514" width="9" style="66" customWidth="1"/>
    <col min="11515" max="11515" width="2" style="66" customWidth="1"/>
    <col min="11516" max="11737" width="8.625" style="66"/>
    <col min="11738" max="11761" width="3.625" style="66" customWidth="1"/>
    <col min="11762" max="11770" width="9" style="66" customWidth="1"/>
    <col min="11771" max="11771" width="2" style="66" customWidth="1"/>
    <col min="11772" max="11993" width="8.625" style="66"/>
    <col min="11994" max="12017" width="3.625" style="66" customWidth="1"/>
    <col min="12018" max="12026" width="9" style="66" customWidth="1"/>
    <col min="12027" max="12027" width="2" style="66" customWidth="1"/>
    <col min="12028" max="12249" width="8.625" style="66"/>
    <col min="12250" max="12273" width="3.625" style="66" customWidth="1"/>
    <col min="12274" max="12282" width="9" style="66" customWidth="1"/>
    <col min="12283" max="12283" width="2" style="66" customWidth="1"/>
    <col min="12284" max="12505" width="8.625" style="66"/>
    <col min="12506" max="12529" width="3.625" style="66" customWidth="1"/>
    <col min="12530" max="12538" width="9" style="66" customWidth="1"/>
    <col min="12539" max="12539" width="2" style="66" customWidth="1"/>
    <col min="12540" max="12761" width="8.625" style="66"/>
    <col min="12762" max="12785" width="3.625" style="66" customWidth="1"/>
    <col min="12786" max="12794" width="9" style="66" customWidth="1"/>
    <col min="12795" max="12795" width="2" style="66" customWidth="1"/>
    <col min="12796" max="13017" width="8.625" style="66"/>
    <col min="13018" max="13041" width="3.625" style="66" customWidth="1"/>
    <col min="13042" max="13050" width="9" style="66" customWidth="1"/>
    <col min="13051" max="13051" width="2" style="66" customWidth="1"/>
    <col min="13052" max="13273" width="8.625" style="66"/>
    <col min="13274" max="13297" width="3.625" style="66" customWidth="1"/>
    <col min="13298" max="13306" width="9" style="66" customWidth="1"/>
    <col min="13307" max="13307" width="2" style="66" customWidth="1"/>
    <col min="13308" max="13529" width="8.625" style="66"/>
    <col min="13530" max="13553" width="3.625" style="66" customWidth="1"/>
    <col min="13554" max="13562" width="9" style="66" customWidth="1"/>
    <col min="13563" max="13563" width="2" style="66" customWidth="1"/>
    <col min="13564" max="13785" width="8.625" style="66"/>
    <col min="13786" max="13809" width="3.625" style="66" customWidth="1"/>
    <col min="13810" max="13818" width="9" style="66" customWidth="1"/>
    <col min="13819" max="13819" width="2" style="66" customWidth="1"/>
    <col min="13820" max="14041" width="8.625" style="66"/>
    <col min="14042" max="14065" width="3.625" style="66" customWidth="1"/>
    <col min="14066" max="14074" width="9" style="66" customWidth="1"/>
    <col min="14075" max="14075" width="2" style="66" customWidth="1"/>
    <col min="14076" max="14297" width="8.625" style="66"/>
    <col min="14298" max="14321" width="3.625" style="66" customWidth="1"/>
    <col min="14322" max="14330" width="9" style="66" customWidth="1"/>
    <col min="14331" max="14331" width="2" style="66" customWidth="1"/>
    <col min="14332" max="14553" width="8.625" style="66"/>
    <col min="14554" max="14577" width="3.625" style="66" customWidth="1"/>
    <col min="14578" max="14586" width="9" style="66" customWidth="1"/>
    <col min="14587" max="14587" width="2" style="66" customWidth="1"/>
    <col min="14588" max="14809" width="8.625" style="66"/>
    <col min="14810" max="14833" width="3.625" style="66" customWidth="1"/>
    <col min="14834" max="14842" width="9" style="66" customWidth="1"/>
    <col min="14843" max="14843" width="2" style="66" customWidth="1"/>
    <col min="14844" max="15065" width="8.625" style="66"/>
    <col min="15066" max="15089" width="3.625" style="66" customWidth="1"/>
    <col min="15090" max="15098" width="9" style="66" customWidth="1"/>
    <col min="15099" max="15099" width="2" style="66" customWidth="1"/>
    <col min="15100" max="15321" width="8.625" style="66"/>
    <col min="15322" max="15345" width="3.625" style="66" customWidth="1"/>
    <col min="15346" max="15354" width="9" style="66" customWidth="1"/>
    <col min="15355" max="15355" width="2" style="66" customWidth="1"/>
    <col min="15356" max="15577" width="8.625" style="66"/>
    <col min="15578" max="15601" width="3.625" style="66" customWidth="1"/>
    <col min="15602" max="15610" width="9" style="66" customWidth="1"/>
    <col min="15611" max="15611" width="2" style="66" customWidth="1"/>
    <col min="15612" max="15833" width="8.625" style="66"/>
    <col min="15834" max="15857" width="3.625" style="66" customWidth="1"/>
    <col min="15858" max="15866" width="9" style="66" customWidth="1"/>
    <col min="15867" max="15867" width="2" style="66" customWidth="1"/>
    <col min="15868" max="16089" width="8.625" style="66"/>
    <col min="16090" max="16113" width="3.625" style="66" customWidth="1"/>
    <col min="16114" max="16122" width="9" style="66" customWidth="1"/>
    <col min="16123" max="16123" width="2" style="66" customWidth="1"/>
    <col min="16124" max="16384" width="8.625" style="66"/>
  </cols>
  <sheetData>
    <row r="1" spans="2:45" ht="15" customHeight="1">
      <c r="B1" s="280" t="s">
        <v>201</v>
      </c>
    </row>
    <row r="2" spans="2:45" ht="15" customHeight="1">
      <c r="B2" s="280" t="s">
        <v>323</v>
      </c>
    </row>
    <row r="3" spans="2:45" ht="15" customHeight="1">
      <c r="B3" s="280" t="s">
        <v>325</v>
      </c>
    </row>
    <row r="4" spans="2:45" ht="7.5" customHeight="1">
      <c r="B4" s="68"/>
      <c r="C4" s="68"/>
      <c r="D4" s="68"/>
      <c r="E4" s="68"/>
      <c r="F4" s="68"/>
      <c r="G4" s="68"/>
      <c r="H4" s="68"/>
      <c r="I4" s="68"/>
      <c r="J4" s="68"/>
      <c r="K4" s="68"/>
      <c r="L4" s="68"/>
      <c r="M4" s="68"/>
      <c r="N4" s="68"/>
      <c r="O4" s="68"/>
      <c r="P4" s="68"/>
      <c r="Q4" s="69"/>
      <c r="R4" s="68"/>
      <c r="S4" s="68"/>
      <c r="T4" s="68"/>
      <c r="U4" s="68"/>
      <c r="V4" s="68"/>
      <c r="W4" s="68"/>
      <c r="X4" s="68"/>
      <c r="Y4" s="69"/>
      <c r="Z4" s="70"/>
      <c r="AA4" s="70"/>
    </row>
    <row r="5" spans="2:45" ht="19.5" customHeight="1">
      <c r="B5" s="71" t="s">
        <v>602</v>
      </c>
      <c r="C5" s="68"/>
      <c r="D5" s="72"/>
      <c r="E5" s="72"/>
      <c r="F5" s="72"/>
      <c r="G5" s="72"/>
      <c r="H5" s="72"/>
      <c r="I5" s="72"/>
      <c r="J5" s="72"/>
      <c r="K5" s="72"/>
      <c r="L5" s="72"/>
      <c r="M5" s="72"/>
      <c r="N5" s="72"/>
      <c r="O5" s="72"/>
      <c r="P5" s="72"/>
      <c r="Q5" s="72"/>
      <c r="R5" s="72"/>
      <c r="S5" s="72"/>
      <c r="T5" s="72"/>
      <c r="U5" s="72"/>
      <c r="V5" s="72"/>
      <c r="W5" s="72"/>
      <c r="X5" s="72"/>
      <c r="Y5" s="72"/>
      <c r="Z5" s="73" t="s">
        <v>202</v>
      </c>
      <c r="AA5" s="73"/>
    </row>
    <row r="6" spans="2:45" ht="15.75" customHeight="1">
      <c r="B6" s="68"/>
      <c r="C6" s="74"/>
      <c r="D6" s="75"/>
      <c r="E6" s="75"/>
      <c r="F6" s="75"/>
      <c r="G6" s="75"/>
      <c r="H6" s="75"/>
      <c r="I6" s="72"/>
      <c r="J6" s="72"/>
      <c r="K6" s="72"/>
      <c r="L6" s="72"/>
      <c r="M6" s="72"/>
      <c r="N6" s="72"/>
      <c r="O6" s="72"/>
      <c r="P6" s="72"/>
      <c r="Q6" s="72"/>
      <c r="R6" s="72"/>
      <c r="S6" s="72"/>
      <c r="T6" s="72"/>
      <c r="U6" s="72"/>
      <c r="V6" s="72"/>
      <c r="W6" s="72"/>
      <c r="X6" s="72"/>
      <c r="Y6" s="72"/>
      <c r="Z6" s="68"/>
      <c r="AA6" s="68"/>
    </row>
    <row r="7" spans="2:45" s="81" customFormat="1" ht="15" customHeight="1">
      <c r="B7" s="76"/>
      <c r="C7" s="77" t="s">
        <v>229</v>
      </c>
      <c r="D7" s="78"/>
      <c r="E7" s="79"/>
      <c r="F7" s="79"/>
      <c r="G7" s="79"/>
      <c r="H7" s="79"/>
      <c r="I7" s="79"/>
      <c r="J7" s="79"/>
      <c r="K7" s="79"/>
      <c r="L7" s="79"/>
      <c r="M7" s="79"/>
      <c r="N7" s="79"/>
      <c r="O7" s="79"/>
      <c r="P7" s="79"/>
      <c r="Q7" s="79"/>
      <c r="R7" s="79"/>
      <c r="S7" s="79"/>
      <c r="T7" s="79"/>
      <c r="U7" s="80"/>
      <c r="V7" s="79"/>
      <c r="W7" s="79"/>
      <c r="X7" s="79"/>
      <c r="Y7" s="79"/>
      <c r="Z7" s="76"/>
      <c r="AA7" s="76"/>
      <c r="AB7" s="283"/>
      <c r="AC7" s="112"/>
      <c r="AD7" s="113"/>
      <c r="AR7" s="113"/>
      <c r="AS7" s="82"/>
    </row>
    <row r="8" spans="2:45" s="110" customFormat="1" ht="30" customHeight="1">
      <c r="B8" s="83"/>
      <c r="C8" s="74"/>
      <c r="D8" s="1358" t="s">
        <v>230</v>
      </c>
      <c r="E8" s="1359"/>
      <c r="F8" s="1359"/>
      <c r="G8" s="1359"/>
      <c r="H8" s="1359"/>
      <c r="I8" s="1360"/>
      <c r="J8" s="1694" t="str">
        <f>IF(入力シート!F11="","",入力シート!F11)&amp;"中層ＺＥＨ-Ｍ支援事業"</f>
        <v>中層ＺＥＨ-Ｍ支援事業</v>
      </c>
      <c r="K8" s="1694"/>
      <c r="L8" s="1694"/>
      <c r="M8" s="1694"/>
      <c r="N8" s="1694"/>
      <c r="O8" s="1694"/>
      <c r="P8" s="1694"/>
      <c r="Q8" s="1694"/>
      <c r="R8" s="1694"/>
      <c r="S8" s="1694"/>
      <c r="T8" s="1694"/>
      <c r="U8" s="1694"/>
      <c r="V8" s="1695"/>
      <c r="W8" s="67"/>
      <c r="X8" s="67"/>
      <c r="Y8" s="67"/>
      <c r="Z8" s="83"/>
      <c r="AA8" s="83"/>
      <c r="AB8" s="281"/>
      <c r="AC8" s="112"/>
      <c r="AD8" s="113"/>
    </row>
    <row r="9" spans="2:45" s="110" customFormat="1" ht="15" customHeight="1">
      <c r="B9" s="83"/>
      <c r="C9" s="74"/>
      <c r="D9" s="84"/>
      <c r="E9" s="84"/>
      <c r="F9" s="84"/>
      <c r="G9" s="84"/>
      <c r="H9" s="84"/>
      <c r="I9" s="84"/>
      <c r="J9" s="84"/>
      <c r="K9" s="84"/>
      <c r="L9" s="84"/>
      <c r="M9" s="84"/>
      <c r="N9" s="84"/>
      <c r="O9" s="84"/>
      <c r="P9" s="84"/>
      <c r="Q9" s="84"/>
      <c r="R9" s="84"/>
      <c r="S9" s="84"/>
      <c r="T9" s="84"/>
      <c r="U9" s="84"/>
      <c r="V9" s="84"/>
      <c r="W9" s="67"/>
      <c r="X9" s="67"/>
      <c r="Y9" s="67"/>
      <c r="Z9" s="83"/>
      <c r="AA9" s="83"/>
      <c r="AB9" s="281"/>
      <c r="AC9" s="112"/>
      <c r="AD9" s="113"/>
    </row>
    <row r="10" spans="2:45" s="81" customFormat="1" ht="15">
      <c r="B10" s="76"/>
      <c r="C10" s="77" t="s">
        <v>385</v>
      </c>
      <c r="D10" s="78"/>
      <c r="E10" s="79"/>
      <c r="F10" s="79"/>
      <c r="G10" s="79"/>
      <c r="H10" s="79"/>
      <c r="I10" s="79"/>
      <c r="J10" s="79"/>
      <c r="K10" s="79"/>
      <c r="L10" s="79"/>
      <c r="M10" s="79"/>
      <c r="N10" s="79"/>
      <c r="O10" s="79"/>
      <c r="P10" s="79"/>
      <c r="Q10" s="79"/>
      <c r="R10" s="79"/>
      <c r="S10" s="79"/>
      <c r="T10" s="79"/>
      <c r="U10" s="80"/>
      <c r="V10" s="79"/>
      <c r="W10" s="79"/>
      <c r="X10" s="79"/>
      <c r="Y10" s="79"/>
      <c r="Z10" s="76"/>
      <c r="AA10" s="76"/>
      <c r="AB10" s="283"/>
      <c r="AC10" s="112"/>
      <c r="AD10" s="113"/>
    </row>
    <row r="11" spans="2:45" s="110" customFormat="1" ht="30" customHeight="1">
      <c r="B11" s="83"/>
      <c r="C11" s="74"/>
      <c r="D11" s="1358" t="s">
        <v>386</v>
      </c>
      <c r="E11" s="1359"/>
      <c r="F11" s="1359"/>
      <c r="G11" s="1359"/>
      <c r="H11" s="1359"/>
      <c r="I11" s="1360"/>
      <c r="J11" s="85" t="s">
        <v>159</v>
      </c>
      <c r="K11" s="86" t="s">
        <v>387</v>
      </c>
      <c r="L11" s="203"/>
      <c r="M11" s="203"/>
      <c r="N11" s="203"/>
      <c r="O11" s="203"/>
      <c r="P11" s="203"/>
      <c r="Q11" s="87" t="s">
        <v>159</v>
      </c>
      <c r="R11" s="86" t="s">
        <v>388</v>
      </c>
      <c r="S11" s="86"/>
      <c r="T11" s="203"/>
      <c r="U11" s="203"/>
      <c r="V11" s="88"/>
      <c r="W11" s="67"/>
      <c r="X11" s="67"/>
      <c r="Y11" s="67"/>
      <c r="Z11" s="83"/>
      <c r="AA11" s="83"/>
      <c r="AB11" s="281"/>
      <c r="AC11" s="89"/>
      <c r="AD11" s="113"/>
    </row>
    <row r="12" spans="2:45" s="110" customFormat="1" ht="39.950000000000003" customHeight="1">
      <c r="B12" s="83"/>
      <c r="C12" s="74"/>
      <c r="D12" s="1364" t="s">
        <v>389</v>
      </c>
      <c r="E12" s="1359"/>
      <c r="F12" s="1359"/>
      <c r="G12" s="1359"/>
      <c r="H12" s="1359"/>
      <c r="I12" s="1360"/>
      <c r="J12" s="1717"/>
      <c r="K12" s="1718"/>
      <c r="L12" s="1718"/>
      <c r="M12" s="1718"/>
      <c r="N12" s="1718"/>
      <c r="O12" s="1718"/>
      <c r="P12" s="1718"/>
      <c r="Q12" s="1718"/>
      <c r="R12" s="1718"/>
      <c r="S12" s="1718"/>
      <c r="T12" s="1718"/>
      <c r="U12" s="1718"/>
      <c r="V12" s="1719"/>
      <c r="W12" s="67"/>
      <c r="X12" s="67"/>
      <c r="Y12" s="67"/>
      <c r="Z12" s="83"/>
      <c r="AA12" s="83"/>
      <c r="AB12" s="281"/>
      <c r="AC12" s="89"/>
      <c r="AD12" s="113"/>
    </row>
    <row r="13" spans="2:45" s="110" customFormat="1" ht="30" customHeight="1">
      <c r="B13" s="83"/>
      <c r="C13" s="74"/>
      <c r="D13" s="1358" t="s">
        <v>397</v>
      </c>
      <c r="E13" s="1359"/>
      <c r="F13" s="1359"/>
      <c r="G13" s="1359"/>
      <c r="H13" s="1359"/>
      <c r="I13" s="1360"/>
      <c r="J13" s="210" t="s">
        <v>451</v>
      </c>
      <c r="K13" s="1714"/>
      <c r="L13" s="1714"/>
      <c r="M13" s="1714"/>
      <c r="N13" s="211" t="s">
        <v>452</v>
      </c>
      <c r="O13" s="210" t="s">
        <v>453</v>
      </c>
      <c r="P13" s="1715"/>
      <c r="Q13" s="1715"/>
      <c r="R13" s="1716"/>
      <c r="S13" s="212" t="s">
        <v>231</v>
      </c>
      <c r="T13" s="67" t="s">
        <v>213</v>
      </c>
      <c r="U13" s="79"/>
      <c r="V13" s="79"/>
      <c r="Y13" s="67"/>
      <c r="Z13" s="83"/>
      <c r="AA13" s="83"/>
      <c r="AB13" s="281"/>
      <c r="AC13" s="112"/>
      <c r="AD13" s="113"/>
    </row>
    <row r="14" spans="2:45" s="110" customFormat="1" ht="15" customHeight="1">
      <c r="B14" s="83"/>
      <c r="C14" s="74"/>
      <c r="D14" s="84"/>
      <c r="E14" s="84"/>
      <c r="F14" s="84"/>
      <c r="G14" s="84"/>
      <c r="H14" s="84"/>
      <c r="I14" s="84"/>
      <c r="J14" s="84"/>
      <c r="K14" s="84"/>
      <c r="L14" s="84"/>
      <c r="M14" s="84"/>
      <c r="N14" s="84"/>
      <c r="O14" s="84"/>
      <c r="P14" s="84"/>
      <c r="Q14" s="84"/>
      <c r="R14" s="84"/>
      <c r="S14" s="84"/>
      <c r="T14" s="84"/>
      <c r="U14" s="84"/>
      <c r="V14" s="84"/>
      <c r="W14" s="67"/>
      <c r="X14" s="67"/>
      <c r="Y14" s="67"/>
      <c r="Z14" s="83"/>
      <c r="AA14" s="83"/>
      <c r="AB14" s="281"/>
      <c r="AC14" s="112"/>
      <c r="AD14" s="113"/>
    </row>
    <row r="15" spans="2:45" s="81" customFormat="1" ht="15">
      <c r="B15" s="76"/>
      <c r="C15" s="77" t="s">
        <v>296</v>
      </c>
      <c r="D15" s="78"/>
      <c r="E15" s="79"/>
      <c r="F15" s="79"/>
      <c r="G15" s="79"/>
      <c r="H15" s="79"/>
      <c r="I15" s="79"/>
      <c r="J15" s="79"/>
      <c r="K15" s="79"/>
      <c r="L15" s="79"/>
      <c r="M15" s="79"/>
      <c r="N15" s="79"/>
      <c r="O15" s="79"/>
      <c r="P15" s="79"/>
      <c r="Q15" s="79"/>
      <c r="R15" s="79"/>
      <c r="S15" s="79"/>
      <c r="T15" s="79"/>
      <c r="U15" s="80"/>
      <c r="V15" s="79"/>
      <c r="W15" s="79"/>
      <c r="X15" s="79"/>
      <c r="Y15" s="79"/>
      <c r="Z15" s="76"/>
      <c r="AA15" s="76"/>
      <c r="AB15" s="283"/>
      <c r="AC15" s="112"/>
      <c r="AD15" s="113"/>
    </row>
    <row r="16" spans="2:45" s="110" customFormat="1" ht="30" customHeight="1">
      <c r="B16" s="83"/>
      <c r="C16" s="74"/>
      <c r="D16" s="1358" t="s">
        <v>166</v>
      </c>
      <c r="E16" s="1359"/>
      <c r="F16" s="1359"/>
      <c r="G16" s="1359"/>
      <c r="H16" s="1359"/>
      <c r="I16" s="1360"/>
      <c r="J16" s="1699"/>
      <c r="K16" s="1700"/>
      <c r="L16" s="1700"/>
      <c r="M16" s="1700"/>
      <c r="N16" s="1700"/>
      <c r="O16" s="1700"/>
      <c r="P16" s="1700"/>
      <c r="Q16" s="1700"/>
      <c r="R16" s="1700"/>
      <c r="S16" s="1700"/>
      <c r="T16" s="1700"/>
      <c r="U16" s="1700"/>
      <c r="V16" s="1701"/>
      <c r="W16" s="67"/>
      <c r="X16" s="67"/>
      <c r="Y16" s="67"/>
      <c r="Z16" s="83"/>
      <c r="AA16" s="83"/>
      <c r="AB16" s="281"/>
      <c r="AC16" s="89"/>
      <c r="AD16" s="113"/>
    </row>
    <row r="17" spans="2:33" s="110" customFormat="1" ht="30" customHeight="1">
      <c r="B17" s="83"/>
      <c r="C17" s="74"/>
      <c r="D17" s="1358" t="s">
        <v>173</v>
      </c>
      <c r="E17" s="1359"/>
      <c r="F17" s="1359"/>
      <c r="G17" s="1359"/>
      <c r="H17" s="1359"/>
      <c r="I17" s="1360"/>
      <c r="J17" s="1699"/>
      <c r="K17" s="1700"/>
      <c r="L17" s="1700"/>
      <c r="M17" s="1700"/>
      <c r="N17" s="1700"/>
      <c r="O17" s="1700"/>
      <c r="P17" s="1700"/>
      <c r="Q17" s="1700"/>
      <c r="R17" s="1700"/>
      <c r="S17" s="1700"/>
      <c r="T17" s="1700"/>
      <c r="U17" s="1700"/>
      <c r="V17" s="1701"/>
      <c r="W17" s="67"/>
      <c r="X17" s="67"/>
      <c r="Y17" s="67"/>
      <c r="Z17" s="83"/>
      <c r="AA17" s="83"/>
      <c r="AB17" s="281"/>
      <c r="AC17" s="112"/>
      <c r="AD17" s="113"/>
    </row>
    <row r="18" spans="2:33" s="110" customFormat="1" ht="15" customHeight="1">
      <c r="B18" s="83"/>
      <c r="C18" s="74"/>
      <c r="D18" s="84"/>
      <c r="E18" s="84"/>
      <c r="F18" s="84"/>
      <c r="G18" s="84"/>
      <c r="H18" s="84"/>
      <c r="I18" s="84"/>
      <c r="J18" s="84"/>
      <c r="K18" s="84"/>
      <c r="L18" s="84"/>
      <c r="M18" s="84"/>
      <c r="N18" s="84"/>
      <c r="O18" s="84"/>
      <c r="P18" s="84"/>
      <c r="Q18" s="84"/>
      <c r="R18" s="84"/>
      <c r="S18" s="84"/>
      <c r="T18" s="84"/>
      <c r="U18" s="84"/>
      <c r="V18" s="84"/>
      <c r="W18" s="67"/>
      <c r="X18" s="67"/>
      <c r="Y18" s="67"/>
      <c r="Z18" s="83"/>
      <c r="AA18" s="83"/>
      <c r="AB18" s="281"/>
      <c r="AC18" s="112"/>
      <c r="AD18" s="113"/>
    </row>
    <row r="19" spans="2:33" s="81" customFormat="1" ht="15">
      <c r="B19" s="76"/>
      <c r="C19" s="77" t="s">
        <v>328</v>
      </c>
      <c r="D19" s="78"/>
      <c r="E19" s="79"/>
      <c r="F19" s="79"/>
      <c r="G19" s="79"/>
      <c r="H19" s="79"/>
      <c r="I19" s="79"/>
      <c r="J19" s="79"/>
      <c r="K19" s="79"/>
      <c r="L19" s="79"/>
      <c r="M19" s="79"/>
      <c r="N19" s="79"/>
      <c r="O19" s="79"/>
      <c r="P19" s="79"/>
      <c r="Q19" s="79"/>
      <c r="R19" s="79"/>
      <c r="S19" s="79"/>
      <c r="T19" s="79"/>
      <c r="U19" s="80"/>
      <c r="V19" s="79"/>
      <c r="W19" s="79"/>
      <c r="X19" s="79"/>
      <c r="Y19" s="79"/>
      <c r="Z19" s="76"/>
      <c r="AA19" s="76"/>
      <c r="AB19" s="283"/>
      <c r="AC19" s="112"/>
      <c r="AD19" s="113"/>
    </row>
    <row r="20" spans="2:33" s="81" customFormat="1" ht="15">
      <c r="B20" s="76"/>
      <c r="C20" s="77"/>
      <c r="D20" s="65" t="s">
        <v>413</v>
      </c>
      <c r="E20" s="79"/>
      <c r="F20" s="79"/>
      <c r="G20" s="79"/>
      <c r="H20" s="79"/>
      <c r="I20" s="79"/>
      <c r="J20" s="79"/>
      <c r="K20" s="79"/>
      <c r="L20" s="79"/>
      <c r="M20" s="79"/>
      <c r="N20" s="79"/>
      <c r="O20" s="79"/>
      <c r="P20" s="79"/>
      <c r="Q20" s="79"/>
      <c r="R20" s="79"/>
      <c r="S20" s="79"/>
      <c r="T20" s="79"/>
      <c r="U20" s="80"/>
      <c r="V20" s="79"/>
      <c r="W20" s="79"/>
      <c r="X20" s="79"/>
      <c r="Y20" s="79"/>
      <c r="Z20" s="76"/>
      <c r="AA20" s="76"/>
      <c r="AB20" s="283"/>
      <c r="AC20" s="112"/>
      <c r="AD20" s="113"/>
    </row>
    <row r="21" spans="2:33" s="110" customFormat="1" ht="30" customHeight="1">
      <c r="B21" s="83"/>
      <c r="C21" s="74"/>
      <c r="D21" s="1386" t="s">
        <v>434</v>
      </c>
      <c r="E21" s="1387"/>
      <c r="F21" s="1387"/>
      <c r="G21" s="1387"/>
      <c r="H21" s="1387"/>
      <c r="I21" s="1388"/>
      <c r="J21" s="1711"/>
      <c r="K21" s="1711"/>
      <c r="L21" s="1711"/>
      <c r="M21" s="1711"/>
      <c r="N21" s="94" t="s">
        <v>165</v>
      </c>
      <c r="O21" s="77" t="s">
        <v>232</v>
      </c>
      <c r="P21" s="1712" t="s">
        <v>395</v>
      </c>
      <c r="Q21" s="1712"/>
      <c r="R21" s="1712"/>
      <c r="S21" s="1712"/>
      <c r="T21" s="1712"/>
      <c r="U21" s="1712"/>
      <c r="V21" s="1712"/>
      <c r="W21" s="1712"/>
      <c r="X21" s="1712"/>
      <c r="Y21" s="1712"/>
      <c r="Z21" s="1712"/>
      <c r="AA21" s="83"/>
      <c r="AB21" s="281"/>
      <c r="AC21" s="112"/>
      <c r="AD21" s="113"/>
    </row>
    <row r="22" spans="2:33" s="110" customFormat="1" ht="30" customHeight="1">
      <c r="B22" s="83"/>
      <c r="C22" s="74"/>
      <c r="D22" s="1386" t="s">
        <v>414</v>
      </c>
      <c r="E22" s="1387"/>
      <c r="F22" s="1387"/>
      <c r="G22" s="1387"/>
      <c r="H22" s="1387"/>
      <c r="I22" s="1388"/>
      <c r="J22" s="1713" t="str">
        <f>IF(J21="","",ROUNDDOWN(J21/3,-3))</f>
        <v/>
      </c>
      <c r="K22" s="1713"/>
      <c r="L22" s="1713"/>
      <c r="M22" s="1713"/>
      <c r="N22" s="94" t="s">
        <v>165</v>
      </c>
      <c r="O22" s="77" t="s">
        <v>415</v>
      </c>
      <c r="P22" s="1703" t="s">
        <v>500</v>
      </c>
      <c r="Q22" s="1703"/>
      <c r="R22" s="1703"/>
      <c r="S22" s="1703"/>
      <c r="T22" s="1703"/>
      <c r="U22" s="1703"/>
      <c r="V22" s="1703"/>
      <c r="W22" s="1703"/>
      <c r="X22" s="1703"/>
      <c r="Y22" s="1703"/>
      <c r="Z22" s="1703"/>
      <c r="AA22" s="83"/>
      <c r="AB22" s="281"/>
      <c r="AC22" s="112"/>
      <c r="AD22" s="113"/>
    </row>
    <row r="23" spans="2:33" s="110" customFormat="1" ht="15" customHeight="1">
      <c r="B23" s="83"/>
      <c r="C23" s="74"/>
      <c r="D23" s="168"/>
      <c r="E23" s="91"/>
      <c r="F23" s="92"/>
      <c r="G23" s="93"/>
      <c r="H23" s="93"/>
      <c r="I23" s="93"/>
      <c r="J23" s="93"/>
      <c r="K23" s="93"/>
      <c r="L23" s="56"/>
      <c r="M23" s="56"/>
      <c r="N23" s="56"/>
      <c r="O23" s="56"/>
      <c r="P23" s="56"/>
      <c r="Q23" s="56"/>
      <c r="R23" s="56"/>
      <c r="S23" s="56"/>
      <c r="T23" s="56"/>
      <c r="U23" s="56"/>
      <c r="V23" s="56"/>
      <c r="W23" s="56"/>
      <c r="X23" s="56"/>
      <c r="Y23" s="56"/>
      <c r="Z23" s="83"/>
      <c r="AA23" s="83"/>
      <c r="AB23" s="281"/>
      <c r="AC23" s="112"/>
      <c r="AD23" s="113"/>
    </row>
    <row r="24" spans="2:33" s="110" customFormat="1" ht="15" customHeight="1">
      <c r="B24" s="83"/>
      <c r="C24" s="74"/>
      <c r="D24" s="168"/>
      <c r="E24" s="91"/>
      <c r="F24" s="92"/>
      <c r="G24" s="93"/>
      <c r="H24" s="93"/>
      <c r="I24" s="93"/>
      <c r="J24" s="93"/>
      <c r="K24" s="93"/>
      <c r="L24" s="56"/>
      <c r="M24" s="56"/>
      <c r="N24" s="56"/>
      <c r="O24" s="56"/>
      <c r="P24" s="56"/>
      <c r="Q24" s="56"/>
      <c r="R24" s="56"/>
      <c r="S24" s="56"/>
      <c r="T24" s="56"/>
      <c r="U24" s="56"/>
      <c r="V24" s="56"/>
      <c r="W24" s="56"/>
      <c r="X24" s="56"/>
      <c r="Y24" s="56"/>
      <c r="Z24" s="83"/>
      <c r="AA24" s="83"/>
      <c r="AB24" s="284"/>
      <c r="AC24" s="213"/>
      <c r="AD24" s="213"/>
      <c r="AE24" s="213"/>
      <c r="AF24" s="213"/>
      <c r="AG24" s="213"/>
    </row>
    <row r="25" spans="2:33" s="110" customFormat="1" ht="24" customHeight="1">
      <c r="B25" s="83"/>
      <c r="C25" s="74"/>
      <c r="D25" s="65" t="s">
        <v>416</v>
      </c>
      <c r="E25" s="91"/>
      <c r="F25" s="92"/>
      <c r="G25" s="93"/>
      <c r="H25" s="93"/>
      <c r="I25" s="93"/>
      <c r="J25" s="93"/>
      <c r="K25" s="93"/>
      <c r="L25" s="56"/>
      <c r="M25" s="56"/>
      <c r="N25" s="56"/>
      <c r="O25" s="56"/>
      <c r="P25" s="56"/>
      <c r="Q25" s="56"/>
      <c r="R25" s="56"/>
      <c r="S25" s="56"/>
      <c r="T25" s="56"/>
      <c r="U25" s="56"/>
      <c r="V25" s="56"/>
      <c r="W25" s="56"/>
      <c r="X25" s="56"/>
      <c r="Y25" s="56"/>
      <c r="Z25" s="83"/>
      <c r="AA25" s="83"/>
      <c r="AB25" s="281"/>
      <c r="AC25" s="112"/>
      <c r="AD25" s="113"/>
    </row>
    <row r="26" spans="2:33" s="110" customFormat="1" ht="30" customHeight="1">
      <c r="B26" s="83"/>
      <c r="C26" s="74"/>
      <c r="D26" s="1386" t="s">
        <v>438</v>
      </c>
      <c r="E26" s="1387"/>
      <c r="F26" s="1387"/>
      <c r="G26" s="1387"/>
      <c r="H26" s="1387"/>
      <c r="I26" s="1388"/>
      <c r="J26" s="1711"/>
      <c r="K26" s="1711"/>
      <c r="L26" s="1711"/>
      <c r="M26" s="1711"/>
      <c r="N26" s="204" t="s">
        <v>165</v>
      </c>
      <c r="O26" s="77" t="s">
        <v>324</v>
      </c>
      <c r="P26" s="201"/>
      <c r="Q26" s="201"/>
      <c r="R26" s="201"/>
      <c r="S26" s="94"/>
      <c r="T26" s="77"/>
      <c r="AA26" s="83"/>
      <c r="AB26" s="169" t="s">
        <v>603</v>
      </c>
      <c r="AC26" s="112"/>
      <c r="AD26" s="113"/>
    </row>
    <row r="27" spans="2:33" s="110" customFormat="1" ht="15" customHeight="1">
      <c r="B27" s="83"/>
      <c r="C27" s="74"/>
      <c r="D27" s="95" t="s">
        <v>439</v>
      </c>
      <c r="E27" s="167" t="s">
        <v>435</v>
      </c>
      <c r="F27" s="96"/>
      <c r="G27" s="95"/>
      <c r="H27" s="95"/>
      <c r="I27" s="95"/>
      <c r="J27" s="206"/>
      <c r="K27" s="206"/>
      <c r="L27" s="206"/>
      <c r="M27" s="206"/>
      <c r="N27" s="95"/>
      <c r="O27" s="95"/>
      <c r="P27" s="95"/>
      <c r="Q27" s="95"/>
      <c r="R27" s="95"/>
      <c r="S27" s="94"/>
      <c r="T27" s="77"/>
      <c r="U27" s="205"/>
      <c r="V27" s="205"/>
      <c r="W27" s="205"/>
      <c r="X27" s="205"/>
      <c r="Y27" s="205"/>
      <c r="Z27" s="205"/>
      <c r="AA27" s="83"/>
      <c r="AB27" s="169"/>
      <c r="AC27" s="112"/>
      <c r="AD27" s="113"/>
    </row>
    <row r="28" spans="2:33" s="110" customFormat="1" ht="47.45" customHeight="1">
      <c r="B28" s="83"/>
      <c r="C28" s="74"/>
      <c r="D28" s="166" t="s">
        <v>436</v>
      </c>
      <c r="E28" s="1705" t="s">
        <v>609</v>
      </c>
      <c r="F28" s="1705"/>
      <c r="G28" s="1705"/>
      <c r="H28" s="1705"/>
      <c r="I28" s="1705"/>
      <c r="J28" s="1705"/>
      <c r="K28" s="1705"/>
      <c r="L28" s="1705"/>
      <c r="M28" s="1705"/>
      <c r="N28" s="1705"/>
      <c r="O28" s="1705"/>
      <c r="P28" s="1705"/>
      <c r="Q28" s="1705"/>
      <c r="R28" s="1705"/>
      <c r="S28" s="94"/>
      <c r="T28" s="77"/>
      <c r="U28" s="205"/>
      <c r="V28" s="205"/>
      <c r="W28" s="205"/>
      <c r="X28" s="205"/>
      <c r="Y28" s="205"/>
      <c r="Z28" s="205"/>
      <c r="AA28" s="83"/>
      <c r="AB28" s="169"/>
      <c r="AC28" s="112"/>
      <c r="AD28" s="113"/>
    </row>
    <row r="29" spans="2:33" s="110" customFormat="1" ht="11.25" customHeight="1">
      <c r="B29" s="83"/>
      <c r="C29" s="74"/>
      <c r="D29" s="95" t="s">
        <v>436</v>
      </c>
      <c r="E29" s="1706" t="s">
        <v>437</v>
      </c>
      <c r="F29" s="1706"/>
      <c r="G29" s="1706"/>
      <c r="H29" s="1706"/>
      <c r="I29" s="1706"/>
      <c r="J29" s="1706"/>
      <c r="K29" s="1706"/>
      <c r="L29" s="1706"/>
      <c r="M29" s="1706"/>
      <c r="N29" s="1706"/>
      <c r="O29" s="1706"/>
      <c r="P29" s="1706"/>
      <c r="Q29" s="1706"/>
      <c r="R29" s="1706"/>
      <c r="S29" s="94"/>
      <c r="T29" s="77"/>
      <c r="U29" s="205"/>
      <c r="V29" s="205"/>
      <c r="W29" s="205"/>
      <c r="X29" s="205"/>
      <c r="Y29" s="205"/>
      <c r="Z29" s="205"/>
      <c r="AA29" s="83"/>
      <c r="AB29" s="169"/>
      <c r="AC29" s="112"/>
      <c r="AD29" s="113"/>
    </row>
    <row r="30" spans="2:33" s="110" customFormat="1" ht="11.25" customHeight="1">
      <c r="B30" s="83"/>
      <c r="C30" s="74"/>
      <c r="D30" s="95"/>
      <c r="E30" s="167"/>
      <c r="F30" s="167"/>
      <c r="G30" s="167"/>
      <c r="H30" s="167"/>
      <c r="I30" s="167"/>
      <c r="J30" s="167"/>
      <c r="K30" s="167"/>
      <c r="L30" s="167"/>
      <c r="M30" s="167"/>
      <c r="N30" s="167"/>
      <c r="O30" s="167"/>
      <c r="P30" s="167"/>
      <c r="Q30" s="167"/>
      <c r="R30" s="167"/>
      <c r="S30" s="94"/>
      <c r="T30" s="77"/>
      <c r="U30" s="205"/>
      <c r="V30" s="205"/>
      <c r="W30" s="205"/>
      <c r="X30" s="205"/>
      <c r="Y30" s="205"/>
      <c r="Z30" s="205"/>
      <c r="AA30" s="83"/>
      <c r="AB30" s="169"/>
      <c r="AC30" s="112"/>
      <c r="AD30" s="113"/>
    </row>
    <row r="31" spans="2:33" s="110" customFormat="1" ht="30" customHeight="1">
      <c r="B31" s="83"/>
      <c r="C31" s="74"/>
      <c r="D31" s="1386" t="s">
        <v>580</v>
      </c>
      <c r="E31" s="1387"/>
      <c r="F31" s="1387"/>
      <c r="G31" s="1387"/>
      <c r="H31" s="1387"/>
      <c r="I31" s="1388"/>
      <c r="J31" s="1707"/>
      <c r="K31" s="1708"/>
      <c r="L31" s="1708"/>
      <c r="M31" s="1709"/>
      <c r="N31" s="94" t="s">
        <v>165</v>
      </c>
      <c r="O31" s="77" t="s">
        <v>442</v>
      </c>
      <c r="P31" s="167"/>
      <c r="Q31" s="167"/>
      <c r="R31" s="167"/>
      <c r="S31" s="94"/>
      <c r="T31" s="77"/>
      <c r="U31" s="205"/>
      <c r="V31" s="205"/>
      <c r="W31" s="205"/>
      <c r="X31" s="205"/>
      <c r="Y31" s="205"/>
      <c r="Z31" s="205"/>
      <c r="AA31" s="83"/>
      <c r="AB31" s="169"/>
      <c r="AC31" s="112"/>
      <c r="AD31" s="113"/>
    </row>
    <row r="32" spans="2:33" s="110" customFormat="1" ht="11.25" customHeight="1">
      <c r="B32" s="83"/>
      <c r="C32" s="74"/>
      <c r="D32" s="95" t="s">
        <v>440</v>
      </c>
      <c r="E32" s="95" t="s">
        <v>585</v>
      </c>
      <c r="F32" s="167"/>
      <c r="G32" s="167"/>
      <c r="H32" s="167"/>
      <c r="I32" s="167"/>
      <c r="J32" s="167"/>
      <c r="K32" s="167"/>
      <c r="L32" s="167"/>
      <c r="M32" s="167"/>
      <c r="N32" s="167"/>
      <c r="O32" s="167"/>
      <c r="P32" s="167"/>
      <c r="Q32" s="167"/>
      <c r="R32" s="167"/>
      <c r="S32" s="94"/>
      <c r="T32" s="77"/>
      <c r="U32" s="205"/>
      <c r="V32" s="205"/>
      <c r="W32" s="205"/>
      <c r="X32" s="205"/>
      <c r="Y32" s="205"/>
      <c r="Z32" s="205"/>
      <c r="AA32" s="83"/>
      <c r="AB32" s="169"/>
      <c r="AC32" s="112"/>
      <c r="AD32" s="113"/>
    </row>
    <row r="33" spans="2:30" s="110" customFormat="1" ht="11.25" customHeight="1">
      <c r="B33" s="83"/>
      <c r="C33" s="74"/>
      <c r="D33" s="95"/>
      <c r="E33" s="167"/>
      <c r="F33" s="167"/>
      <c r="G33" s="167"/>
      <c r="H33" s="167"/>
      <c r="I33" s="167"/>
      <c r="J33" s="167"/>
      <c r="K33" s="167"/>
      <c r="L33" s="167"/>
      <c r="M33" s="167"/>
      <c r="N33" s="167"/>
      <c r="O33" s="167"/>
      <c r="P33" s="167"/>
      <c r="Q33" s="167"/>
      <c r="R33" s="167"/>
      <c r="S33" s="94"/>
      <c r="T33" s="77"/>
      <c r="U33" s="205"/>
      <c r="V33" s="205"/>
      <c r="W33" s="205"/>
      <c r="X33" s="205"/>
      <c r="Y33" s="205"/>
      <c r="Z33" s="205"/>
      <c r="AA33" s="83"/>
      <c r="AB33" s="169"/>
      <c r="AC33" s="112"/>
      <c r="AD33" s="113"/>
    </row>
    <row r="34" spans="2:30" s="110" customFormat="1" ht="30" customHeight="1">
      <c r="B34" s="83"/>
      <c r="C34" s="74"/>
      <c r="D34" s="1386" t="s">
        <v>443</v>
      </c>
      <c r="E34" s="1387"/>
      <c r="F34" s="1387"/>
      <c r="G34" s="1387"/>
      <c r="H34" s="1387"/>
      <c r="I34" s="1388"/>
      <c r="J34" s="1722" t="str">
        <f>IF(J26&amp;J31="","",IF(J31="",ROUNDDOWN(J26/3,-3),J31))</f>
        <v/>
      </c>
      <c r="K34" s="1722"/>
      <c r="L34" s="1722"/>
      <c r="M34" s="1722"/>
      <c r="N34" s="94" t="s">
        <v>165</v>
      </c>
      <c r="O34" s="77" t="s">
        <v>320</v>
      </c>
      <c r="P34" s="1712" t="s">
        <v>444</v>
      </c>
      <c r="Q34" s="1712"/>
      <c r="R34" s="1712"/>
      <c r="S34" s="1712"/>
      <c r="T34" s="1712"/>
      <c r="U34" s="1712"/>
      <c r="V34" s="1712"/>
      <c r="W34" s="1712"/>
      <c r="X34" s="1712"/>
      <c r="Y34" s="1712"/>
      <c r="Z34" s="1712"/>
      <c r="AA34" s="83"/>
      <c r="AB34" s="281"/>
      <c r="AC34" s="112"/>
      <c r="AD34" s="113"/>
    </row>
    <row r="35" spans="2:30" s="110" customFormat="1" ht="15" customHeight="1">
      <c r="B35" s="83"/>
      <c r="C35" s="74"/>
      <c r="D35" s="91"/>
      <c r="E35" s="91"/>
      <c r="F35" s="92"/>
      <c r="G35" s="93"/>
      <c r="H35" s="93"/>
      <c r="I35" s="93"/>
      <c r="J35" s="93"/>
      <c r="K35" s="93"/>
      <c r="L35" s="56"/>
      <c r="M35" s="56"/>
      <c r="N35" s="56"/>
      <c r="O35" s="56"/>
      <c r="P35" s="56"/>
      <c r="Q35" s="56"/>
      <c r="R35" s="56"/>
      <c r="S35" s="56"/>
      <c r="T35" s="56"/>
      <c r="U35" s="56"/>
      <c r="V35" s="56"/>
      <c r="W35" s="56"/>
      <c r="X35" s="56"/>
      <c r="Y35" s="56"/>
      <c r="Z35" s="83"/>
      <c r="AA35" s="83"/>
      <c r="AB35" s="281"/>
      <c r="AC35" s="112"/>
      <c r="AD35" s="113"/>
    </row>
    <row r="36" spans="2:30" s="81" customFormat="1" ht="15">
      <c r="B36" s="76"/>
      <c r="C36" s="77"/>
      <c r="D36" s="65" t="s">
        <v>417</v>
      </c>
      <c r="E36" s="79"/>
      <c r="F36" s="79"/>
      <c r="G36" s="79"/>
      <c r="H36" s="79"/>
      <c r="I36" s="79"/>
      <c r="J36" s="79"/>
      <c r="K36" s="79"/>
      <c r="L36" s="79"/>
      <c r="M36" s="79"/>
      <c r="N36" s="79"/>
      <c r="O36" s="79"/>
      <c r="P36" s="79"/>
      <c r="Q36" s="79"/>
      <c r="R36" s="79"/>
      <c r="S36" s="79"/>
      <c r="T36" s="79"/>
      <c r="U36" s="80"/>
      <c r="V36" s="79"/>
      <c r="W36" s="79"/>
      <c r="X36" s="79"/>
      <c r="Y36" s="79"/>
      <c r="Z36" s="76"/>
      <c r="AA36" s="76"/>
      <c r="AB36" s="283"/>
      <c r="AC36" s="112"/>
      <c r="AD36" s="113"/>
    </row>
    <row r="37" spans="2:30" s="110" customFormat="1" ht="30" customHeight="1">
      <c r="B37" s="83"/>
      <c r="C37" s="74"/>
      <c r="D37" s="1358" t="s">
        <v>418</v>
      </c>
      <c r="E37" s="1359"/>
      <c r="F37" s="1359"/>
      <c r="G37" s="1359"/>
      <c r="H37" s="1359"/>
      <c r="I37" s="1360"/>
      <c r="J37" s="1710">
        <v>800000</v>
      </c>
      <c r="K37" s="1710"/>
      <c r="L37" s="1710"/>
      <c r="M37" s="1710"/>
      <c r="N37" s="94" t="s">
        <v>165</v>
      </c>
      <c r="O37" s="77" t="s">
        <v>297</v>
      </c>
      <c r="P37" s="1712" t="s">
        <v>419</v>
      </c>
      <c r="Q37" s="1712"/>
      <c r="R37" s="1712"/>
      <c r="S37" s="1712"/>
      <c r="T37" s="1712"/>
      <c r="U37" s="1712"/>
      <c r="V37" s="1712"/>
      <c r="W37" s="1712"/>
      <c r="X37" s="1712"/>
      <c r="Y37" s="1712"/>
      <c r="Z37" s="1712"/>
      <c r="AA37" s="83"/>
      <c r="AB37" s="281"/>
      <c r="AC37" s="112"/>
      <c r="AD37" s="113"/>
    </row>
    <row r="38" spans="2:30" s="110" customFormat="1" ht="15" customHeight="1">
      <c r="B38" s="83"/>
      <c r="C38" s="74"/>
      <c r="D38" s="91"/>
      <c r="E38" s="91"/>
      <c r="F38" s="92"/>
      <c r="G38" s="93"/>
      <c r="H38" s="93"/>
      <c r="I38" s="166"/>
      <c r="J38" s="166"/>
      <c r="K38" s="166"/>
      <c r="L38" s="166"/>
      <c r="M38" s="166"/>
      <c r="N38" s="166"/>
      <c r="O38" s="166"/>
      <c r="P38" s="166"/>
      <c r="Q38" s="166"/>
      <c r="R38" s="166"/>
      <c r="S38" s="166"/>
      <c r="T38" s="166"/>
      <c r="U38" s="166"/>
      <c r="V38" s="166"/>
      <c r="W38" s="166"/>
      <c r="X38" s="166"/>
      <c r="Y38" s="166"/>
      <c r="Z38" s="83"/>
      <c r="AA38" s="83"/>
      <c r="AB38" s="281"/>
      <c r="AC38" s="112"/>
      <c r="AD38" s="113"/>
    </row>
    <row r="39" spans="2:30" s="81" customFormat="1" ht="15">
      <c r="B39" s="76"/>
      <c r="C39" s="77" t="s">
        <v>420</v>
      </c>
      <c r="D39" s="78"/>
      <c r="E39" s="79"/>
      <c r="F39" s="79"/>
      <c r="G39" s="79"/>
      <c r="H39" s="79"/>
      <c r="I39" s="79"/>
      <c r="J39" s="79"/>
      <c r="K39" s="79"/>
      <c r="L39" s="79"/>
      <c r="M39" s="79"/>
      <c r="N39" s="79"/>
      <c r="O39" s="79"/>
      <c r="P39" s="79"/>
      <c r="Q39" s="79"/>
      <c r="R39" s="79"/>
      <c r="S39" s="79"/>
      <c r="T39" s="79"/>
      <c r="U39" s="80"/>
      <c r="V39" s="79"/>
      <c r="W39" s="79"/>
      <c r="X39" s="79"/>
      <c r="Y39" s="79"/>
      <c r="Z39" s="76"/>
      <c r="AA39" s="76"/>
      <c r="AB39" s="283"/>
      <c r="AC39" s="112"/>
      <c r="AD39" s="113"/>
    </row>
    <row r="40" spans="2:30" s="110" customFormat="1" ht="30" customHeight="1">
      <c r="B40" s="83"/>
      <c r="C40" s="74"/>
      <c r="D40" s="1358" t="s">
        <v>421</v>
      </c>
      <c r="E40" s="1359"/>
      <c r="F40" s="1359"/>
      <c r="G40" s="1359"/>
      <c r="H40" s="1359"/>
      <c r="I40" s="1360"/>
      <c r="J40" s="1710" t="str">
        <f>IF(OR(J22="",J34="",J37=""),"",MIN(J22,J34,J37))</f>
        <v/>
      </c>
      <c r="K40" s="1710"/>
      <c r="L40" s="1710"/>
      <c r="M40" s="1710"/>
      <c r="N40" s="94" t="s">
        <v>165</v>
      </c>
      <c r="O40" s="77" t="s">
        <v>423</v>
      </c>
      <c r="P40" s="1703" t="s">
        <v>501</v>
      </c>
      <c r="Q40" s="1703"/>
      <c r="R40" s="1703"/>
      <c r="S40" s="1703"/>
      <c r="T40" s="1703"/>
      <c r="U40" s="1703"/>
      <c r="V40" s="1703"/>
      <c r="W40" s="1703"/>
      <c r="X40" s="1703"/>
      <c r="Y40" s="1703"/>
      <c r="Z40" s="1703"/>
      <c r="AA40" s="83"/>
      <c r="AB40" s="281"/>
      <c r="AC40" s="112"/>
      <c r="AD40" s="113"/>
    </row>
    <row r="41" spans="2:30" s="110" customFormat="1" ht="15" customHeight="1">
      <c r="B41" s="83"/>
      <c r="C41" s="74"/>
      <c r="D41" s="209" t="s">
        <v>604</v>
      </c>
      <c r="E41" s="167"/>
      <c r="F41" s="96"/>
      <c r="G41" s="95"/>
      <c r="H41" s="95"/>
      <c r="I41" s="166"/>
      <c r="J41" s="166"/>
      <c r="K41" s="166"/>
      <c r="L41" s="166"/>
      <c r="M41" s="166"/>
      <c r="N41" s="166"/>
      <c r="O41" s="166"/>
      <c r="P41" s="166"/>
      <c r="Q41" s="166"/>
      <c r="R41" s="166"/>
      <c r="S41" s="166"/>
      <c r="T41" s="166"/>
      <c r="U41" s="166"/>
      <c r="V41" s="166"/>
      <c r="W41" s="166"/>
      <c r="X41" s="166"/>
      <c r="Y41" s="166"/>
      <c r="Z41" s="83"/>
      <c r="AA41" s="83"/>
      <c r="AB41" s="281"/>
      <c r="AC41" s="112"/>
      <c r="AD41" s="113"/>
    </row>
    <row r="42" spans="2:30" s="110" customFormat="1" ht="21.75" customHeight="1">
      <c r="B42" s="83"/>
      <c r="C42" s="74"/>
      <c r="D42" s="1358" t="s">
        <v>454</v>
      </c>
      <c r="E42" s="1359"/>
      <c r="F42" s="1359"/>
      <c r="G42" s="1359"/>
      <c r="H42" s="1359"/>
      <c r="I42" s="1360"/>
      <c r="J42" s="1720">
        <f>IF(J11="□",0,J40*K13)</f>
        <v>0</v>
      </c>
      <c r="K42" s="1720"/>
      <c r="L42" s="1720"/>
      <c r="M42" s="1720"/>
      <c r="N42" s="204" t="s">
        <v>165</v>
      </c>
      <c r="O42" s="214" t="s">
        <v>457</v>
      </c>
      <c r="P42" s="1721" t="s">
        <v>573</v>
      </c>
      <c r="Q42" s="1721"/>
      <c r="R42" s="1721"/>
      <c r="S42" s="1721"/>
      <c r="T42" s="1721"/>
      <c r="U42" s="1721"/>
      <c r="V42" s="1721"/>
      <c r="W42" s="1721"/>
      <c r="X42" s="1721"/>
      <c r="Y42" s="1721"/>
      <c r="Z42" s="1721"/>
      <c r="AA42" s="83"/>
      <c r="AB42" s="281"/>
      <c r="AC42" s="112"/>
      <c r="AD42" s="113"/>
    </row>
    <row r="43" spans="2:30" s="110" customFormat="1" ht="21.75" customHeight="1">
      <c r="B43" s="83"/>
      <c r="C43" s="74"/>
      <c r="D43" s="209"/>
      <c r="E43" s="211"/>
      <c r="F43" s="211"/>
      <c r="G43" s="211"/>
      <c r="H43" s="211"/>
      <c r="I43" s="211"/>
      <c r="J43" s="196"/>
      <c r="K43" s="196"/>
      <c r="L43" s="196"/>
      <c r="M43" s="196"/>
      <c r="N43" s="215"/>
      <c r="O43" s="215"/>
      <c r="P43" s="215"/>
      <c r="Q43" s="215"/>
      <c r="R43" s="215"/>
      <c r="S43" s="166"/>
      <c r="T43" s="166"/>
      <c r="U43" s="95"/>
      <c r="V43" s="166"/>
      <c r="W43" s="166"/>
      <c r="X43" s="166"/>
      <c r="Y43" s="166"/>
      <c r="Z43" s="83"/>
      <c r="AA43" s="83"/>
      <c r="AB43" s="281"/>
      <c r="AC43" s="112"/>
      <c r="AD43" s="113"/>
    </row>
    <row r="44" spans="2:30" s="110" customFormat="1" ht="21.75" customHeight="1">
      <c r="B44" s="83"/>
      <c r="C44" s="74"/>
      <c r="D44" s="1358" t="s">
        <v>455</v>
      </c>
      <c r="E44" s="1359"/>
      <c r="F44" s="1359"/>
      <c r="G44" s="1359"/>
      <c r="H44" s="1359"/>
      <c r="I44" s="1360"/>
      <c r="J44" s="1720">
        <f>IF(Q11="□",0,J40*P13)</f>
        <v>0</v>
      </c>
      <c r="K44" s="1720"/>
      <c r="L44" s="1720"/>
      <c r="M44" s="1720"/>
      <c r="N44" s="94" t="s">
        <v>165</v>
      </c>
      <c r="O44" s="214" t="s">
        <v>570</v>
      </c>
      <c r="P44" s="1721" t="s">
        <v>579</v>
      </c>
      <c r="Q44" s="1721"/>
      <c r="R44" s="1721"/>
      <c r="S44" s="1721"/>
      <c r="T44" s="1721"/>
      <c r="U44" s="1721"/>
      <c r="V44" s="1721"/>
      <c r="W44" s="1721"/>
      <c r="X44" s="1721"/>
      <c r="Y44" s="1721"/>
      <c r="Z44" s="1721"/>
      <c r="AA44" s="83"/>
      <c r="AB44" s="281"/>
      <c r="AC44" s="112"/>
      <c r="AD44" s="113"/>
    </row>
    <row r="45" spans="2:30" s="110" customFormat="1" ht="21.75" customHeight="1">
      <c r="B45" s="83"/>
      <c r="C45" s="74"/>
      <c r="D45" s="209" t="s">
        <v>574</v>
      </c>
      <c r="E45" s="109"/>
      <c r="F45" s="109"/>
      <c r="G45" s="109"/>
      <c r="H45" s="109"/>
      <c r="I45" s="109"/>
      <c r="J45" s="215"/>
      <c r="K45" s="215"/>
      <c r="L45" s="215"/>
      <c r="M45" s="215"/>
      <c r="N45" s="215"/>
      <c r="O45" s="215"/>
      <c r="P45" s="215"/>
      <c r="Q45" s="215"/>
      <c r="R45" s="215"/>
      <c r="S45" s="166"/>
      <c r="T45" s="166"/>
      <c r="U45" s="95"/>
      <c r="V45" s="166"/>
      <c r="W45" s="166"/>
      <c r="X45" s="166"/>
      <c r="Y45" s="166"/>
      <c r="Z45" s="83"/>
      <c r="AA45" s="83"/>
      <c r="AB45" s="281"/>
      <c r="AC45" s="112"/>
      <c r="AD45" s="113"/>
    </row>
    <row r="46" spans="2:30" s="110" customFormat="1" ht="50.1" customHeight="1">
      <c r="B46" s="83"/>
      <c r="C46" s="74"/>
      <c r="D46" s="1386" t="s">
        <v>456</v>
      </c>
      <c r="E46" s="1387"/>
      <c r="F46" s="1387"/>
      <c r="G46" s="1387"/>
      <c r="H46" s="1387"/>
      <c r="I46" s="1388"/>
      <c r="J46" s="1710">
        <f>IFERROR(J42+J44,"")</f>
        <v>0</v>
      </c>
      <c r="K46" s="1710"/>
      <c r="L46" s="1710"/>
      <c r="M46" s="1710"/>
      <c r="N46" s="94" t="s">
        <v>165</v>
      </c>
      <c r="O46" s="77" t="s">
        <v>571</v>
      </c>
      <c r="P46" s="1703" t="s">
        <v>572</v>
      </c>
      <c r="Q46" s="1703"/>
      <c r="R46" s="1703"/>
      <c r="S46" s="1703"/>
      <c r="T46" s="1703"/>
      <c r="U46" s="1703"/>
      <c r="V46" s="1703"/>
      <c r="W46" s="1703"/>
      <c r="X46" s="1703"/>
      <c r="Y46" s="1703"/>
      <c r="Z46" s="1703"/>
      <c r="AA46" s="83"/>
      <c r="AB46" s="281"/>
      <c r="AC46" s="112"/>
      <c r="AD46" s="113"/>
    </row>
    <row r="47" spans="2:30" s="110" customFormat="1" ht="15" customHeight="1">
      <c r="B47" s="83"/>
      <c r="C47" s="74"/>
      <c r="D47" s="209"/>
      <c r="E47" s="166"/>
      <c r="F47" s="166"/>
      <c r="G47" s="166"/>
      <c r="H47" s="166"/>
      <c r="I47" s="166"/>
      <c r="J47" s="166"/>
      <c r="K47" s="166"/>
      <c r="L47" s="166"/>
      <c r="M47" s="166"/>
      <c r="N47" s="166"/>
      <c r="O47" s="166"/>
      <c r="P47" s="166"/>
      <c r="Q47" s="166"/>
      <c r="R47" s="166"/>
      <c r="S47" s="166"/>
      <c r="T47" s="166"/>
      <c r="U47" s="166"/>
      <c r="V47" s="166"/>
      <c r="W47" s="166"/>
      <c r="X47" s="166"/>
      <c r="Y47" s="166"/>
      <c r="Z47" s="83"/>
      <c r="AA47" s="83"/>
      <c r="AB47" s="281"/>
      <c r="AC47" s="112"/>
      <c r="AD47" s="113"/>
    </row>
    <row r="48" spans="2:30" s="81" customFormat="1" ht="15">
      <c r="B48" s="76"/>
      <c r="C48" s="77"/>
      <c r="D48" s="78"/>
      <c r="E48" s="79"/>
      <c r="F48" s="79"/>
      <c r="G48" s="79"/>
      <c r="H48" s="79"/>
      <c r="I48" s="79"/>
      <c r="J48" s="79"/>
      <c r="K48" s="79"/>
      <c r="L48" s="79"/>
      <c r="M48" s="79"/>
      <c r="N48" s="79"/>
      <c r="O48" s="79"/>
      <c r="P48" s="79"/>
      <c r="Q48" s="79"/>
      <c r="R48" s="79"/>
      <c r="S48" s="79"/>
      <c r="T48" s="79"/>
      <c r="U48" s="80"/>
      <c r="V48" s="79"/>
      <c r="W48" s="79"/>
      <c r="X48" s="79"/>
      <c r="Y48" s="79"/>
      <c r="Z48" s="76"/>
      <c r="AA48" s="76"/>
      <c r="AB48" s="283"/>
      <c r="AC48" s="112"/>
      <c r="AD48" s="113"/>
    </row>
    <row r="49" spans="2:30" s="81" customFormat="1" ht="15">
      <c r="B49" s="76"/>
      <c r="C49" s="77"/>
      <c r="D49" s="78"/>
      <c r="E49" s="79"/>
      <c r="F49" s="79"/>
      <c r="G49" s="79"/>
      <c r="H49" s="79"/>
      <c r="I49" s="79"/>
      <c r="J49" s="79"/>
      <c r="K49" s="79"/>
      <c r="L49" s="79"/>
      <c r="M49" s="79"/>
      <c r="N49" s="79"/>
      <c r="O49" s="79"/>
      <c r="P49" s="79"/>
      <c r="Q49" s="79"/>
      <c r="R49" s="79"/>
      <c r="S49" s="79"/>
      <c r="T49" s="79"/>
      <c r="U49" s="80"/>
      <c r="V49" s="79"/>
      <c r="W49" s="79"/>
      <c r="X49" s="79"/>
      <c r="Y49" s="79"/>
      <c r="Z49" s="76"/>
      <c r="AA49" s="76"/>
      <c r="AB49" s="283"/>
      <c r="AC49" s="112"/>
      <c r="AD49" s="113"/>
    </row>
    <row r="50" spans="2:30" s="81" customFormat="1" ht="15">
      <c r="B50" s="76"/>
      <c r="C50" s="77"/>
      <c r="D50" s="78"/>
      <c r="E50" s="79"/>
      <c r="F50" s="79"/>
      <c r="G50" s="79"/>
      <c r="H50" s="79"/>
      <c r="I50" s="79"/>
      <c r="J50" s="79"/>
      <c r="K50" s="79"/>
      <c r="L50" s="79"/>
      <c r="M50" s="79"/>
      <c r="N50" s="79"/>
      <c r="O50" s="79"/>
      <c r="P50" s="79"/>
      <c r="Q50" s="79"/>
      <c r="R50" s="79"/>
      <c r="S50" s="79"/>
      <c r="T50" s="79"/>
      <c r="U50" s="80"/>
      <c r="V50" s="79"/>
      <c r="W50" s="79"/>
      <c r="X50" s="79"/>
      <c r="Y50" s="79"/>
      <c r="Z50" s="76"/>
      <c r="AA50" s="76"/>
      <c r="AB50" s="283"/>
      <c r="AC50" s="112"/>
      <c r="AD50" s="113"/>
    </row>
    <row r="51" spans="2:30" s="81" customFormat="1" ht="15">
      <c r="B51" s="76"/>
      <c r="C51" s="77"/>
      <c r="D51" s="78"/>
      <c r="E51" s="79"/>
      <c r="F51" s="79"/>
      <c r="G51" s="79"/>
      <c r="H51" s="79"/>
      <c r="I51" s="79"/>
      <c r="J51" s="79"/>
      <c r="K51" s="79"/>
      <c r="L51" s="79"/>
      <c r="M51" s="79"/>
      <c r="N51" s="79"/>
      <c r="O51" s="79"/>
      <c r="P51" s="79"/>
      <c r="Q51" s="79"/>
      <c r="R51" s="79"/>
      <c r="S51" s="79"/>
      <c r="T51" s="79"/>
      <c r="U51" s="80"/>
      <c r="V51" s="79"/>
      <c r="W51" s="79"/>
      <c r="X51" s="79"/>
      <c r="Y51" s="79"/>
      <c r="Z51" s="76"/>
      <c r="AA51" s="76"/>
      <c r="AB51" s="283"/>
      <c r="AC51" s="112"/>
      <c r="AD51" s="113"/>
    </row>
    <row r="52" spans="2:30" s="81" customFormat="1" ht="15">
      <c r="B52" s="76"/>
      <c r="C52" s="77"/>
      <c r="D52" s="78"/>
      <c r="E52" s="79"/>
      <c r="F52" s="79"/>
      <c r="G52" s="79"/>
      <c r="H52" s="79"/>
      <c r="I52" s="79"/>
      <c r="J52" s="79"/>
      <c r="K52" s="79"/>
      <c r="L52" s="79"/>
      <c r="M52" s="79"/>
      <c r="N52" s="79"/>
      <c r="O52" s="79"/>
      <c r="P52" s="79"/>
      <c r="Q52" s="79"/>
      <c r="R52" s="79"/>
      <c r="S52" s="79"/>
      <c r="T52" s="79"/>
      <c r="U52" s="80"/>
      <c r="V52" s="79"/>
      <c r="W52" s="79"/>
      <c r="X52" s="79"/>
      <c r="Y52" s="79"/>
      <c r="Z52" s="76"/>
      <c r="AA52" s="76"/>
      <c r="AB52" s="283"/>
      <c r="AC52" s="112"/>
      <c r="AD52" s="113"/>
    </row>
    <row r="53" spans="2:30" s="81" customFormat="1" ht="15">
      <c r="B53" s="76"/>
      <c r="C53" s="77"/>
      <c r="D53" s="78"/>
      <c r="E53" s="79"/>
      <c r="F53" s="79"/>
      <c r="G53" s="79"/>
      <c r="H53" s="79"/>
      <c r="I53" s="79"/>
      <c r="J53" s="79"/>
      <c r="K53" s="79"/>
      <c r="L53" s="79"/>
      <c r="M53" s="79"/>
      <c r="N53" s="79"/>
      <c r="O53" s="79"/>
      <c r="P53" s="79"/>
      <c r="Q53" s="79"/>
      <c r="R53" s="79"/>
      <c r="S53" s="79"/>
      <c r="T53" s="79"/>
      <c r="U53" s="80"/>
      <c r="V53" s="79"/>
      <c r="W53" s="79"/>
      <c r="X53" s="79"/>
      <c r="Y53" s="79"/>
      <c r="Z53" s="76"/>
      <c r="AA53" s="76"/>
      <c r="AB53" s="283"/>
      <c r="AC53" s="112"/>
      <c r="AD53" s="113"/>
    </row>
    <row r="54" spans="2:30" s="81" customFormat="1" ht="15">
      <c r="B54" s="76"/>
      <c r="C54" s="77"/>
      <c r="D54" s="78"/>
      <c r="E54" s="79"/>
      <c r="F54" s="79"/>
      <c r="G54" s="79"/>
      <c r="H54" s="79"/>
      <c r="I54" s="79"/>
      <c r="J54" s="79"/>
      <c r="K54" s="79"/>
      <c r="L54" s="79"/>
      <c r="M54" s="79"/>
      <c r="N54" s="79"/>
      <c r="O54" s="79"/>
      <c r="P54" s="79"/>
      <c r="Q54" s="79"/>
      <c r="R54" s="79"/>
      <c r="S54" s="79"/>
      <c r="T54" s="79"/>
      <c r="U54" s="80"/>
      <c r="V54" s="79"/>
      <c r="W54" s="79"/>
      <c r="X54" s="79"/>
      <c r="Y54" s="79"/>
      <c r="Z54" s="76"/>
      <c r="AA54" s="76"/>
      <c r="AB54" s="283"/>
      <c r="AC54" s="97"/>
      <c r="AD54" s="98"/>
    </row>
    <row r="55" spans="2:30" s="81" customFormat="1" ht="15">
      <c r="B55" s="76"/>
      <c r="C55" s="77"/>
      <c r="D55" s="78"/>
      <c r="E55" s="79"/>
      <c r="F55" s="79"/>
      <c r="G55" s="79"/>
      <c r="H55" s="79"/>
      <c r="I55" s="79"/>
      <c r="J55" s="79"/>
      <c r="K55" s="79"/>
      <c r="L55" s="79"/>
      <c r="M55" s="79"/>
      <c r="N55" s="79"/>
      <c r="O55" s="79"/>
      <c r="P55" s="79"/>
      <c r="Q55" s="79"/>
      <c r="R55" s="79"/>
      <c r="S55" s="79"/>
      <c r="T55" s="79"/>
      <c r="U55" s="80"/>
      <c r="V55" s="79"/>
      <c r="W55" s="79"/>
      <c r="X55" s="79"/>
      <c r="Y55" s="79"/>
      <c r="Z55" s="76"/>
      <c r="AA55" s="76"/>
      <c r="AB55" s="283"/>
      <c r="AC55" s="97"/>
      <c r="AD55" s="98"/>
    </row>
    <row r="56" spans="2:30" s="81" customFormat="1" ht="15">
      <c r="B56" s="76"/>
      <c r="C56" s="77"/>
      <c r="D56" s="78"/>
      <c r="E56" s="79"/>
      <c r="F56" s="79"/>
      <c r="G56" s="79"/>
      <c r="H56" s="79"/>
      <c r="I56" s="79"/>
      <c r="J56" s="79"/>
      <c r="K56" s="79"/>
      <c r="L56" s="79"/>
      <c r="M56" s="79"/>
      <c r="N56" s="79"/>
      <c r="O56" s="79"/>
      <c r="P56" s="79"/>
      <c r="Q56" s="79"/>
      <c r="R56" s="79"/>
      <c r="S56" s="79"/>
      <c r="T56" s="79"/>
      <c r="U56" s="80"/>
      <c r="V56" s="79"/>
      <c r="W56" s="79"/>
      <c r="X56" s="79"/>
      <c r="Y56" s="79"/>
      <c r="Z56" s="76"/>
      <c r="AA56" s="76"/>
      <c r="AB56" s="283"/>
      <c r="AC56" s="97"/>
      <c r="AD56" s="98"/>
    </row>
    <row r="57" spans="2:30" s="81" customFormat="1" ht="15">
      <c r="B57" s="76"/>
      <c r="C57" s="77"/>
      <c r="D57" s="78"/>
      <c r="E57" s="79"/>
      <c r="F57" s="79"/>
      <c r="G57" s="79"/>
      <c r="H57" s="79"/>
      <c r="I57" s="79"/>
      <c r="J57" s="79"/>
      <c r="K57" s="79"/>
      <c r="L57" s="79"/>
      <c r="M57" s="79"/>
      <c r="N57" s="79"/>
      <c r="O57" s="79"/>
      <c r="P57" s="79"/>
      <c r="Q57" s="79"/>
      <c r="R57" s="79"/>
      <c r="S57" s="79"/>
      <c r="T57" s="79"/>
      <c r="U57" s="80"/>
      <c r="V57" s="79"/>
      <c r="W57" s="79"/>
      <c r="X57" s="79"/>
      <c r="Y57" s="79"/>
      <c r="Z57" s="76"/>
      <c r="AA57" s="76"/>
      <c r="AB57" s="283"/>
      <c r="AC57" s="97"/>
      <c r="AD57" s="98"/>
    </row>
    <row r="58" spans="2:30" s="81" customFormat="1" ht="15">
      <c r="B58" s="76"/>
      <c r="C58" s="77"/>
      <c r="D58" s="78"/>
      <c r="E58" s="79"/>
      <c r="F58" s="79"/>
      <c r="G58" s="79"/>
      <c r="H58" s="79"/>
      <c r="I58" s="79"/>
      <c r="J58" s="79"/>
      <c r="K58" s="79"/>
      <c r="L58" s="79"/>
      <c r="M58" s="79"/>
      <c r="N58" s="79"/>
      <c r="O58" s="79"/>
      <c r="P58" s="79"/>
      <c r="Q58" s="79"/>
      <c r="R58" s="79"/>
      <c r="S58" s="79"/>
      <c r="T58" s="79"/>
      <c r="U58" s="80"/>
      <c r="V58" s="79"/>
      <c r="W58" s="79"/>
      <c r="X58" s="79"/>
      <c r="Y58" s="79"/>
      <c r="Z58" s="76"/>
      <c r="AA58" s="76"/>
      <c r="AB58" s="283"/>
      <c r="AC58" s="97"/>
      <c r="AD58" s="98"/>
    </row>
    <row r="59" spans="2:30" s="81" customFormat="1" ht="15">
      <c r="B59" s="76"/>
      <c r="C59" s="77"/>
      <c r="D59" s="78"/>
      <c r="E59" s="79"/>
      <c r="F59" s="79"/>
      <c r="G59" s="79"/>
      <c r="H59" s="79"/>
      <c r="I59" s="79"/>
      <c r="J59" s="79"/>
      <c r="K59" s="79"/>
      <c r="L59" s="79"/>
      <c r="M59" s="79"/>
      <c r="N59" s="79"/>
      <c r="O59" s="79"/>
      <c r="P59" s="79"/>
      <c r="Q59" s="79"/>
      <c r="R59" s="79"/>
      <c r="S59" s="79"/>
      <c r="T59" s="79"/>
      <c r="U59" s="80"/>
      <c r="V59" s="79"/>
      <c r="W59" s="79"/>
      <c r="X59" s="79"/>
      <c r="Y59" s="79"/>
      <c r="Z59" s="76"/>
      <c r="AA59" s="76"/>
      <c r="AB59" s="283"/>
      <c r="AC59" s="97"/>
      <c r="AD59" s="98"/>
    </row>
    <row r="60" spans="2:30" s="81" customFormat="1" ht="15">
      <c r="B60" s="76"/>
      <c r="C60" s="77"/>
      <c r="D60" s="78"/>
      <c r="E60" s="79"/>
      <c r="F60" s="79"/>
      <c r="G60" s="79"/>
      <c r="H60" s="79"/>
      <c r="I60" s="79"/>
      <c r="J60" s="79"/>
      <c r="K60" s="79"/>
      <c r="L60" s="79"/>
      <c r="M60" s="79"/>
      <c r="N60" s="79"/>
      <c r="O60" s="79"/>
      <c r="P60" s="79"/>
      <c r="Q60" s="79"/>
      <c r="R60" s="79"/>
      <c r="S60" s="79"/>
      <c r="T60" s="79"/>
      <c r="U60" s="80"/>
      <c r="V60" s="79"/>
      <c r="W60" s="79"/>
      <c r="X60" s="79"/>
      <c r="Y60" s="79"/>
      <c r="Z60" s="76"/>
      <c r="AA60" s="76"/>
      <c r="AB60" s="283"/>
      <c r="AC60" s="97"/>
      <c r="AD60" s="98"/>
    </row>
    <row r="61" spans="2:30" s="81" customFormat="1" ht="15">
      <c r="B61" s="76"/>
      <c r="C61" s="77"/>
      <c r="D61" s="78"/>
      <c r="E61" s="79"/>
      <c r="F61" s="79"/>
      <c r="G61" s="79"/>
      <c r="H61" s="79"/>
      <c r="I61" s="79"/>
      <c r="J61" s="79"/>
      <c r="K61" s="79"/>
      <c r="L61" s="79"/>
      <c r="M61" s="79"/>
      <c r="N61" s="79"/>
      <c r="O61" s="79"/>
      <c r="P61" s="79"/>
      <c r="Q61" s="79"/>
      <c r="R61" s="79"/>
      <c r="S61" s="79"/>
      <c r="T61" s="79"/>
      <c r="U61" s="80"/>
      <c r="V61" s="79"/>
      <c r="W61" s="79"/>
      <c r="X61" s="79"/>
      <c r="Y61" s="79"/>
      <c r="Z61" s="76"/>
      <c r="AA61" s="76"/>
      <c r="AB61" s="283"/>
      <c r="AC61" s="97"/>
      <c r="AD61" s="98"/>
    </row>
    <row r="62" spans="2:30" ht="12.75" customHeight="1">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C62" s="97"/>
      <c r="AD62" s="98"/>
    </row>
    <row r="63" spans="2:30" ht="20.100000000000001" customHeight="1">
      <c r="AC63" s="97"/>
      <c r="AD63" s="98"/>
    </row>
    <row r="64" spans="2:30" ht="20.100000000000001" customHeight="1">
      <c r="AC64" s="97"/>
      <c r="AD64" s="98"/>
    </row>
    <row r="65" spans="29:31" ht="20.100000000000001" customHeight="1">
      <c r="AC65" s="97"/>
      <c r="AD65" s="98"/>
    </row>
    <row r="66" spans="29:31" ht="20.100000000000001" customHeight="1">
      <c r="AC66" s="97"/>
      <c r="AD66" s="98"/>
    </row>
    <row r="67" spans="29:31" ht="20.100000000000001" customHeight="1">
      <c r="AC67" s="97"/>
      <c r="AD67" s="98"/>
      <c r="AE67" s="99"/>
    </row>
    <row r="68" spans="29:31" ht="20.100000000000001" customHeight="1">
      <c r="AC68" s="97"/>
      <c r="AD68" s="98"/>
    </row>
    <row r="69" spans="29:31" ht="20.100000000000001" customHeight="1">
      <c r="AC69" s="97"/>
      <c r="AD69" s="98"/>
    </row>
    <row r="70" spans="29:31" ht="20.100000000000001" customHeight="1">
      <c r="AC70" s="97"/>
      <c r="AD70" s="98"/>
    </row>
    <row r="71" spans="29:31" ht="20.100000000000001" customHeight="1">
      <c r="AC71" s="97"/>
      <c r="AD71" s="98"/>
    </row>
    <row r="72" spans="29:31" ht="20.100000000000001" customHeight="1">
      <c r="AC72" s="97"/>
      <c r="AD72" s="98"/>
    </row>
    <row r="73" spans="29:31" ht="20.100000000000001" customHeight="1">
      <c r="AC73" s="97"/>
      <c r="AD73" s="98"/>
    </row>
    <row r="74" spans="29:31" ht="20.100000000000001" customHeight="1">
      <c r="AC74" s="97"/>
      <c r="AD74" s="98"/>
    </row>
    <row r="75" spans="29:31" ht="20.100000000000001" customHeight="1">
      <c r="AC75" s="97"/>
      <c r="AD75" s="98"/>
    </row>
    <row r="76" spans="29:31" ht="20.100000000000001" customHeight="1">
      <c r="AC76" s="97"/>
      <c r="AD76" s="98"/>
    </row>
    <row r="77" spans="29:31" ht="20.100000000000001" customHeight="1">
      <c r="AC77" s="97"/>
      <c r="AD77" s="98"/>
    </row>
    <row r="78" spans="29:31" ht="20.100000000000001" customHeight="1">
      <c r="AC78" s="97"/>
      <c r="AD78" s="98"/>
    </row>
    <row r="79" spans="29:31" ht="20.100000000000001" customHeight="1">
      <c r="AC79" s="100"/>
      <c r="AD79" s="101"/>
    </row>
    <row r="80" spans="29:31" ht="20.100000000000001" customHeight="1">
      <c r="AC80" s="97"/>
      <c r="AD80" s="98"/>
    </row>
    <row r="81" spans="29:30" ht="20.100000000000001" customHeight="1">
      <c r="AC81" s="97"/>
      <c r="AD81" s="98"/>
    </row>
    <row r="82" spans="29:30" ht="20.100000000000001" customHeight="1">
      <c r="AC82" s="97"/>
      <c r="AD82" s="98"/>
    </row>
    <row r="83" spans="29:30" ht="20.100000000000001" customHeight="1">
      <c r="AC83" s="97"/>
      <c r="AD83" s="98"/>
    </row>
    <row r="84" spans="29:30" ht="20.100000000000001" customHeight="1">
      <c r="AC84" s="97"/>
      <c r="AD84" s="98"/>
    </row>
    <row r="85" spans="29:30" ht="20.100000000000001" customHeight="1">
      <c r="AC85" s="97"/>
      <c r="AD85" s="98"/>
    </row>
    <row r="86" spans="29:30" ht="20.100000000000001" customHeight="1">
      <c r="AC86" s="97"/>
      <c r="AD86" s="98"/>
    </row>
    <row r="87" spans="29:30" ht="20.100000000000001" customHeight="1">
      <c r="AC87" s="97"/>
      <c r="AD87" s="98"/>
    </row>
    <row r="88" spans="29:30" ht="20.100000000000001" customHeight="1">
      <c r="AC88" s="97"/>
      <c r="AD88" s="98"/>
    </row>
    <row r="96" spans="29:30" ht="20.100000000000001" customHeight="1">
      <c r="AD96" s="102"/>
    </row>
    <row r="97" spans="30:30" ht="20.100000000000001" customHeight="1">
      <c r="AD97" s="103"/>
    </row>
    <row r="161" spans="29:30" ht="20.100000000000001" customHeight="1">
      <c r="AC161" s="104"/>
      <c r="AD161" s="105"/>
    </row>
    <row r="162" spans="29:30" ht="20.100000000000001" customHeight="1">
      <c r="AC162" s="104"/>
      <c r="AD162" s="105"/>
    </row>
    <row r="163" spans="29:30" ht="20.100000000000001" customHeight="1">
      <c r="AC163" s="104"/>
      <c r="AD163" s="105"/>
    </row>
    <row r="164" spans="29:30" ht="20.100000000000001" customHeight="1">
      <c r="AC164" s="104"/>
      <c r="AD164" s="105"/>
    </row>
    <row r="165" spans="29:30" ht="20.100000000000001" customHeight="1">
      <c r="AC165" s="104"/>
      <c r="AD165" s="105"/>
    </row>
    <row r="166" spans="29:30" ht="20.100000000000001" customHeight="1">
      <c r="AC166" s="104"/>
      <c r="AD166" s="105"/>
    </row>
    <row r="167" spans="29:30" ht="20.100000000000001" customHeight="1">
      <c r="AC167" s="104"/>
      <c r="AD167" s="105"/>
    </row>
    <row r="168" spans="29:30" ht="20.100000000000001" customHeight="1">
      <c r="AC168" s="104"/>
      <c r="AD168" s="105"/>
    </row>
    <row r="169" spans="29:30" ht="20.100000000000001" customHeight="1">
      <c r="AC169" s="104"/>
      <c r="AD169" s="105"/>
    </row>
    <row r="170" spans="29:30" ht="20.100000000000001" customHeight="1">
      <c r="AC170" s="104"/>
      <c r="AD170" s="105"/>
    </row>
    <row r="171" spans="29:30" ht="20.100000000000001" customHeight="1">
      <c r="AC171" s="104"/>
      <c r="AD171" s="105"/>
    </row>
    <row r="172" spans="29:30" ht="20.100000000000001" customHeight="1">
      <c r="AC172" s="104"/>
      <c r="AD172" s="105"/>
    </row>
    <row r="173" spans="29:30" ht="20.100000000000001" customHeight="1">
      <c r="AC173" s="104"/>
      <c r="AD173" s="105"/>
    </row>
    <row r="174" spans="29:30" ht="20.100000000000001" customHeight="1">
      <c r="AC174" s="104"/>
      <c r="AD174" s="105"/>
    </row>
    <row r="175" spans="29:30" ht="20.100000000000001" customHeight="1">
      <c r="AC175" s="104"/>
      <c r="AD175" s="105"/>
    </row>
    <row r="176" spans="29:30" ht="20.100000000000001" customHeight="1">
      <c r="AC176" s="104"/>
      <c r="AD176" s="105"/>
    </row>
    <row r="177" spans="29:30" ht="20.100000000000001" customHeight="1">
      <c r="AC177" s="104"/>
      <c r="AD177" s="105"/>
    </row>
    <row r="178" spans="29:30" ht="20.100000000000001" customHeight="1">
      <c r="AC178" s="104"/>
      <c r="AD178" s="105"/>
    </row>
    <row r="179" spans="29:30" ht="20.100000000000001" customHeight="1">
      <c r="AC179" s="104"/>
      <c r="AD179" s="105"/>
    </row>
    <row r="180" spans="29:30" ht="20.100000000000001" customHeight="1">
      <c r="AC180" s="104"/>
      <c r="AD180" s="105"/>
    </row>
    <row r="181" spans="29:30" ht="20.100000000000001" customHeight="1">
      <c r="AC181" s="104"/>
      <c r="AD181" s="105"/>
    </row>
    <row r="182" spans="29:30" ht="20.100000000000001" customHeight="1">
      <c r="AC182" s="104"/>
      <c r="AD182" s="105"/>
    </row>
    <row r="183" spans="29:30" ht="20.100000000000001" customHeight="1">
      <c r="AC183" s="104"/>
      <c r="AD183" s="105"/>
    </row>
    <row r="184" spans="29:30" ht="20.100000000000001" customHeight="1">
      <c r="AC184" s="104"/>
      <c r="AD184" s="105"/>
    </row>
    <row r="185" spans="29:30" ht="20.100000000000001" customHeight="1">
      <c r="AC185" s="104"/>
      <c r="AD185" s="105"/>
    </row>
    <row r="186" spans="29:30" ht="20.100000000000001" customHeight="1">
      <c r="AC186" s="104"/>
      <c r="AD186" s="105"/>
    </row>
    <row r="187" spans="29:30" ht="20.100000000000001" customHeight="1">
      <c r="AC187" s="104"/>
      <c r="AD187" s="105"/>
    </row>
    <row r="188" spans="29:30" ht="20.100000000000001" customHeight="1">
      <c r="AC188" s="104"/>
      <c r="AD188" s="105"/>
    </row>
    <row r="189" spans="29:30" ht="20.100000000000001" customHeight="1">
      <c r="AC189" s="104"/>
      <c r="AD189" s="105"/>
    </row>
    <row r="190" spans="29:30" ht="20.100000000000001" customHeight="1">
      <c r="AC190" s="104"/>
      <c r="AD190" s="105"/>
    </row>
    <row r="191" spans="29:30" ht="20.100000000000001" customHeight="1">
      <c r="AC191" s="104"/>
      <c r="AD191" s="105"/>
    </row>
    <row r="192" spans="29:30" ht="20.100000000000001" customHeight="1">
      <c r="AC192" s="104"/>
      <c r="AD192" s="105"/>
    </row>
    <row r="193" spans="29:30" ht="20.100000000000001" customHeight="1">
      <c r="AC193" s="104"/>
      <c r="AD193" s="105"/>
    </row>
    <row r="194" spans="29:30" ht="20.100000000000001" customHeight="1">
      <c r="AC194" s="104"/>
      <c r="AD194" s="105"/>
    </row>
    <row r="195" spans="29:30" ht="20.100000000000001" customHeight="1">
      <c r="AC195" s="104"/>
      <c r="AD195" s="105"/>
    </row>
    <row r="196" spans="29:30" ht="20.100000000000001" customHeight="1">
      <c r="AC196" s="104"/>
      <c r="AD196" s="105"/>
    </row>
    <row r="197" spans="29:30" ht="20.100000000000001" customHeight="1">
      <c r="AC197" s="104"/>
      <c r="AD197" s="105"/>
    </row>
    <row r="198" spans="29:30" ht="20.100000000000001" customHeight="1">
      <c r="AC198" s="104"/>
      <c r="AD198" s="105"/>
    </row>
    <row r="199" spans="29:30" ht="20.100000000000001" customHeight="1">
      <c r="AC199" s="104"/>
      <c r="AD199" s="105"/>
    </row>
    <row r="200" spans="29:30" ht="20.100000000000001" customHeight="1">
      <c r="AC200" s="104"/>
      <c r="AD200" s="105"/>
    </row>
    <row r="201" spans="29:30" ht="20.100000000000001" customHeight="1">
      <c r="AC201" s="104"/>
      <c r="AD201" s="105"/>
    </row>
    <row r="202" spans="29:30" ht="20.100000000000001" customHeight="1">
      <c r="AC202" s="106"/>
      <c r="AD202" s="58"/>
    </row>
    <row r="203" spans="29:30" ht="20.100000000000001" customHeight="1">
      <c r="AC203" s="106"/>
      <c r="AD203" s="58"/>
    </row>
    <row r="204" spans="29:30" ht="20.100000000000001" customHeight="1">
      <c r="AC204" s="107"/>
      <c r="AD204" s="60"/>
    </row>
    <row r="205" spans="29:30" ht="20.100000000000001" customHeight="1">
      <c r="AC205" s="107"/>
      <c r="AD205" s="60"/>
    </row>
    <row r="206" spans="29:30" ht="20.100000000000001" customHeight="1">
      <c r="AC206" s="107"/>
      <c r="AD206" s="60"/>
    </row>
    <row r="207" spans="29:30" ht="20.100000000000001" customHeight="1">
      <c r="AC207" s="107"/>
      <c r="AD207" s="60"/>
    </row>
  </sheetData>
  <sheetProtection formatCells="0" formatRows="0" insertRows="0" deleteRows="0" selectLockedCells="1" autoFilter="0" pivotTables="0"/>
  <mergeCells count="42">
    <mergeCell ref="J42:M42"/>
    <mergeCell ref="J44:M44"/>
    <mergeCell ref="J46:M46"/>
    <mergeCell ref="P34:Z34"/>
    <mergeCell ref="P37:Z37"/>
    <mergeCell ref="P40:Z40"/>
    <mergeCell ref="P42:Z42"/>
    <mergeCell ref="P44:Z44"/>
    <mergeCell ref="P46:Z46"/>
    <mergeCell ref="J34:M34"/>
    <mergeCell ref="J37:M37"/>
    <mergeCell ref="J40:M40"/>
    <mergeCell ref="D40:I40"/>
    <mergeCell ref="D46:I46"/>
    <mergeCell ref="D34:I34"/>
    <mergeCell ref="D37:I37"/>
    <mergeCell ref="D42:I42"/>
    <mergeCell ref="D44:I44"/>
    <mergeCell ref="D8:I8"/>
    <mergeCell ref="J8:V8"/>
    <mergeCell ref="D11:I11"/>
    <mergeCell ref="D12:I12"/>
    <mergeCell ref="J12:V12"/>
    <mergeCell ref="D13:I13"/>
    <mergeCell ref="K13:M13"/>
    <mergeCell ref="P13:R13"/>
    <mergeCell ref="D16:I16"/>
    <mergeCell ref="J16:V16"/>
    <mergeCell ref="D31:I31"/>
    <mergeCell ref="J31:M31"/>
    <mergeCell ref="D17:I17"/>
    <mergeCell ref="J17:V17"/>
    <mergeCell ref="D21:I21"/>
    <mergeCell ref="J21:M21"/>
    <mergeCell ref="P21:Z21"/>
    <mergeCell ref="J22:M22"/>
    <mergeCell ref="P22:Z22"/>
    <mergeCell ref="J26:M26"/>
    <mergeCell ref="E28:R28"/>
    <mergeCell ref="E29:R29"/>
    <mergeCell ref="D22:I22"/>
    <mergeCell ref="D26:I26"/>
  </mergeCells>
  <phoneticPr fontId="23"/>
  <conditionalFormatting sqref="B1:B3">
    <cfRule type="expression" dxfId="160" priority="23">
      <formula>_xlfn.ISFORMULA(B1)=TRUE</formula>
    </cfRule>
  </conditionalFormatting>
  <conditionalFormatting sqref="J11">
    <cfRule type="expression" dxfId="159" priority="7">
      <formula>$J$11="■"</formula>
    </cfRule>
    <cfRule type="expression" dxfId="158" priority="27">
      <formula>#REF!="■"</formula>
    </cfRule>
    <cfRule type="expression" dxfId="157" priority="28">
      <formula>#REF!="■"</formula>
    </cfRule>
  </conditionalFormatting>
  <conditionalFormatting sqref="J16:J17">
    <cfRule type="containsBlanks" dxfId="156" priority="18">
      <formula>LEN(TRIM(J16))=0</formula>
    </cfRule>
  </conditionalFormatting>
  <conditionalFormatting sqref="J21">
    <cfRule type="containsBlanks" dxfId="155" priority="24">
      <formula>LEN(TRIM(J21))=0</formula>
    </cfRule>
  </conditionalFormatting>
  <conditionalFormatting sqref="J22">
    <cfRule type="notContainsBlanks" dxfId="154" priority="11">
      <formula>LEN(TRIM(J22))&gt;0</formula>
    </cfRule>
    <cfRule type="expression" dxfId="153" priority="12">
      <formula>#REF!="■"</formula>
    </cfRule>
    <cfRule type="expression" dxfId="152" priority="13">
      <formula>#REF!="■"</formula>
    </cfRule>
  </conditionalFormatting>
  <conditionalFormatting sqref="J26">
    <cfRule type="containsBlanks" dxfId="151" priority="17">
      <formula>LEN(TRIM(J26))=0</formula>
    </cfRule>
  </conditionalFormatting>
  <conditionalFormatting sqref="J31">
    <cfRule type="expression" dxfId="150" priority="4">
      <formula>$J$26&lt;&gt;""</formula>
    </cfRule>
    <cfRule type="containsBlanks" dxfId="149" priority="5">
      <formula>LEN(TRIM(J31))=0</formula>
    </cfRule>
  </conditionalFormatting>
  <conditionalFormatting sqref="J34">
    <cfRule type="notContainsBlanks" dxfId="148" priority="14">
      <formula>LEN(TRIM(J34))&gt;0</formula>
    </cfRule>
    <cfRule type="expression" dxfId="147" priority="15">
      <formula>#REF!="■"</formula>
    </cfRule>
  </conditionalFormatting>
  <conditionalFormatting sqref="J26:M26">
    <cfRule type="expression" dxfId="146" priority="3">
      <formula>$J$31&lt;&gt;""</formula>
    </cfRule>
  </conditionalFormatting>
  <conditionalFormatting sqref="J12:V12">
    <cfRule type="containsBlanks" dxfId="145" priority="10">
      <formula>LEN(TRIM(J12))=0</formula>
    </cfRule>
  </conditionalFormatting>
  <conditionalFormatting sqref="K13:M13">
    <cfRule type="expression" dxfId="144" priority="2">
      <formula>$Q$11="■"</formula>
    </cfRule>
    <cfRule type="containsBlanks" dxfId="143" priority="9">
      <formula>LEN(TRIM(K13))=0</formula>
    </cfRule>
  </conditionalFormatting>
  <conditionalFormatting sqref="P13:R13">
    <cfRule type="expression" dxfId="142" priority="1">
      <formula>$J$11="■"</formula>
    </cfRule>
    <cfRule type="containsBlanks" dxfId="141" priority="8">
      <formula>LEN(TRIM(P13))=0</formula>
    </cfRule>
  </conditionalFormatting>
  <conditionalFormatting sqref="Q11">
    <cfRule type="expression" dxfId="140" priority="6">
      <formula>$Q$11="■"</formula>
    </cfRule>
    <cfRule type="expression" dxfId="139" priority="29">
      <formula>#REF!="■"</formula>
    </cfRule>
    <cfRule type="expression" dxfId="138" priority="30">
      <formula>#REF!="■"</formula>
    </cfRule>
  </conditionalFormatting>
  <conditionalFormatting sqref="AB26:AB33">
    <cfRule type="expression" dxfId="137" priority="25">
      <formula>_xlfn.ISFORMULA(AB26)=TRUE</formula>
    </cfRule>
  </conditionalFormatting>
  <conditionalFormatting sqref="AD96:AD97 AC161:AD207">
    <cfRule type="expression" priority="26">
      <formula>CELL("protect",AC96)=0</formula>
    </cfRule>
  </conditionalFormatting>
  <dataValidations count="5">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C1BF1750-E5CD-4DC3-AC25-CA86AC8BC691}">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B970BE17-83F7-4D5F-B633-65685DB4E2BF}">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65CA5827-504F-4161-B431-F35D023F2C1B}">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1 Q11" xr:uid="{1269FF7B-E5E6-404E-BEEB-403B31DF0123}">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21:HY22 WUE21:WUK22 WKI21:WKO22 WAM21:WAS22 VQQ21:VQW22 VGU21:VHA22 UWY21:UXE22 UNC21:UNI22 UDG21:UDM22 TTK21:TTQ22 TJO21:TJU22 SZS21:SZY22 SPW21:SQC22 SGA21:SGG22 RWE21:RWK22 RMI21:RMO22 RCM21:RCS22 QSQ21:QSW22 QIU21:QJA22 PYY21:PZE22 PPC21:PPI22 PFG21:PFM22 OVK21:OVQ22 OLO21:OLU22 OBS21:OBY22 NRW21:NSC22 NIA21:NIG22 MYE21:MYK22 MOI21:MOO22 MEM21:MES22 LUQ21:LUW22 LKU21:LLA22 LAY21:LBE22 KRC21:KRI22 KHG21:KHM22 JXK21:JXQ22 JNO21:JNU22 JDS21:JDY22 ITW21:IUC22 IKA21:IKG22 IAE21:IAK22 HQI21:HQO22 HGM21:HGS22 GWQ21:GWW22 GMU21:GNA22 GCY21:GDE22 FTC21:FTI22 FJG21:FJM22 EZK21:EZQ22 EPO21:EPU22 EFS21:EFY22 DVW21:DWC22 DMA21:DMG22 DCE21:DCK22 CSI21:CSO22 CIM21:CIS22 BYQ21:BYW22 BOU21:BPA22 BEY21:BFE22 AVC21:AVI22 ALG21:ALM22 ABK21:ABQ22 RO21:RU22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RO26:RU34 ABK26:ABQ34 ALG26:ALM34 AVC26:AVI34 BEY26:BFE34 BOU26:BPA34 BYQ26:BYW34 CIM26:CIS34 CSI26:CSO34 DCE26:DCK34 DMA26:DMG34 DVW26:DWC34 EFS26:EFY34 EPO26:EPU34 EZK26:EZQ34 FJG26:FJM34 FTC26:FTI34 GCY26:GDE34 GMU26:GNA34 GWQ26:GWW34 HGM26:HGS34 HQI26:HQO34 IAE26:IAK34 IKA26:IKG34 ITW26:IUC34 JDS26:JDY34 JNO26:JNU34 JXK26:JXQ34 KHG26:KHM34 KRC26:KRI34 LAY26:LBE34 LKU26:LLA34 LUQ26:LUW34 MEM26:MES34 MOI26:MOO34 MYE26:MYK34 NIA26:NIG34 NRW26:NSC34 OBS26:OBY34 OLO26:OLU34 OVK26:OVQ34 PFG26:PFM34 PPC26:PPI34 PYY26:PZE34 QIU26:QJA34 QSQ26:QSW34 RCM26:RCS34 RMI26:RMO34 RWE26:RWK34 SGA26:SGG34 SPW26:SQC34 SZS26:SZY34 TJO26:TJU34 TTK26:TTQ34 UDG26:UDM34 UNC26:UNI34 UWY26:UXE34 VGU26:VHA34 VQQ26:VQW34 WAM26:WAS34 WKI26:WKO34 WUE26:WUK34 HS26:HY34" xr:uid="{E24EC8CB-9C99-4E9E-BC4E-05A0B582F3CF}">
      <formula1>L21-ROUNDDOWN(L21,0)=0</formula1>
    </dataValidation>
  </dataValidations>
  <printOptions horizontalCentered="1"/>
  <pageMargins left="0.51181102362204722" right="0.11811023622047245" top="0.35433070866141736" bottom="0.35433070866141736" header="0.31496062992125984" footer="0.11811023622047245"/>
  <pageSetup paperSize="9" scale="84" orientation="portrait" r:id="rId1"/>
  <headerFooter scaleWithDoc="0">
    <oddFooter>&amp;R&amp;K00-043R6中層ZEH-M_ver.1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66DD3382-F670-4BC2-B8EC-B52846D01FB9}">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D661348A-C286-4631-9781-83ED1FEA437C}">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0427C-90A6-46D8-AC68-64607D8C3EA7}">
  <sheetPr>
    <pageSetUpPr fitToPage="1"/>
  </sheetPr>
  <dimension ref="A1:AS204"/>
  <sheetViews>
    <sheetView showGridLines="0" view="pageBreakPreview" topLeftCell="B2" zoomScale="80" zoomScaleNormal="100" zoomScaleSheetLayoutView="80" workbookViewId="0">
      <selection activeCell="J11" sqref="J11"/>
    </sheetView>
  </sheetViews>
  <sheetFormatPr defaultRowHeight="20.100000000000001" customHeight="1"/>
  <cols>
    <col min="1" max="1" width="1.125" style="110" hidden="1" customWidth="1"/>
    <col min="2" max="2" width="1.5" style="110" customWidth="1"/>
    <col min="3" max="3" width="2.5" style="110" customWidth="1"/>
    <col min="4" max="9" width="4.625" style="110" customWidth="1"/>
    <col min="10" max="10" width="7.125" style="110" bestFit="1" customWidth="1"/>
    <col min="11" max="14" width="4.625" style="110" customWidth="1"/>
    <col min="15" max="15" width="7.125" style="110" bestFit="1" customWidth="1"/>
    <col min="16" max="25" width="4.625" style="110" customWidth="1"/>
    <col min="26" max="27" width="3.875" style="110" customWidth="1"/>
    <col min="28" max="28" width="3.875" style="281" hidden="1" customWidth="1"/>
    <col min="29" max="29" width="3.875" style="557" customWidth="1"/>
    <col min="30" max="30" width="3.875" style="558" customWidth="1"/>
    <col min="31" max="40" width="3.875" style="110" customWidth="1"/>
    <col min="41" max="43" width="9" style="110"/>
    <col min="44" max="44" width="16.875" style="110" bestFit="1" customWidth="1"/>
    <col min="45" max="45" width="13.375" style="110" customWidth="1"/>
    <col min="46" max="217" width="9" style="110"/>
    <col min="218" max="241" width="3.625" style="110" customWidth="1"/>
    <col min="242" max="250" width="9" style="110" customWidth="1"/>
    <col min="251" max="251" width="2" style="110" customWidth="1"/>
    <col min="252" max="473" width="9" style="110"/>
    <col min="474" max="497" width="3.625" style="110" customWidth="1"/>
    <col min="498" max="506" width="9" style="110" customWidth="1"/>
    <col min="507" max="507" width="2" style="110" customWidth="1"/>
    <col min="508" max="729" width="9" style="110"/>
    <col min="730" max="753" width="3.625" style="110" customWidth="1"/>
    <col min="754" max="762" width="9" style="110" customWidth="1"/>
    <col min="763" max="763" width="2" style="110" customWidth="1"/>
    <col min="764" max="985" width="9" style="110"/>
    <col min="986" max="1009" width="3.625" style="110" customWidth="1"/>
    <col min="1010" max="1018" width="9" style="110" customWidth="1"/>
    <col min="1019" max="1019" width="2" style="110" customWidth="1"/>
    <col min="1020" max="1241" width="9" style="110"/>
    <col min="1242" max="1265" width="3.625" style="110" customWidth="1"/>
    <col min="1266" max="1274" width="9" style="110" customWidth="1"/>
    <col min="1275" max="1275" width="2" style="110" customWidth="1"/>
    <col min="1276" max="1497" width="9" style="110"/>
    <col min="1498" max="1521" width="3.625" style="110" customWidth="1"/>
    <col min="1522" max="1530" width="9" style="110" customWidth="1"/>
    <col min="1531" max="1531" width="2" style="110" customWidth="1"/>
    <col min="1532" max="1753" width="9" style="110"/>
    <col min="1754" max="1777" width="3.625" style="110" customWidth="1"/>
    <col min="1778" max="1786" width="9" style="110" customWidth="1"/>
    <col min="1787" max="1787" width="2" style="110" customWidth="1"/>
    <col min="1788" max="2009" width="9" style="110"/>
    <col min="2010" max="2033" width="3.625" style="110" customWidth="1"/>
    <col min="2034" max="2042" width="9" style="110" customWidth="1"/>
    <col min="2043" max="2043" width="2" style="110" customWidth="1"/>
    <col min="2044" max="2265" width="9" style="110"/>
    <col min="2266" max="2289" width="3.625" style="110" customWidth="1"/>
    <col min="2290" max="2298" width="9" style="110" customWidth="1"/>
    <col min="2299" max="2299" width="2" style="110" customWidth="1"/>
    <col min="2300" max="2521" width="9" style="110"/>
    <col min="2522" max="2545" width="3.625" style="110" customWidth="1"/>
    <col min="2546" max="2554" width="9" style="110" customWidth="1"/>
    <col min="2555" max="2555" width="2" style="110" customWidth="1"/>
    <col min="2556" max="2777" width="9" style="110"/>
    <col min="2778" max="2801" width="3.625" style="110" customWidth="1"/>
    <col min="2802" max="2810" width="9" style="110" customWidth="1"/>
    <col min="2811" max="2811" width="2" style="110" customWidth="1"/>
    <col min="2812" max="3033" width="9" style="110"/>
    <col min="3034" max="3057" width="3.625" style="110" customWidth="1"/>
    <col min="3058" max="3066" width="9" style="110" customWidth="1"/>
    <col min="3067" max="3067" width="2" style="110" customWidth="1"/>
    <col min="3068" max="3289" width="9" style="110"/>
    <col min="3290" max="3313" width="3.625" style="110" customWidth="1"/>
    <col min="3314" max="3322" width="9" style="110" customWidth="1"/>
    <col min="3323" max="3323" width="2" style="110" customWidth="1"/>
    <col min="3324" max="3545" width="9" style="110"/>
    <col min="3546" max="3569" width="3.625" style="110" customWidth="1"/>
    <col min="3570" max="3578" width="9" style="110" customWidth="1"/>
    <col min="3579" max="3579" width="2" style="110" customWidth="1"/>
    <col min="3580" max="3801" width="9" style="110"/>
    <col min="3802" max="3825" width="3.625" style="110" customWidth="1"/>
    <col min="3826" max="3834" width="9" style="110" customWidth="1"/>
    <col min="3835" max="3835" width="2" style="110" customWidth="1"/>
    <col min="3836" max="4057" width="9" style="110"/>
    <col min="4058" max="4081" width="3.625" style="110" customWidth="1"/>
    <col min="4082" max="4090" width="9" style="110" customWidth="1"/>
    <col min="4091" max="4091" width="2" style="110" customWidth="1"/>
    <col min="4092" max="4313" width="9" style="110"/>
    <col min="4314" max="4337" width="3.625" style="110" customWidth="1"/>
    <col min="4338" max="4346" width="9" style="110" customWidth="1"/>
    <col min="4347" max="4347" width="2" style="110" customWidth="1"/>
    <col min="4348" max="4569" width="9" style="110"/>
    <col min="4570" max="4593" width="3.625" style="110" customWidth="1"/>
    <col min="4594" max="4602" width="9" style="110" customWidth="1"/>
    <col min="4603" max="4603" width="2" style="110" customWidth="1"/>
    <col min="4604" max="4825" width="9" style="110"/>
    <col min="4826" max="4849" width="3.625" style="110" customWidth="1"/>
    <col min="4850" max="4858" width="9" style="110" customWidth="1"/>
    <col min="4859" max="4859" width="2" style="110" customWidth="1"/>
    <col min="4860" max="5081" width="9" style="110"/>
    <col min="5082" max="5105" width="3.625" style="110" customWidth="1"/>
    <col min="5106" max="5114" width="9" style="110" customWidth="1"/>
    <col min="5115" max="5115" width="2" style="110" customWidth="1"/>
    <col min="5116" max="5337" width="9" style="110"/>
    <col min="5338" max="5361" width="3.625" style="110" customWidth="1"/>
    <col min="5362" max="5370" width="9" style="110" customWidth="1"/>
    <col min="5371" max="5371" width="2" style="110" customWidth="1"/>
    <col min="5372" max="5593" width="9" style="110"/>
    <col min="5594" max="5617" width="3.625" style="110" customWidth="1"/>
    <col min="5618" max="5626" width="9" style="110" customWidth="1"/>
    <col min="5627" max="5627" width="2" style="110" customWidth="1"/>
    <col min="5628" max="5849" width="9" style="110"/>
    <col min="5850" max="5873" width="3.625" style="110" customWidth="1"/>
    <col min="5874" max="5882" width="9" style="110" customWidth="1"/>
    <col min="5883" max="5883" width="2" style="110" customWidth="1"/>
    <col min="5884" max="6105" width="9" style="110"/>
    <col min="6106" max="6129" width="3.625" style="110" customWidth="1"/>
    <col min="6130" max="6138" width="9" style="110" customWidth="1"/>
    <col min="6139" max="6139" width="2" style="110" customWidth="1"/>
    <col min="6140" max="6361" width="9" style="110"/>
    <col min="6362" max="6385" width="3.625" style="110" customWidth="1"/>
    <col min="6386" max="6394" width="9" style="110" customWidth="1"/>
    <col min="6395" max="6395" width="2" style="110" customWidth="1"/>
    <col min="6396" max="6617" width="9" style="110"/>
    <col min="6618" max="6641" width="3.625" style="110" customWidth="1"/>
    <col min="6642" max="6650" width="9" style="110" customWidth="1"/>
    <col min="6651" max="6651" width="2" style="110" customWidth="1"/>
    <col min="6652" max="6873" width="9" style="110"/>
    <col min="6874" max="6897" width="3.625" style="110" customWidth="1"/>
    <col min="6898" max="6906" width="9" style="110" customWidth="1"/>
    <col min="6907" max="6907" width="2" style="110" customWidth="1"/>
    <col min="6908" max="7129" width="9" style="110"/>
    <col min="7130" max="7153" width="3.625" style="110" customWidth="1"/>
    <col min="7154" max="7162" width="9" style="110" customWidth="1"/>
    <col min="7163" max="7163" width="2" style="110" customWidth="1"/>
    <col min="7164" max="7385" width="9" style="110"/>
    <col min="7386" max="7409" width="3.625" style="110" customWidth="1"/>
    <col min="7410" max="7418" width="9" style="110" customWidth="1"/>
    <col min="7419" max="7419" width="2" style="110" customWidth="1"/>
    <col min="7420" max="7641" width="9" style="110"/>
    <col min="7642" max="7665" width="3.625" style="110" customWidth="1"/>
    <col min="7666" max="7674" width="9" style="110" customWidth="1"/>
    <col min="7675" max="7675" width="2" style="110" customWidth="1"/>
    <col min="7676" max="7897" width="9" style="110"/>
    <col min="7898" max="7921" width="3.625" style="110" customWidth="1"/>
    <col min="7922" max="7930" width="9" style="110" customWidth="1"/>
    <col min="7931" max="7931" width="2" style="110" customWidth="1"/>
    <col min="7932" max="8153" width="9" style="110"/>
    <col min="8154" max="8177" width="3.625" style="110" customWidth="1"/>
    <col min="8178" max="8186" width="9" style="110" customWidth="1"/>
    <col min="8187" max="8187" width="2" style="110" customWidth="1"/>
    <col min="8188" max="8409" width="9" style="110"/>
    <col min="8410" max="8433" width="3.625" style="110" customWidth="1"/>
    <col min="8434" max="8442" width="9" style="110" customWidth="1"/>
    <col min="8443" max="8443" width="2" style="110" customWidth="1"/>
    <col min="8444" max="8665" width="9" style="110"/>
    <col min="8666" max="8689" width="3.625" style="110" customWidth="1"/>
    <col min="8690" max="8698" width="9" style="110" customWidth="1"/>
    <col min="8699" max="8699" width="2" style="110" customWidth="1"/>
    <col min="8700" max="8921" width="9" style="110"/>
    <col min="8922" max="8945" width="3.625" style="110" customWidth="1"/>
    <col min="8946" max="8954" width="9" style="110" customWidth="1"/>
    <col min="8955" max="8955" width="2" style="110" customWidth="1"/>
    <col min="8956" max="9177" width="9" style="110"/>
    <col min="9178" max="9201" width="3.625" style="110" customWidth="1"/>
    <col min="9202" max="9210" width="9" style="110" customWidth="1"/>
    <col min="9211" max="9211" width="2" style="110" customWidth="1"/>
    <col min="9212" max="9433" width="9" style="110"/>
    <col min="9434" max="9457" width="3.625" style="110" customWidth="1"/>
    <col min="9458" max="9466" width="9" style="110" customWidth="1"/>
    <col min="9467" max="9467" width="2" style="110" customWidth="1"/>
    <col min="9468" max="9689" width="9" style="110"/>
    <col min="9690" max="9713" width="3.625" style="110" customWidth="1"/>
    <col min="9714" max="9722" width="9" style="110" customWidth="1"/>
    <col min="9723" max="9723" width="2" style="110" customWidth="1"/>
    <col min="9724" max="9945" width="9" style="110"/>
    <col min="9946" max="9969" width="3.625" style="110" customWidth="1"/>
    <col min="9970" max="9978" width="9" style="110" customWidth="1"/>
    <col min="9979" max="9979" width="2" style="110" customWidth="1"/>
    <col min="9980" max="10201" width="9" style="110"/>
    <col min="10202" max="10225" width="3.625" style="110" customWidth="1"/>
    <col min="10226" max="10234" width="9" style="110" customWidth="1"/>
    <col min="10235" max="10235" width="2" style="110" customWidth="1"/>
    <col min="10236" max="10457" width="9" style="110"/>
    <col min="10458" max="10481" width="3.625" style="110" customWidth="1"/>
    <col min="10482" max="10490" width="9" style="110" customWidth="1"/>
    <col min="10491" max="10491" width="2" style="110" customWidth="1"/>
    <col min="10492" max="10713" width="9" style="110"/>
    <col min="10714" max="10737" width="3.625" style="110" customWidth="1"/>
    <col min="10738" max="10746" width="9" style="110" customWidth="1"/>
    <col min="10747" max="10747" width="2" style="110" customWidth="1"/>
    <col min="10748" max="10969" width="9" style="110"/>
    <col min="10970" max="10993" width="3.625" style="110" customWidth="1"/>
    <col min="10994" max="11002" width="9" style="110" customWidth="1"/>
    <col min="11003" max="11003" width="2" style="110" customWidth="1"/>
    <col min="11004" max="11225" width="9" style="110"/>
    <col min="11226" max="11249" width="3.625" style="110" customWidth="1"/>
    <col min="11250" max="11258" width="9" style="110" customWidth="1"/>
    <col min="11259" max="11259" width="2" style="110" customWidth="1"/>
    <col min="11260" max="11481" width="9" style="110"/>
    <col min="11482" max="11505" width="3.625" style="110" customWidth="1"/>
    <col min="11506" max="11514" width="9" style="110" customWidth="1"/>
    <col min="11515" max="11515" width="2" style="110" customWidth="1"/>
    <col min="11516" max="11737" width="9" style="110"/>
    <col min="11738" max="11761" width="3.625" style="110" customWidth="1"/>
    <col min="11762" max="11770" width="9" style="110" customWidth="1"/>
    <col min="11771" max="11771" width="2" style="110" customWidth="1"/>
    <col min="11772" max="11993" width="9" style="110"/>
    <col min="11994" max="12017" width="3.625" style="110" customWidth="1"/>
    <col min="12018" max="12026" width="9" style="110" customWidth="1"/>
    <col min="12027" max="12027" width="2" style="110" customWidth="1"/>
    <col min="12028" max="12249" width="9" style="110"/>
    <col min="12250" max="12273" width="3.625" style="110" customWidth="1"/>
    <col min="12274" max="12282" width="9" style="110" customWidth="1"/>
    <col min="12283" max="12283" width="2" style="110" customWidth="1"/>
    <col min="12284" max="12505" width="9" style="110"/>
    <col min="12506" max="12529" width="3.625" style="110" customWidth="1"/>
    <col min="12530" max="12538" width="9" style="110" customWidth="1"/>
    <col min="12539" max="12539" width="2" style="110" customWidth="1"/>
    <col min="12540" max="12761" width="9" style="110"/>
    <col min="12762" max="12785" width="3.625" style="110" customWidth="1"/>
    <col min="12786" max="12794" width="9" style="110" customWidth="1"/>
    <col min="12795" max="12795" width="2" style="110" customWidth="1"/>
    <col min="12796" max="13017" width="9" style="110"/>
    <col min="13018" max="13041" width="3.625" style="110" customWidth="1"/>
    <col min="13042" max="13050" width="9" style="110" customWidth="1"/>
    <col min="13051" max="13051" width="2" style="110" customWidth="1"/>
    <col min="13052" max="13273" width="9" style="110"/>
    <col min="13274" max="13297" width="3.625" style="110" customWidth="1"/>
    <col min="13298" max="13306" width="9" style="110" customWidth="1"/>
    <col min="13307" max="13307" width="2" style="110" customWidth="1"/>
    <col min="13308" max="13529" width="9" style="110"/>
    <col min="13530" max="13553" width="3.625" style="110" customWidth="1"/>
    <col min="13554" max="13562" width="9" style="110" customWidth="1"/>
    <col min="13563" max="13563" width="2" style="110" customWidth="1"/>
    <col min="13564" max="13785" width="9" style="110"/>
    <col min="13786" max="13809" width="3.625" style="110" customWidth="1"/>
    <col min="13810" max="13818" width="9" style="110" customWidth="1"/>
    <col min="13819" max="13819" width="2" style="110" customWidth="1"/>
    <col min="13820" max="14041" width="9" style="110"/>
    <col min="14042" max="14065" width="3.625" style="110" customWidth="1"/>
    <col min="14066" max="14074" width="9" style="110" customWidth="1"/>
    <col min="14075" max="14075" width="2" style="110" customWidth="1"/>
    <col min="14076" max="14297" width="9" style="110"/>
    <col min="14298" max="14321" width="3.625" style="110" customWidth="1"/>
    <col min="14322" max="14330" width="9" style="110" customWidth="1"/>
    <col min="14331" max="14331" width="2" style="110" customWidth="1"/>
    <col min="14332" max="14553" width="9" style="110"/>
    <col min="14554" max="14577" width="3.625" style="110" customWidth="1"/>
    <col min="14578" max="14586" width="9" style="110" customWidth="1"/>
    <col min="14587" max="14587" width="2" style="110" customWidth="1"/>
    <col min="14588" max="14809" width="9" style="110"/>
    <col min="14810" max="14833" width="3.625" style="110" customWidth="1"/>
    <col min="14834" max="14842" width="9" style="110" customWidth="1"/>
    <col min="14843" max="14843" width="2" style="110" customWidth="1"/>
    <col min="14844" max="15065" width="9" style="110"/>
    <col min="15066" max="15089" width="3.625" style="110" customWidth="1"/>
    <col min="15090" max="15098" width="9" style="110" customWidth="1"/>
    <col min="15099" max="15099" width="2" style="110" customWidth="1"/>
    <col min="15100" max="15321" width="9" style="110"/>
    <col min="15322" max="15345" width="3.625" style="110" customWidth="1"/>
    <col min="15346" max="15354" width="9" style="110" customWidth="1"/>
    <col min="15355" max="15355" width="2" style="110" customWidth="1"/>
    <col min="15356" max="15577" width="9" style="110"/>
    <col min="15578" max="15601" width="3.625" style="110" customWidth="1"/>
    <col min="15602" max="15610" width="9" style="110" customWidth="1"/>
    <col min="15611" max="15611" width="2" style="110" customWidth="1"/>
    <col min="15612" max="15833" width="9" style="110"/>
    <col min="15834" max="15857" width="3.625" style="110" customWidth="1"/>
    <col min="15858" max="15866" width="9" style="110" customWidth="1"/>
    <col min="15867" max="15867" width="2" style="110" customWidth="1"/>
    <col min="15868" max="16089" width="9" style="110"/>
    <col min="16090" max="16113" width="3.625" style="110" customWidth="1"/>
    <col min="16114" max="16122" width="9" style="110" customWidth="1"/>
    <col min="16123" max="16123" width="2" style="110" customWidth="1"/>
    <col min="16124" max="16383" width="9" style="110"/>
    <col min="16384" max="16384" width="9" style="110" customWidth="1"/>
  </cols>
  <sheetData>
    <row r="1" spans="2:45" ht="20.100000000000001" hidden="1" customHeight="1">
      <c r="B1" s="280"/>
    </row>
    <row r="2" spans="2:45" ht="20.100000000000001" customHeight="1">
      <c r="B2" s="280" t="s">
        <v>323</v>
      </c>
    </row>
    <row r="3" spans="2:45" ht="20.100000000000001" customHeight="1">
      <c r="B3" s="280" t="s">
        <v>325</v>
      </c>
    </row>
    <row r="4" spans="2:45" ht="7.5" customHeight="1">
      <c r="B4" s="83"/>
      <c r="C4" s="83"/>
      <c r="D4" s="83"/>
      <c r="E4" s="83"/>
      <c r="F4" s="83"/>
      <c r="G4" s="83"/>
      <c r="H4" s="83"/>
      <c r="I4" s="83"/>
      <c r="J4" s="83"/>
      <c r="K4" s="83"/>
      <c r="L4" s="83"/>
      <c r="M4" s="83"/>
      <c r="N4" s="83"/>
      <c r="O4" s="83"/>
      <c r="P4" s="83"/>
      <c r="Q4" s="559"/>
      <c r="R4" s="83"/>
      <c r="S4" s="83"/>
      <c r="T4" s="83"/>
      <c r="U4" s="83"/>
      <c r="V4" s="83"/>
      <c r="W4" s="83"/>
      <c r="X4" s="83"/>
      <c r="Y4" s="559"/>
      <c r="Z4" s="560"/>
      <c r="AA4" s="560"/>
    </row>
    <row r="5" spans="2:45" ht="19.5" customHeight="1">
      <c r="B5" s="71" t="s">
        <v>992</v>
      </c>
      <c r="C5" s="83"/>
      <c r="D5" s="74"/>
      <c r="E5" s="74"/>
      <c r="F5" s="74"/>
      <c r="G5" s="74"/>
      <c r="H5" s="74"/>
      <c r="I5" s="74"/>
      <c r="J5" s="74"/>
      <c r="K5" s="74"/>
      <c r="L5" s="74"/>
      <c r="M5" s="74"/>
      <c r="N5" s="74"/>
      <c r="O5" s="74"/>
      <c r="P5" s="74"/>
      <c r="Q5" s="74"/>
      <c r="R5" s="74"/>
      <c r="S5" s="74"/>
      <c r="T5" s="74"/>
      <c r="U5" s="74"/>
      <c r="V5" s="74"/>
      <c r="W5" s="74"/>
      <c r="X5" s="74"/>
      <c r="Y5" s="74"/>
      <c r="Z5" s="560"/>
      <c r="AA5" s="560"/>
    </row>
    <row r="6" spans="2:45" ht="15.75" customHeight="1">
      <c r="B6" s="83"/>
      <c r="C6" s="74"/>
      <c r="D6" s="561"/>
      <c r="E6" s="561"/>
      <c r="F6" s="561"/>
      <c r="G6" s="561"/>
      <c r="H6" s="561"/>
      <c r="I6" s="74"/>
      <c r="J6" s="74"/>
      <c r="K6" s="74"/>
      <c r="L6" s="74"/>
      <c r="M6" s="74"/>
      <c r="N6" s="74"/>
      <c r="O6" s="74"/>
      <c r="P6" s="74"/>
      <c r="Q6" s="74"/>
      <c r="R6" s="74"/>
      <c r="S6" s="74"/>
      <c r="T6" s="74"/>
      <c r="U6" s="74"/>
      <c r="V6" s="74"/>
      <c r="W6" s="74"/>
      <c r="X6" s="74"/>
      <c r="Y6" s="74"/>
      <c r="Z6" s="83"/>
      <c r="AA6" s="83"/>
    </row>
    <row r="7" spans="2:45" ht="18" customHeight="1">
      <c r="B7" s="83"/>
      <c r="C7" s="74" t="s">
        <v>229</v>
      </c>
      <c r="D7" s="562"/>
      <c r="E7" s="74"/>
      <c r="F7" s="74"/>
      <c r="G7" s="74"/>
      <c r="H7" s="74"/>
      <c r="I7" s="74"/>
      <c r="J7" s="74"/>
      <c r="K7" s="74"/>
      <c r="L7" s="74"/>
      <c r="M7" s="74"/>
      <c r="N7" s="74"/>
      <c r="O7" s="74"/>
      <c r="P7" s="74"/>
      <c r="Q7" s="74"/>
      <c r="R7" s="74"/>
      <c r="S7" s="74"/>
      <c r="T7" s="74"/>
      <c r="U7" s="563"/>
      <c r="V7" s="74"/>
      <c r="W7" s="74"/>
      <c r="X7" s="74"/>
      <c r="Y7" s="74"/>
      <c r="Z7" s="83"/>
      <c r="AA7" s="83"/>
      <c r="AR7" s="558"/>
      <c r="AS7" s="564"/>
    </row>
    <row r="8" spans="2:45" ht="30" customHeight="1">
      <c r="B8" s="83"/>
      <c r="C8" s="74"/>
      <c r="D8" s="1670" t="s">
        <v>230</v>
      </c>
      <c r="E8" s="1671"/>
      <c r="F8" s="1671"/>
      <c r="G8" s="1671"/>
      <c r="H8" s="1671"/>
      <c r="I8" s="1672"/>
      <c r="J8" s="1742" t="str">
        <f>IF(入力シート!F11="","",入力シート!F11)&amp;"中層ＺＥＨ-Ｍ支援事業"</f>
        <v>中層ＺＥＨ-Ｍ支援事業</v>
      </c>
      <c r="K8" s="1742"/>
      <c r="L8" s="1742"/>
      <c r="M8" s="1742"/>
      <c r="N8" s="1742"/>
      <c r="O8" s="1742"/>
      <c r="P8" s="1742"/>
      <c r="Q8" s="1742"/>
      <c r="R8" s="1742"/>
      <c r="S8" s="1742"/>
      <c r="T8" s="1742"/>
      <c r="U8" s="1742"/>
      <c r="V8" s="1743"/>
      <c r="W8" s="565"/>
      <c r="X8" s="565"/>
      <c r="Y8" s="565"/>
      <c r="Z8" s="83"/>
      <c r="AA8" s="83"/>
    </row>
    <row r="9" spans="2:45" ht="7.5" customHeight="1">
      <c r="B9" s="83"/>
      <c r="C9" s="74"/>
      <c r="D9" s="566"/>
      <c r="E9" s="566"/>
      <c r="F9" s="566"/>
      <c r="G9" s="566"/>
      <c r="H9" s="566"/>
      <c r="I9" s="566"/>
      <c r="J9" s="566"/>
      <c r="K9" s="566"/>
      <c r="L9" s="566"/>
      <c r="M9" s="566"/>
      <c r="N9" s="566"/>
      <c r="O9" s="566"/>
      <c r="P9" s="566"/>
      <c r="Q9" s="566"/>
      <c r="R9" s="566"/>
      <c r="S9" s="566"/>
      <c r="T9" s="566"/>
      <c r="U9" s="566"/>
      <c r="V9" s="566"/>
      <c r="W9" s="565"/>
      <c r="X9" s="565"/>
      <c r="Y9" s="565"/>
      <c r="Z9" s="83"/>
      <c r="AA9" s="83"/>
    </row>
    <row r="10" spans="2:45" ht="18" customHeight="1">
      <c r="B10" s="83"/>
      <c r="C10" s="74" t="s">
        <v>385</v>
      </c>
      <c r="D10" s="562"/>
      <c r="E10" s="74"/>
      <c r="F10" s="74"/>
      <c r="G10" s="74"/>
      <c r="H10" s="74"/>
      <c r="I10" s="74"/>
      <c r="J10" s="74"/>
      <c r="K10" s="74"/>
      <c r="L10" s="74"/>
      <c r="M10" s="74"/>
      <c r="N10" s="74"/>
      <c r="O10" s="74"/>
      <c r="P10" s="74"/>
      <c r="Q10" s="74"/>
      <c r="R10" s="74"/>
      <c r="S10" s="74"/>
      <c r="T10" s="74"/>
      <c r="U10" s="563"/>
      <c r="V10" s="74"/>
      <c r="W10" s="74"/>
      <c r="X10" s="74"/>
      <c r="Y10" s="74"/>
      <c r="Z10" s="83"/>
      <c r="AA10" s="83"/>
    </row>
    <row r="11" spans="2:45" ht="30" customHeight="1">
      <c r="B11" s="83"/>
      <c r="C11" s="74"/>
      <c r="D11" s="1670" t="s">
        <v>386</v>
      </c>
      <c r="E11" s="1671"/>
      <c r="F11" s="1671"/>
      <c r="G11" s="1671"/>
      <c r="H11" s="1671"/>
      <c r="I11" s="1672"/>
      <c r="J11" s="567" t="s">
        <v>159</v>
      </c>
      <c r="K11" s="568" t="s">
        <v>387</v>
      </c>
      <c r="L11" s="568"/>
      <c r="M11" s="568"/>
      <c r="N11" s="568"/>
      <c r="O11" s="568"/>
      <c r="P11" s="568"/>
      <c r="Q11" s="567" t="s">
        <v>159</v>
      </c>
      <c r="R11" s="568" t="s">
        <v>388</v>
      </c>
      <c r="S11" s="568"/>
      <c r="T11" s="568"/>
      <c r="U11" s="568"/>
      <c r="V11" s="569"/>
      <c r="W11" s="565"/>
      <c r="X11" s="565"/>
      <c r="Y11" s="565"/>
      <c r="Z11" s="83"/>
      <c r="AA11" s="83"/>
      <c r="AC11" s="570"/>
    </row>
    <row r="12" spans="2:45" ht="39.950000000000003" customHeight="1">
      <c r="B12" s="83"/>
      <c r="C12" s="74"/>
      <c r="D12" s="1744" t="s">
        <v>389</v>
      </c>
      <c r="E12" s="1745"/>
      <c r="F12" s="1745"/>
      <c r="G12" s="1745"/>
      <c r="H12" s="1745"/>
      <c r="I12" s="1746"/>
      <c r="J12" s="1747"/>
      <c r="K12" s="1748"/>
      <c r="L12" s="1748"/>
      <c r="M12" s="1748"/>
      <c r="N12" s="1748"/>
      <c r="O12" s="1748"/>
      <c r="P12" s="1748"/>
      <c r="Q12" s="1748"/>
      <c r="R12" s="1748"/>
      <c r="S12" s="1748"/>
      <c r="T12" s="1748"/>
      <c r="U12" s="1748"/>
      <c r="V12" s="1749"/>
      <c r="W12" s="565"/>
      <c r="X12" s="565"/>
      <c r="Y12" s="565"/>
      <c r="Z12" s="83"/>
      <c r="AA12" s="83"/>
      <c r="AC12" s="570"/>
    </row>
    <row r="13" spans="2:45" ht="30" customHeight="1">
      <c r="B13" s="83"/>
      <c r="C13" s="74"/>
      <c r="D13" s="1670" t="s">
        <v>397</v>
      </c>
      <c r="E13" s="1671"/>
      <c r="F13" s="1671"/>
      <c r="G13" s="1671"/>
      <c r="H13" s="1671"/>
      <c r="I13" s="1672"/>
      <c r="J13" s="556" t="s">
        <v>361</v>
      </c>
      <c r="K13" s="1750"/>
      <c r="L13" s="1750"/>
      <c r="M13" s="1750"/>
      <c r="N13" s="571" t="s">
        <v>333</v>
      </c>
      <c r="O13" s="556" t="s">
        <v>334</v>
      </c>
      <c r="P13" s="1751"/>
      <c r="Q13" s="1751"/>
      <c r="R13" s="1752"/>
      <c r="S13" s="572" t="s">
        <v>231</v>
      </c>
      <c r="T13" s="609" t="s">
        <v>213</v>
      </c>
      <c r="U13" s="74"/>
      <c r="V13" s="74"/>
      <c r="Y13" s="565"/>
      <c r="Z13" s="83"/>
      <c r="AA13" s="83"/>
    </row>
    <row r="14" spans="2:45" ht="7.5" customHeight="1">
      <c r="B14" s="83"/>
      <c r="C14" s="74"/>
      <c r="D14" s="566"/>
      <c r="E14" s="566"/>
      <c r="F14" s="566"/>
      <c r="G14" s="566"/>
      <c r="H14" s="566"/>
      <c r="I14" s="566"/>
      <c r="J14" s="566"/>
      <c r="K14" s="566"/>
      <c r="L14" s="566"/>
      <c r="M14" s="566"/>
      <c r="N14" s="566"/>
      <c r="O14" s="566"/>
      <c r="P14" s="566"/>
      <c r="Q14" s="566"/>
      <c r="R14" s="566"/>
      <c r="S14" s="566"/>
      <c r="T14" s="566"/>
      <c r="U14" s="566"/>
      <c r="V14" s="566"/>
      <c r="W14" s="565"/>
      <c r="X14" s="565"/>
      <c r="Y14" s="565"/>
      <c r="Z14" s="83"/>
      <c r="AA14" s="83"/>
    </row>
    <row r="15" spans="2:45" ht="18" customHeight="1">
      <c r="B15" s="83"/>
      <c r="C15" s="74" t="s">
        <v>296</v>
      </c>
      <c r="D15" s="562"/>
      <c r="E15" s="74"/>
      <c r="F15" s="74"/>
      <c r="G15" s="74"/>
      <c r="H15" s="74"/>
      <c r="I15" s="74"/>
      <c r="J15" s="74"/>
      <c r="K15" s="74"/>
      <c r="L15" s="74"/>
      <c r="M15" s="74"/>
      <c r="N15" s="74"/>
      <c r="O15" s="74"/>
      <c r="P15" s="74"/>
      <c r="Q15" s="74"/>
      <c r="R15" s="74"/>
      <c r="S15" s="74"/>
      <c r="T15" s="74"/>
      <c r="V15" s="565"/>
      <c r="W15" s="565"/>
      <c r="X15" s="565"/>
      <c r="Y15" s="565"/>
      <c r="Z15" s="565"/>
      <c r="AA15" s="83"/>
      <c r="AB15" s="573"/>
      <c r="AC15" s="573"/>
      <c r="AD15" s="573"/>
      <c r="AE15" s="573"/>
      <c r="AF15" s="573"/>
    </row>
    <row r="16" spans="2:45" ht="30" customHeight="1">
      <c r="B16" s="83"/>
      <c r="C16" s="74"/>
      <c r="D16" s="1670" t="s">
        <v>166</v>
      </c>
      <c r="E16" s="1671"/>
      <c r="F16" s="1671"/>
      <c r="G16" s="1671"/>
      <c r="H16" s="1671"/>
      <c r="I16" s="1672"/>
      <c r="J16" s="1753"/>
      <c r="K16" s="1754"/>
      <c r="L16" s="1754"/>
      <c r="M16" s="1754"/>
      <c r="N16" s="1754"/>
      <c r="O16" s="1754"/>
      <c r="P16" s="1754"/>
      <c r="Q16" s="1754"/>
      <c r="R16" s="1755"/>
      <c r="S16" s="563"/>
      <c r="T16" s="1733" t="s">
        <v>1011</v>
      </c>
      <c r="U16" s="1733"/>
      <c r="V16" s="1733"/>
      <c r="W16" s="1733"/>
      <c r="X16" s="1733"/>
      <c r="Y16" s="1733"/>
      <c r="Z16" s="1733"/>
      <c r="AA16" s="83"/>
      <c r="AB16" s="573"/>
      <c r="AC16" s="573"/>
      <c r="AD16" s="573"/>
      <c r="AE16" s="573"/>
      <c r="AF16" s="573"/>
    </row>
    <row r="17" spans="2:32" ht="30" customHeight="1">
      <c r="B17" s="83"/>
      <c r="C17" s="74"/>
      <c r="D17" s="1670" t="s">
        <v>173</v>
      </c>
      <c r="E17" s="1671"/>
      <c r="F17" s="1671"/>
      <c r="G17" s="1671"/>
      <c r="H17" s="1671"/>
      <c r="I17" s="1672"/>
      <c r="J17" s="1753"/>
      <c r="K17" s="1754"/>
      <c r="L17" s="1754"/>
      <c r="M17" s="1754"/>
      <c r="N17" s="1754"/>
      <c r="O17" s="1754"/>
      <c r="P17" s="1754"/>
      <c r="Q17" s="1754"/>
      <c r="R17" s="1755"/>
      <c r="S17" s="563"/>
      <c r="T17" s="1733"/>
      <c r="U17" s="1733"/>
      <c r="V17" s="1733"/>
      <c r="W17" s="1733"/>
      <c r="X17" s="1733"/>
      <c r="Y17" s="1733"/>
      <c r="Z17" s="1733"/>
      <c r="AA17" s="83"/>
      <c r="AB17" s="573"/>
      <c r="AC17" s="573"/>
      <c r="AD17" s="573"/>
      <c r="AE17" s="573"/>
      <c r="AF17" s="573"/>
    </row>
    <row r="18" spans="2:32" ht="7.5" customHeight="1">
      <c r="B18" s="83"/>
      <c r="C18" s="74"/>
      <c r="D18" s="566"/>
      <c r="E18" s="566"/>
      <c r="F18" s="566"/>
      <c r="G18" s="566"/>
      <c r="H18" s="566"/>
      <c r="I18" s="566"/>
      <c r="J18" s="566"/>
      <c r="K18" s="566"/>
      <c r="L18" s="566"/>
      <c r="M18" s="566"/>
      <c r="N18" s="566"/>
      <c r="O18" s="566"/>
      <c r="P18" s="566"/>
      <c r="Q18" s="566"/>
      <c r="R18" s="566"/>
      <c r="S18" s="563"/>
      <c r="T18" s="74"/>
      <c r="U18" s="74"/>
      <c r="V18" s="74"/>
      <c r="W18" s="74"/>
      <c r="X18" s="74"/>
      <c r="Y18" s="565"/>
      <c r="Z18" s="83"/>
      <c r="AA18" s="83"/>
      <c r="AB18" s="573"/>
      <c r="AC18" s="573"/>
      <c r="AD18" s="573"/>
      <c r="AE18" s="573"/>
      <c r="AF18" s="573"/>
    </row>
    <row r="19" spans="2:32" ht="18" customHeight="1">
      <c r="B19" s="83"/>
      <c r="C19" s="74" t="s">
        <v>328</v>
      </c>
      <c r="D19" s="562"/>
      <c r="E19" s="74"/>
      <c r="F19" s="74"/>
      <c r="G19" s="74"/>
      <c r="H19" s="74"/>
      <c r="I19" s="74"/>
      <c r="J19" s="74"/>
      <c r="K19" s="74"/>
      <c r="L19" s="74"/>
      <c r="M19" s="74"/>
      <c r="N19" s="74"/>
      <c r="O19" s="74"/>
      <c r="P19" s="74"/>
      <c r="Q19" s="74"/>
      <c r="R19" s="74"/>
      <c r="S19" s="74"/>
      <c r="T19" s="74"/>
      <c r="U19" s="563"/>
      <c r="V19" s="74"/>
      <c r="W19" s="74"/>
      <c r="X19" s="74"/>
      <c r="Y19" s="74"/>
      <c r="Z19" s="83"/>
      <c r="AA19" s="83"/>
    </row>
    <row r="20" spans="2:32" ht="18" customHeight="1">
      <c r="B20" s="83"/>
      <c r="C20" s="74"/>
      <c r="D20" s="562" t="s">
        <v>679</v>
      </c>
      <c r="E20" s="74"/>
      <c r="F20" s="74"/>
      <c r="G20" s="74"/>
      <c r="H20" s="74"/>
      <c r="I20" s="74"/>
      <c r="J20" s="74"/>
      <c r="K20" s="74"/>
      <c r="L20" s="74"/>
      <c r="M20" s="74"/>
      <c r="N20" s="74"/>
      <c r="O20" s="74"/>
      <c r="P20" s="74"/>
      <c r="Q20" s="74"/>
      <c r="R20" s="74"/>
      <c r="S20" s="74"/>
      <c r="T20" s="74"/>
      <c r="U20" s="563"/>
      <c r="V20" s="74"/>
      <c r="W20" s="74"/>
      <c r="X20" s="74"/>
      <c r="Y20" s="74"/>
      <c r="Z20" s="83"/>
      <c r="AA20" s="83"/>
    </row>
    <row r="21" spans="2:32" ht="30" customHeight="1">
      <c r="B21" s="83"/>
      <c r="C21" s="74"/>
      <c r="D21" s="1724" t="s">
        <v>434</v>
      </c>
      <c r="E21" s="1725"/>
      <c r="F21" s="1725"/>
      <c r="G21" s="1725"/>
      <c r="H21" s="1725"/>
      <c r="I21" s="1726"/>
      <c r="J21" s="1739"/>
      <c r="K21" s="1740"/>
      <c r="L21" s="1740"/>
      <c r="M21" s="1741"/>
      <c r="N21" s="94" t="s">
        <v>165</v>
      </c>
      <c r="O21" s="74" t="s">
        <v>232</v>
      </c>
      <c r="P21" s="574" t="s">
        <v>853</v>
      </c>
      <c r="Q21" s="74"/>
      <c r="R21" s="74"/>
      <c r="S21" s="74"/>
      <c r="T21" s="74"/>
      <c r="U21" s="563"/>
      <c r="V21" s="74"/>
      <c r="W21" s="74"/>
      <c r="X21" s="74"/>
      <c r="Y21" s="74"/>
      <c r="AB21" s="110"/>
      <c r="AC21" s="110"/>
      <c r="AD21" s="575"/>
      <c r="AE21" s="558"/>
    </row>
    <row r="22" spans="2:32" ht="30" customHeight="1">
      <c r="B22" s="83"/>
      <c r="C22" s="74"/>
      <c r="D22" s="1724" t="s">
        <v>667</v>
      </c>
      <c r="E22" s="1725"/>
      <c r="F22" s="1725"/>
      <c r="G22" s="1725"/>
      <c r="H22" s="1725"/>
      <c r="I22" s="1726"/>
      <c r="J22" s="1739"/>
      <c r="K22" s="1740"/>
      <c r="L22" s="1740"/>
      <c r="M22" s="1741"/>
      <c r="N22" s="94" t="s">
        <v>165</v>
      </c>
      <c r="O22" s="74" t="s">
        <v>398</v>
      </c>
      <c r="P22" s="574" t="s">
        <v>853</v>
      </c>
      <c r="Q22" s="74"/>
      <c r="R22" s="74"/>
      <c r="S22" s="74"/>
      <c r="T22" s="74"/>
      <c r="U22" s="563"/>
      <c r="V22" s="74"/>
      <c r="W22" s="74"/>
      <c r="X22" s="74"/>
      <c r="Y22" s="74"/>
      <c r="AB22" s="110"/>
      <c r="AC22" s="110"/>
      <c r="AD22" s="575"/>
      <c r="AE22" s="558"/>
    </row>
    <row r="23" spans="2:32" ht="29.1" customHeight="1">
      <c r="B23" s="83"/>
      <c r="C23" s="74"/>
      <c r="D23" s="1724" t="s">
        <v>703</v>
      </c>
      <c r="E23" s="1725"/>
      <c r="F23" s="1725"/>
      <c r="G23" s="1725"/>
      <c r="H23" s="1725"/>
      <c r="I23" s="1726"/>
      <c r="J23" s="1732" t="str">
        <f>IF(OR(J21="",J22=""),"",J21+J22)</f>
        <v/>
      </c>
      <c r="K23" s="1732"/>
      <c r="L23" s="1732"/>
      <c r="M23" s="1732"/>
      <c r="N23" s="94" t="s">
        <v>165</v>
      </c>
      <c r="O23" s="74" t="s">
        <v>324</v>
      </c>
      <c r="P23" s="74" t="s">
        <v>854</v>
      </c>
      <c r="Q23" s="74"/>
      <c r="R23" s="74"/>
      <c r="S23" s="74"/>
      <c r="T23" s="74"/>
      <c r="U23" s="563"/>
      <c r="V23" s="74"/>
      <c r="W23" s="74"/>
      <c r="X23" s="74"/>
      <c r="Y23" s="74"/>
      <c r="Z23" s="83"/>
      <c r="AA23" s="111"/>
      <c r="AB23" s="110"/>
      <c r="AC23" s="110"/>
      <c r="AD23" s="110"/>
    </row>
    <row r="24" spans="2:32" ht="29.1" customHeight="1">
      <c r="B24" s="83"/>
      <c r="C24" s="74"/>
      <c r="D24" s="1724" t="s">
        <v>704</v>
      </c>
      <c r="E24" s="1725"/>
      <c r="F24" s="1725"/>
      <c r="G24" s="1725"/>
      <c r="H24" s="1725"/>
      <c r="I24" s="1726"/>
      <c r="J24" s="1732" t="str">
        <f>IF(OR(J21="",J22=""),"",ROUNDDOWN(J23/3,-3))</f>
        <v/>
      </c>
      <c r="K24" s="1732"/>
      <c r="L24" s="1732"/>
      <c r="M24" s="1732"/>
      <c r="N24" s="94" t="s">
        <v>165</v>
      </c>
      <c r="O24" s="74" t="s">
        <v>402</v>
      </c>
      <c r="P24" s="74" t="s">
        <v>705</v>
      </c>
      <c r="Q24" s="74"/>
      <c r="R24" s="74"/>
      <c r="S24" s="74"/>
      <c r="T24" s="74"/>
      <c r="U24" s="563"/>
      <c r="V24" s="74"/>
      <c r="W24" s="74"/>
      <c r="X24" s="74"/>
      <c r="Y24" s="74"/>
      <c r="Z24" s="83"/>
      <c r="AA24" s="111"/>
      <c r="AB24" s="557"/>
      <c r="AC24" s="110"/>
      <c r="AD24" s="110"/>
    </row>
    <row r="25" spans="2:32" ht="7.5" customHeight="1">
      <c r="B25" s="83"/>
      <c r="C25" s="74"/>
      <c r="D25" s="574"/>
      <c r="E25" s="91"/>
      <c r="F25" s="576"/>
      <c r="G25" s="91"/>
      <c r="H25" s="91"/>
      <c r="I25" s="91"/>
      <c r="J25" s="91"/>
      <c r="K25" s="91"/>
      <c r="L25" s="577"/>
      <c r="M25" s="577"/>
      <c r="N25" s="577"/>
      <c r="O25" s="74"/>
      <c r="P25" s="74"/>
      <c r="Q25" s="74"/>
      <c r="R25" s="74"/>
      <c r="S25" s="74"/>
      <c r="T25" s="74"/>
      <c r="U25" s="563"/>
      <c r="V25" s="74"/>
      <c r="W25" s="74"/>
      <c r="X25" s="74"/>
      <c r="Y25" s="74"/>
      <c r="Z25" s="83"/>
      <c r="AA25" s="83"/>
      <c r="AC25" s="110"/>
      <c r="AD25" s="110"/>
    </row>
    <row r="26" spans="2:32" ht="45" customHeight="1">
      <c r="B26" s="83"/>
      <c r="C26" s="74"/>
      <c r="D26" s="1733" t="s">
        <v>914</v>
      </c>
      <c r="E26" s="1733"/>
      <c r="F26" s="1733"/>
      <c r="G26" s="1733"/>
      <c r="H26" s="1733"/>
      <c r="I26" s="1733"/>
      <c r="J26" s="1733"/>
      <c r="K26" s="1733"/>
      <c r="L26" s="1733"/>
      <c r="M26" s="1733"/>
      <c r="N26" s="1733"/>
      <c r="O26" s="1733"/>
      <c r="P26" s="696"/>
      <c r="Q26" s="696"/>
      <c r="R26" s="696"/>
      <c r="S26" s="696"/>
      <c r="T26" s="696"/>
      <c r="U26" s="696"/>
      <c r="V26" s="696"/>
      <c r="W26" s="696"/>
      <c r="X26" s="696"/>
      <c r="Y26" s="696"/>
      <c r="Z26" s="565"/>
      <c r="AA26" s="565"/>
    </row>
    <row r="27" spans="2:32" ht="30" customHeight="1">
      <c r="B27" s="83"/>
      <c r="C27" s="74"/>
      <c r="D27" s="1724" t="s">
        <v>668</v>
      </c>
      <c r="E27" s="1725"/>
      <c r="F27" s="1725"/>
      <c r="G27" s="1725"/>
      <c r="H27" s="1725"/>
      <c r="I27" s="1726"/>
      <c r="J27" s="1734"/>
      <c r="K27" s="1734"/>
      <c r="L27" s="1734"/>
      <c r="M27" s="1734"/>
      <c r="N27" s="94" t="s">
        <v>165</v>
      </c>
      <c r="O27" s="74" t="s">
        <v>706</v>
      </c>
      <c r="P27" s="1735" t="s">
        <v>1008</v>
      </c>
      <c r="Q27" s="1735"/>
      <c r="R27" s="1735"/>
      <c r="S27" s="1735"/>
      <c r="T27" s="1735"/>
      <c r="U27" s="1735"/>
      <c r="V27" s="1735"/>
      <c r="W27" s="1735"/>
      <c r="X27" s="1735"/>
      <c r="Y27" s="1735"/>
      <c r="Z27" s="578"/>
      <c r="AA27" s="83"/>
      <c r="AB27" s="579"/>
    </row>
    <row r="28" spans="2:32" ht="30" customHeight="1">
      <c r="B28" s="83"/>
      <c r="C28" s="74"/>
      <c r="D28" s="1724" t="s">
        <v>856</v>
      </c>
      <c r="E28" s="1725"/>
      <c r="F28" s="1725"/>
      <c r="G28" s="1725"/>
      <c r="H28" s="1725"/>
      <c r="I28" s="1726"/>
      <c r="J28" s="1736"/>
      <c r="K28" s="1737"/>
      <c r="L28" s="1737"/>
      <c r="M28" s="1738"/>
      <c r="N28" s="94"/>
      <c r="O28" s="74" t="s">
        <v>707</v>
      </c>
      <c r="P28" s="1735" t="s">
        <v>1009</v>
      </c>
      <c r="Q28" s="1735"/>
      <c r="R28" s="1735"/>
      <c r="S28" s="1735"/>
      <c r="T28" s="1735"/>
      <c r="U28" s="1735"/>
      <c r="V28" s="1735"/>
      <c r="W28" s="1735"/>
      <c r="X28" s="1735"/>
      <c r="Y28" s="1735"/>
      <c r="Z28" s="578"/>
      <c r="AB28" s="554" t="s">
        <v>858</v>
      </c>
    </row>
    <row r="29" spans="2:32" ht="30" customHeight="1">
      <c r="B29" s="83"/>
      <c r="C29" s="74"/>
      <c r="D29" s="1724" t="s">
        <v>669</v>
      </c>
      <c r="E29" s="1725"/>
      <c r="F29" s="1725"/>
      <c r="G29" s="1725"/>
      <c r="H29" s="1725"/>
      <c r="I29" s="1726"/>
      <c r="J29" s="1730">
        <v>60000</v>
      </c>
      <c r="K29" s="1730"/>
      <c r="L29" s="1730"/>
      <c r="M29" s="1730"/>
      <c r="N29" s="94" t="s">
        <v>165</v>
      </c>
      <c r="O29" s="74" t="s">
        <v>457</v>
      </c>
      <c r="P29" s="74" t="s">
        <v>670</v>
      </c>
      <c r="Q29" s="696"/>
      <c r="R29" s="696"/>
      <c r="S29" s="696"/>
      <c r="T29" s="696"/>
      <c r="U29" s="696"/>
      <c r="V29" s="696"/>
      <c r="W29" s="696"/>
      <c r="X29" s="696"/>
      <c r="Y29" s="696"/>
      <c r="Z29" s="580"/>
      <c r="AB29" s="554" t="s">
        <v>859</v>
      </c>
      <c r="AC29" s="281"/>
    </row>
    <row r="30" spans="2:32" ht="30" customHeight="1">
      <c r="B30" s="83"/>
      <c r="C30" s="74"/>
      <c r="D30" s="1724" t="s">
        <v>860</v>
      </c>
      <c r="E30" s="1725"/>
      <c r="F30" s="1725"/>
      <c r="G30" s="1725"/>
      <c r="H30" s="1725"/>
      <c r="I30" s="1726"/>
      <c r="J30" s="1731">
        <f>IF(J28="１／２",J27*2,J27*3)+(J29*3)</f>
        <v>180000</v>
      </c>
      <c r="K30" s="1731"/>
      <c r="L30" s="1731"/>
      <c r="M30" s="1731"/>
      <c r="N30" s="94" t="s">
        <v>165</v>
      </c>
      <c r="O30" s="74" t="s">
        <v>570</v>
      </c>
      <c r="P30" s="83" t="s">
        <v>950</v>
      </c>
      <c r="Q30" s="74"/>
      <c r="R30" s="696"/>
      <c r="S30" s="696"/>
      <c r="T30" s="696"/>
      <c r="U30" s="696"/>
      <c r="V30" s="696"/>
      <c r="W30" s="696"/>
      <c r="X30" s="696"/>
      <c r="Y30" s="696"/>
      <c r="Z30" s="580"/>
      <c r="AA30" s="83"/>
      <c r="AB30" s="579"/>
      <c r="AC30" s="281"/>
    </row>
    <row r="31" spans="2:32" ht="30" customHeight="1">
      <c r="B31" s="83"/>
      <c r="C31" s="74"/>
      <c r="D31" s="1724" t="s">
        <v>861</v>
      </c>
      <c r="E31" s="1725"/>
      <c r="F31" s="1725"/>
      <c r="G31" s="1725"/>
      <c r="H31" s="1725"/>
      <c r="I31" s="1726"/>
      <c r="J31" s="1732" t="str">
        <f>IF(J27="","",ROUNDDOWN(J30/3,-3))</f>
        <v/>
      </c>
      <c r="K31" s="1732"/>
      <c r="L31" s="1732"/>
      <c r="M31" s="1732"/>
      <c r="N31" s="94" t="s">
        <v>165</v>
      </c>
      <c r="O31" s="74" t="s">
        <v>708</v>
      </c>
      <c r="P31" s="74" t="s">
        <v>862</v>
      </c>
      <c r="Q31" s="696"/>
      <c r="R31" s="696"/>
      <c r="S31" s="696"/>
      <c r="T31" s="696"/>
      <c r="U31" s="696"/>
      <c r="V31" s="696"/>
      <c r="W31" s="696"/>
      <c r="X31" s="696"/>
      <c r="Y31" s="696"/>
      <c r="Z31" s="580"/>
      <c r="AA31" s="83"/>
      <c r="AB31" s="579"/>
      <c r="AC31" s="281"/>
    </row>
    <row r="32" spans="2:32" ht="7.5" customHeight="1">
      <c r="B32" s="83"/>
      <c r="C32" s="74"/>
      <c r="D32" s="91"/>
      <c r="E32" s="91"/>
      <c r="F32" s="576"/>
      <c r="G32" s="91"/>
      <c r="H32" s="91"/>
      <c r="I32" s="91"/>
      <c r="J32" s="91"/>
      <c r="K32" s="91"/>
      <c r="L32" s="577"/>
      <c r="M32" s="577"/>
      <c r="N32" s="577"/>
      <c r="O32" s="577"/>
      <c r="P32" s="577"/>
      <c r="Q32" s="577"/>
      <c r="R32" s="577"/>
      <c r="S32" s="577"/>
      <c r="T32" s="577"/>
      <c r="U32" s="577"/>
      <c r="V32" s="577"/>
      <c r="W32" s="577"/>
      <c r="X32" s="577"/>
      <c r="Y32" s="577"/>
      <c r="Z32" s="83"/>
      <c r="AA32" s="83"/>
      <c r="AB32" s="579"/>
    </row>
    <row r="33" spans="2:29" ht="18" customHeight="1">
      <c r="B33" s="83"/>
      <c r="C33" s="74"/>
      <c r="D33" s="74" t="s">
        <v>671</v>
      </c>
      <c r="E33" s="74"/>
      <c r="F33" s="74"/>
      <c r="G33" s="74"/>
      <c r="H33" s="74"/>
      <c r="I33" s="74"/>
      <c r="J33" s="74"/>
      <c r="K33" s="74"/>
      <c r="L33" s="74"/>
      <c r="M33" s="74"/>
      <c r="N33" s="74"/>
      <c r="O33" s="74"/>
      <c r="P33" s="74"/>
      <c r="Q33" s="74"/>
      <c r="R33" s="74"/>
      <c r="S33" s="74"/>
      <c r="T33" s="74"/>
      <c r="U33" s="563"/>
      <c r="V33" s="74"/>
      <c r="W33" s="74"/>
      <c r="X33" s="74"/>
      <c r="Y33" s="74"/>
      <c r="Z33" s="83"/>
      <c r="AA33" s="83"/>
      <c r="AC33" s="555"/>
    </row>
    <row r="34" spans="2:29" ht="30" customHeight="1">
      <c r="B34" s="83"/>
      <c r="C34" s="74"/>
      <c r="D34" s="1670" t="s">
        <v>418</v>
      </c>
      <c r="E34" s="1671"/>
      <c r="F34" s="1671"/>
      <c r="G34" s="1671"/>
      <c r="H34" s="1671"/>
      <c r="I34" s="1672"/>
      <c r="J34" s="1727">
        <v>800000</v>
      </c>
      <c r="K34" s="1727"/>
      <c r="L34" s="1727"/>
      <c r="M34" s="1727"/>
      <c r="N34" s="94" t="s">
        <v>165</v>
      </c>
      <c r="O34" s="74" t="s">
        <v>710</v>
      </c>
      <c r="P34" s="74" t="s">
        <v>672</v>
      </c>
      <c r="Q34" s="696"/>
      <c r="R34" s="696"/>
      <c r="S34" s="696"/>
      <c r="T34" s="696"/>
      <c r="U34" s="696"/>
      <c r="V34" s="696"/>
      <c r="W34" s="696"/>
      <c r="X34" s="696"/>
      <c r="Y34" s="696"/>
      <c r="Z34" s="580"/>
      <c r="AA34" s="83"/>
    </row>
    <row r="35" spans="2:29" ht="7.5" customHeight="1">
      <c r="B35" s="83"/>
      <c r="C35" s="74"/>
      <c r="D35" s="91"/>
      <c r="E35" s="91"/>
      <c r="F35" s="576"/>
      <c r="G35" s="91"/>
      <c r="H35" s="91"/>
      <c r="I35" s="577"/>
      <c r="J35" s="577"/>
      <c r="K35" s="577"/>
      <c r="L35" s="577"/>
      <c r="M35" s="577"/>
      <c r="N35" s="577"/>
      <c r="O35" s="577"/>
      <c r="P35" s="581"/>
      <c r="Q35" s="577"/>
      <c r="R35" s="577"/>
      <c r="S35" s="577"/>
      <c r="T35" s="577"/>
      <c r="U35" s="577"/>
      <c r="V35" s="577"/>
      <c r="W35" s="577"/>
      <c r="X35" s="577"/>
      <c r="Y35" s="577"/>
      <c r="Z35" s="83"/>
      <c r="AA35" s="83"/>
    </row>
    <row r="36" spans="2:29" ht="18" customHeight="1">
      <c r="B36" s="83"/>
      <c r="C36" s="74" t="s">
        <v>420</v>
      </c>
      <c r="D36" s="562"/>
      <c r="E36" s="74"/>
      <c r="F36" s="74"/>
      <c r="G36" s="74"/>
      <c r="H36" s="74"/>
      <c r="I36" s="74"/>
      <c r="J36" s="74"/>
      <c r="K36" s="74"/>
      <c r="L36" s="74"/>
      <c r="M36" s="74"/>
      <c r="N36" s="74"/>
      <c r="O36" s="74"/>
      <c r="P36" s="74"/>
      <c r="Q36" s="74"/>
      <c r="R36" s="74"/>
      <c r="S36" s="74"/>
      <c r="T36" s="74"/>
      <c r="U36" s="563"/>
      <c r="V36" s="74"/>
      <c r="W36" s="74"/>
      <c r="X36" s="74"/>
      <c r="Y36" s="74"/>
      <c r="Z36" s="83"/>
      <c r="AA36" s="83"/>
    </row>
    <row r="37" spans="2:29" ht="30" customHeight="1">
      <c r="B37" s="83"/>
      <c r="C37" s="74"/>
      <c r="D37" s="1670" t="s">
        <v>421</v>
      </c>
      <c r="E37" s="1671"/>
      <c r="F37" s="1671"/>
      <c r="G37" s="1671"/>
      <c r="H37" s="1671"/>
      <c r="I37" s="1672"/>
      <c r="J37" s="1727" t="str">
        <f>IF(OR(J21="",J22="",J27=""),"",MIN(J24,J31,J34))</f>
        <v/>
      </c>
      <c r="K37" s="1727"/>
      <c r="L37" s="1727"/>
      <c r="M37" s="1727"/>
      <c r="N37" s="94" t="s">
        <v>165</v>
      </c>
      <c r="O37" s="74" t="s">
        <v>863</v>
      </c>
      <c r="P37" s="74" t="s">
        <v>915</v>
      </c>
      <c r="Q37" s="696"/>
      <c r="R37" s="696"/>
      <c r="S37" s="696"/>
      <c r="T37" s="696"/>
      <c r="U37" s="696"/>
      <c r="V37" s="696"/>
      <c r="W37" s="696"/>
      <c r="X37" s="696"/>
      <c r="Y37" s="696"/>
      <c r="Z37" s="580"/>
      <c r="AA37" s="83"/>
    </row>
    <row r="38" spans="2:29" ht="36" customHeight="1">
      <c r="B38" s="83"/>
      <c r="C38" s="74"/>
      <c r="D38" s="1728" t="s">
        <v>1012</v>
      </c>
      <c r="E38" s="1728"/>
      <c r="F38" s="1728"/>
      <c r="G38" s="1728"/>
      <c r="H38" s="1728"/>
      <c r="I38" s="1728"/>
      <c r="J38" s="1728"/>
      <c r="K38" s="1728"/>
      <c r="L38" s="1728"/>
      <c r="M38" s="1728"/>
      <c r="N38" s="1728"/>
      <c r="O38" s="1728"/>
      <c r="P38" s="1728"/>
      <c r="Q38" s="1728"/>
      <c r="R38" s="1728"/>
      <c r="S38" s="1728"/>
      <c r="T38" s="1728"/>
      <c r="U38" s="1728"/>
      <c r="V38" s="1728"/>
      <c r="W38" s="1728"/>
      <c r="X38" s="1728"/>
      <c r="Y38" s="577"/>
      <c r="Z38" s="83"/>
      <c r="AA38" s="83"/>
    </row>
    <row r="39" spans="2:29" ht="30" customHeight="1">
      <c r="B39" s="83"/>
      <c r="C39" s="74"/>
      <c r="D39" s="1670" t="s">
        <v>454</v>
      </c>
      <c r="E39" s="1671"/>
      <c r="F39" s="1671"/>
      <c r="G39" s="1671"/>
      <c r="H39" s="1671"/>
      <c r="I39" s="1672"/>
      <c r="J39" s="1723">
        <f>IF(J11="□",0,J37*K13)</f>
        <v>0</v>
      </c>
      <c r="K39" s="1723"/>
      <c r="L39" s="1723"/>
      <c r="M39" s="1723"/>
      <c r="N39" s="204" t="s">
        <v>165</v>
      </c>
      <c r="O39" s="696" t="s">
        <v>864</v>
      </c>
      <c r="P39" s="74" t="s">
        <v>916</v>
      </c>
      <c r="Q39" s="74"/>
      <c r="R39" s="74"/>
      <c r="S39" s="74"/>
      <c r="T39" s="74"/>
      <c r="U39" s="74"/>
      <c r="V39" s="74"/>
      <c r="W39" s="74"/>
      <c r="X39" s="74"/>
      <c r="Y39" s="74"/>
      <c r="Z39" s="574"/>
      <c r="AA39" s="83"/>
    </row>
    <row r="40" spans="2:29" ht="7.5" customHeight="1">
      <c r="B40" s="83"/>
      <c r="C40" s="74"/>
      <c r="D40" s="445"/>
      <c r="E40" s="571"/>
      <c r="F40" s="571"/>
      <c r="G40" s="571"/>
      <c r="H40" s="571"/>
      <c r="I40" s="571"/>
      <c r="J40" s="582"/>
      <c r="K40" s="582"/>
      <c r="L40" s="582"/>
      <c r="M40" s="582"/>
      <c r="N40" s="583"/>
      <c r="O40" s="583"/>
      <c r="P40" s="584"/>
      <c r="Q40" s="583"/>
      <c r="R40" s="583"/>
      <c r="S40" s="577"/>
      <c r="T40" s="577"/>
      <c r="U40" s="581"/>
      <c r="V40" s="577"/>
      <c r="W40" s="577"/>
      <c r="X40" s="577"/>
      <c r="Y40" s="577"/>
      <c r="Z40" s="83"/>
      <c r="AA40" s="83"/>
    </row>
    <row r="41" spans="2:29" ht="30" customHeight="1">
      <c r="B41" s="83"/>
      <c r="C41" s="74"/>
      <c r="D41" s="1670" t="s">
        <v>455</v>
      </c>
      <c r="E41" s="1671"/>
      <c r="F41" s="1671"/>
      <c r="G41" s="1671"/>
      <c r="H41" s="1671"/>
      <c r="I41" s="1672"/>
      <c r="J41" s="1723">
        <f>IF(Q11="□",0,J37*P13)</f>
        <v>0</v>
      </c>
      <c r="K41" s="1723"/>
      <c r="L41" s="1723"/>
      <c r="M41" s="1723"/>
      <c r="N41" s="94" t="s">
        <v>165</v>
      </c>
      <c r="O41" s="696" t="s">
        <v>865</v>
      </c>
      <c r="P41" s="74" t="s">
        <v>917</v>
      </c>
      <c r="Q41" s="74"/>
      <c r="R41" s="74"/>
      <c r="S41" s="74"/>
      <c r="T41" s="74"/>
      <c r="U41" s="74"/>
      <c r="V41" s="74"/>
      <c r="W41" s="74"/>
      <c r="X41" s="74"/>
      <c r="Y41" s="74"/>
      <c r="Z41" s="574"/>
      <c r="AA41" s="83"/>
    </row>
    <row r="42" spans="2:29" ht="35.25" customHeight="1">
      <c r="B42" s="83"/>
      <c r="C42" s="74"/>
      <c r="D42" s="1728" t="s">
        <v>967</v>
      </c>
      <c r="E42" s="1729"/>
      <c r="F42" s="1729"/>
      <c r="G42" s="1729"/>
      <c r="H42" s="1729"/>
      <c r="I42" s="1729"/>
      <c r="J42" s="1729"/>
      <c r="K42" s="1729"/>
      <c r="L42" s="1729"/>
      <c r="M42" s="1729"/>
      <c r="N42" s="1729"/>
      <c r="O42" s="1729"/>
      <c r="P42" s="1729"/>
      <c r="Q42" s="1729"/>
      <c r="R42" s="1729"/>
      <c r="S42" s="1729"/>
      <c r="T42" s="1729"/>
      <c r="U42" s="1729"/>
      <c r="V42" s="1729"/>
      <c r="W42" s="1729"/>
      <c r="X42" s="1729"/>
      <c r="Y42" s="577"/>
      <c r="Z42" s="83"/>
      <c r="AA42" s="83"/>
    </row>
    <row r="43" spans="2:29" ht="50.1" customHeight="1">
      <c r="B43" s="83"/>
      <c r="C43" s="74"/>
      <c r="D43" s="1724" t="s">
        <v>456</v>
      </c>
      <c r="E43" s="1725"/>
      <c r="F43" s="1725"/>
      <c r="G43" s="1725"/>
      <c r="H43" s="1725"/>
      <c r="I43" s="1726"/>
      <c r="J43" s="1727">
        <f>IFERROR(J39+J41,"")</f>
        <v>0</v>
      </c>
      <c r="K43" s="1727"/>
      <c r="L43" s="1727"/>
      <c r="M43" s="1727"/>
      <c r="N43" s="94" t="s">
        <v>165</v>
      </c>
      <c r="O43" s="74" t="s">
        <v>866</v>
      </c>
      <c r="P43" s="74" t="s">
        <v>867</v>
      </c>
      <c r="Q43" s="696"/>
      <c r="R43" s="565"/>
      <c r="S43" s="565"/>
      <c r="T43" s="565"/>
      <c r="U43" s="565"/>
      <c r="V43" s="565"/>
      <c r="W43" s="565"/>
      <c r="X43" s="565"/>
      <c r="Y43" s="565"/>
      <c r="Z43" s="580"/>
      <c r="AA43" s="83"/>
    </row>
    <row r="44" spans="2:29" ht="15" customHeight="1">
      <c r="B44" s="83"/>
      <c r="C44" s="74"/>
      <c r="D44" s="445"/>
      <c r="E44" s="577"/>
      <c r="F44" s="577"/>
      <c r="G44" s="577"/>
      <c r="H44" s="577"/>
      <c r="I44" s="577"/>
      <c r="J44" s="577"/>
      <c r="K44" s="577"/>
      <c r="L44" s="577"/>
      <c r="M44" s="577"/>
      <c r="N44" s="577"/>
      <c r="O44" s="577"/>
      <c r="P44" s="577"/>
      <c r="Q44" s="577"/>
      <c r="R44" s="577"/>
      <c r="S44" s="577"/>
      <c r="T44" s="577"/>
      <c r="U44" s="577"/>
      <c r="V44" s="577"/>
      <c r="W44" s="577"/>
      <c r="X44" s="577"/>
      <c r="Y44" s="577"/>
      <c r="Z44" s="83"/>
      <c r="AA44" s="83"/>
    </row>
    <row r="45" spans="2:29" ht="13.5">
      <c r="B45" s="83"/>
      <c r="C45" s="74"/>
      <c r="D45" s="562"/>
      <c r="E45" s="74"/>
      <c r="F45" s="74"/>
      <c r="G45" s="74"/>
      <c r="H45" s="74"/>
      <c r="I45" s="74"/>
      <c r="J45" s="74"/>
      <c r="K45" s="74"/>
      <c r="L45" s="74"/>
      <c r="M45" s="74"/>
      <c r="N45" s="74"/>
      <c r="O45" s="74"/>
      <c r="P45" s="74"/>
      <c r="Q45" s="74"/>
      <c r="R45" s="74"/>
      <c r="S45" s="74"/>
      <c r="T45" s="74"/>
      <c r="U45" s="563"/>
      <c r="V45" s="74"/>
      <c r="W45" s="74"/>
      <c r="X45" s="74"/>
      <c r="Y45" s="74"/>
      <c r="Z45" s="83"/>
      <c r="AA45" s="83"/>
    </row>
    <row r="46" spans="2:29" ht="13.5">
      <c r="B46" s="83"/>
      <c r="C46" s="74"/>
      <c r="D46" s="562"/>
      <c r="E46" s="74"/>
      <c r="F46" s="74"/>
      <c r="G46" s="74"/>
      <c r="H46" s="74"/>
      <c r="I46" s="74"/>
      <c r="J46" s="74"/>
      <c r="K46" s="74"/>
      <c r="L46" s="74"/>
      <c r="M46" s="74"/>
      <c r="N46" s="74"/>
      <c r="O46" s="74"/>
      <c r="P46" s="74"/>
      <c r="Q46" s="74"/>
      <c r="R46" s="74"/>
      <c r="S46" s="74"/>
      <c r="T46" s="74"/>
      <c r="U46" s="563"/>
      <c r="V46" s="74"/>
      <c r="W46" s="74"/>
      <c r="X46" s="74"/>
      <c r="Y46" s="74"/>
      <c r="Z46" s="83"/>
      <c r="AA46" s="83"/>
    </row>
    <row r="47" spans="2:29" ht="13.5">
      <c r="B47" s="83"/>
      <c r="C47" s="74"/>
      <c r="D47" s="562"/>
      <c r="E47" s="74"/>
      <c r="F47" s="74"/>
      <c r="G47" s="74"/>
      <c r="H47" s="74"/>
      <c r="I47" s="74"/>
      <c r="J47" s="74"/>
      <c r="K47" s="74"/>
      <c r="L47" s="74"/>
      <c r="M47" s="74"/>
      <c r="N47" s="74"/>
      <c r="O47" s="74"/>
      <c r="P47" s="74"/>
      <c r="Q47" s="74"/>
      <c r="R47" s="74"/>
      <c r="S47" s="74"/>
      <c r="T47" s="74"/>
      <c r="U47" s="563"/>
      <c r="V47" s="74"/>
      <c r="W47" s="74"/>
      <c r="X47" s="74"/>
      <c r="Y47" s="74"/>
      <c r="Z47" s="83"/>
      <c r="AA47" s="83"/>
    </row>
    <row r="48" spans="2:29" ht="13.5">
      <c r="B48" s="83"/>
      <c r="C48" s="74"/>
      <c r="D48" s="562"/>
      <c r="E48" s="74"/>
      <c r="F48" s="74"/>
      <c r="G48" s="74"/>
      <c r="H48" s="74"/>
      <c r="I48" s="74"/>
      <c r="J48" s="74"/>
      <c r="K48" s="74"/>
      <c r="L48" s="74"/>
      <c r="M48" s="74"/>
      <c r="N48" s="74"/>
      <c r="O48" s="74"/>
      <c r="P48" s="74"/>
      <c r="Q48" s="74"/>
      <c r="R48" s="74"/>
      <c r="S48" s="74"/>
      <c r="T48" s="74"/>
      <c r="U48" s="563"/>
      <c r="V48" s="74"/>
      <c r="W48" s="74"/>
      <c r="X48" s="74"/>
      <c r="Y48" s="74"/>
      <c r="Z48" s="83"/>
      <c r="AA48" s="83"/>
    </row>
    <row r="49" spans="2:31" ht="13.5">
      <c r="B49" s="83"/>
      <c r="C49" s="74"/>
      <c r="D49" s="562"/>
      <c r="E49" s="74"/>
      <c r="F49" s="74"/>
      <c r="G49" s="74"/>
      <c r="H49" s="74"/>
      <c r="I49" s="74"/>
      <c r="J49" s="74"/>
      <c r="K49" s="74"/>
      <c r="L49" s="74"/>
      <c r="M49" s="74"/>
      <c r="N49" s="74"/>
      <c r="O49" s="74"/>
      <c r="P49" s="74"/>
      <c r="Q49" s="74"/>
      <c r="R49" s="74"/>
      <c r="S49" s="74"/>
      <c r="T49" s="74"/>
      <c r="U49" s="563"/>
      <c r="V49" s="74"/>
      <c r="W49" s="74"/>
      <c r="X49" s="74"/>
      <c r="Y49" s="74"/>
      <c r="Z49" s="83"/>
      <c r="AA49" s="83"/>
    </row>
    <row r="50" spans="2:31" ht="13.5">
      <c r="B50" s="83"/>
      <c r="C50" s="74"/>
      <c r="D50" s="562"/>
      <c r="E50" s="74"/>
      <c r="F50" s="74"/>
      <c r="G50" s="74"/>
      <c r="H50" s="74"/>
      <c r="I50" s="74"/>
      <c r="J50" s="74"/>
      <c r="K50" s="74"/>
      <c r="L50" s="74"/>
      <c r="M50" s="74"/>
      <c r="N50" s="74"/>
      <c r="O50" s="74"/>
      <c r="P50" s="74"/>
      <c r="Q50" s="74"/>
      <c r="R50" s="74"/>
      <c r="S50" s="74"/>
      <c r="T50" s="74"/>
      <c r="U50" s="563"/>
      <c r="V50" s="74"/>
      <c r="W50" s="74"/>
      <c r="X50" s="74"/>
      <c r="Y50" s="74"/>
      <c r="Z50" s="83"/>
      <c r="AA50" s="83"/>
    </row>
    <row r="51" spans="2:31" ht="13.5">
      <c r="B51" s="83"/>
      <c r="C51" s="74"/>
      <c r="D51" s="562"/>
      <c r="E51" s="74"/>
      <c r="F51" s="74"/>
      <c r="G51" s="74"/>
      <c r="H51" s="74"/>
      <c r="I51" s="74"/>
      <c r="J51" s="74"/>
      <c r="K51" s="74"/>
      <c r="L51" s="74"/>
      <c r="M51" s="74"/>
      <c r="N51" s="74"/>
      <c r="O51" s="74"/>
      <c r="P51" s="74"/>
      <c r="Q51" s="74"/>
      <c r="R51" s="74"/>
      <c r="S51" s="74"/>
      <c r="T51" s="74"/>
      <c r="U51" s="563"/>
      <c r="V51" s="74"/>
      <c r="W51" s="74"/>
      <c r="X51" s="74"/>
      <c r="Y51" s="74"/>
      <c r="Z51" s="83"/>
      <c r="AA51" s="83"/>
      <c r="AC51" s="585"/>
      <c r="AD51" s="586"/>
    </row>
    <row r="52" spans="2:31" ht="13.5">
      <c r="B52" s="83"/>
      <c r="C52" s="74"/>
      <c r="D52" s="562"/>
      <c r="E52" s="74"/>
      <c r="F52" s="74"/>
      <c r="G52" s="74"/>
      <c r="H52" s="74"/>
      <c r="I52" s="74"/>
      <c r="J52" s="74"/>
      <c r="K52" s="74"/>
      <c r="L52" s="74"/>
      <c r="M52" s="74"/>
      <c r="N52" s="74"/>
      <c r="O52" s="74"/>
      <c r="P52" s="74"/>
      <c r="Q52" s="74"/>
      <c r="R52" s="74"/>
      <c r="S52" s="74"/>
      <c r="T52" s="74"/>
      <c r="U52" s="563"/>
      <c r="V52" s="74"/>
      <c r="W52" s="74"/>
      <c r="X52" s="74"/>
      <c r="Y52" s="74"/>
      <c r="Z52" s="83"/>
      <c r="AA52" s="83"/>
      <c r="AC52" s="585"/>
      <c r="AD52" s="586"/>
    </row>
    <row r="53" spans="2:31" ht="13.5">
      <c r="B53" s="83"/>
      <c r="C53" s="74"/>
      <c r="D53" s="562"/>
      <c r="E53" s="74"/>
      <c r="F53" s="74"/>
      <c r="G53" s="74"/>
      <c r="H53" s="74"/>
      <c r="I53" s="74"/>
      <c r="J53" s="74"/>
      <c r="K53" s="74"/>
      <c r="L53" s="74"/>
      <c r="M53" s="74"/>
      <c r="N53" s="74"/>
      <c r="O53" s="74"/>
      <c r="P53" s="74"/>
      <c r="Q53" s="74"/>
      <c r="R53" s="74"/>
      <c r="S53" s="74"/>
      <c r="T53" s="74"/>
      <c r="U53" s="563"/>
      <c r="V53" s="74"/>
      <c r="W53" s="74"/>
      <c r="X53" s="74"/>
      <c r="Y53" s="74"/>
      <c r="Z53" s="83"/>
      <c r="AA53" s="83"/>
      <c r="AC53" s="585"/>
      <c r="AD53" s="586"/>
    </row>
    <row r="54" spans="2:31" ht="13.5">
      <c r="B54" s="83"/>
      <c r="C54" s="74"/>
      <c r="D54" s="562"/>
      <c r="E54" s="74"/>
      <c r="F54" s="74"/>
      <c r="G54" s="74"/>
      <c r="H54" s="74"/>
      <c r="I54" s="74"/>
      <c r="J54" s="74"/>
      <c r="K54" s="74"/>
      <c r="L54" s="74"/>
      <c r="M54" s="74"/>
      <c r="N54" s="74"/>
      <c r="O54" s="74"/>
      <c r="P54" s="74"/>
      <c r="Q54" s="74"/>
      <c r="R54" s="74"/>
      <c r="S54" s="74"/>
      <c r="T54" s="74"/>
      <c r="U54" s="563"/>
      <c r="V54" s="74"/>
      <c r="W54" s="74"/>
      <c r="X54" s="74"/>
      <c r="Y54" s="74"/>
      <c r="Z54" s="83"/>
      <c r="AA54" s="83"/>
      <c r="AC54" s="585"/>
      <c r="AD54" s="586"/>
    </row>
    <row r="55" spans="2:31" ht="13.5">
      <c r="B55" s="83"/>
      <c r="C55" s="74"/>
      <c r="D55" s="562"/>
      <c r="E55" s="74"/>
      <c r="F55" s="74"/>
      <c r="G55" s="74"/>
      <c r="H55" s="74"/>
      <c r="I55" s="74"/>
      <c r="J55" s="74"/>
      <c r="K55" s="74"/>
      <c r="L55" s="74"/>
      <c r="M55" s="74"/>
      <c r="N55" s="74"/>
      <c r="O55" s="74"/>
      <c r="P55" s="74"/>
      <c r="Q55" s="74"/>
      <c r="R55" s="74"/>
      <c r="S55" s="74"/>
      <c r="T55" s="74"/>
      <c r="U55" s="563"/>
      <c r="V55" s="74"/>
      <c r="W55" s="74"/>
      <c r="X55" s="74"/>
      <c r="Y55" s="74"/>
      <c r="Z55" s="83"/>
      <c r="AA55" s="83"/>
      <c r="AC55" s="585"/>
      <c r="AD55" s="586"/>
    </row>
    <row r="56" spans="2:31" ht="13.5">
      <c r="B56" s="83"/>
      <c r="C56" s="74"/>
      <c r="D56" s="562"/>
      <c r="E56" s="74"/>
      <c r="F56" s="74"/>
      <c r="G56" s="74"/>
      <c r="H56" s="74"/>
      <c r="I56" s="74"/>
      <c r="J56" s="74"/>
      <c r="K56" s="74"/>
      <c r="L56" s="74"/>
      <c r="M56" s="74"/>
      <c r="N56" s="74"/>
      <c r="O56" s="74"/>
      <c r="P56" s="74"/>
      <c r="Q56" s="74"/>
      <c r="R56" s="74"/>
      <c r="S56" s="74"/>
      <c r="T56" s="74"/>
      <c r="U56" s="563"/>
      <c r="V56" s="74"/>
      <c r="W56" s="74"/>
      <c r="X56" s="74"/>
      <c r="Y56" s="74"/>
      <c r="Z56" s="83"/>
      <c r="AA56" s="83"/>
      <c r="AC56" s="585"/>
      <c r="AD56" s="586"/>
    </row>
    <row r="57" spans="2:31" ht="13.5">
      <c r="B57" s="83"/>
      <c r="C57" s="74"/>
      <c r="D57" s="562"/>
      <c r="E57" s="74"/>
      <c r="F57" s="74"/>
      <c r="G57" s="74"/>
      <c r="H57" s="74"/>
      <c r="I57" s="74"/>
      <c r="J57" s="74"/>
      <c r="K57" s="74"/>
      <c r="L57" s="74"/>
      <c r="M57" s="74"/>
      <c r="N57" s="74"/>
      <c r="O57" s="74"/>
      <c r="P57" s="74"/>
      <c r="Q57" s="74"/>
      <c r="R57" s="74"/>
      <c r="S57" s="74"/>
      <c r="T57" s="74"/>
      <c r="U57" s="563"/>
      <c r="V57" s="74"/>
      <c r="W57" s="74"/>
      <c r="X57" s="74"/>
      <c r="Y57" s="74"/>
      <c r="Z57" s="83"/>
      <c r="AA57" s="83"/>
      <c r="AC57" s="585"/>
      <c r="AD57" s="586"/>
    </row>
    <row r="58" spans="2:31" ht="13.5">
      <c r="B58" s="83"/>
      <c r="C58" s="74"/>
      <c r="D58" s="562"/>
      <c r="E58" s="74"/>
      <c r="F58" s="74"/>
      <c r="G58" s="74"/>
      <c r="H58" s="74"/>
      <c r="I58" s="74"/>
      <c r="J58" s="74"/>
      <c r="K58" s="74"/>
      <c r="L58" s="74"/>
      <c r="M58" s="74"/>
      <c r="N58" s="74"/>
      <c r="O58" s="74"/>
      <c r="P58" s="74"/>
      <c r="Q58" s="74"/>
      <c r="R58" s="74"/>
      <c r="S58" s="74"/>
      <c r="T58" s="74"/>
      <c r="U58" s="563"/>
      <c r="V58" s="74"/>
      <c r="W58" s="74"/>
      <c r="X58" s="74"/>
      <c r="Y58" s="74"/>
      <c r="Z58" s="83"/>
      <c r="AA58" s="83"/>
      <c r="AC58" s="585"/>
      <c r="AD58" s="586"/>
    </row>
    <row r="59" spans="2:31" ht="12.75" customHeight="1">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C59" s="585"/>
      <c r="AD59" s="586"/>
    </row>
    <row r="60" spans="2:31" ht="20.100000000000001" customHeight="1">
      <c r="AC60" s="585"/>
      <c r="AD60" s="586"/>
    </row>
    <row r="61" spans="2:31" ht="20.100000000000001" customHeight="1">
      <c r="AC61" s="585"/>
      <c r="AD61" s="586"/>
    </row>
    <row r="62" spans="2:31" ht="20.100000000000001" customHeight="1">
      <c r="AC62" s="585"/>
      <c r="AD62" s="586"/>
    </row>
    <row r="63" spans="2:31" ht="20.100000000000001" customHeight="1">
      <c r="AC63" s="585"/>
      <c r="AD63" s="586"/>
    </row>
    <row r="64" spans="2:31" ht="20.100000000000001" customHeight="1">
      <c r="AC64" s="585"/>
      <c r="AD64" s="586"/>
      <c r="AE64" s="99"/>
    </row>
    <row r="65" spans="29:30" ht="20.100000000000001" customHeight="1">
      <c r="AC65" s="585"/>
      <c r="AD65" s="586"/>
    </row>
    <row r="66" spans="29:30" ht="20.100000000000001" customHeight="1">
      <c r="AC66" s="585"/>
      <c r="AD66" s="586"/>
    </row>
    <row r="67" spans="29:30" ht="20.100000000000001" customHeight="1">
      <c r="AC67" s="585"/>
      <c r="AD67" s="586"/>
    </row>
    <row r="68" spans="29:30" ht="20.100000000000001" customHeight="1">
      <c r="AC68" s="585"/>
      <c r="AD68" s="586"/>
    </row>
    <row r="69" spans="29:30" ht="20.100000000000001" customHeight="1">
      <c r="AC69" s="585"/>
      <c r="AD69" s="586"/>
    </row>
    <row r="70" spans="29:30" ht="20.100000000000001" customHeight="1">
      <c r="AC70" s="585"/>
      <c r="AD70" s="586"/>
    </row>
    <row r="71" spans="29:30" ht="20.100000000000001" customHeight="1">
      <c r="AC71" s="585"/>
      <c r="AD71" s="586"/>
    </row>
    <row r="72" spans="29:30" ht="20.100000000000001" customHeight="1">
      <c r="AC72" s="585"/>
      <c r="AD72" s="586"/>
    </row>
    <row r="73" spans="29:30" ht="20.100000000000001" customHeight="1">
      <c r="AC73" s="585"/>
      <c r="AD73" s="586"/>
    </row>
    <row r="74" spans="29:30" ht="20.100000000000001" customHeight="1">
      <c r="AC74" s="585"/>
      <c r="AD74" s="586"/>
    </row>
    <row r="75" spans="29:30" ht="20.100000000000001" customHeight="1">
      <c r="AC75" s="585"/>
      <c r="AD75" s="586"/>
    </row>
    <row r="76" spans="29:30" ht="20.100000000000001" customHeight="1">
      <c r="AC76" s="587"/>
      <c r="AD76" s="588"/>
    </row>
    <row r="77" spans="29:30" ht="20.100000000000001" customHeight="1">
      <c r="AC77" s="585"/>
      <c r="AD77" s="586"/>
    </row>
    <row r="78" spans="29:30" ht="20.100000000000001" customHeight="1">
      <c r="AC78" s="585"/>
      <c r="AD78" s="586"/>
    </row>
    <row r="79" spans="29:30" ht="20.100000000000001" customHeight="1">
      <c r="AC79" s="585"/>
      <c r="AD79" s="586"/>
    </row>
    <row r="80" spans="29:30" ht="20.100000000000001" customHeight="1">
      <c r="AC80" s="585"/>
      <c r="AD80" s="586"/>
    </row>
    <row r="81" spans="29:30" ht="20.100000000000001" customHeight="1">
      <c r="AC81" s="585"/>
      <c r="AD81" s="586"/>
    </row>
    <row r="82" spans="29:30" ht="20.100000000000001" customHeight="1">
      <c r="AC82" s="585"/>
      <c r="AD82" s="586"/>
    </row>
    <row r="83" spans="29:30" ht="20.100000000000001" customHeight="1">
      <c r="AC83" s="585"/>
      <c r="AD83" s="586"/>
    </row>
    <row r="84" spans="29:30" ht="20.100000000000001" customHeight="1">
      <c r="AC84" s="585"/>
      <c r="AD84" s="586"/>
    </row>
    <row r="85" spans="29:30" ht="20.100000000000001" customHeight="1">
      <c r="AC85" s="585"/>
      <c r="AD85" s="586"/>
    </row>
    <row r="93" spans="29:30" ht="20.100000000000001" customHeight="1">
      <c r="AD93" s="589"/>
    </row>
    <row r="94" spans="29:30" ht="20.100000000000001" customHeight="1">
      <c r="AD94" s="590"/>
    </row>
    <row r="158" spans="29:30" ht="20.100000000000001" customHeight="1">
      <c r="AC158" s="591"/>
      <c r="AD158" s="592"/>
    </row>
    <row r="159" spans="29:30" ht="20.100000000000001" customHeight="1">
      <c r="AC159" s="591"/>
      <c r="AD159" s="592"/>
    </row>
    <row r="160" spans="29:30" ht="20.100000000000001" customHeight="1">
      <c r="AC160" s="591"/>
      <c r="AD160" s="592"/>
    </row>
    <row r="161" spans="29:30" ht="20.100000000000001" customHeight="1">
      <c r="AC161" s="591"/>
      <c r="AD161" s="592"/>
    </row>
    <row r="162" spans="29:30" ht="20.100000000000001" customHeight="1">
      <c r="AC162" s="591"/>
      <c r="AD162" s="592"/>
    </row>
    <row r="163" spans="29:30" ht="20.100000000000001" customHeight="1">
      <c r="AC163" s="591"/>
      <c r="AD163" s="592"/>
    </row>
    <row r="164" spans="29:30" ht="20.100000000000001" customHeight="1">
      <c r="AC164" s="591"/>
      <c r="AD164" s="592"/>
    </row>
    <row r="165" spans="29:30" ht="20.100000000000001" customHeight="1">
      <c r="AC165" s="591"/>
      <c r="AD165" s="592"/>
    </row>
    <row r="166" spans="29:30" ht="20.100000000000001" customHeight="1">
      <c r="AC166" s="591"/>
      <c r="AD166" s="592"/>
    </row>
    <row r="167" spans="29:30" ht="20.100000000000001" customHeight="1">
      <c r="AC167" s="591"/>
      <c r="AD167" s="592"/>
    </row>
    <row r="168" spans="29:30" ht="20.100000000000001" customHeight="1">
      <c r="AC168" s="591"/>
      <c r="AD168" s="592"/>
    </row>
    <row r="169" spans="29:30" ht="20.100000000000001" customHeight="1">
      <c r="AC169" s="591"/>
      <c r="AD169" s="592"/>
    </row>
    <row r="170" spans="29:30" ht="20.100000000000001" customHeight="1">
      <c r="AC170" s="591"/>
      <c r="AD170" s="592"/>
    </row>
    <row r="171" spans="29:30" ht="20.100000000000001" customHeight="1">
      <c r="AC171" s="591"/>
      <c r="AD171" s="592"/>
    </row>
    <row r="172" spans="29:30" ht="20.100000000000001" customHeight="1">
      <c r="AC172" s="591"/>
      <c r="AD172" s="592"/>
    </row>
    <row r="173" spans="29:30" ht="20.100000000000001" customHeight="1">
      <c r="AC173" s="591"/>
      <c r="AD173" s="592"/>
    </row>
    <row r="174" spans="29:30" ht="20.100000000000001" customHeight="1">
      <c r="AC174" s="591"/>
      <c r="AD174" s="592"/>
    </row>
    <row r="175" spans="29:30" ht="20.100000000000001" customHeight="1">
      <c r="AC175" s="591"/>
      <c r="AD175" s="592"/>
    </row>
    <row r="176" spans="29:30" ht="20.100000000000001" customHeight="1">
      <c r="AC176" s="591"/>
      <c r="AD176" s="592"/>
    </row>
    <row r="177" spans="29:30" ht="20.100000000000001" customHeight="1">
      <c r="AC177" s="591"/>
      <c r="AD177" s="592"/>
    </row>
    <row r="178" spans="29:30" ht="20.100000000000001" customHeight="1">
      <c r="AC178" s="591"/>
      <c r="AD178" s="592"/>
    </row>
    <row r="179" spans="29:30" ht="20.100000000000001" customHeight="1">
      <c r="AC179" s="591"/>
      <c r="AD179" s="592"/>
    </row>
    <row r="180" spans="29:30" ht="20.100000000000001" customHeight="1">
      <c r="AC180" s="591"/>
      <c r="AD180" s="592"/>
    </row>
    <row r="181" spans="29:30" ht="20.100000000000001" customHeight="1">
      <c r="AC181" s="591"/>
      <c r="AD181" s="592"/>
    </row>
    <row r="182" spans="29:30" ht="20.100000000000001" customHeight="1">
      <c r="AC182" s="591"/>
      <c r="AD182" s="592"/>
    </row>
    <row r="183" spans="29:30" ht="20.100000000000001" customHeight="1">
      <c r="AC183" s="591"/>
      <c r="AD183" s="592"/>
    </row>
    <row r="184" spans="29:30" ht="20.100000000000001" customHeight="1">
      <c r="AC184" s="591"/>
      <c r="AD184" s="592"/>
    </row>
    <row r="185" spans="29:30" ht="20.100000000000001" customHeight="1">
      <c r="AC185" s="591"/>
      <c r="AD185" s="592"/>
    </row>
    <row r="186" spans="29:30" ht="20.100000000000001" customHeight="1">
      <c r="AC186" s="591"/>
      <c r="AD186" s="592"/>
    </row>
    <row r="187" spans="29:30" ht="20.100000000000001" customHeight="1">
      <c r="AC187" s="591"/>
      <c r="AD187" s="592"/>
    </row>
    <row r="188" spans="29:30" ht="20.100000000000001" customHeight="1">
      <c r="AC188" s="591"/>
      <c r="AD188" s="592"/>
    </row>
    <row r="189" spans="29:30" ht="20.100000000000001" customHeight="1">
      <c r="AC189" s="591"/>
      <c r="AD189" s="592"/>
    </row>
    <row r="190" spans="29:30" ht="20.100000000000001" customHeight="1">
      <c r="AC190" s="591"/>
      <c r="AD190" s="592"/>
    </row>
    <row r="191" spans="29:30" ht="20.100000000000001" customHeight="1">
      <c r="AC191" s="591"/>
      <c r="AD191" s="592"/>
    </row>
    <row r="192" spans="29:30" ht="20.100000000000001" customHeight="1">
      <c r="AC192" s="591"/>
      <c r="AD192" s="592"/>
    </row>
    <row r="193" spans="29:30" ht="20.100000000000001" customHeight="1">
      <c r="AC193" s="591"/>
      <c r="AD193" s="592"/>
    </row>
    <row r="194" spans="29:30" ht="20.100000000000001" customHeight="1">
      <c r="AC194" s="591"/>
      <c r="AD194" s="592"/>
    </row>
    <row r="195" spans="29:30" ht="20.100000000000001" customHeight="1">
      <c r="AC195" s="591"/>
      <c r="AD195" s="592"/>
    </row>
    <row r="196" spans="29:30" ht="20.100000000000001" customHeight="1">
      <c r="AC196" s="591"/>
      <c r="AD196" s="592"/>
    </row>
    <row r="197" spans="29:30" ht="20.100000000000001" customHeight="1">
      <c r="AC197" s="591"/>
      <c r="AD197" s="592"/>
    </row>
    <row r="198" spans="29:30" ht="20.100000000000001" customHeight="1">
      <c r="AC198" s="591"/>
      <c r="AD198" s="592"/>
    </row>
    <row r="199" spans="29:30" ht="20.100000000000001" customHeight="1">
      <c r="AC199" s="593"/>
      <c r="AD199" s="594"/>
    </row>
    <row r="200" spans="29:30" ht="20.100000000000001" customHeight="1">
      <c r="AC200" s="593"/>
      <c r="AD200" s="594"/>
    </row>
    <row r="201" spans="29:30" ht="20.100000000000001" customHeight="1">
      <c r="AC201" s="595"/>
      <c r="AD201" s="596"/>
    </row>
    <row r="202" spans="29:30" ht="20.100000000000001" customHeight="1">
      <c r="AC202" s="595"/>
      <c r="AD202" s="596"/>
    </row>
    <row r="203" spans="29:30" ht="20.100000000000001" customHeight="1">
      <c r="AC203" s="595"/>
      <c r="AD203" s="596"/>
    </row>
    <row r="204" spans="29:30" ht="20.100000000000001" customHeight="1">
      <c r="AC204" s="595"/>
      <c r="AD204" s="596"/>
    </row>
  </sheetData>
  <sheetProtection algorithmName="SHA-512" hashValue="v1snqLTJIMoSzrouHxBRt0fWlUR0tfZdmdQol178rEVxrsC1LJD2U2yKv8ug/apPT57WT8leYV124dbsBp5V5A==" saltValue="AnB5EbUSCp19eTfel7fTxQ==" spinCount="100000" sheet="1" formatCells="0" formatRows="0" insertRows="0" deleteRows="0" selectLockedCells="1" autoFilter="0" pivotTables="0"/>
  <mergeCells count="46">
    <mergeCell ref="D21:I21"/>
    <mergeCell ref="J21:M21"/>
    <mergeCell ref="D8:I8"/>
    <mergeCell ref="J8:V8"/>
    <mergeCell ref="D11:I11"/>
    <mergeCell ref="D12:I12"/>
    <mergeCell ref="J12:V12"/>
    <mergeCell ref="D13:I13"/>
    <mergeCell ref="K13:M13"/>
    <mergeCell ref="P13:R13"/>
    <mergeCell ref="D16:I16"/>
    <mergeCell ref="J16:R16"/>
    <mergeCell ref="T16:Z17"/>
    <mergeCell ref="D17:I17"/>
    <mergeCell ref="J17:R17"/>
    <mergeCell ref="D22:I22"/>
    <mergeCell ref="J22:M22"/>
    <mergeCell ref="D23:I23"/>
    <mergeCell ref="J23:M23"/>
    <mergeCell ref="D24:I24"/>
    <mergeCell ref="J24:M24"/>
    <mergeCell ref="D26:O26"/>
    <mergeCell ref="D27:I27"/>
    <mergeCell ref="J27:M27"/>
    <mergeCell ref="P27:Y27"/>
    <mergeCell ref="D28:I28"/>
    <mergeCell ref="J28:M28"/>
    <mergeCell ref="P28:Y28"/>
    <mergeCell ref="D29:I29"/>
    <mergeCell ref="J29:M29"/>
    <mergeCell ref="D30:I30"/>
    <mergeCell ref="J30:M30"/>
    <mergeCell ref="D31:I31"/>
    <mergeCell ref="J31:M31"/>
    <mergeCell ref="D41:I41"/>
    <mergeCell ref="J41:M41"/>
    <mergeCell ref="D43:I43"/>
    <mergeCell ref="J43:M43"/>
    <mergeCell ref="D34:I34"/>
    <mergeCell ref="J34:M34"/>
    <mergeCell ref="D37:I37"/>
    <mergeCell ref="J37:M37"/>
    <mergeCell ref="D39:I39"/>
    <mergeCell ref="J39:M39"/>
    <mergeCell ref="D42:X42"/>
    <mergeCell ref="D38:X38"/>
  </mergeCells>
  <phoneticPr fontId="23"/>
  <conditionalFormatting sqref="B1:B3">
    <cfRule type="expression" dxfId="136" priority="8">
      <formula>_xlfn.ISFORMULA(B1)=TRUE</formula>
    </cfRule>
  </conditionalFormatting>
  <conditionalFormatting sqref="J11">
    <cfRule type="expression" dxfId="135" priority="9">
      <formula>$Q$11="■"</formula>
    </cfRule>
    <cfRule type="expression" dxfId="134" priority="10">
      <formula>#REF!="■"</formula>
    </cfRule>
    <cfRule type="expression" dxfId="133" priority="11">
      <formula>#REF!="■"</formula>
    </cfRule>
  </conditionalFormatting>
  <conditionalFormatting sqref="J16:J17">
    <cfRule type="containsBlanks" dxfId="132" priority="27">
      <formula>LEN(TRIM(J16))=0</formula>
    </cfRule>
  </conditionalFormatting>
  <conditionalFormatting sqref="J21:J22">
    <cfRule type="containsBlanks" dxfId="131" priority="28">
      <formula>LEN(TRIM(J21))=0</formula>
    </cfRule>
  </conditionalFormatting>
  <conditionalFormatting sqref="J23:J24">
    <cfRule type="notContainsBlanks" dxfId="130" priority="16">
      <formula>LEN(TRIM(J23))&gt;0</formula>
    </cfRule>
    <cfRule type="expression" dxfId="129" priority="17">
      <formula>#REF!="■"</formula>
    </cfRule>
  </conditionalFormatting>
  <conditionalFormatting sqref="J27 J29">
    <cfRule type="expression" dxfId="128" priority="21">
      <formula>#REF!&lt;&gt;""</formula>
    </cfRule>
    <cfRule type="containsBlanks" dxfId="127" priority="22">
      <formula>LEN(TRIM(J27))=0</formula>
    </cfRule>
  </conditionalFormatting>
  <conditionalFormatting sqref="J28">
    <cfRule type="expression" dxfId="126" priority="5">
      <formula>#REF!&lt;&gt;""</formula>
    </cfRule>
    <cfRule type="containsBlanks" dxfId="125" priority="6">
      <formula>LEN(TRIM(J28))=0</formula>
    </cfRule>
  </conditionalFormatting>
  <conditionalFormatting sqref="J30">
    <cfRule type="expression" dxfId="124" priority="2">
      <formula>#REF!&lt;&gt;""</formula>
    </cfRule>
    <cfRule type="containsBlanks" dxfId="123" priority="3">
      <formula>LEN(TRIM(J30))=0</formula>
    </cfRule>
  </conditionalFormatting>
  <conditionalFormatting sqref="J31">
    <cfRule type="notContainsBlanks" dxfId="122" priority="18">
      <formula>LEN(TRIM(J31))&gt;0</formula>
    </cfRule>
    <cfRule type="expression" dxfId="121" priority="19">
      <formula>#REF!="■"</formula>
    </cfRule>
  </conditionalFormatting>
  <conditionalFormatting sqref="J27:M27">
    <cfRule type="expression" dxfId="120" priority="20">
      <formula>#REF!&lt;&gt;""</formula>
    </cfRule>
  </conditionalFormatting>
  <conditionalFormatting sqref="J28:M30">
    <cfRule type="expression" dxfId="119" priority="1">
      <formula>#REF!&lt;&gt;""</formula>
    </cfRule>
  </conditionalFormatting>
  <conditionalFormatting sqref="J13:N13">
    <cfRule type="expression" dxfId="118" priority="13">
      <formula>AND($Q$11="■",$J$11="□")</formula>
    </cfRule>
  </conditionalFormatting>
  <conditionalFormatting sqref="J12:V12">
    <cfRule type="expression" dxfId="117" priority="14">
      <formula>AND($Q$11="■",$J$11="□")</formula>
    </cfRule>
    <cfRule type="containsBlanks" dxfId="116" priority="26">
      <formula>LEN(TRIM(J12))=0</formula>
    </cfRule>
  </conditionalFormatting>
  <conditionalFormatting sqref="K13:M13">
    <cfRule type="containsBlanks" dxfId="115" priority="25">
      <formula>LEN(TRIM(K13))=0</formula>
    </cfRule>
  </conditionalFormatting>
  <conditionalFormatting sqref="O13:S13">
    <cfRule type="expression" dxfId="114" priority="12">
      <formula>AND($Q$11="□",$J$11="■")</formula>
    </cfRule>
  </conditionalFormatting>
  <conditionalFormatting sqref="P13:R13">
    <cfRule type="containsBlanks" dxfId="113" priority="24">
      <formula>LEN(TRIM(P13))=0</formula>
    </cfRule>
  </conditionalFormatting>
  <conditionalFormatting sqref="Q11">
    <cfRule type="expression" dxfId="112" priority="23">
      <formula>$Q$11="■"</formula>
    </cfRule>
    <cfRule type="expression" dxfId="111" priority="30">
      <formula>#REF!="■"</formula>
    </cfRule>
    <cfRule type="expression" dxfId="110" priority="31">
      <formula>#REF!="■"</formula>
    </cfRule>
  </conditionalFormatting>
  <conditionalFormatting sqref="AB30:AB32">
    <cfRule type="expression" dxfId="109" priority="15">
      <formula>_xlfn.ISFORMULA(AB30)=TRUE</formula>
    </cfRule>
  </conditionalFormatting>
  <conditionalFormatting sqref="AD93:AD94 AC158:AD204">
    <cfRule type="expression" priority="29">
      <formula>CELL("protect",AC93)=0</formula>
    </cfRule>
  </conditionalFormatting>
  <dataValidations count="6">
    <dataValidation type="custom" imeMode="disabled" allowBlank="1" showInputMessage="1" showErrorMessage="1" error="小数点以下は第一位まで、二位以下切り捨てで入力して下さい。" sqref="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xr:uid="{BDF76F7E-EB89-4C9E-99E6-5D2D73356DBC}">
      <formula1>L65498-ROUNDDOWN(L65498,1)=0</formula1>
    </dataValidation>
    <dataValidation type="list" allowBlank="1" showInputMessage="1" showErrorMessage="1" sqref="IG65583 SC65583 ABY65583 ALU65583 AVQ65583 BFM65583 BPI65583 BZE65583 CJA65583 CSW65583 DCS65583 DMO65583 DWK65583 EGG65583 EQC65583 EZY65583 FJU65583 FTQ65583 GDM65583 GNI65583 GXE65583 HHA65583 HQW65583 IAS65583 IKO65583 IUK65583 JEG65583 JOC65583 JXY65583 KHU65583 KRQ65583 LBM65583 LLI65583 LVE65583 MFA65583 MOW65583 MYS65583 NIO65583 NSK65583 OCG65583 OMC65583 OVY65583 PFU65583 PPQ65583 PZM65583 QJI65583 QTE65583 RDA65583 RMW65583 RWS65583 SGO65583 SQK65583 TAG65583 TKC65583 TTY65583 UDU65583 UNQ65583 UXM65583 VHI65583 VRE65583 WBA65583 WKW65583 WUS65583 IG131119 SC131119 ABY131119 ALU131119 AVQ131119 BFM131119 BPI131119 BZE131119 CJA131119 CSW131119 DCS131119 DMO131119 DWK131119 EGG131119 EQC131119 EZY131119 FJU131119 FTQ131119 GDM131119 GNI131119 GXE131119 HHA131119 HQW131119 IAS131119 IKO131119 IUK131119 JEG131119 JOC131119 JXY131119 KHU131119 KRQ131119 LBM131119 LLI131119 LVE131119 MFA131119 MOW131119 MYS131119 NIO131119 NSK131119 OCG131119 OMC131119 OVY131119 PFU131119 PPQ131119 PZM131119 QJI131119 QTE131119 RDA131119 RMW131119 RWS131119 SGO131119 SQK131119 TAG131119 TKC131119 TTY131119 UDU131119 UNQ131119 UXM131119 VHI131119 VRE131119 WBA131119 WKW131119 WUS131119 IG196655 SC196655 ABY196655 ALU196655 AVQ196655 BFM196655 BPI196655 BZE196655 CJA196655 CSW196655 DCS196655 DMO196655 DWK196655 EGG196655 EQC196655 EZY196655 FJU196655 FTQ196655 GDM196655 GNI196655 GXE196655 HHA196655 HQW196655 IAS196655 IKO196655 IUK196655 JEG196655 JOC196655 JXY196655 KHU196655 KRQ196655 LBM196655 LLI196655 LVE196655 MFA196655 MOW196655 MYS196655 NIO196655 NSK196655 OCG196655 OMC196655 OVY196655 PFU196655 PPQ196655 PZM196655 QJI196655 QTE196655 RDA196655 RMW196655 RWS196655 SGO196655 SQK196655 TAG196655 TKC196655 TTY196655 UDU196655 UNQ196655 UXM196655 VHI196655 VRE196655 WBA196655 WKW196655 WUS196655 IG262191 SC262191 ABY262191 ALU262191 AVQ262191 BFM262191 BPI262191 BZE262191 CJA262191 CSW262191 DCS262191 DMO262191 DWK262191 EGG262191 EQC262191 EZY262191 FJU262191 FTQ262191 GDM262191 GNI262191 GXE262191 HHA262191 HQW262191 IAS262191 IKO262191 IUK262191 JEG262191 JOC262191 JXY262191 KHU262191 KRQ262191 LBM262191 LLI262191 LVE262191 MFA262191 MOW262191 MYS262191 NIO262191 NSK262191 OCG262191 OMC262191 OVY262191 PFU262191 PPQ262191 PZM262191 QJI262191 QTE262191 RDA262191 RMW262191 RWS262191 SGO262191 SQK262191 TAG262191 TKC262191 TTY262191 UDU262191 UNQ262191 UXM262191 VHI262191 VRE262191 WBA262191 WKW262191 WUS262191 IG327727 SC327727 ABY327727 ALU327727 AVQ327727 BFM327727 BPI327727 BZE327727 CJA327727 CSW327727 DCS327727 DMO327727 DWK327727 EGG327727 EQC327727 EZY327727 FJU327727 FTQ327727 GDM327727 GNI327727 GXE327727 HHA327727 HQW327727 IAS327727 IKO327727 IUK327727 JEG327727 JOC327727 JXY327727 KHU327727 KRQ327727 LBM327727 LLI327727 LVE327727 MFA327727 MOW327727 MYS327727 NIO327727 NSK327727 OCG327727 OMC327727 OVY327727 PFU327727 PPQ327727 PZM327727 QJI327727 QTE327727 RDA327727 RMW327727 RWS327727 SGO327727 SQK327727 TAG327727 TKC327727 TTY327727 UDU327727 UNQ327727 UXM327727 VHI327727 VRE327727 WBA327727 WKW327727 WUS327727 IG393263 SC393263 ABY393263 ALU393263 AVQ393263 BFM393263 BPI393263 BZE393263 CJA393263 CSW393263 DCS393263 DMO393263 DWK393263 EGG393263 EQC393263 EZY393263 FJU393263 FTQ393263 GDM393263 GNI393263 GXE393263 HHA393263 HQW393263 IAS393263 IKO393263 IUK393263 JEG393263 JOC393263 JXY393263 KHU393263 KRQ393263 LBM393263 LLI393263 LVE393263 MFA393263 MOW393263 MYS393263 NIO393263 NSK393263 OCG393263 OMC393263 OVY393263 PFU393263 PPQ393263 PZM393263 QJI393263 QTE393263 RDA393263 RMW393263 RWS393263 SGO393263 SQK393263 TAG393263 TKC393263 TTY393263 UDU393263 UNQ393263 UXM393263 VHI393263 VRE393263 WBA393263 WKW393263 WUS393263 IG458799 SC458799 ABY458799 ALU458799 AVQ458799 BFM458799 BPI458799 BZE458799 CJA458799 CSW458799 DCS458799 DMO458799 DWK458799 EGG458799 EQC458799 EZY458799 FJU458799 FTQ458799 GDM458799 GNI458799 GXE458799 HHA458799 HQW458799 IAS458799 IKO458799 IUK458799 JEG458799 JOC458799 JXY458799 KHU458799 KRQ458799 LBM458799 LLI458799 LVE458799 MFA458799 MOW458799 MYS458799 NIO458799 NSK458799 OCG458799 OMC458799 OVY458799 PFU458799 PPQ458799 PZM458799 QJI458799 QTE458799 RDA458799 RMW458799 RWS458799 SGO458799 SQK458799 TAG458799 TKC458799 TTY458799 UDU458799 UNQ458799 UXM458799 VHI458799 VRE458799 WBA458799 WKW458799 WUS458799 IG524335 SC524335 ABY524335 ALU524335 AVQ524335 BFM524335 BPI524335 BZE524335 CJA524335 CSW524335 DCS524335 DMO524335 DWK524335 EGG524335 EQC524335 EZY524335 FJU524335 FTQ524335 GDM524335 GNI524335 GXE524335 HHA524335 HQW524335 IAS524335 IKO524335 IUK524335 JEG524335 JOC524335 JXY524335 KHU524335 KRQ524335 LBM524335 LLI524335 LVE524335 MFA524335 MOW524335 MYS524335 NIO524335 NSK524335 OCG524335 OMC524335 OVY524335 PFU524335 PPQ524335 PZM524335 QJI524335 QTE524335 RDA524335 RMW524335 RWS524335 SGO524335 SQK524335 TAG524335 TKC524335 TTY524335 UDU524335 UNQ524335 UXM524335 VHI524335 VRE524335 WBA524335 WKW524335 WUS524335 IG589871 SC589871 ABY589871 ALU589871 AVQ589871 BFM589871 BPI589871 BZE589871 CJA589871 CSW589871 DCS589871 DMO589871 DWK589871 EGG589871 EQC589871 EZY589871 FJU589871 FTQ589871 GDM589871 GNI589871 GXE589871 HHA589871 HQW589871 IAS589871 IKO589871 IUK589871 JEG589871 JOC589871 JXY589871 KHU589871 KRQ589871 LBM589871 LLI589871 LVE589871 MFA589871 MOW589871 MYS589871 NIO589871 NSK589871 OCG589871 OMC589871 OVY589871 PFU589871 PPQ589871 PZM589871 QJI589871 QTE589871 RDA589871 RMW589871 RWS589871 SGO589871 SQK589871 TAG589871 TKC589871 TTY589871 UDU589871 UNQ589871 UXM589871 VHI589871 VRE589871 WBA589871 WKW589871 WUS589871 IG655407 SC655407 ABY655407 ALU655407 AVQ655407 BFM655407 BPI655407 BZE655407 CJA655407 CSW655407 DCS655407 DMO655407 DWK655407 EGG655407 EQC655407 EZY655407 FJU655407 FTQ655407 GDM655407 GNI655407 GXE655407 HHA655407 HQW655407 IAS655407 IKO655407 IUK655407 JEG655407 JOC655407 JXY655407 KHU655407 KRQ655407 LBM655407 LLI655407 LVE655407 MFA655407 MOW655407 MYS655407 NIO655407 NSK655407 OCG655407 OMC655407 OVY655407 PFU655407 PPQ655407 PZM655407 QJI655407 QTE655407 RDA655407 RMW655407 RWS655407 SGO655407 SQK655407 TAG655407 TKC655407 TTY655407 UDU655407 UNQ655407 UXM655407 VHI655407 VRE655407 WBA655407 WKW655407 WUS655407 IG720943 SC720943 ABY720943 ALU720943 AVQ720943 BFM720943 BPI720943 BZE720943 CJA720943 CSW720943 DCS720943 DMO720943 DWK720943 EGG720943 EQC720943 EZY720943 FJU720943 FTQ720943 GDM720943 GNI720943 GXE720943 HHA720943 HQW720943 IAS720943 IKO720943 IUK720943 JEG720943 JOC720943 JXY720943 KHU720943 KRQ720943 LBM720943 LLI720943 LVE720943 MFA720943 MOW720943 MYS720943 NIO720943 NSK720943 OCG720943 OMC720943 OVY720943 PFU720943 PPQ720943 PZM720943 QJI720943 QTE720943 RDA720943 RMW720943 RWS720943 SGO720943 SQK720943 TAG720943 TKC720943 TTY720943 UDU720943 UNQ720943 UXM720943 VHI720943 VRE720943 WBA720943 WKW720943 WUS720943 IG786479 SC786479 ABY786479 ALU786479 AVQ786479 BFM786479 BPI786479 BZE786479 CJA786479 CSW786479 DCS786479 DMO786479 DWK786479 EGG786479 EQC786479 EZY786479 FJU786479 FTQ786479 GDM786479 GNI786479 GXE786479 HHA786479 HQW786479 IAS786479 IKO786479 IUK786479 JEG786479 JOC786479 JXY786479 KHU786479 KRQ786479 LBM786479 LLI786479 LVE786479 MFA786479 MOW786479 MYS786479 NIO786479 NSK786479 OCG786479 OMC786479 OVY786479 PFU786479 PPQ786479 PZM786479 QJI786479 QTE786479 RDA786479 RMW786479 RWS786479 SGO786479 SQK786479 TAG786479 TKC786479 TTY786479 UDU786479 UNQ786479 UXM786479 VHI786479 VRE786479 WBA786479 WKW786479 WUS786479 IG852015 SC852015 ABY852015 ALU852015 AVQ852015 BFM852015 BPI852015 BZE852015 CJA852015 CSW852015 DCS852015 DMO852015 DWK852015 EGG852015 EQC852015 EZY852015 FJU852015 FTQ852015 GDM852015 GNI852015 GXE852015 HHA852015 HQW852015 IAS852015 IKO852015 IUK852015 JEG852015 JOC852015 JXY852015 KHU852015 KRQ852015 LBM852015 LLI852015 LVE852015 MFA852015 MOW852015 MYS852015 NIO852015 NSK852015 OCG852015 OMC852015 OVY852015 PFU852015 PPQ852015 PZM852015 QJI852015 QTE852015 RDA852015 RMW852015 RWS852015 SGO852015 SQK852015 TAG852015 TKC852015 TTY852015 UDU852015 UNQ852015 UXM852015 VHI852015 VRE852015 WBA852015 WKW852015 WUS852015 IG917551 SC917551 ABY917551 ALU917551 AVQ917551 BFM917551 BPI917551 BZE917551 CJA917551 CSW917551 DCS917551 DMO917551 DWK917551 EGG917551 EQC917551 EZY917551 FJU917551 FTQ917551 GDM917551 GNI917551 GXE917551 HHA917551 HQW917551 IAS917551 IKO917551 IUK917551 JEG917551 JOC917551 JXY917551 KHU917551 KRQ917551 LBM917551 LLI917551 LVE917551 MFA917551 MOW917551 MYS917551 NIO917551 NSK917551 OCG917551 OMC917551 OVY917551 PFU917551 PPQ917551 PZM917551 QJI917551 QTE917551 RDA917551 RMW917551 RWS917551 SGO917551 SQK917551 TAG917551 TKC917551 TTY917551 UDU917551 UNQ917551 UXM917551 VHI917551 VRE917551 WBA917551 WKW917551 WUS917551 IG983087 SC983087 ABY983087 ALU983087 AVQ983087 BFM983087 BPI983087 BZE983087 CJA983087 CSW983087 DCS983087 DMO983087 DWK983087 EGG983087 EQC983087 EZY983087 FJU983087 FTQ983087 GDM983087 GNI983087 GXE983087 HHA983087 HQW983087 IAS983087 IKO983087 IUK983087 JEG983087 JOC983087 JXY983087 KHU983087 KRQ983087 LBM983087 LLI983087 LVE983087 MFA983087 MOW983087 MYS983087 NIO983087 NSK983087 OCG983087 OMC983087 OVY983087 PFU983087 PPQ983087 PZM983087 QJI983087 QTE983087 RDA983087 RMW983087 RWS983087 SGO983087 SQK983087 TAG983087 TKC983087 TTY983087 UDU983087 UNQ983087 UXM983087 VHI983087 VRE983087 WBA983087 WKW983087 WUS983087 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Z983087:AA983087 Z917551:AA917551 Z852015:AA852015 Z786479:AA786479 Z720943:AA720943 Z655407:AA655407 Z589871:AA589871 Z524335:AA524335 Z458799:AA458799 Z393263:AA393263 Z327727:AA327727 Z262191:AA262191 Z196655:AA196655 Z131119:AA131119 Z65583:AA65583 Z983089:AA983089 Z917553:AA917553 Z852017:AA852017 Z786481:AA786481 Z720945:AA720945 Z655409:AA655409 Z589873:AA589873 Z524337:AA524337 Z458801:AA458801 Z393265:AA393265 Z327729:AA327729 Z262193:AA262193 Z196657:AA196657 Z131121:AA131121 Z65585:AA65585" xr:uid="{F54B54DD-6C18-4068-A7D6-A2B5AB417400}">
      <formula1>"無,有"</formula1>
    </dataValidation>
    <dataValidation type="list" allowBlank="1" showInputMessage="1" showErrorMessage="1" sqref="WUE983005:WUK983005 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xr:uid="{7B103DAB-4DEE-4E44-9081-242C6AAA4A02}">
      <formula1>"専用,ハイブリット"</formula1>
    </dataValidation>
    <dataValidation type="list" allowBlank="1" showInputMessage="1" showErrorMessage="1" sqref="L65497:M65497 HS65495:HT65495 RO65495:RP65495 ABK65495:ABL65495 ALG65495:ALH65495 AVC65495:AVD65495 BEY65495:BEZ65495 BOU65495:BOV65495 BYQ65495:BYR65495 CIM65495:CIN65495 CSI65495:CSJ65495 DCE65495:DCF65495 DMA65495:DMB65495 DVW65495:DVX65495 EFS65495:EFT65495 EPO65495:EPP65495 EZK65495:EZL65495 FJG65495:FJH65495 FTC65495:FTD65495 GCY65495:GCZ65495 GMU65495:GMV65495 GWQ65495:GWR65495 HGM65495:HGN65495 HQI65495:HQJ65495 IAE65495:IAF65495 IKA65495:IKB65495 ITW65495:ITX65495 JDS65495:JDT65495 JNO65495:JNP65495 JXK65495:JXL65495 KHG65495:KHH65495 KRC65495:KRD65495 LAY65495:LAZ65495 LKU65495:LKV65495 LUQ65495:LUR65495 MEM65495:MEN65495 MOI65495:MOJ65495 MYE65495:MYF65495 NIA65495:NIB65495 NRW65495:NRX65495 OBS65495:OBT65495 OLO65495:OLP65495 OVK65495:OVL65495 PFG65495:PFH65495 PPC65495:PPD65495 PYY65495:PYZ65495 QIU65495:QIV65495 QSQ65495:QSR65495 RCM65495:RCN65495 RMI65495:RMJ65495 RWE65495:RWF65495 SGA65495:SGB65495 SPW65495:SPX65495 SZS65495:SZT65495 TJO65495:TJP65495 TTK65495:TTL65495 UDG65495:UDH65495 UNC65495:UND65495 UWY65495:UWZ65495 VGU65495:VGV65495 VQQ65495:VQR65495 WAM65495:WAN65495 WKI65495:WKJ65495 WUE65495:WUF65495 L131033:M131033 HS131031:HT131031 RO131031:RP131031 ABK131031:ABL131031 ALG131031:ALH131031 AVC131031:AVD131031 BEY131031:BEZ131031 BOU131031:BOV131031 BYQ131031:BYR131031 CIM131031:CIN131031 CSI131031:CSJ131031 DCE131031:DCF131031 DMA131031:DMB131031 DVW131031:DVX131031 EFS131031:EFT131031 EPO131031:EPP131031 EZK131031:EZL131031 FJG131031:FJH131031 FTC131031:FTD131031 GCY131031:GCZ131031 GMU131031:GMV131031 GWQ131031:GWR131031 HGM131031:HGN131031 HQI131031:HQJ131031 IAE131031:IAF131031 IKA131031:IKB131031 ITW131031:ITX131031 JDS131031:JDT131031 JNO131031:JNP131031 JXK131031:JXL131031 KHG131031:KHH131031 KRC131031:KRD131031 LAY131031:LAZ131031 LKU131031:LKV131031 LUQ131031:LUR131031 MEM131031:MEN131031 MOI131031:MOJ131031 MYE131031:MYF131031 NIA131031:NIB131031 NRW131031:NRX131031 OBS131031:OBT131031 OLO131031:OLP131031 OVK131031:OVL131031 PFG131031:PFH131031 PPC131031:PPD131031 PYY131031:PYZ131031 QIU131031:QIV131031 QSQ131031:QSR131031 RCM131031:RCN131031 RMI131031:RMJ131031 RWE131031:RWF131031 SGA131031:SGB131031 SPW131031:SPX131031 SZS131031:SZT131031 TJO131031:TJP131031 TTK131031:TTL131031 UDG131031:UDH131031 UNC131031:UND131031 UWY131031:UWZ131031 VGU131031:VGV131031 VQQ131031:VQR131031 WAM131031:WAN131031 WKI131031:WKJ131031 WUE131031:WUF131031 L196569:M196569 HS196567:HT196567 RO196567:RP196567 ABK196567:ABL196567 ALG196567:ALH196567 AVC196567:AVD196567 BEY196567:BEZ196567 BOU196567:BOV196567 BYQ196567:BYR196567 CIM196567:CIN196567 CSI196567:CSJ196567 DCE196567:DCF196567 DMA196567:DMB196567 DVW196567:DVX196567 EFS196567:EFT196567 EPO196567:EPP196567 EZK196567:EZL196567 FJG196567:FJH196567 FTC196567:FTD196567 GCY196567:GCZ196567 GMU196567:GMV196567 GWQ196567:GWR196567 HGM196567:HGN196567 HQI196567:HQJ196567 IAE196567:IAF196567 IKA196567:IKB196567 ITW196567:ITX196567 JDS196567:JDT196567 JNO196567:JNP196567 JXK196567:JXL196567 KHG196567:KHH196567 KRC196567:KRD196567 LAY196567:LAZ196567 LKU196567:LKV196567 LUQ196567:LUR196567 MEM196567:MEN196567 MOI196567:MOJ196567 MYE196567:MYF196567 NIA196567:NIB196567 NRW196567:NRX196567 OBS196567:OBT196567 OLO196567:OLP196567 OVK196567:OVL196567 PFG196567:PFH196567 PPC196567:PPD196567 PYY196567:PYZ196567 QIU196567:QIV196567 QSQ196567:QSR196567 RCM196567:RCN196567 RMI196567:RMJ196567 RWE196567:RWF196567 SGA196567:SGB196567 SPW196567:SPX196567 SZS196567:SZT196567 TJO196567:TJP196567 TTK196567:TTL196567 UDG196567:UDH196567 UNC196567:UND196567 UWY196567:UWZ196567 VGU196567:VGV196567 VQQ196567:VQR196567 WAM196567:WAN196567 WKI196567:WKJ196567 WUE196567:WUF196567 L262105:M262105 HS262103:HT262103 RO262103:RP262103 ABK262103:ABL262103 ALG262103:ALH262103 AVC262103:AVD262103 BEY262103:BEZ262103 BOU262103:BOV262103 BYQ262103:BYR262103 CIM262103:CIN262103 CSI262103:CSJ262103 DCE262103:DCF262103 DMA262103:DMB262103 DVW262103:DVX262103 EFS262103:EFT262103 EPO262103:EPP262103 EZK262103:EZL262103 FJG262103:FJH262103 FTC262103:FTD262103 GCY262103:GCZ262103 GMU262103:GMV262103 GWQ262103:GWR262103 HGM262103:HGN262103 HQI262103:HQJ262103 IAE262103:IAF262103 IKA262103:IKB262103 ITW262103:ITX262103 JDS262103:JDT262103 JNO262103:JNP262103 JXK262103:JXL262103 KHG262103:KHH262103 KRC262103:KRD262103 LAY262103:LAZ262103 LKU262103:LKV262103 LUQ262103:LUR262103 MEM262103:MEN262103 MOI262103:MOJ262103 MYE262103:MYF262103 NIA262103:NIB262103 NRW262103:NRX262103 OBS262103:OBT262103 OLO262103:OLP262103 OVK262103:OVL262103 PFG262103:PFH262103 PPC262103:PPD262103 PYY262103:PYZ262103 QIU262103:QIV262103 QSQ262103:QSR262103 RCM262103:RCN262103 RMI262103:RMJ262103 RWE262103:RWF262103 SGA262103:SGB262103 SPW262103:SPX262103 SZS262103:SZT262103 TJO262103:TJP262103 TTK262103:TTL262103 UDG262103:UDH262103 UNC262103:UND262103 UWY262103:UWZ262103 VGU262103:VGV262103 VQQ262103:VQR262103 WAM262103:WAN262103 WKI262103:WKJ262103 WUE262103:WUF262103 L327641:M327641 HS327639:HT327639 RO327639:RP327639 ABK327639:ABL327639 ALG327639:ALH327639 AVC327639:AVD327639 BEY327639:BEZ327639 BOU327639:BOV327639 BYQ327639:BYR327639 CIM327639:CIN327639 CSI327639:CSJ327639 DCE327639:DCF327639 DMA327639:DMB327639 DVW327639:DVX327639 EFS327639:EFT327639 EPO327639:EPP327639 EZK327639:EZL327639 FJG327639:FJH327639 FTC327639:FTD327639 GCY327639:GCZ327639 GMU327639:GMV327639 GWQ327639:GWR327639 HGM327639:HGN327639 HQI327639:HQJ327639 IAE327639:IAF327639 IKA327639:IKB327639 ITW327639:ITX327639 JDS327639:JDT327639 JNO327639:JNP327639 JXK327639:JXL327639 KHG327639:KHH327639 KRC327639:KRD327639 LAY327639:LAZ327639 LKU327639:LKV327639 LUQ327639:LUR327639 MEM327639:MEN327639 MOI327639:MOJ327639 MYE327639:MYF327639 NIA327639:NIB327639 NRW327639:NRX327639 OBS327639:OBT327639 OLO327639:OLP327639 OVK327639:OVL327639 PFG327639:PFH327639 PPC327639:PPD327639 PYY327639:PYZ327639 QIU327639:QIV327639 QSQ327639:QSR327639 RCM327639:RCN327639 RMI327639:RMJ327639 RWE327639:RWF327639 SGA327639:SGB327639 SPW327639:SPX327639 SZS327639:SZT327639 TJO327639:TJP327639 TTK327639:TTL327639 UDG327639:UDH327639 UNC327639:UND327639 UWY327639:UWZ327639 VGU327639:VGV327639 VQQ327639:VQR327639 WAM327639:WAN327639 WKI327639:WKJ327639 WUE327639:WUF327639 L393177:M393177 HS393175:HT393175 RO393175:RP393175 ABK393175:ABL393175 ALG393175:ALH393175 AVC393175:AVD393175 BEY393175:BEZ393175 BOU393175:BOV393175 BYQ393175:BYR393175 CIM393175:CIN393175 CSI393175:CSJ393175 DCE393175:DCF393175 DMA393175:DMB393175 DVW393175:DVX393175 EFS393175:EFT393175 EPO393175:EPP393175 EZK393175:EZL393175 FJG393175:FJH393175 FTC393175:FTD393175 GCY393175:GCZ393175 GMU393175:GMV393175 GWQ393175:GWR393175 HGM393175:HGN393175 HQI393175:HQJ393175 IAE393175:IAF393175 IKA393175:IKB393175 ITW393175:ITX393175 JDS393175:JDT393175 JNO393175:JNP393175 JXK393175:JXL393175 KHG393175:KHH393175 KRC393175:KRD393175 LAY393175:LAZ393175 LKU393175:LKV393175 LUQ393175:LUR393175 MEM393175:MEN393175 MOI393175:MOJ393175 MYE393175:MYF393175 NIA393175:NIB393175 NRW393175:NRX393175 OBS393175:OBT393175 OLO393175:OLP393175 OVK393175:OVL393175 PFG393175:PFH393175 PPC393175:PPD393175 PYY393175:PYZ393175 QIU393175:QIV393175 QSQ393175:QSR393175 RCM393175:RCN393175 RMI393175:RMJ393175 RWE393175:RWF393175 SGA393175:SGB393175 SPW393175:SPX393175 SZS393175:SZT393175 TJO393175:TJP393175 TTK393175:TTL393175 UDG393175:UDH393175 UNC393175:UND393175 UWY393175:UWZ393175 VGU393175:VGV393175 VQQ393175:VQR393175 WAM393175:WAN393175 WKI393175:WKJ393175 WUE393175:WUF393175 L458713:M458713 HS458711:HT458711 RO458711:RP458711 ABK458711:ABL458711 ALG458711:ALH458711 AVC458711:AVD458711 BEY458711:BEZ458711 BOU458711:BOV458711 BYQ458711:BYR458711 CIM458711:CIN458711 CSI458711:CSJ458711 DCE458711:DCF458711 DMA458711:DMB458711 DVW458711:DVX458711 EFS458711:EFT458711 EPO458711:EPP458711 EZK458711:EZL458711 FJG458711:FJH458711 FTC458711:FTD458711 GCY458711:GCZ458711 GMU458711:GMV458711 GWQ458711:GWR458711 HGM458711:HGN458711 HQI458711:HQJ458711 IAE458711:IAF458711 IKA458711:IKB458711 ITW458711:ITX458711 JDS458711:JDT458711 JNO458711:JNP458711 JXK458711:JXL458711 KHG458711:KHH458711 KRC458711:KRD458711 LAY458711:LAZ458711 LKU458711:LKV458711 LUQ458711:LUR458711 MEM458711:MEN458711 MOI458711:MOJ458711 MYE458711:MYF458711 NIA458711:NIB458711 NRW458711:NRX458711 OBS458711:OBT458711 OLO458711:OLP458711 OVK458711:OVL458711 PFG458711:PFH458711 PPC458711:PPD458711 PYY458711:PYZ458711 QIU458711:QIV458711 QSQ458711:QSR458711 RCM458711:RCN458711 RMI458711:RMJ458711 RWE458711:RWF458711 SGA458711:SGB458711 SPW458711:SPX458711 SZS458711:SZT458711 TJO458711:TJP458711 TTK458711:TTL458711 UDG458711:UDH458711 UNC458711:UND458711 UWY458711:UWZ458711 VGU458711:VGV458711 VQQ458711:VQR458711 WAM458711:WAN458711 WKI458711:WKJ458711 WUE458711:WUF458711 L524249:M524249 HS524247:HT524247 RO524247:RP524247 ABK524247:ABL524247 ALG524247:ALH524247 AVC524247:AVD524247 BEY524247:BEZ524247 BOU524247:BOV524247 BYQ524247:BYR524247 CIM524247:CIN524247 CSI524247:CSJ524247 DCE524247:DCF524247 DMA524247:DMB524247 DVW524247:DVX524247 EFS524247:EFT524247 EPO524247:EPP524247 EZK524247:EZL524247 FJG524247:FJH524247 FTC524247:FTD524247 GCY524247:GCZ524247 GMU524247:GMV524247 GWQ524247:GWR524247 HGM524247:HGN524247 HQI524247:HQJ524247 IAE524247:IAF524247 IKA524247:IKB524247 ITW524247:ITX524247 JDS524247:JDT524247 JNO524247:JNP524247 JXK524247:JXL524247 KHG524247:KHH524247 KRC524247:KRD524247 LAY524247:LAZ524247 LKU524247:LKV524247 LUQ524247:LUR524247 MEM524247:MEN524247 MOI524247:MOJ524247 MYE524247:MYF524247 NIA524247:NIB524247 NRW524247:NRX524247 OBS524247:OBT524247 OLO524247:OLP524247 OVK524247:OVL524247 PFG524247:PFH524247 PPC524247:PPD524247 PYY524247:PYZ524247 QIU524247:QIV524247 QSQ524247:QSR524247 RCM524247:RCN524247 RMI524247:RMJ524247 RWE524247:RWF524247 SGA524247:SGB524247 SPW524247:SPX524247 SZS524247:SZT524247 TJO524247:TJP524247 TTK524247:TTL524247 UDG524247:UDH524247 UNC524247:UND524247 UWY524247:UWZ524247 VGU524247:VGV524247 VQQ524247:VQR524247 WAM524247:WAN524247 WKI524247:WKJ524247 WUE524247:WUF524247 L589785:M589785 HS589783:HT589783 RO589783:RP589783 ABK589783:ABL589783 ALG589783:ALH589783 AVC589783:AVD589783 BEY589783:BEZ589783 BOU589783:BOV589783 BYQ589783:BYR589783 CIM589783:CIN589783 CSI589783:CSJ589783 DCE589783:DCF589783 DMA589783:DMB589783 DVW589783:DVX589783 EFS589783:EFT589783 EPO589783:EPP589783 EZK589783:EZL589783 FJG589783:FJH589783 FTC589783:FTD589783 GCY589783:GCZ589783 GMU589783:GMV589783 GWQ589783:GWR589783 HGM589783:HGN589783 HQI589783:HQJ589783 IAE589783:IAF589783 IKA589783:IKB589783 ITW589783:ITX589783 JDS589783:JDT589783 JNO589783:JNP589783 JXK589783:JXL589783 KHG589783:KHH589783 KRC589783:KRD589783 LAY589783:LAZ589783 LKU589783:LKV589783 LUQ589783:LUR589783 MEM589783:MEN589783 MOI589783:MOJ589783 MYE589783:MYF589783 NIA589783:NIB589783 NRW589783:NRX589783 OBS589783:OBT589783 OLO589783:OLP589783 OVK589783:OVL589783 PFG589783:PFH589783 PPC589783:PPD589783 PYY589783:PYZ589783 QIU589783:QIV589783 QSQ589783:QSR589783 RCM589783:RCN589783 RMI589783:RMJ589783 RWE589783:RWF589783 SGA589783:SGB589783 SPW589783:SPX589783 SZS589783:SZT589783 TJO589783:TJP589783 TTK589783:TTL589783 UDG589783:UDH589783 UNC589783:UND589783 UWY589783:UWZ589783 VGU589783:VGV589783 VQQ589783:VQR589783 WAM589783:WAN589783 WKI589783:WKJ589783 WUE589783:WUF589783 L655321:M655321 HS655319:HT655319 RO655319:RP655319 ABK655319:ABL655319 ALG655319:ALH655319 AVC655319:AVD655319 BEY655319:BEZ655319 BOU655319:BOV655319 BYQ655319:BYR655319 CIM655319:CIN655319 CSI655319:CSJ655319 DCE655319:DCF655319 DMA655319:DMB655319 DVW655319:DVX655319 EFS655319:EFT655319 EPO655319:EPP655319 EZK655319:EZL655319 FJG655319:FJH655319 FTC655319:FTD655319 GCY655319:GCZ655319 GMU655319:GMV655319 GWQ655319:GWR655319 HGM655319:HGN655319 HQI655319:HQJ655319 IAE655319:IAF655319 IKA655319:IKB655319 ITW655319:ITX655319 JDS655319:JDT655319 JNO655319:JNP655319 JXK655319:JXL655319 KHG655319:KHH655319 KRC655319:KRD655319 LAY655319:LAZ655319 LKU655319:LKV655319 LUQ655319:LUR655319 MEM655319:MEN655319 MOI655319:MOJ655319 MYE655319:MYF655319 NIA655319:NIB655319 NRW655319:NRX655319 OBS655319:OBT655319 OLO655319:OLP655319 OVK655319:OVL655319 PFG655319:PFH655319 PPC655319:PPD655319 PYY655319:PYZ655319 QIU655319:QIV655319 QSQ655319:QSR655319 RCM655319:RCN655319 RMI655319:RMJ655319 RWE655319:RWF655319 SGA655319:SGB655319 SPW655319:SPX655319 SZS655319:SZT655319 TJO655319:TJP655319 TTK655319:TTL655319 UDG655319:UDH655319 UNC655319:UND655319 UWY655319:UWZ655319 VGU655319:VGV655319 VQQ655319:VQR655319 WAM655319:WAN655319 WKI655319:WKJ655319 WUE655319:WUF655319 L720857:M720857 HS720855:HT720855 RO720855:RP720855 ABK720855:ABL720855 ALG720855:ALH720855 AVC720855:AVD720855 BEY720855:BEZ720855 BOU720855:BOV720855 BYQ720855:BYR720855 CIM720855:CIN720855 CSI720855:CSJ720855 DCE720855:DCF720855 DMA720855:DMB720855 DVW720855:DVX720855 EFS720855:EFT720855 EPO720855:EPP720855 EZK720855:EZL720855 FJG720855:FJH720855 FTC720855:FTD720855 GCY720855:GCZ720855 GMU720855:GMV720855 GWQ720855:GWR720855 HGM720855:HGN720855 HQI720855:HQJ720855 IAE720855:IAF720855 IKA720855:IKB720855 ITW720855:ITX720855 JDS720855:JDT720855 JNO720855:JNP720855 JXK720855:JXL720855 KHG720855:KHH720855 KRC720855:KRD720855 LAY720855:LAZ720855 LKU720855:LKV720855 LUQ720855:LUR720855 MEM720855:MEN720855 MOI720855:MOJ720855 MYE720855:MYF720855 NIA720855:NIB720855 NRW720855:NRX720855 OBS720855:OBT720855 OLO720855:OLP720855 OVK720855:OVL720855 PFG720855:PFH720855 PPC720855:PPD720855 PYY720855:PYZ720855 QIU720855:QIV720855 QSQ720855:QSR720855 RCM720855:RCN720855 RMI720855:RMJ720855 RWE720855:RWF720855 SGA720855:SGB720855 SPW720855:SPX720855 SZS720855:SZT720855 TJO720855:TJP720855 TTK720855:TTL720855 UDG720855:UDH720855 UNC720855:UND720855 UWY720855:UWZ720855 VGU720855:VGV720855 VQQ720855:VQR720855 WAM720855:WAN720855 WKI720855:WKJ720855 WUE720855:WUF720855 L786393:M786393 HS786391:HT786391 RO786391:RP786391 ABK786391:ABL786391 ALG786391:ALH786391 AVC786391:AVD786391 BEY786391:BEZ786391 BOU786391:BOV786391 BYQ786391:BYR786391 CIM786391:CIN786391 CSI786391:CSJ786391 DCE786391:DCF786391 DMA786391:DMB786391 DVW786391:DVX786391 EFS786391:EFT786391 EPO786391:EPP786391 EZK786391:EZL786391 FJG786391:FJH786391 FTC786391:FTD786391 GCY786391:GCZ786391 GMU786391:GMV786391 GWQ786391:GWR786391 HGM786391:HGN786391 HQI786391:HQJ786391 IAE786391:IAF786391 IKA786391:IKB786391 ITW786391:ITX786391 JDS786391:JDT786391 JNO786391:JNP786391 JXK786391:JXL786391 KHG786391:KHH786391 KRC786391:KRD786391 LAY786391:LAZ786391 LKU786391:LKV786391 LUQ786391:LUR786391 MEM786391:MEN786391 MOI786391:MOJ786391 MYE786391:MYF786391 NIA786391:NIB786391 NRW786391:NRX786391 OBS786391:OBT786391 OLO786391:OLP786391 OVK786391:OVL786391 PFG786391:PFH786391 PPC786391:PPD786391 PYY786391:PYZ786391 QIU786391:QIV786391 QSQ786391:QSR786391 RCM786391:RCN786391 RMI786391:RMJ786391 RWE786391:RWF786391 SGA786391:SGB786391 SPW786391:SPX786391 SZS786391:SZT786391 TJO786391:TJP786391 TTK786391:TTL786391 UDG786391:UDH786391 UNC786391:UND786391 UWY786391:UWZ786391 VGU786391:VGV786391 VQQ786391:VQR786391 WAM786391:WAN786391 WKI786391:WKJ786391 WUE786391:WUF786391 L851929:M851929 HS851927:HT851927 RO851927:RP851927 ABK851927:ABL851927 ALG851927:ALH851927 AVC851927:AVD851927 BEY851927:BEZ851927 BOU851927:BOV851927 BYQ851927:BYR851927 CIM851927:CIN851927 CSI851927:CSJ851927 DCE851927:DCF851927 DMA851927:DMB851927 DVW851927:DVX851927 EFS851927:EFT851927 EPO851927:EPP851927 EZK851927:EZL851927 FJG851927:FJH851927 FTC851927:FTD851927 GCY851927:GCZ851927 GMU851927:GMV851927 GWQ851927:GWR851927 HGM851927:HGN851927 HQI851927:HQJ851927 IAE851927:IAF851927 IKA851927:IKB851927 ITW851927:ITX851927 JDS851927:JDT851927 JNO851927:JNP851927 JXK851927:JXL851927 KHG851927:KHH851927 KRC851927:KRD851927 LAY851927:LAZ851927 LKU851927:LKV851927 LUQ851927:LUR851927 MEM851927:MEN851927 MOI851927:MOJ851927 MYE851927:MYF851927 NIA851927:NIB851927 NRW851927:NRX851927 OBS851927:OBT851927 OLO851927:OLP851927 OVK851927:OVL851927 PFG851927:PFH851927 PPC851927:PPD851927 PYY851927:PYZ851927 QIU851927:QIV851927 QSQ851927:QSR851927 RCM851927:RCN851927 RMI851927:RMJ851927 RWE851927:RWF851927 SGA851927:SGB851927 SPW851927:SPX851927 SZS851927:SZT851927 TJO851927:TJP851927 TTK851927:TTL851927 UDG851927:UDH851927 UNC851927:UND851927 UWY851927:UWZ851927 VGU851927:VGV851927 VQQ851927:VQR851927 WAM851927:WAN851927 WKI851927:WKJ851927 WUE851927:WUF851927 L917465:M917465 HS917463:HT917463 RO917463:RP917463 ABK917463:ABL917463 ALG917463:ALH917463 AVC917463:AVD917463 BEY917463:BEZ917463 BOU917463:BOV917463 BYQ917463:BYR917463 CIM917463:CIN917463 CSI917463:CSJ917463 DCE917463:DCF917463 DMA917463:DMB917463 DVW917463:DVX917463 EFS917463:EFT917463 EPO917463:EPP917463 EZK917463:EZL917463 FJG917463:FJH917463 FTC917463:FTD917463 GCY917463:GCZ917463 GMU917463:GMV917463 GWQ917463:GWR917463 HGM917463:HGN917463 HQI917463:HQJ917463 IAE917463:IAF917463 IKA917463:IKB917463 ITW917463:ITX917463 JDS917463:JDT917463 JNO917463:JNP917463 JXK917463:JXL917463 KHG917463:KHH917463 KRC917463:KRD917463 LAY917463:LAZ917463 LKU917463:LKV917463 LUQ917463:LUR917463 MEM917463:MEN917463 MOI917463:MOJ917463 MYE917463:MYF917463 NIA917463:NIB917463 NRW917463:NRX917463 OBS917463:OBT917463 OLO917463:OLP917463 OVK917463:OVL917463 PFG917463:PFH917463 PPC917463:PPD917463 PYY917463:PYZ917463 QIU917463:QIV917463 QSQ917463:QSR917463 RCM917463:RCN917463 RMI917463:RMJ917463 RWE917463:RWF917463 SGA917463:SGB917463 SPW917463:SPX917463 SZS917463:SZT917463 TJO917463:TJP917463 TTK917463:TTL917463 UDG917463:UDH917463 UNC917463:UND917463 UWY917463:UWZ917463 VGU917463:VGV917463 VQQ917463:VQR917463 WAM917463:WAN917463 WKI917463:WKJ917463 WUE917463:WUF917463 L983001:M983001 HS982999:HT982999 RO982999:RP982999 ABK982999:ABL982999 ALG982999:ALH982999 AVC982999:AVD982999 BEY982999:BEZ982999 BOU982999:BOV982999 BYQ982999:BYR982999 CIM982999:CIN982999 CSI982999:CSJ982999 DCE982999:DCF982999 DMA982999:DMB982999 DVW982999:DVX982999 EFS982999:EFT982999 EPO982999:EPP982999 EZK982999:EZL982999 FJG982999:FJH982999 FTC982999:FTD982999 GCY982999:GCZ982999 GMU982999:GMV982999 GWQ982999:GWR982999 HGM982999:HGN982999 HQI982999:HQJ982999 IAE982999:IAF982999 IKA982999:IKB982999 ITW982999:ITX982999 JDS982999:JDT982999 JNO982999:JNP982999 JXK982999:JXL982999 KHG982999:KHH982999 KRC982999:KRD982999 LAY982999:LAZ982999 LKU982999:LKV982999 LUQ982999:LUR982999 MEM982999:MEN982999 MOI982999:MOJ982999 MYE982999:MYF982999 NIA982999:NIB982999 NRW982999:NRX982999 OBS982999:OBT982999 OLO982999:OLP982999 OVK982999:OVL982999 PFG982999:PFH982999 PPC982999:PPD982999 PYY982999:PYZ982999 QIU982999:QIV982999 QSQ982999:QSR982999 RCM982999:RCN982999 RMI982999:RMJ982999 RWE982999:RWF982999 SGA982999:SGB982999 SPW982999:SPX982999 SZS982999:SZT982999 TJO982999:TJP982999 TTK982999:TTL982999 UDG982999:UDH982999 UNC982999:UND982999 UWY982999:UWZ982999 VGU982999:VGV982999 VQQ982999:VQR982999 WAM982999:WAN982999 WKI982999:WKJ982999 WUE982999:WUF982999 Q11 J11" xr:uid="{332A75D9-91BC-4DEA-AD6B-01BA940E8D4F}">
      <formula1>"□,■"</formula1>
    </dataValidation>
    <dataValidation type="custom" imeMode="disabled" allowBlank="1" showInputMessage="1" showErrorMessage="1" error="整数で入力してください。" sqref="WVH983077:WVK983077 L65508:R65508 HS65506:HY65506 RO65506:RU65506 ABK65506:ABQ65506 ALG65506:ALM65506 AVC65506:AVI65506 BEY65506:BFE65506 BOU65506:BPA65506 BYQ65506:BYW65506 CIM65506:CIS65506 CSI65506:CSO65506 DCE65506:DCK65506 DMA65506:DMG65506 DVW65506:DWC65506 EFS65506:EFY65506 EPO65506:EPU65506 EZK65506:EZQ65506 FJG65506:FJM65506 FTC65506:FTI65506 GCY65506:GDE65506 GMU65506:GNA65506 GWQ65506:GWW65506 HGM65506:HGS65506 HQI65506:HQO65506 IAE65506:IAK65506 IKA65506:IKG65506 ITW65506:IUC65506 JDS65506:JDY65506 JNO65506:JNU65506 JXK65506:JXQ65506 KHG65506:KHM65506 KRC65506:KRI65506 LAY65506:LBE65506 LKU65506:LLA65506 LUQ65506:LUW65506 MEM65506:MES65506 MOI65506:MOO65506 MYE65506:MYK65506 NIA65506:NIG65506 NRW65506:NSC65506 OBS65506:OBY65506 OLO65506:OLU65506 OVK65506:OVQ65506 PFG65506:PFM65506 PPC65506:PPI65506 PYY65506:PZE65506 QIU65506:QJA65506 QSQ65506:QSW65506 RCM65506:RCS65506 RMI65506:RMO65506 RWE65506:RWK65506 SGA65506:SGG65506 SPW65506:SQC65506 SZS65506:SZY65506 TJO65506:TJU65506 TTK65506:TTQ65506 UDG65506:UDM65506 UNC65506:UNI65506 UWY65506:UXE65506 VGU65506:VHA65506 VQQ65506:VQW65506 WAM65506:WAS65506 WKI65506:WKO65506 WUE65506:WUK65506 L131044:R131044 HS131042:HY131042 RO131042:RU131042 ABK131042:ABQ131042 ALG131042:ALM131042 AVC131042:AVI131042 BEY131042:BFE131042 BOU131042:BPA131042 BYQ131042:BYW131042 CIM131042:CIS131042 CSI131042:CSO131042 DCE131042:DCK131042 DMA131042:DMG131042 DVW131042:DWC131042 EFS131042:EFY131042 EPO131042:EPU131042 EZK131042:EZQ131042 FJG131042:FJM131042 FTC131042:FTI131042 GCY131042:GDE131042 GMU131042:GNA131042 GWQ131042:GWW131042 HGM131042:HGS131042 HQI131042:HQO131042 IAE131042:IAK131042 IKA131042:IKG131042 ITW131042:IUC131042 JDS131042:JDY131042 JNO131042:JNU131042 JXK131042:JXQ131042 KHG131042:KHM131042 KRC131042:KRI131042 LAY131042:LBE131042 LKU131042:LLA131042 LUQ131042:LUW131042 MEM131042:MES131042 MOI131042:MOO131042 MYE131042:MYK131042 NIA131042:NIG131042 NRW131042:NSC131042 OBS131042:OBY131042 OLO131042:OLU131042 OVK131042:OVQ131042 PFG131042:PFM131042 PPC131042:PPI131042 PYY131042:PZE131042 QIU131042:QJA131042 QSQ131042:QSW131042 RCM131042:RCS131042 RMI131042:RMO131042 RWE131042:RWK131042 SGA131042:SGG131042 SPW131042:SQC131042 SZS131042:SZY131042 TJO131042:TJU131042 TTK131042:TTQ131042 UDG131042:UDM131042 UNC131042:UNI131042 UWY131042:UXE131042 VGU131042:VHA131042 VQQ131042:VQW131042 WAM131042:WAS131042 WKI131042:WKO131042 WUE131042:WUK131042 L196580:R196580 HS196578:HY196578 RO196578:RU196578 ABK196578:ABQ196578 ALG196578:ALM196578 AVC196578:AVI196578 BEY196578:BFE196578 BOU196578:BPA196578 BYQ196578:BYW196578 CIM196578:CIS196578 CSI196578:CSO196578 DCE196578:DCK196578 DMA196578:DMG196578 DVW196578:DWC196578 EFS196578:EFY196578 EPO196578:EPU196578 EZK196578:EZQ196578 FJG196578:FJM196578 FTC196578:FTI196578 GCY196578:GDE196578 GMU196578:GNA196578 GWQ196578:GWW196578 HGM196578:HGS196578 HQI196578:HQO196578 IAE196578:IAK196578 IKA196578:IKG196578 ITW196578:IUC196578 JDS196578:JDY196578 JNO196578:JNU196578 JXK196578:JXQ196578 KHG196578:KHM196578 KRC196578:KRI196578 LAY196578:LBE196578 LKU196578:LLA196578 LUQ196578:LUW196578 MEM196578:MES196578 MOI196578:MOO196578 MYE196578:MYK196578 NIA196578:NIG196578 NRW196578:NSC196578 OBS196578:OBY196578 OLO196578:OLU196578 OVK196578:OVQ196578 PFG196578:PFM196578 PPC196578:PPI196578 PYY196578:PZE196578 QIU196578:QJA196578 QSQ196578:QSW196578 RCM196578:RCS196578 RMI196578:RMO196578 RWE196578:RWK196578 SGA196578:SGG196578 SPW196578:SQC196578 SZS196578:SZY196578 TJO196578:TJU196578 TTK196578:TTQ196578 UDG196578:UDM196578 UNC196578:UNI196578 UWY196578:UXE196578 VGU196578:VHA196578 VQQ196578:VQW196578 WAM196578:WAS196578 WKI196578:WKO196578 WUE196578:WUK196578 L262116:R262116 HS262114:HY262114 RO262114:RU262114 ABK262114:ABQ262114 ALG262114:ALM262114 AVC262114:AVI262114 BEY262114:BFE262114 BOU262114:BPA262114 BYQ262114:BYW262114 CIM262114:CIS262114 CSI262114:CSO262114 DCE262114:DCK262114 DMA262114:DMG262114 DVW262114:DWC262114 EFS262114:EFY262114 EPO262114:EPU262114 EZK262114:EZQ262114 FJG262114:FJM262114 FTC262114:FTI262114 GCY262114:GDE262114 GMU262114:GNA262114 GWQ262114:GWW262114 HGM262114:HGS262114 HQI262114:HQO262114 IAE262114:IAK262114 IKA262114:IKG262114 ITW262114:IUC262114 JDS262114:JDY262114 JNO262114:JNU262114 JXK262114:JXQ262114 KHG262114:KHM262114 KRC262114:KRI262114 LAY262114:LBE262114 LKU262114:LLA262114 LUQ262114:LUW262114 MEM262114:MES262114 MOI262114:MOO262114 MYE262114:MYK262114 NIA262114:NIG262114 NRW262114:NSC262114 OBS262114:OBY262114 OLO262114:OLU262114 OVK262114:OVQ262114 PFG262114:PFM262114 PPC262114:PPI262114 PYY262114:PZE262114 QIU262114:QJA262114 QSQ262114:QSW262114 RCM262114:RCS262114 RMI262114:RMO262114 RWE262114:RWK262114 SGA262114:SGG262114 SPW262114:SQC262114 SZS262114:SZY262114 TJO262114:TJU262114 TTK262114:TTQ262114 UDG262114:UDM262114 UNC262114:UNI262114 UWY262114:UXE262114 VGU262114:VHA262114 VQQ262114:VQW262114 WAM262114:WAS262114 WKI262114:WKO262114 WUE262114:WUK262114 L327652:R327652 HS327650:HY327650 RO327650:RU327650 ABK327650:ABQ327650 ALG327650:ALM327650 AVC327650:AVI327650 BEY327650:BFE327650 BOU327650:BPA327650 BYQ327650:BYW327650 CIM327650:CIS327650 CSI327650:CSO327650 DCE327650:DCK327650 DMA327650:DMG327650 DVW327650:DWC327650 EFS327650:EFY327650 EPO327650:EPU327650 EZK327650:EZQ327650 FJG327650:FJM327650 FTC327650:FTI327650 GCY327650:GDE327650 GMU327650:GNA327650 GWQ327650:GWW327650 HGM327650:HGS327650 HQI327650:HQO327650 IAE327650:IAK327650 IKA327650:IKG327650 ITW327650:IUC327650 JDS327650:JDY327650 JNO327650:JNU327650 JXK327650:JXQ327650 KHG327650:KHM327650 KRC327650:KRI327650 LAY327650:LBE327650 LKU327650:LLA327650 LUQ327650:LUW327650 MEM327650:MES327650 MOI327650:MOO327650 MYE327650:MYK327650 NIA327650:NIG327650 NRW327650:NSC327650 OBS327650:OBY327650 OLO327650:OLU327650 OVK327650:OVQ327650 PFG327650:PFM327650 PPC327650:PPI327650 PYY327650:PZE327650 QIU327650:QJA327650 QSQ327650:QSW327650 RCM327650:RCS327650 RMI327650:RMO327650 RWE327650:RWK327650 SGA327650:SGG327650 SPW327650:SQC327650 SZS327650:SZY327650 TJO327650:TJU327650 TTK327650:TTQ327650 UDG327650:UDM327650 UNC327650:UNI327650 UWY327650:UXE327650 VGU327650:VHA327650 VQQ327650:VQW327650 WAM327650:WAS327650 WKI327650:WKO327650 WUE327650:WUK327650 L393188:R393188 HS393186:HY393186 RO393186:RU393186 ABK393186:ABQ393186 ALG393186:ALM393186 AVC393186:AVI393186 BEY393186:BFE393186 BOU393186:BPA393186 BYQ393186:BYW393186 CIM393186:CIS393186 CSI393186:CSO393186 DCE393186:DCK393186 DMA393186:DMG393186 DVW393186:DWC393186 EFS393186:EFY393186 EPO393186:EPU393186 EZK393186:EZQ393186 FJG393186:FJM393186 FTC393186:FTI393186 GCY393186:GDE393186 GMU393186:GNA393186 GWQ393186:GWW393186 HGM393186:HGS393186 HQI393186:HQO393186 IAE393186:IAK393186 IKA393186:IKG393186 ITW393186:IUC393186 JDS393186:JDY393186 JNO393186:JNU393186 JXK393186:JXQ393186 KHG393186:KHM393186 KRC393186:KRI393186 LAY393186:LBE393186 LKU393186:LLA393186 LUQ393186:LUW393186 MEM393186:MES393186 MOI393186:MOO393186 MYE393186:MYK393186 NIA393186:NIG393186 NRW393186:NSC393186 OBS393186:OBY393186 OLO393186:OLU393186 OVK393186:OVQ393186 PFG393186:PFM393186 PPC393186:PPI393186 PYY393186:PZE393186 QIU393186:QJA393186 QSQ393186:QSW393186 RCM393186:RCS393186 RMI393186:RMO393186 RWE393186:RWK393186 SGA393186:SGG393186 SPW393186:SQC393186 SZS393186:SZY393186 TJO393186:TJU393186 TTK393186:TTQ393186 UDG393186:UDM393186 UNC393186:UNI393186 UWY393186:UXE393186 VGU393186:VHA393186 VQQ393186:VQW393186 WAM393186:WAS393186 WKI393186:WKO393186 WUE393186:WUK393186 L458724:R458724 HS458722:HY458722 RO458722:RU458722 ABK458722:ABQ458722 ALG458722:ALM458722 AVC458722:AVI458722 BEY458722:BFE458722 BOU458722:BPA458722 BYQ458722:BYW458722 CIM458722:CIS458722 CSI458722:CSO458722 DCE458722:DCK458722 DMA458722:DMG458722 DVW458722:DWC458722 EFS458722:EFY458722 EPO458722:EPU458722 EZK458722:EZQ458722 FJG458722:FJM458722 FTC458722:FTI458722 GCY458722:GDE458722 GMU458722:GNA458722 GWQ458722:GWW458722 HGM458722:HGS458722 HQI458722:HQO458722 IAE458722:IAK458722 IKA458722:IKG458722 ITW458722:IUC458722 JDS458722:JDY458722 JNO458722:JNU458722 JXK458722:JXQ458722 KHG458722:KHM458722 KRC458722:KRI458722 LAY458722:LBE458722 LKU458722:LLA458722 LUQ458722:LUW458722 MEM458722:MES458722 MOI458722:MOO458722 MYE458722:MYK458722 NIA458722:NIG458722 NRW458722:NSC458722 OBS458722:OBY458722 OLO458722:OLU458722 OVK458722:OVQ458722 PFG458722:PFM458722 PPC458722:PPI458722 PYY458722:PZE458722 QIU458722:QJA458722 QSQ458722:QSW458722 RCM458722:RCS458722 RMI458722:RMO458722 RWE458722:RWK458722 SGA458722:SGG458722 SPW458722:SQC458722 SZS458722:SZY458722 TJO458722:TJU458722 TTK458722:TTQ458722 UDG458722:UDM458722 UNC458722:UNI458722 UWY458722:UXE458722 VGU458722:VHA458722 VQQ458722:VQW458722 WAM458722:WAS458722 WKI458722:WKO458722 WUE458722:WUK458722 L524260:R524260 HS524258:HY524258 RO524258:RU524258 ABK524258:ABQ524258 ALG524258:ALM524258 AVC524258:AVI524258 BEY524258:BFE524258 BOU524258:BPA524258 BYQ524258:BYW524258 CIM524258:CIS524258 CSI524258:CSO524258 DCE524258:DCK524258 DMA524258:DMG524258 DVW524258:DWC524258 EFS524258:EFY524258 EPO524258:EPU524258 EZK524258:EZQ524258 FJG524258:FJM524258 FTC524258:FTI524258 GCY524258:GDE524258 GMU524258:GNA524258 GWQ524258:GWW524258 HGM524258:HGS524258 HQI524258:HQO524258 IAE524258:IAK524258 IKA524258:IKG524258 ITW524258:IUC524258 JDS524258:JDY524258 JNO524258:JNU524258 JXK524258:JXQ524258 KHG524258:KHM524258 KRC524258:KRI524258 LAY524258:LBE524258 LKU524258:LLA524258 LUQ524258:LUW524258 MEM524258:MES524258 MOI524258:MOO524258 MYE524258:MYK524258 NIA524258:NIG524258 NRW524258:NSC524258 OBS524258:OBY524258 OLO524258:OLU524258 OVK524258:OVQ524258 PFG524258:PFM524258 PPC524258:PPI524258 PYY524258:PZE524258 QIU524258:QJA524258 QSQ524258:QSW524258 RCM524258:RCS524258 RMI524258:RMO524258 RWE524258:RWK524258 SGA524258:SGG524258 SPW524258:SQC524258 SZS524258:SZY524258 TJO524258:TJU524258 TTK524258:TTQ524258 UDG524258:UDM524258 UNC524258:UNI524258 UWY524258:UXE524258 VGU524258:VHA524258 VQQ524258:VQW524258 WAM524258:WAS524258 WKI524258:WKO524258 WUE524258:WUK524258 L589796:R589796 HS589794:HY589794 RO589794:RU589794 ABK589794:ABQ589794 ALG589794:ALM589794 AVC589794:AVI589794 BEY589794:BFE589794 BOU589794:BPA589794 BYQ589794:BYW589794 CIM589794:CIS589794 CSI589794:CSO589794 DCE589794:DCK589794 DMA589794:DMG589794 DVW589794:DWC589794 EFS589794:EFY589794 EPO589794:EPU589794 EZK589794:EZQ589794 FJG589794:FJM589794 FTC589794:FTI589794 GCY589794:GDE589794 GMU589794:GNA589794 GWQ589794:GWW589794 HGM589794:HGS589794 HQI589794:HQO589794 IAE589794:IAK589794 IKA589794:IKG589794 ITW589794:IUC589794 JDS589794:JDY589794 JNO589794:JNU589794 JXK589794:JXQ589794 KHG589794:KHM589794 KRC589794:KRI589794 LAY589794:LBE589794 LKU589794:LLA589794 LUQ589794:LUW589794 MEM589794:MES589794 MOI589794:MOO589794 MYE589794:MYK589794 NIA589794:NIG589794 NRW589794:NSC589794 OBS589794:OBY589794 OLO589794:OLU589794 OVK589794:OVQ589794 PFG589794:PFM589794 PPC589794:PPI589794 PYY589794:PZE589794 QIU589794:QJA589794 QSQ589794:QSW589794 RCM589794:RCS589794 RMI589794:RMO589794 RWE589794:RWK589794 SGA589794:SGG589794 SPW589794:SQC589794 SZS589794:SZY589794 TJO589794:TJU589794 TTK589794:TTQ589794 UDG589794:UDM589794 UNC589794:UNI589794 UWY589794:UXE589794 VGU589794:VHA589794 VQQ589794:VQW589794 WAM589794:WAS589794 WKI589794:WKO589794 WUE589794:WUK589794 L655332:R655332 HS655330:HY655330 RO655330:RU655330 ABK655330:ABQ655330 ALG655330:ALM655330 AVC655330:AVI655330 BEY655330:BFE655330 BOU655330:BPA655330 BYQ655330:BYW655330 CIM655330:CIS655330 CSI655330:CSO655330 DCE655330:DCK655330 DMA655330:DMG655330 DVW655330:DWC655330 EFS655330:EFY655330 EPO655330:EPU655330 EZK655330:EZQ655330 FJG655330:FJM655330 FTC655330:FTI655330 GCY655330:GDE655330 GMU655330:GNA655330 GWQ655330:GWW655330 HGM655330:HGS655330 HQI655330:HQO655330 IAE655330:IAK655330 IKA655330:IKG655330 ITW655330:IUC655330 JDS655330:JDY655330 JNO655330:JNU655330 JXK655330:JXQ655330 KHG655330:KHM655330 KRC655330:KRI655330 LAY655330:LBE655330 LKU655330:LLA655330 LUQ655330:LUW655330 MEM655330:MES655330 MOI655330:MOO655330 MYE655330:MYK655330 NIA655330:NIG655330 NRW655330:NSC655330 OBS655330:OBY655330 OLO655330:OLU655330 OVK655330:OVQ655330 PFG655330:PFM655330 PPC655330:PPI655330 PYY655330:PZE655330 QIU655330:QJA655330 QSQ655330:QSW655330 RCM655330:RCS655330 RMI655330:RMO655330 RWE655330:RWK655330 SGA655330:SGG655330 SPW655330:SQC655330 SZS655330:SZY655330 TJO655330:TJU655330 TTK655330:TTQ655330 UDG655330:UDM655330 UNC655330:UNI655330 UWY655330:UXE655330 VGU655330:VHA655330 VQQ655330:VQW655330 WAM655330:WAS655330 WKI655330:WKO655330 WUE655330:WUK655330 L720868:R720868 HS720866:HY720866 RO720866:RU720866 ABK720866:ABQ720866 ALG720866:ALM720866 AVC720866:AVI720866 BEY720866:BFE720866 BOU720866:BPA720866 BYQ720866:BYW720866 CIM720866:CIS720866 CSI720866:CSO720866 DCE720866:DCK720866 DMA720866:DMG720866 DVW720866:DWC720866 EFS720866:EFY720866 EPO720866:EPU720866 EZK720866:EZQ720866 FJG720866:FJM720866 FTC720866:FTI720866 GCY720866:GDE720866 GMU720866:GNA720866 GWQ720866:GWW720866 HGM720866:HGS720866 HQI720866:HQO720866 IAE720866:IAK720866 IKA720866:IKG720866 ITW720866:IUC720866 JDS720866:JDY720866 JNO720866:JNU720866 JXK720866:JXQ720866 KHG720866:KHM720866 KRC720866:KRI720866 LAY720866:LBE720866 LKU720866:LLA720866 LUQ720866:LUW720866 MEM720866:MES720866 MOI720866:MOO720866 MYE720866:MYK720866 NIA720866:NIG720866 NRW720866:NSC720866 OBS720866:OBY720866 OLO720866:OLU720866 OVK720866:OVQ720866 PFG720866:PFM720866 PPC720866:PPI720866 PYY720866:PZE720866 QIU720866:QJA720866 QSQ720866:QSW720866 RCM720866:RCS720866 RMI720866:RMO720866 RWE720866:RWK720866 SGA720866:SGG720866 SPW720866:SQC720866 SZS720866:SZY720866 TJO720866:TJU720866 TTK720866:TTQ720866 UDG720866:UDM720866 UNC720866:UNI720866 UWY720866:UXE720866 VGU720866:VHA720866 VQQ720866:VQW720866 WAM720866:WAS720866 WKI720866:WKO720866 WUE720866:WUK720866 L786404:R786404 HS786402:HY786402 RO786402:RU786402 ABK786402:ABQ786402 ALG786402:ALM786402 AVC786402:AVI786402 BEY786402:BFE786402 BOU786402:BPA786402 BYQ786402:BYW786402 CIM786402:CIS786402 CSI786402:CSO786402 DCE786402:DCK786402 DMA786402:DMG786402 DVW786402:DWC786402 EFS786402:EFY786402 EPO786402:EPU786402 EZK786402:EZQ786402 FJG786402:FJM786402 FTC786402:FTI786402 GCY786402:GDE786402 GMU786402:GNA786402 GWQ786402:GWW786402 HGM786402:HGS786402 HQI786402:HQO786402 IAE786402:IAK786402 IKA786402:IKG786402 ITW786402:IUC786402 JDS786402:JDY786402 JNO786402:JNU786402 JXK786402:JXQ786402 KHG786402:KHM786402 KRC786402:KRI786402 LAY786402:LBE786402 LKU786402:LLA786402 LUQ786402:LUW786402 MEM786402:MES786402 MOI786402:MOO786402 MYE786402:MYK786402 NIA786402:NIG786402 NRW786402:NSC786402 OBS786402:OBY786402 OLO786402:OLU786402 OVK786402:OVQ786402 PFG786402:PFM786402 PPC786402:PPI786402 PYY786402:PZE786402 QIU786402:QJA786402 QSQ786402:QSW786402 RCM786402:RCS786402 RMI786402:RMO786402 RWE786402:RWK786402 SGA786402:SGG786402 SPW786402:SQC786402 SZS786402:SZY786402 TJO786402:TJU786402 TTK786402:TTQ786402 UDG786402:UDM786402 UNC786402:UNI786402 UWY786402:UXE786402 VGU786402:VHA786402 VQQ786402:VQW786402 WAM786402:WAS786402 WKI786402:WKO786402 WUE786402:WUK786402 L851940:R851940 HS851938:HY851938 RO851938:RU851938 ABK851938:ABQ851938 ALG851938:ALM851938 AVC851938:AVI851938 BEY851938:BFE851938 BOU851938:BPA851938 BYQ851938:BYW851938 CIM851938:CIS851938 CSI851938:CSO851938 DCE851938:DCK851938 DMA851938:DMG851938 DVW851938:DWC851938 EFS851938:EFY851938 EPO851938:EPU851938 EZK851938:EZQ851938 FJG851938:FJM851938 FTC851938:FTI851938 GCY851938:GDE851938 GMU851938:GNA851938 GWQ851938:GWW851938 HGM851938:HGS851938 HQI851938:HQO851938 IAE851938:IAK851938 IKA851938:IKG851938 ITW851938:IUC851938 JDS851938:JDY851938 JNO851938:JNU851938 JXK851938:JXQ851938 KHG851938:KHM851938 KRC851938:KRI851938 LAY851938:LBE851938 LKU851938:LLA851938 LUQ851938:LUW851938 MEM851938:MES851938 MOI851938:MOO851938 MYE851938:MYK851938 NIA851938:NIG851938 NRW851938:NSC851938 OBS851938:OBY851938 OLO851938:OLU851938 OVK851938:OVQ851938 PFG851938:PFM851938 PPC851938:PPI851938 PYY851938:PZE851938 QIU851938:QJA851938 QSQ851938:QSW851938 RCM851938:RCS851938 RMI851938:RMO851938 RWE851938:RWK851938 SGA851938:SGG851938 SPW851938:SQC851938 SZS851938:SZY851938 TJO851938:TJU851938 TTK851938:TTQ851938 UDG851938:UDM851938 UNC851938:UNI851938 UWY851938:UXE851938 VGU851938:VHA851938 VQQ851938:VQW851938 WAM851938:WAS851938 WKI851938:WKO851938 WUE851938:WUK851938 L917476:R917476 HS917474:HY917474 RO917474:RU917474 ABK917474:ABQ917474 ALG917474:ALM917474 AVC917474:AVI917474 BEY917474:BFE917474 BOU917474:BPA917474 BYQ917474:BYW917474 CIM917474:CIS917474 CSI917474:CSO917474 DCE917474:DCK917474 DMA917474:DMG917474 DVW917474:DWC917474 EFS917474:EFY917474 EPO917474:EPU917474 EZK917474:EZQ917474 FJG917474:FJM917474 FTC917474:FTI917474 GCY917474:GDE917474 GMU917474:GNA917474 GWQ917474:GWW917474 HGM917474:HGS917474 HQI917474:HQO917474 IAE917474:IAK917474 IKA917474:IKG917474 ITW917474:IUC917474 JDS917474:JDY917474 JNO917474:JNU917474 JXK917474:JXQ917474 KHG917474:KHM917474 KRC917474:KRI917474 LAY917474:LBE917474 LKU917474:LLA917474 LUQ917474:LUW917474 MEM917474:MES917474 MOI917474:MOO917474 MYE917474:MYK917474 NIA917474:NIG917474 NRW917474:NSC917474 OBS917474:OBY917474 OLO917474:OLU917474 OVK917474:OVQ917474 PFG917474:PFM917474 PPC917474:PPI917474 PYY917474:PZE917474 QIU917474:QJA917474 QSQ917474:QSW917474 RCM917474:RCS917474 RMI917474:RMO917474 RWE917474:RWK917474 SGA917474:SGG917474 SPW917474:SQC917474 SZS917474:SZY917474 TJO917474:TJU917474 TTK917474:TTQ917474 UDG917474:UDM917474 UNC917474:UNI917474 UWY917474:UXE917474 VGU917474:VHA917474 VQQ917474:VQW917474 WAM917474:WAS917474 WKI917474:WKO917474 WUE917474:WUK917474 L983012:R983012 HS983010:HY983010 RO983010:RU983010 ABK983010:ABQ983010 ALG983010:ALM983010 AVC983010:AVI983010 BEY983010:BFE983010 BOU983010:BPA983010 BYQ983010:BYW983010 CIM983010:CIS983010 CSI983010:CSO983010 DCE983010:DCK983010 DMA983010:DMG983010 DVW983010:DWC983010 EFS983010:EFY983010 EPO983010:EPU983010 EZK983010:EZQ983010 FJG983010:FJM983010 FTC983010:FTI983010 GCY983010:GDE983010 GMU983010:GNA983010 GWQ983010:GWW983010 HGM983010:HGS983010 HQI983010:HQO983010 IAE983010:IAK983010 IKA983010:IKG983010 ITW983010:IUC983010 JDS983010:JDY983010 JNO983010:JNU983010 JXK983010:JXQ983010 KHG983010:KHM983010 KRC983010:KRI983010 LAY983010:LBE983010 LKU983010:LLA983010 LUQ983010:LUW983010 MEM983010:MES983010 MOI983010:MOO983010 MYE983010:MYK983010 NIA983010:NIG983010 NRW983010:NSC983010 OBS983010:OBY983010 OLO983010:OLU983010 OVK983010:OVQ983010 PFG983010:PFM983010 PPC983010:PPI983010 PYY983010:PZE983010 QIU983010:QJA983010 QSQ983010:QSW983010 RCM983010:RCS983010 RMI983010:RMO983010 RWE983010:RWK983010 SGA983010:SGG983010 SPW983010:SQC983010 SZS983010:SZY983010 TJO983010:TJU983010 TTK983010:TTQ983010 UDG983010:UDM983010 UNC983010:UNI983010 UWY983010:UXE983010 VGU983010:VHA983010 VQQ983010:VQW983010 WAM983010:WAS983010 WKI983010:WKO983010 WUE983010:WUK983010 IV65565:IY65567 SR65565:SU65567 ACN65565:ACQ65567 AMJ65565:AMM65567 AWF65565:AWI65567 BGB65565:BGE65567 BPX65565:BQA65567 BZT65565:BZW65567 CJP65565:CJS65567 CTL65565:CTO65567 DDH65565:DDK65567 DND65565:DNG65567 DWZ65565:DXC65567 EGV65565:EGY65567 EQR65565:EQU65567 FAN65565:FAQ65567 FKJ65565:FKM65567 FUF65565:FUI65567 GEB65565:GEE65567 GNX65565:GOA65567 GXT65565:GXW65567 HHP65565:HHS65567 HRL65565:HRO65567 IBH65565:IBK65567 ILD65565:ILG65567 IUZ65565:IVC65567 JEV65565:JEY65567 JOR65565:JOU65567 JYN65565:JYQ65567 KIJ65565:KIM65567 KSF65565:KSI65567 LCB65565:LCE65567 LLX65565:LMA65567 LVT65565:LVW65567 MFP65565:MFS65567 MPL65565:MPO65567 MZH65565:MZK65567 NJD65565:NJG65567 NSZ65565:NTC65567 OCV65565:OCY65567 OMR65565:OMU65567 OWN65565:OWQ65567 PGJ65565:PGM65567 PQF65565:PQI65567 QAB65565:QAE65567 QJX65565:QKA65567 QTT65565:QTW65567 RDP65565:RDS65567 RNL65565:RNO65567 RXH65565:RXK65567 SHD65565:SHG65567 SQZ65565:SRC65567 TAV65565:TAY65567 TKR65565:TKU65567 TUN65565:TUQ65567 UEJ65565:UEM65567 UOF65565:UOI65567 UYB65565:UYE65567 VHX65565:VIA65567 VRT65565:VRW65567 WBP65565:WBS65567 WLL65565:WLO65567 WVH65565:WVK65567 IV131101:IY131103 SR131101:SU131103 ACN131101:ACQ131103 AMJ131101:AMM131103 AWF131101:AWI131103 BGB131101:BGE131103 BPX131101:BQA131103 BZT131101:BZW131103 CJP131101:CJS131103 CTL131101:CTO131103 DDH131101:DDK131103 DND131101:DNG131103 DWZ131101:DXC131103 EGV131101:EGY131103 EQR131101:EQU131103 FAN131101:FAQ131103 FKJ131101:FKM131103 FUF131101:FUI131103 GEB131101:GEE131103 GNX131101:GOA131103 GXT131101:GXW131103 HHP131101:HHS131103 HRL131101:HRO131103 IBH131101:IBK131103 ILD131101:ILG131103 IUZ131101:IVC131103 JEV131101:JEY131103 JOR131101:JOU131103 JYN131101:JYQ131103 KIJ131101:KIM131103 KSF131101:KSI131103 LCB131101:LCE131103 LLX131101:LMA131103 LVT131101:LVW131103 MFP131101:MFS131103 MPL131101:MPO131103 MZH131101:MZK131103 NJD131101:NJG131103 NSZ131101:NTC131103 OCV131101:OCY131103 OMR131101:OMU131103 OWN131101:OWQ131103 PGJ131101:PGM131103 PQF131101:PQI131103 QAB131101:QAE131103 QJX131101:QKA131103 QTT131101:QTW131103 RDP131101:RDS131103 RNL131101:RNO131103 RXH131101:RXK131103 SHD131101:SHG131103 SQZ131101:SRC131103 TAV131101:TAY131103 TKR131101:TKU131103 TUN131101:TUQ131103 UEJ131101:UEM131103 UOF131101:UOI131103 UYB131101:UYE131103 VHX131101:VIA131103 VRT131101:VRW131103 WBP131101:WBS131103 WLL131101:WLO131103 WVH131101:WVK131103 IV196637:IY196639 SR196637:SU196639 ACN196637:ACQ196639 AMJ196637:AMM196639 AWF196637:AWI196639 BGB196637:BGE196639 BPX196637:BQA196639 BZT196637:BZW196639 CJP196637:CJS196639 CTL196637:CTO196639 DDH196637:DDK196639 DND196637:DNG196639 DWZ196637:DXC196639 EGV196637:EGY196639 EQR196637:EQU196639 FAN196637:FAQ196639 FKJ196637:FKM196639 FUF196637:FUI196639 GEB196637:GEE196639 GNX196637:GOA196639 GXT196637:GXW196639 HHP196637:HHS196639 HRL196637:HRO196639 IBH196637:IBK196639 ILD196637:ILG196639 IUZ196637:IVC196639 JEV196637:JEY196639 JOR196637:JOU196639 JYN196637:JYQ196639 KIJ196637:KIM196639 KSF196637:KSI196639 LCB196637:LCE196639 LLX196637:LMA196639 LVT196637:LVW196639 MFP196637:MFS196639 MPL196637:MPO196639 MZH196637:MZK196639 NJD196637:NJG196639 NSZ196637:NTC196639 OCV196637:OCY196639 OMR196637:OMU196639 OWN196637:OWQ196639 PGJ196637:PGM196639 PQF196637:PQI196639 QAB196637:QAE196639 QJX196637:QKA196639 QTT196637:QTW196639 RDP196637:RDS196639 RNL196637:RNO196639 RXH196637:RXK196639 SHD196637:SHG196639 SQZ196637:SRC196639 TAV196637:TAY196639 TKR196637:TKU196639 TUN196637:TUQ196639 UEJ196637:UEM196639 UOF196637:UOI196639 UYB196637:UYE196639 VHX196637:VIA196639 VRT196637:VRW196639 WBP196637:WBS196639 WLL196637:WLO196639 WVH196637:WVK196639 IV262173:IY262175 SR262173:SU262175 ACN262173:ACQ262175 AMJ262173:AMM262175 AWF262173:AWI262175 BGB262173:BGE262175 BPX262173:BQA262175 BZT262173:BZW262175 CJP262173:CJS262175 CTL262173:CTO262175 DDH262173:DDK262175 DND262173:DNG262175 DWZ262173:DXC262175 EGV262173:EGY262175 EQR262173:EQU262175 FAN262173:FAQ262175 FKJ262173:FKM262175 FUF262173:FUI262175 GEB262173:GEE262175 GNX262173:GOA262175 GXT262173:GXW262175 HHP262173:HHS262175 HRL262173:HRO262175 IBH262173:IBK262175 ILD262173:ILG262175 IUZ262173:IVC262175 JEV262173:JEY262175 JOR262173:JOU262175 JYN262173:JYQ262175 KIJ262173:KIM262175 KSF262173:KSI262175 LCB262173:LCE262175 LLX262173:LMA262175 LVT262173:LVW262175 MFP262173:MFS262175 MPL262173:MPO262175 MZH262173:MZK262175 NJD262173:NJG262175 NSZ262173:NTC262175 OCV262173:OCY262175 OMR262173:OMU262175 OWN262173:OWQ262175 PGJ262173:PGM262175 PQF262173:PQI262175 QAB262173:QAE262175 QJX262173:QKA262175 QTT262173:QTW262175 RDP262173:RDS262175 RNL262173:RNO262175 RXH262173:RXK262175 SHD262173:SHG262175 SQZ262173:SRC262175 TAV262173:TAY262175 TKR262173:TKU262175 TUN262173:TUQ262175 UEJ262173:UEM262175 UOF262173:UOI262175 UYB262173:UYE262175 VHX262173:VIA262175 VRT262173:VRW262175 WBP262173:WBS262175 WLL262173:WLO262175 WVH262173:WVK262175 IV327709:IY327711 SR327709:SU327711 ACN327709:ACQ327711 AMJ327709:AMM327711 AWF327709:AWI327711 BGB327709:BGE327711 BPX327709:BQA327711 BZT327709:BZW327711 CJP327709:CJS327711 CTL327709:CTO327711 DDH327709:DDK327711 DND327709:DNG327711 DWZ327709:DXC327711 EGV327709:EGY327711 EQR327709:EQU327711 FAN327709:FAQ327711 FKJ327709:FKM327711 FUF327709:FUI327711 GEB327709:GEE327711 GNX327709:GOA327711 GXT327709:GXW327711 HHP327709:HHS327711 HRL327709:HRO327711 IBH327709:IBK327711 ILD327709:ILG327711 IUZ327709:IVC327711 JEV327709:JEY327711 JOR327709:JOU327711 JYN327709:JYQ327711 KIJ327709:KIM327711 KSF327709:KSI327711 LCB327709:LCE327711 LLX327709:LMA327711 LVT327709:LVW327711 MFP327709:MFS327711 MPL327709:MPO327711 MZH327709:MZK327711 NJD327709:NJG327711 NSZ327709:NTC327711 OCV327709:OCY327711 OMR327709:OMU327711 OWN327709:OWQ327711 PGJ327709:PGM327711 PQF327709:PQI327711 QAB327709:QAE327711 QJX327709:QKA327711 QTT327709:QTW327711 RDP327709:RDS327711 RNL327709:RNO327711 RXH327709:RXK327711 SHD327709:SHG327711 SQZ327709:SRC327711 TAV327709:TAY327711 TKR327709:TKU327711 TUN327709:TUQ327711 UEJ327709:UEM327711 UOF327709:UOI327711 UYB327709:UYE327711 VHX327709:VIA327711 VRT327709:VRW327711 WBP327709:WBS327711 WLL327709:WLO327711 WVH327709:WVK327711 IV393245:IY393247 SR393245:SU393247 ACN393245:ACQ393247 AMJ393245:AMM393247 AWF393245:AWI393247 BGB393245:BGE393247 BPX393245:BQA393247 BZT393245:BZW393247 CJP393245:CJS393247 CTL393245:CTO393247 DDH393245:DDK393247 DND393245:DNG393247 DWZ393245:DXC393247 EGV393245:EGY393247 EQR393245:EQU393247 FAN393245:FAQ393247 FKJ393245:FKM393247 FUF393245:FUI393247 GEB393245:GEE393247 GNX393245:GOA393247 GXT393245:GXW393247 HHP393245:HHS393247 HRL393245:HRO393247 IBH393245:IBK393247 ILD393245:ILG393247 IUZ393245:IVC393247 JEV393245:JEY393247 JOR393245:JOU393247 JYN393245:JYQ393247 KIJ393245:KIM393247 KSF393245:KSI393247 LCB393245:LCE393247 LLX393245:LMA393247 LVT393245:LVW393247 MFP393245:MFS393247 MPL393245:MPO393247 MZH393245:MZK393247 NJD393245:NJG393247 NSZ393245:NTC393247 OCV393245:OCY393247 OMR393245:OMU393247 OWN393245:OWQ393247 PGJ393245:PGM393247 PQF393245:PQI393247 QAB393245:QAE393247 QJX393245:QKA393247 QTT393245:QTW393247 RDP393245:RDS393247 RNL393245:RNO393247 RXH393245:RXK393247 SHD393245:SHG393247 SQZ393245:SRC393247 TAV393245:TAY393247 TKR393245:TKU393247 TUN393245:TUQ393247 UEJ393245:UEM393247 UOF393245:UOI393247 UYB393245:UYE393247 VHX393245:VIA393247 VRT393245:VRW393247 WBP393245:WBS393247 WLL393245:WLO393247 WVH393245:WVK393247 IV458781:IY458783 SR458781:SU458783 ACN458781:ACQ458783 AMJ458781:AMM458783 AWF458781:AWI458783 BGB458781:BGE458783 BPX458781:BQA458783 BZT458781:BZW458783 CJP458781:CJS458783 CTL458781:CTO458783 DDH458781:DDK458783 DND458781:DNG458783 DWZ458781:DXC458783 EGV458781:EGY458783 EQR458781:EQU458783 FAN458781:FAQ458783 FKJ458781:FKM458783 FUF458781:FUI458783 GEB458781:GEE458783 GNX458781:GOA458783 GXT458781:GXW458783 HHP458781:HHS458783 HRL458781:HRO458783 IBH458781:IBK458783 ILD458781:ILG458783 IUZ458781:IVC458783 JEV458781:JEY458783 JOR458781:JOU458783 JYN458781:JYQ458783 KIJ458781:KIM458783 KSF458781:KSI458783 LCB458781:LCE458783 LLX458781:LMA458783 LVT458781:LVW458783 MFP458781:MFS458783 MPL458781:MPO458783 MZH458781:MZK458783 NJD458781:NJG458783 NSZ458781:NTC458783 OCV458781:OCY458783 OMR458781:OMU458783 OWN458781:OWQ458783 PGJ458781:PGM458783 PQF458781:PQI458783 QAB458781:QAE458783 QJX458781:QKA458783 QTT458781:QTW458783 RDP458781:RDS458783 RNL458781:RNO458783 RXH458781:RXK458783 SHD458781:SHG458783 SQZ458781:SRC458783 TAV458781:TAY458783 TKR458781:TKU458783 TUN458781:TUQ458783 UEJ458781:UEM458783 UOF458781:UOI458783 UYB458781:UYE458783 VHX458781:VIA458783 VRT458781:VRW458783 WBP458781:WBS458783 WLL458781:WLO458783 WVH458781:WVK458783 IV524317:IY524319 SR524317:SU524319 ACN524317:ACQ524319 AMJ524317:AMM524319 AWF524317:AWI524319 BGB524317:BGE524319 BPX524317:BQA524319 BZT524317:BZW524319 CJP524317:CJS524319 CTL524317:CTO524319 DDH524317:DDK524319 DND524317:DNG524319 DWZ524317:DXC524319 EGV524317:EGY524319 EQR524317:EQU524319 FAN524317:FAQ524319 FKJ524317:FKM524319 FUF524317:FUI524319 GEB524317:GEE524319 GNX524317:GOA524319 GXT524317:GXW524319 HHP524317:HHS524319 HRL524317:HRO524319 IBH524317:IBK524319 ILD524317:ILG524319 IUZ524317:IVC524319 JEV524317:JEY524319 JOR524317:JOU524319 JYN524317:JYQ524319 KIJ524317:KIM524319 KSF524317:KSI524319 LCB524317:LCE524319 LLX524317:LMA524319 LVT524317:LVW524319 MFP524317:MFS524319 MPL524317:MPO524319 MZH524317:MZK524319 NJD524317:NJG524319 NSZ524317:NTC524319 OCV524317:OCY524319 OMR524317:OMU524319 OWN524317:OWQ524319 PGJ524317:PGM524319 PQF524317:PQI524319 QAB524317:QAE524319 QJX524317:QKA524319 QTT524317:QTW524319 RDP524317:RDS524319 RNL524317:RNO524319 RXH524317:RXK524319 SHD524317:SHG524319 SQZ524317:SRC524319 TAV524317:TAY524319 TKR524317:TKU524319 TUN524317:TUQ524319 UEJ524317:UEM524319 UOF524317:UOI524319 UYB524317:UYE524319 VHX524317:VIA524319 VRT524317:VRW524319 WBP524317:WBS524319 WLL524317:WLO524319 WVH524317:WVK524319 IV589853:IY589855 SR589853:SU589855 ACN589853:ACQ589855 AMJ589853:AMM589855 AWF589853:AWI589855 BGB589853:BGE589855 BPX589853:BQA589855 BZT589853:BZW589855 CJP589853:CJS589855 CTL589853:CTO589855 DDH589853:DDK589855 DND589853:DNG589855 DWZ589853:DXC589855 EGV589853:EGY589855 EQR589853:EQU589855 FAN589853:FAQ589855 FKJ589853:FKM589855 FUF589853:FUI589855 GEB589853:GEE589855 GNX589853:GOA589855 GXT589853:GXW589855 HHP589853:HHS589855 HRL589853:HRO589855 IBH589853:IBK589855 ILD589853:ILG589855 IUZ589853:IVC589855 JEV589853:JEY589855 JOR589853:JOU589855 JYN589853:JYQ589855 KIJ589853:KIM589855 KSF589853:KSI589855 LCB589853:LCE589855 LLX589853:LMA589855 LVT589853:LVW589855 MFP589853:MFS589855 MPL589853:MPO589855 MZH589853:MZK589855 NJD589853:NJG589855 NSZ589853:NTC589855 OCV589853:OCY589855 OMR589853:OMU589855 OWN589853:OWQ589855 PGJ589853:PGM589855 PQF589853:PQI589855 QAB589853:QAE589855 QJX589853:QKA589855 QTT589853:QTW589855 RDP589853:RDS589855 RNL589853:RNO589855 RXH589853:RXK589855 SHD589853:SHG589855 SQZ589853:SRC589855 TAV589853:TAY589855 TKR589853:TKU589855 TUN589853:TUQ589855 UEJ589853:UEM589855 UOF589853:UOI589855 UYB589853:UYE589855 VHX589853:VIA589855 VRT589853:VRW589855 WBP589853:WBS589855 WLL589853:WLO589855 WVH589853:WVK589855 IV655389:IY655391 SR655389:SU655391 ACN655389:ACQ655391 AMJ655389:AMM655391 AWF655389:AWI655391 BGB655389:BGE655391 BPX655389:BQA655391 BZT655389:BZW655391 CJP655389:CJS655391 CTL655389:CTO655391 DDH655389:DDK655391 DND655389:DNG655391 DWZ655389:DXC655391 EGV655389:EGY655391 EQR655389:EQU655391 FAN655389:FAQ655391 FKJ655389:FKM655391 FUF655389:FUI655391 GEB655389:GEE655391 GNX655389:GOA655391 GXT655389:GXW655391 HHP655389:HHS655391 HRL655389:HRO655391 IBH655389:IBK655391 ILD655389:ILG655391 IUZ655389:IVC655391 JEV655389:JEY655391 JOR655389:JOU655391 JYN655389:JYQ655391 KIJ655389:KIM655391 KSF655389:KSI655391 LCB655389:LCE655391 LLX655389:LMA655391 LVT655389:LVW655391 MFP655389:MFS655391 MPL655389:MPO655391 MZH655389:MZK655391 NJD655389:NJG655391 NSZ655389:NTC655391 OCV655389:OCY655391 OMR655389:OMU655391 OWN655389:OWQ655391 PGJ655389:PGM655391 PQF655389:PQI655391 QAB655389:QAE655391 QJX655389:QKA655391 QTT655389:QTW655391 RDP655389:RDS655391 RNL655389:RNO655391 RXH655389:RXK655391 SHD655389:SHG655391 SQZ655389:SRC655391 TAV655389:TAY655391 TKR655389:TKU655391 TUN655389:TUQ655391 UEJ655389:UEM655391 UOF655389:UOI655391 UYB655389:UYE655391 VHX655389:VIA655391 VRT655389:VRW655391 WBP655389:WBS655391 WLL655389:WLO655391 WVH655389:WVK655391 IV720925:IY720927 SR720925:SU720927 ACN720925:ACQ720927 AMJ720925:AMM720927 AWF720925:AWI720927 BGB720925:BGE720927 BPX720925:BQA720927 BZT720925:BZW720927 CJP720925:CJS720927 CTL720925:CTO720927 DDH720925:DDK720927 DND720925:DNG720927 DWZ720925:DXC720927 EGV720925:EGY720927 EQR720925:EQU720927 FAN720925:FAQ720927 FKJ720925:FKM720927 FUF720925:FUI720927 GEB720925:GEE720927 GNX720925:GOA720927 GXT720925:GXW720927 HHP720925:HHS720927 HRL720925:HRO720927 IBH720925:IBK720927 ILD720925:ILG720927 IUZ720925:IVC720927 JEV720925:JEY720927 JOR720925:JOU720927 JYN720925:JYQ720927 KIJ720925:KIM720927 KSF720925:KSI720927 LCB720925:LCE720927 LLX720925:LMA720927 LVT720925:LVW720927 MFP720925:MFS720927 MPL720925:MPO720927 MZH720925:MZK720927 NJD720925:NJG720927 NSZ720925:NTC720927 OCV720925:OCY720927 OMR720925:OMU720927 OWN720925:OWQ720927 PGJ720925:PGM720927 PQF720925:PQI720927 QAB720925:QAE720927 QJX720925:QKA720927 QTT720925:QTW720927 RDP720925:RDS720927 RNL720925:RNO720927 RXH720925:RXK720927 SHD720925:SHG720927 SQZ720925:SRC720927 TAV720925:TAY720927 TKR720925:TKU720927 TUN720925:TUQ720927 UEJ720925:UEM720927 UOF720925:UOI720927 UYB720925:UYE720927 VHX720925:VIA720927 VRT720925:VRW720927 WBP720925:WBS720927 WLL720925:WLO720927 WVH720925:WVK720927 IV786461:IY786463 SR786461:SU786463 ACN786461:ACQ786463 AMJ786461:AMM786463 AWF786461:AWI786463 BGB786461:BGE786463 BPX786461:BQA786463 BZT786461:BZW786463 CJP786461:CJS786463 CTL786461:CTO786463 DDH786461:DDK786463 DND786461:DNG786463 DWZ786461:DXC786463 EGV786461:EGY786463 EQR786461:EQU786463 FAN786461:FAQ786463 FKJ786461:FKM786463 FUF786461:FUI786463 GEB786461:GEE786463 GNX786461:GOA786463 GXT786461:GXW786463 HHP786461:HHS786463 HRL786461:HRO786463 IBH786461:IBK786463 ILD786461:ILG786463 IUZ786461:IVC786463 JEV786461:JEY786463 JOR786461:JOU786463 JYN786461:JYQ786463 KIJ786461:KIM786463 KSF786461:KSI786463 LCB786461:LCE786463 LLX786461:LMA786463 LVT786461:LVW786463 MFP786461:MFS786463 MPL786461:MPO786463 MZH786461:MZK786463 NJD786461:NJG786463 NSZ786461:NTC786463 OCV786461:OCY786463 OMR786461:OMU786463 OWN786461:OWQ786463 PGJ786461:PGM786463 PQF786461:PQI786463 QAB786461:QAE786463 QJX786461:QKA786463 QTT786461:QTW786463 RDP786461:RDS786463 RNL786461:RNO786463 RXH786461:RXK786463 SHD786461:SHG786463 SQZ786461:SRC786463 TAV786461:TAY786463 TKR786461:TKU786463 TUN786461:TUQ786463 UEJ786461:UEM786463 UOF786461:UOI786463 UYB786461:UYE786463 VHX786461:VIA786463 VRT786461:VRW786463 WBP786461:WBS786463 WLL786461:WLO786463 WVH786461:WVK786463 IV851997:IY851999 SR851997:SU851999 ACN851997:ACQ851999 AMJ851997:AMM851999 AWF851997:AWI851999 BGB851997:BGE851999 BPX851997:BQA851999 BZT851997:BZW851999 CJP851997:CJS851999 CTL851997:CTO851999 DDH851997:DDK851999 DND851997:DNG851999 DWZ851997:DXC851999 EGV851997:EGY851999 EQR851997:EQU851999 FAN851997:FAQ851999 FKJ851997:FKM851999 FUF851997:FUI851999 GEB851997:GEE851999 GNX851997:GOA851999 GXT851997:GXW851999 HHP851997:HHS851999 HRL851997:HRO851999 IBH851997:IBK851999 ILD851997:ILG851999 IUZ851997:IVC851999 JEV851997:JEY851999 JOR851997:JOU851999 JYN851997:JYQ851999 KIJ851997:KIM851999 KSF851997:KSI851999 LCB851997:LCE851999 LLX851997:LMA851999 LVT851997:LVW851999 MFP851997:MFS851999 MPL851997:MPO851999 MZH851997:MZK851999 NJD851997:NJG851999 NSZ851997:NTC851999 OCV851997:OCY851999 OMR851997:OMU851999 OWN851997:OWQ851999 PGJ851997:PGM851999 PQF851997:PQI851999 QAB851997:QAE851999 QJX851997:QKA851999 QTT851997:QTW851999 RDP851997:RDS851999 RNL851997:RNO851999 RXH851997:RXK851999 SHD851997:SHG851999 SQZ851997:SRC851999 TAV851997:TAY851999 TKR851997:TKU851999 TUN851997:TUQ851999 UEJ851997:UEM851999 UOF851997:UOI851999 UYB851997:UYE851999 VHX851997:VIA851999 VRT851997:VRW851999 WBP851997:WBS851999 WLL851997:WLO851999 WVH851997:WVK851999 IV917533:IY917535 SR917533:SU917535 ACN917533:ACQ917535 AMJ917533:AMM917535 AWF917533:AWI917535 BGB917533:BGE917535 BPX917533:BQA917535 BZT917533:BZW917535 CJP917533:CJS917535 CTL917533:CTO917535 DDH917533:DDK917535 DND917533:DNG917535 DWZ917533:DXC917535 EGV917533:EGY917535 EQR917533:EQU917535 FAN917533:FAQ917535 FKJ917533:FKM917535 FUF917533:FUI917535 GEB917533:GEE917535 GNX917533:GOA917535 GXT917533:GXW917535 HHP917533:HHS917535 HRL917533:HRO917535 IBH917533:IBK917535 ILD917533:ILG917535 IUZ917533:IVC917535 JEV917533:JEY917535 JOR917533:JOU917535 JYN917533:JYQ917535 KIJ917533:KIM917535 KSF917533:KSI917535 LCB917533:LCE917535 LLX917533:LMA917535 LVT917533:LVW917535 MFP917533:MFS917535 MPL917533:MPO917535 MZH917533:MZK917535 NJD917533:NJG917535 NSZ917533:NTC917535 OCV917533:OCY917535 OMR917533:OMU917535 OWN917533:OWQ917535 PGJ917533:PGM917535 PQF917533:PQI917535 QAB917533:QAE917535 QJX917533:QKA917535 QTT917533:QTW917535 RDP917533:RDS917535 RNL917533:RNO917535 RXH917533:RXK917535 SHD917533:SHG917535 SQZ917533:SRC917535 TAV917533:TAY917535 TKR917533:TKU917535 TUN917533:TUQ917535 UEJ917533:UEM917535 UOF917533:UOI917535 UYB917533:UYE917535 VHX917533:VIA917535 VRT917533:VRW917535 WBP917533:WBS917535 WLL917533:WLO917535 WVH917533:WVK917535 IV983069:IY983071 SR983069:SU983071 ACN983069:ACQ983071 AMJ983069:AMM983071 AWF983069:AWI983071 BGB983069:BGE983071 BPX983069:BQA983071 BZT983069:BZW983071 CJP983069:CJS983071 CTL983069:CTO983071 DDH983069:DDK983071 DND983069:DNG983071 DWZ983069:DXC983071 EGV983069:EGY983071 EQR983069:EQU983071 FAN983069:FAQ983071 FKJ983069:FKM983071 FUF983069:FUI983071 GEB983069:GEE983071 GNX983069:GOA983071 GXT983069:GXW983071 HHP983069:HHS983071 HRL983069:HRO983071 IBH983069:IBK983071 ILD983069:ILG983071 IUZ983069:IVC983071 JEV983069:JEY983071 JOR983069:JOU983071 JYN983069:JYQ983071 KIJ983069:KIM983071 KSF983069:KSI983071 LCB983069:LCE983071 LLX983069:LMA983071 LVT983069:LVW983071 MFP983069:MFS983071 MPL983069:MPO983071 MZH983069:MZK983071 NJD983069:NJG983071 NSZ983069:NTC983071 OCV983069:OCY983071 OMR983069:OMU983071 OWN983069:OWQ983071 PGJ983069:PGM983071 PQF983069:PQI983071 QAB983069:QAE983071 QJX983069:QKA983071 QTT983069:QTW983071 RDP983069:RDS983071 RNL983069:RNO983071 RXH983069:RXK983071 SHD983069:SHG983071 SQZ983069:SRC983071 TAV983069:TAY983071 TKR983069:TKU983071 TUN983069:TUQ983071 UEJ983069:UEM983071 UOF983069:UOI983071 UYB983069:UYE983071 VHX983069:VIA983071 VRT983069:VRW983071 WBP983069:WBS983071 WLL983069:WLO983071 WVH983069:WVK983071 IV65573:IY65573 SR65573:SU65573 ACN65573:ACQ65573 AMJ65573:AMM65573 AWF65573:AWI65573 BGB65573:BGE65573 BPX65573:BQA65573 BZT65573:BZW65573 CJP65573:CJS65573 CTL65573:CTO65573 DDH65573:DDK65573 DND65573:DNG65573 DWZ65573:DXC65573 EGV65573:EGY65573 EQR65573:EQU65573 FAN65573:FAQ65573 FKJ65573:FKM65573 FUF65573:FUI65573 GEB65573:GEE65573 GNX65573:GOA65573 GXT65573:GXW65573 HHP65573:HHS65573 HRL65573:HRO65573 IBH65573:IBK65573 ILD65573:ILG65573 IUZ65573:IVC65573 JEV65573:JEY65573 JOR65573:JOU65573 JYN65573:JYQ65573 KIJ65573:KIM65573 KSF65573:KSI65573 LCB65573:LCE65573 LLX65573:LMA65573 LVT65573:LVW65573 MFP65573:MFS65573 MPL65573:MPO65573 MZH65573:MZK65573 NJD65573:NJG65573 NSZ65573:NTC65573 OCV65573:OCY65573 OMR65573:OMU65573 OWN65573:OWQ65573 PGJ65573:PGM65573 PQF65573:PQI65573 QAB65573:QAE65573 QJX65573:QKA65573 QTT65573:QTW65573 RDP65573:RDS65573 RNL65573:RNO65573 RXH65573:RXK65573 SHD65573:SHG65573 SQZ65573:SRC65573 TAV65573:TAY65573 TKR65573:TKU65573 TUN65573:TUQ65573 UEJ65573:UEM65573 UOF65573:UOI65573 UYB65573:UYE65573 VHX65573:VIA65573 VRT65573:VRW65573 WBP65573:WBS65573 WLL65573:WLO65573 WVH65573:WVK65573 IV131109:IY131109 SR131109:SU131109 ACN131109:ACQ131109 AMJ131109:AMM131109 AWF131109:AWI131109 BGB131109:BGE131109 BPX131109:BQA131109 BZT131109:BZW131109 CJP131109:CJS131109 CTL131109:CTO131109 DDH131109:DDK131109 DND131109:DNG131109 DWZ131109:DXC131109 EGV131109:EGY131109 EQR131109:EQU131109 FAN131109:FAQ131109 FKJ131109:FKM131109 FUF131109:FUI131109 GEB131109:GEE131109 GNX131109:GOA131109 GXT131109:GXW131109 HHP131109:HHS131109 HRL131109:HRO131109 IBH131109:IBK131109 ILD131109:ILG131109 IUZ131109:IVC131109 JEV131109:JEY131109 JOR131109:JOU131109 JYN131109:JYQ131109 KIJ131109:KIM131109 KSF131109:KSI131109 LCB131109:LCE131109 LLX131109:LMA131109 LVT131109:LVW131109 MFP131109:MFS131109 MPL131109:MPO131109 MZH131109:MZK131109 NJD131109:NJG131109 NSZ131109:NTC131109 OCV131109:OCY131109 OMR131109:OMU131109 OWN131109:OWQ131109 PGJ131109:PGM131109 PQF131109:PQI131109 QAB131109:QAE131109 QJX131109:QKA131109 QTT131109:QTW131109 RDP131109:RDS131109 RNL131109:RNO131109 RXH131109:RXK131109 SHD131109:SHG131109 SQZ131109:SRC131109 TAV131109:TAY131109 TKR131109:TKU131109 TUN131109:TUQ131109 UEJ131109:UEM131109 UOF131109:UOI131109 UYB131109:UYE131109 VHX131109:VIA131109 VRT131109:VRW131109 WBP131109:WBS131109 WLL131109:WLO131109 WVH131109:WVK131109 IV196645:IY196645 SR196645:SU196645 ACN196645:ACQ196645 AMJ196645:AMM196645 AWF196645:AWI196645 BGB196645:BGE196645 BPX196645:BQA196645 BZT196645:BZW196645 CJP196645:CJS196645 CTL196645:CTO196645 DDH196645:DDK196645 DND196645:DNG196645 DWZ196645:DXC196645 EGV196645:EGY196645 EQR196645:EQU196645 FAN196645:FAQ196645 FKJ196645:FKM196645 FUF196645:FUI196645 GEB196645:GEE196645 GNX196645:GOA196645 GXT196645:GXW196645 HHP196645:HHS196645 HRL196645:HRO196645 IBH196645:IBK196645 ILD196645:ILG196645 IUZ196645:IVC196645 JEV196645:JEY196645 JOR196645:JOU196645 JYN196645:JYQ196645 KIJ196645:KIM196645 KSF196645:KSI196645 LCB196645:LCE196645 LLX196645:LMA196645 LVT196645:LVW196645 MFP196645:MFS196645 MPL196645:MPO196645 MZH196645:MZK196645 NJD196645:NJG196645 NSZ196645:NTC196645 OCV196645:OCY196645 OMR196645:OMU196645 OWN196645:OWQ196645 PGJ196645:PGM196645 PQF196645:PQI196645 QAB196645:QAE196645 QJX196645:QKA196645 QTT196645:QTW196645 RDP196645:RDS196645 RNL196645:RNO196645 RXH196645:RXK196645 SHD196645:SHG196645 SQZ196645:SRC196645 TAV196645:TAY196645 TKR196645:TKU196645 TUN196645:TUQ196645 UEJ196645:UEM196645 UOF196645:UOI196645 UYB196645:UYE196645 VHX196645:VIA196645 VRT196645:VRW196645 WBP196645:WBS196645 WLL196645:WLO196645 WVH196645:WVK196645 IV262181:IY262181 SR262181:SU262181 ACN262181:ACQ262181 AMJ262181:AMM262181 AWF262181:AWI262181 BGB262181:BGE262181 BPX262181:BQA262181 BZT262181:BZW262181 CJP262181:CJS262181 CTL262181:CTO262181 DDH262181:DDK262181 DND262181:DNG262181 DWZ262181:DXC262181 EGV262181:EGY262181 EQR262181:EQU262181 FAN262181:FAQ262181 FKJ262181:FKM262181 FUF262181:FUI262181 GEB262181:GEE262181 GNX262181:GOA262181 GXT262181:GXW262181 HHP262181:HHS262181 HRL262181:HRO262181 IBH262181:IBK262181 ILD262181:ILG262181 IUZ262181:IVC262181 JEV262181:JEY262181 JOR262181:JOU262181 JYN262181:JYQ262181 KIJ262181:KIM262181 KSF262181:KSI262181 LCB262181:LCE262181 LLX262181:LMA262181 LVT262181:LVW262181 MFP262181:MFS262181 MPL262181:MPO262181 MZH262181:MZK262181 NJD262181:NJG262181 NSZ262181:NTC262181 OCV262181:OCY262181 OMR262181:OMU262181 OWN262181:OWQ262181 PGJ262181:PGM262181 PQF262181:PQI262181 QAB262181:QAE262181 QJX262181:QKA262181 QTT262181:QTW262181 RDP262181:RDS262181 RNL262181:RNO262181 RXH262181:RXK262181 SHD262181:SHG262181 SQZ262181:SRC262181 TAV262181:TAY262181 TKR262181:TKU262181 TUN262181:TUQ262181 UEJ262181:UEM262181 UOF262181:UOI262181 UYB262181:UYE262181 VHX262181:VIA262181 VRT262181:VRW262181 WBP262181:WBS262181 WLL262181:WLO262181 WVH262181:WVK262181 IV327717:IY327717 SR327717:SU327717 ACN327717:ACQ327717 AMJ327717:AMM327717 AWF327717:AWI327717 BGB327717:BGE327717 BPX327717:BQA327717 BZT327717:BZW327717 CJP327717:CJS327717 CTL327717:CTO327717 DDH327717:DDK327717 DND327717:DNG327717 DWZ327717:DXC327717 EGV327717:EGY327717 EQR327717:EQU327717 FAN327717:FAQ327717 FKJ327717:FKM327717 FUF327717:FUI327717 GEB327717:GEE327717 GNX327717:GOA327717 GXT327717:GXW327717 HHP327717:HHS327717 HRL327717:HRO327717 IBH327717:IBK327717 ILD327717:ILG327717 IUZ327717:IVC327717 JEV327717:JEY327717 JOR327717:JOU327717 JYN327717:JYQ327717 KIJ327717:KIM327717 KSF327717:KSI327717 LCB327717:LCE327717 LLX327717:LMA327717 LVT327717:LVW327717 MFP327717:MFS327717 MPL327717:MPO327717 MZH327717:MZK327717 NJD327717:NJG327717 NSZ327717:NTC327717 OCV327717:OCY327717 OMR327717:OMU327717 OWN327717:OWQ327717 PGJ327717:PGM327717 PQF327717:PQI327717 QAB327717:QAE327717 QJX327717:QKA327717 QTT327717:QTW327717 RDP327717:RDS327717 RNL327717:RNO327717 RXH327717:RXK327717 SHD327717:SHG327717 SQZ327717:SRC327717 TAV327717:TAY327717 TKR327717:TKU327717 TUN327717:TUQ327717 UEJ327717:UEM327717 UOF327717:UOI327717 UYB327717:UYE327717 VHX327717:VIA327717 VRT327717:VRW327717 WBP327717:WBS327717 WLL327717:WLO327717 WVH327717:WVK327717 IV393253:IY393253 SR393253:SU393253 ACN393253:ACQ393253 AMJ393253:AMM393253 AWF393253:AWI393253 BGB393253:BGE393253 BPX393253:BQA393253 BZT393253:BZW393253 CJP393253:CJS393253 CTL393253:CTO393253 DDH393253:DDK393253 DND393253:DNG393253 DWZ393253:DXC393253 EGV393253:EGY393253 EQR393253:EQU393253 FAN393253:FAQ393253 FKJ393253:FKM393253 FUF393253:FUI393253 GEB393253:GEE393253 GNX393253:GOA393253 GXT393253:GXW393253 HHP393253:HHS393253 HRL393253:HRO393253 IBH393253:IBK393253 ILD393253:ILG393253 IUZ393253:IVC393253 JEV393253:JEY393253 JOR393253:JOU393253 JYN393253:JYQ393253 KIJ393253:KIM393253 KSF393253:KSI393253 LCB393253:LCE393253 LLX393253:LMA393253 LVT393253:LVW393253 MFP393253:MFS393253 MPL393253:MPO393253 MZH393253:MZK393253 NJD393253:NJG393253 NSZ393253:NTC393253 OCV393253:OCY393253 OMR393253:OMU393253 OWN393253:OWQ393253 PGJ393253:PGM393253 PQF393253:PQI393253 QAB393253:QAE393253 QJX393253:QKA393253 QTT393253:QTW393253 RDP393253:RDS393253 RNL393253:RNO393253 RXH393253:RXK393253 SHD393253:SHG393253 SQZ393253:SRC393253 TAV393253:TAY393253 TKR393253:TKU393253 TUN393253:TUQ393253 UEJ393253:UEM393253 UOF393253:UOI393253 UYB393253:UYE393253 VHX393253:VIA393253 VRT393253:VRW393253 WBP393253:WBS393253 WLL393253:WLO393253 WVH393253:WVK393253 IV458789:IY458789 SR458789:SU458789 ACN458789:ACQ458789 AMJ458789:AMM458789 AWF458789:AWI458789 BGB458789:BGE458789 BPX458789:BQA458789 BZT458789:BZW458789 CJP458789:CJS458789 CTL458789:CTO458789 DDH458789:DDK458789 DND458789:DNG458789 DWZ458789:DXC458789 EGV458789:EGY458789 EQR458789:EQU458789 FAN458789:FAQ458789 FKJ458789:FKM458789 FUF458789:FUI458789 GEB458789:GEE458789 GNX458789:GOA458789 GXT458789:GXW458789 HHP458789:HHS458789 HRL458789:HRO458789 IBH458789:IBK458789 ILD458789:ILG458789 IUZ458789:IVC458789 JEV458789:JEY458789 JOR458789:JOU458789 JYN458789:JYQ458789 KIJ458789:KIM458789 KSF458789:KSI458789 LCB458789:LCE458789 LLX458789:LMA458789 LVT458789:LVW458789 MFP458789:MFS458789 MPL458789:MPO458789 MZH458789:MZK458789 NJD458789:NJG458789 NSZ458789:NTC458789 OCV458789:OCY458789 OMR458789:OMU458789 OWN458789:OWQ458789 PGJ458789:PGM458789 PQF458789:PQI458789 QAB458789:QAE458789 QJX458789:QKA458789 QTT458789:QTW458789 RDP458789:RDS458789 RNL458789:RNO458789 RXH458789:RXK458789 SHD458789:SHG458789 SQZ458789:SRC458789 TAV458789:TAY458789 TKR458789:TKU458789 TUN458789:TUQ458789 UEJ458789:UEM458789 UOF458789:UOI458789 UYB458789:UYE458789 VHX458789:VIA458789 VRT458789:VRW458789 WBP458789:WBS458789 WLL458789:WLO458789 WVH458789:WVK458789 IV524325:IY524325 SR524325:SU524325 ACN524325:ACQ524325 AMJ524325:AMM524325 AWF524325:AWI524325 BGB524325:BGE524325 BPX524325:BQA524325 BZT524325:BZW524325 CJP524325:CJS524325 CTL524325:CTO524325 DDH524325:DDK524325 DND524325:DNG524325 DWZ524325:DXC524325 EGV524325:EGY524325 EQR524325:EQU524325 FAN524325:FAQ524325 FKJ524325:FKM524325 FUF524325:FUI524325 GEB524325:GEE524325 GNX524325:GOA524325 GXT524325:GXW524325 HHP524325:HHS524325 HRL524325:HRO524325 IBH524325:IBK524325 ILD524325:ILG524325 IUZ524325:IVC524325 JEV524325:JEY524325 JOR524325:JOU524325 JYN524325:JYQ524325 KIJ524325:KIM524325 KSF524325:KSI524325 LCB524325:LCE524325 LLX524325:LMA524325 LVT524325:LVW524325 MFP524325:MFS524325 MPL524325:MPO524325 MZH524325:MZK524325 NJD524325:NJG524325 NSZ524325:NTC524325 OCV524325:OCY524325 OMR524325:OMU524325 OWN524325:OWQ524325 PGJ524325:PGM524325 PQF524325:PQI524325 QAB524325:QAE524325 QJX524325:QKA524325 QTT524325:QTW524325 RDP524325:RDS524325 RNL524325:RNO524325 RXH524325:RXK524325 SHD524325:SHG524325 SQZ524325:SRC524325 TAV524325:TAY524325 TKR524325:TKU524325 TUN524325:TUQ524325 UEJ524325:UEM524325 UOF524325:UOI524325 UYB524325:UYE524325 VHX524325:VIA524325 VRT524325:VRW524325 WBP524325:WBS524325 WLL524325:WLO524325 WVH524325:WVK524325 IV589861:IY589861 SR589861:SU589861 ACN589861:ACQ589861 AMJ589861:AMM589861 AWF589861:AWI589861 BGB589861:BGE589861 BPX589861:BQA589861 BZT589861:BZW589861 CJP589861:CJS589861 CTL589861:CTO589861 DDH589861:DDK589861 DND589861:DNG589861 DWZ589861:DXC589861 EGV589861:EGY589861 EQR589861:EQU589861 FAN589861:FAQ589861 FKJ589861:FKM589861 FUF589861:FUI589861 GEB589861:GEE589861 GNX589861:GOA589861 GXT589861:GXW589861 HHP589861:HHS589861 HRL589861:HRO589861 IBH589861:IBK589861 ILD589861:ILG589861 IUZ589861:IVC589861 JEV589861:JEY589861 JOR589861:JOU589861 JYN589861:JYQ589861 KIJ589861:KIM589861 KSF589861:KSI589861 LCB589861:LCE589861 LLX589861:LMA589861 LVT589861:LVW589861 MFP589861:MFS589861 MPL589861:MPO589861 MZH589861:MZK589861 NJD589861:NJG589861 NSZ589861:NTC589861 OCV589861:OCY589861 OMR589861:OMU589861 OWN589861:OWQ589861 PGJ589861:PGM589861 PQF589861:PQI589861 QAB589861:QAE589861 QJX589861:QKA589861 QTT589861:QTW589861 RDP589861:RDS589861 RNL589861:RNO589861 RXH589861:RXK589861 SHD589861:SHG589861 SQZ589861:SRC589861 TAV589861:TAY589861 TKR589861:TKU589861 TUN589861:TUQ589861 UEJ589861:UEM589861 UOF589861:UOI589861 UYB589861:UYE589861 VHX589861:VIA589861 VRT589861:VRW589861 WBP589861:WBS589861 WLL589861:WLO589861 WVH589861:WVK589861 IV655397:IY655397 SR655397:SU655397 ACN655397:ACQ655397 AMJ655397:AMM655397 AWF655397:AWI655397 BGB655397:BGE655397 BPX655397:BQA655397 BZT655397:BZW655397 CJP655397:CJS655397 CTL655397:CTO655397 DDH655397:DDK655397 DND655397:DNG655397 DWZ655397:DXC655397 EGV655397:EGY655397 EQR655397:EQU655397 FAN655397:FAQ655397 FKJ655397:FKM655397 FUF655397:FUI655397 GEB655397:GEE655397 GNX655397:GOA655397 GXT655397:GXW655397 HHP655397:HHS655397 HRL655397:HRO655397 IBH655397:IBK655397 ILD655397:ILG655397 IUZ655397:IVC655397 JEV655397:JEY655397 JOR655397:JOU655397 JYN655397:JYQ655397 KIJ655397:KIM655397 KSF655397:KSI655397 LCB655397:LCE655397 LLX655397:LMA655397 LVT655397:LVW655397 MFP655397:MFS655397 MPL655397:MPO655397 MZH655397:MZK655397 NJD655397:NJG655397 NSZ655397:NTC655397 OCV655397:OCY655397 OMR655397:OMU655397 OWN655397:OWQ655397 PGJ655397:PGM655397 PQF655397:PQI655397 QAB655397:QAE655397 QJX655397:QKA655397 QTT655397:QTW655397 RDP655397:RDS655397 RNL655397:RNO655397 RXH655397:RXK655397 SHD655397:SHG655397 SQZ655397:SRC655397 TAV655397:TAY655397 TKR655397:TKU655397 TUN655397:TUQ655397 UEJ655397:UEM655397 UOF655397:UOI655397 UYB655397:UYE655397 VHX655397:VIA655397 VRT655397:VRW655397 WBP655397:WBS655397 WLL655397:WLO655397 WVH655397:WVK655397 IV720933:IY720933 SR720933:SU720933 ACN720933:ACQ720933 AMJ720933:AMM720933 AWF720933:AWI720933 BGB720933:BGE720933 BPX720933:BQA720933 BZT720933:BZW720933 CJP720933:CJS720933 CTL720933:CTO720933 DDH720933:DDK720933 DND720933:DNG720933 DWZ720933:DXC720933 EGV720933:EGY720933 EQR720933:EQU720933 FAN720933:FAQ720933 FKJ720933:FKM720933 FUF720933:FUI720933 GEB720933:GEE720933 GNX720933:GOA720933 GXT720933:GXW720933 HHP720933:HHS720933 HRL720933:HRO720933 IBH720933:IBK720933 ILD720933:ILG720933 IUZ720933:IVC720933 JEV720933:JEY720933 JOR720933:JOU720933 JYN720933:JYQ720933 KIJ720933:KIM720933 KSF720933:KSI720933 LCB720933:LCE720933 LLX720933:LMA720933 LVT720933:LVW720933 MFP720933:MFS720933 MPL720933:MPO720933 MZH720933:MZK720933 NJD720933:NJG720933 NSZ720933:NTC720933 OCV720933:OCY720933 OMR720933:OMU720933 OWN720933:OWQ720933 PGJ720933:PGM720933 PQF720933:PQI720933 QAB720933:QAE720933 QJX720933:QKA720933 QTT720933:QTW720933 RDP720933:RDS720933 RNL720933:RNO720933 RXH720933:RXK720933 SHD720933:SHG720933 SQZ720933:SRC720933 TAV720933:TAY720933 TKR720933:TKU720933 TUN720933:TUQ720933 UEJ720933:UEM720933 UOF720933:UOI720933 UYB720933:UYE720933 VHX720933:VIA720933 VRT720933:VRW720933 WBP720933:WBS720933 WLL720933:WLO720933 WVH720933:WVK720933 IV786469:IY786469 SR786469:SU786469 ACN786469:ACQ786469 AMJ786469:AMM786469 AWF786469:AWI786469 BGB786469:BGE786469 BPX786469:BQA786469 BZT786469:BZW786469 CJP786469:CJS786469 CTL786469:CTO786469 DDH786469:DDK786469 DND786469:DNG786469 DWZ786469:DXC786469 EGV786469:EGY786469 EQR786469:EQU786469 FAN786469:FAQ786469 FKJ786469:FKM786469 FUF786469:FUI786469 GEB786469:GEE786469 GNX786469:GOA786469 GXT786469:GXW786469 HHP786469:HHS786469 HRL786469:HRO786469 IBH786469:IBK786469 ILD786469:ILG786469 IUZ786469:IVC786469 JEV786469:JEY786469 JOR786469:JOU786469 JYN786469:JYQ786469 KIJ786469:KIM786469 KSF786469:KSI786469 LCB786469:LCE786469 LLX786469:LMA786469 LVT786469:LVW786469 MFP786469:MFS786469 MPL786469:MPO786469 MZH786469:MZK786469 NJD786469:NJG786469 NSZ786469:NTC786469 OCV786469:OCY786469 OMR786469:OMU786469 OWN786469:OWQ786469 PGJ786469:PGM786469 PQF786469:PQI786469 QAB786469:QAE786469 QJX786469:QKA786469 QTT786469:QTW786469 RDP786469:RDS786469 RNL786469:RNO786469 RXH786469:RXK786469 SHD786469:SHG786469 SQZ786469:SRC786469 TAV786469:TAY786469 TKR786469:TKU786469 TUN786469:TUQ786469 UEJ786469:UEM786469 UOF786469:UOI786469 UYB786469:UYE786469 VHX786469:VIA786469 VRT786469:VRW786469 WBP786469:WBS786469 WLL786469:WLO786469 WVH786469:WVK786469 IV852005:IY852005 SR852005:SU852005 ACN852005:ACQ852005 AMJ852005:AMM852005 AWF852005:AWI852005 BGB852005:BGE852005 BPX852005:BQA852005 BZT852005:BZW852005 CJP852005:CJS852005 CTL852005:CTO852005 DDH852005:DDK852005 DND852005:DNG852005 DWZ852005:DXC852005 EGV852005:EGY852005 EQR852005:EQU852005 FAN852005:FAQ852005 FKJ852005:FKM852005 FUF852005:FUI852005 GEB852005:GEE852005 GNX852005:GOA852005 GXT852005:GXW852005 HHP852005:HHS852005 HRL852005:HRO852005 IBH852005:IBK852005 ILD852005:ILG852005 IUZ852005:IVC852005 JEV852005:JEY852005 JOR852005:JOU852005 JYN852005:JYQ852005 KIJ852005:KIM852005 KSF852005:KSI852005 LCB852005:LCE852005 LLX852005:LMA852005 LVT852005:LVW852005 MFP852005:MFS852005 MPL852005:MPO852005 MZH852005:MZK852005 NJD852005:NJG852005 NSZ852005:NTC852005 OCV852005:OCY852005 OMR852005:OMU852005 OWN852005:OWQ852005 PGJ852005:PGM852005 PQF852005:PQI852005 QAB852005:QAE852005 QJX852005:QKA852005 QTT852005:QTW852005 RDP852005:RDS852005 RNL852005:RNO852005 RXH852005:RXK852005 SHD852005:SHG852005 SQZ852005:SRC852005 TAV852005:TAY852005 TKR852005:TKU852005 TUN852005:TUQ852005 UEJ852005:UEM852005 UOF852005:UOI852005 UYB852005:UYE852005 VHX852005:VIA852005 VRT852005:VRW852005 WBP852005:WBS852005 WLL852005:WLO852005 WVH852005:WVK852005 IV917541:IY917541 SR917541:SU917541 ACN917541:ACQ917541 AMJ917541:AMM917541 AWF917541:AWI917541 BGB917541:BGE917541 BPX917541:BQA917541 BZT917541:BZW917541 CJP917541:CJS917541 CTL917541:CTO917541 DDH917541:DDK917541 DND917541:DNG917541 DWZ917541:DXC917541 EGV917541:EGY917541 EQR917541:EQU917541 FAN917541:FAQ917541 FKJ917541:FKM917541 FUF917541:FUI917541 GEB917541:GEE917541 GNX917541:GOA917541 GXT917541:GXW917541 HHP917541:HHS917541 HRL917541:HRO917541 IBH917541:IBK917541 ILD917541:ILG917541 IUZ917541:IVC917541 JEV917541:JEY917541 JOR917541:JOU917541 JYN917541:JYQ917541 KIJ917541:KIM917541 KSF917541:KSI917541 LCB917541:LCE917541 LLX917541:LMA917541 LVT917541:LVW917541 MFP917541:MFS917541 MPL917541:MPO917541 MZH917541:MZK917541 NJD917541:NJG917541 NSZ917541:NTC917541 OCV917541:OCY917541 OMR917541:OMU917541 OWN917541:OWQ917541 PGJ917541:PGM917541 PQF917541:PQI917541 QAB917541:QAE917541 QJX917541:QKA917541 QTT917541:QTW917541 RDP917541:RDS917541 RNL917541:RNO917541 RXH917541:RXK917541 SHD917541:SHG917541 SQZ917541:SRC917541 TAV917541:TAY917541 TKR917541:TKU917541 TUN917541:TUQ917541 UEJ917541:UEM917541 UOF917541:UOI917541 UYB917541:UYE917541 VHX917541:VIA917541 VRT917541:VRW917541 WBP917541:WBS917541 WLL917541:WLO917541 WVH917541:WVK917541 IV983077:IY983077 SR983077:SU983077 ACN983077:ACQ983077 AMJ983077:AMM983077 AWF983077:AWI983077 BGB983077:BGE983077 BPX983077:BQA983077 BZT983077:BZW983077 CJP983077:CJS983077 CTL983077:CTO983077 DDH983077:DDK983077 DND983077:DNG983077 DWZ983077:DXC983077 EGV983077:EGY983077 EQR983077:EQU983077 FAN983077:FAQ983077 FKJ983077:FKM983077 FUF983077:FUI983077 GEB983077:GEE983077 GNX983077:GOA983077 GXT983077:GXW983077 HHP983077:HHS983077 HRL983077:HRO983077 IBH983077:IBK983077 ILD983077:ILG983077 IUZ983077:IVC983077 JEV983077:JEY983077 JOR983077:JOU983077 JYN983077:JYQ983077 KIJ983077:KIM983077 KSF983077:KSI983077 LCB983077:LCE983077 LLX983077:LMA983077 LVT983077:LVW983077 MFP983077:MFS983077 MPL983077:MPO983077 MZH983077:MZK983077 NJD983077:NJG983077 NSZ983077:NTC983077 OCV983077:OCY983077 OMR983077:OMU983077 OWN983077:OWQ983077 PGJ983077:PGM983077 PQF983077:PQI983077 QAB983077:QAE983077 QJX983077:QKA983077 QTT983077:QTW983077 RDP983077:RDS983077 RNL983077:RNO983077 RXH983077:RXK983077 SHD983077:SHG983077 SQZ983077:SRC983077 TAV983077:TAY983077 TKR983077:TKU983077 TUN983077:TUQ983077 UEJ983077:UEM983077 UOF983077:UOI983077 UYB983077:UYE983077 VHX983077:VIA983077 VRT983077:VRW983077 WBP983077:WBS983077 WLL983077:WLO983077 HT21:HZ22 WUF21:WUL22 WKJ21:WKP22 WAN21:WAT22 VQR21:VQX22 VGV21:VHB22 UWZ21:UXF22 UND21:UNJ22 UDH21:UDN22 TTL21:TTR22 TJP21:TJV22 SZT21:SZZ22 SPX21:SQD22 SGB21:SGH22 RWF21:RWL22 RMJ21:RMP22 RCN21:RCT22 QSR21:QSX22 QIV21:QJB22 PYZ21:PZF22 PPD21:PPJ22 PFH21:PFN22 OVL21:OVR22 OLP21:OLV22 OBT21:OBZ22 NRX21:NSD22 NIB21:NIH22 MYF21:MYL22 MOJ21:MOP22 MEN21:MET22 LUR21:LUX22 LKV21:LLB22 LAZ21:LBF22 KRD21:KRJ22 KHH21:KHN22 JXL21:JXR22 JNP21:JNV22 JDT21:JDZ22 ITX21:IUD22 IKB21:IKH22 IAF21:IAL22 HQJ21:HQP22 HGN21:HGT22 GWR21:GWX22 GMV21:GNB22 GCZ21:GDF22 FTD21:FTJ22 FJH21:FJN22 EZL21:EZR22 EPP21:EPV22 EFT21:EFZ22 DVX21:DWD22 DMB21:DMH22 DCF21:DCL22 CSJ21:CSP22 CIN21:CIT22 BYR21:BYX22 BOV21:BPB22 BEZ21:BFF22 AVD21:AVJ22 ALH21:ALN22 ABL21:ABR22 RP21:RV22 WUE38:WUK42 WAM44:WAS44 VQQ44:VQW44 VGU44:VHA44 UWY44:UXE44 UNC44:UNI44 UDG44:UDM44 TTK44:TTQ44 TJO44:TJU44 SZS44:SZY44 SPW44:SQC44 SGA44:SGG44 RWE44:RWK44 RMI44:RMO44 RCM44:RCS44 QSQ44:QSW44 QIU44:QJA44 PYY44:PZE44 PPC44:PPI44 PFG44:PFM44 OVK44:OVQ44 OLO44:OLU44 OBS44:OBY44 NRW44:NSC44 NIA44:NIG44 MYE44:MYK44 MOI44:MOO44 MEM44:MES44 LUQ44:LUW44 LKU44:LLA44 LAY44:LBE44 KRC44:KRI44 KHG44:KHM44 JXK44:JXQ44 JNO44:JNU44 JDS44:JDY44 ITW44:IUC44 IKA44:IKG44 IAE44:IAK44 HQI44:HQO44 HGM44:HGS44 GWQ44:GWW44 GMU44:GNA44 GCY44:GDE44 FTC44:FTI44 FJG44:FJM44 EZK44:EZQ44 EPO44:EPU44 EFS44:EFY44 DVW44:DWC44 DMA44:DMG44 DCE44:DCK44 CSI44:CSO44 CIM44:CIS44 BYQ44:BYW44 BOU44:BPA44 BEY44:BFE44 AVC44:AVI44 ALG44:ALM44 ABK44:ABQ44 RO44:RU44 HS44:HY44 WUE44:WUK44 WKI44:WKO44 WKI38:WKO42 WAM38:WAS42 VQQ38:VQW42 VGU38:VHA42 UWY38:UXE42 UNC38:UNI42 UDG38:UDM42 TTK38:TTQ42 TJO38:TJU42 SZS38:SZY42 SPW38:SQC42 SGA38:SGG42 RWE38:RWK42 RMI38:RMO42 RCM38:RCS42 QSQ38:QSW42 QIU38:QJA42 PYY38:PZE42 PPC38:PPI42 PFG38:PFM42 OVK38:OVQ42 OLO38:OLU42 OBS38:OBY42 NRW38:NSC42 NIA38:NIG42 MYE38:MYK42 MOI38:MOO42 MEM38:MES42 LUQ38:LUW42 LKU38:LLA42 LAY38:LBE42 KRC38:KRI42 KHG38:KHM42 JXK38:JXQ42 JNO38:JNU42 JDS38:JDY42 ITW38:IUC42 IKA38:IKG42 IAE38:IAK42 HQI38:HQO42 HGM38:HGS42 GWQ38:GWW42 GMU38:GNA42 GCY38:GDE42 FTC38:FTI42 FJG38:FJM42 EZK38:EZQ42 EPO38:EPU42 EFS38:EFY42 DVW38:DWC42 DMA38:DMG42 DCE38:DCK42 CSI38:CSO42 CIM38:CIS42 BYQ38:BYW42 BOU38:BPA42 BEY38:BFE42 AVC38:AVI42 ALG38:ALM42 ABK38:ABQ42 RO38:RU42 HS38:HY42 HS27:HY31 WUE27:WUK31 WKI27:WKO31 WAM27:WAS31 VQQ27:VQW31 VGU27:VHA31 UWY27:UXE31 UNC27:UNI31 UDG27:UDM31 TTK27:TTQ31 TJO27:TJU31 SZS27:SZY31 SPW27:SQC31 SGA27:SGG31 RWE27:RWK31 RMI27:RMO31 RCM27:RCS31 QSQ27:QSW31 QIU27:QJA31 PYY27:PZE31 PPC27:PPI31 PFG27:PFM31 OVK27:OVQ31 OLO27:OLU31 OBS27:OBY31 NRW27:NSC31 NIA27:NIG31 MYE27:MYK31 MOI27:MOO31 MEM27:MES31 LUQ27:LUW31 LKU27:LLA31 LAY27:LBE31 KRC27:KRI31 KHG27:KHM31 JXK27:JXQ31 JNO27:JNU31 JDS27:JDY31 ITW27:IUC31 IKA27:IKG31 IAE27:IAK31 HQI27:HQO31 HGM27:HGS31 GWQ27:GWW31 GMU27:GNA31 GCY27:GDE31 FTC27:FTI31 FJG27:FJM31 EZK27:EZQ31 EPO27:EPU31 EFS27:EFY31 DVW27:DWC31 DMA27:DMG31 DCE27:DCK31 CSI27:CSO31 CIM27:CIS31 BYQ27:BYW31 BOU27:BPA31 BEY27:BFE31 AVC27:AVI31 ALG27:ALM31 ABK27:ABQ31 RO27:RU31" xr:uid="{9FD042E2-8D21-4F47-8BDC-765553F481A9}">
      <formula1>L21-ROUNDDOWN(L21,0)=0</formula1>
    </dataValidation>
    <dataValidation type="list" allowBlank="1" showInputMessage="1" showErrorMessage="1" sqref="J28:M28" xr:uid="{B33A2241-B8F2-4DC7-8327-6921F2C06679}">
      <formula1>$AB$28:$AB$29</formula1>
    </dataValidation>
  </dataValidations>
  <printOptions horizontalCentered="1"/>
  <pageMargins left="0.51181102362204722" right="0.11811023622047245" top="0.35433070866141736" bottom="0.35433070866141736" header="0.31496062992125984" footer="0.11811023622047245"/>
  <pageSetup paperSize="9" scale="79" fitToHeight="0" orientation="portrait" r:id="rId1"/>
  <headerFooter scaleWithDoc="0">
    <oddFooter>&amp;R&amp;K00-036R7中層ZEH-M_ver.1.1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4EB91CD7-EA5B-42C3-83F4-E736C5CC199A}">
          <xm:sqref>IL65545 SH65545 ACD65545 ALZ65545 AVV65545 BFR65545 BPN65545 BZJ65545 CJF65545 CTB65545 DCX65545 DMT65545 DWP65545 EGL65545 EQH65545 FAD65545 FJZ65545 FTV65545 GDR65545 GNN65545 GXJ65545 HHF65545 HRB65545 IAX65545 IKT65545 IUP65545 JEL65545 JOH65545 JYD65545 KHZ65545 KRV65545 LBR65545 LLN65545 LVJ65545 MFF65545 MPB65545 MYX65545 NIT65545 NSP65545 OCL65545 OMH65545 OWD65545 PFZ65545 PPV65545 PZR65545 QJN65545 QTJ65545 RDF65545 RNB65545 RWX65545 SGT65545 SQP65545 TAL65545 TKH65545 TUD65545 UDZ65545 UNV65545 UXR65545 VHN65545 VRJ65545 WBF65545 WLB65545 WUX65545 IL131081 SH131081 ACD131081 ALZ131081 AVV131081 BFR131081 BPN131081 BZJ131081 CJF131081 CTB131081 DCX131081 DMT131081 DWP131081 EGL131081 EQH131081 FAD131081 FJZ131081 FTV131081 GDR131081 GNN131081 GXJ131081 HHF131081 HRB131081 IAX131081 IKT131081 IUP131081 JEL131081 JOH131081 JYD131081 KHZ131081 KRV131081 LBR131081 LLN131081 LVJ131081 MFF131081 MPB131081 MYX131081 NIT131081 NSP131081 OCL131081 OMH131081 OWD131081 PFZ131081 PPV131081 PZR131081 QJN131081 QTJ131081 RDF131081 RNB131081 RWX131081 SGT131081 SQP131081 TAL131081 TKH131081 TUD131081 UDZ131081 UNV131081 UXR131081 VHN131081 VRJ131081 WBF131081 WLB131081 WUX131081 IL196617 SH196617 ACD196617 ALZ196617 AVV196617 BFR196617 BPN196617 BZJ196617 CJF196617 CTB196617 DCX196617 DMT196617 DWP196617 EGL196617 EQH196617 FAD196617 FJZ196617 FTV196617 GDR196617 GNN196617 GXJ196617 HHF196617 HRB196617 IAX196617 IKT196617 IUP196617 JEL196617 JOH196617 JYD196617 KHZ196617 KRV196617 LBR196617 LLN196617 LVJ196617 MFF196617 MPB196617 MYX196617 NIT196617 NSP196617 OCL196617 OMH196617 OWD196617 PFZ196617 PPV196617 PZR196617 QJN196617 QTJ196617 RDF196617 RNB196617 RWX196617 SGT196617 SQP196617 TAL196617 TKH196617 TUD196617 UDZ196617 UNV196617 UXR196617 VHN196617 VRJ196617 WBF196617 WLB196617 WUX196617 IL262153 SH262153 ACD262153 ALZ262153 AVV262153 BFR262153 BPN262153 BZJ262153 CJF262153 CTB262153 DCX262153 DMT262153 DWP262153 EGL262153 EQH262153 FAD262153 FJZ262153 FTV262153 GDR262153 GNN262153 GXJ262153 HHF262153 HRB262153 IAX262153 IKT262153 IUP262153 JEL262153 JOH262153 JYD262153 KHZ262153 KRV262153 LBR262153 LLN262153 LVJ262153 MFF262153 MPB262153 MYX262153 NIT262153 NSP262153 OCL262153 OMH262153 OWD262153 PFZ262153 PPV262153 PZR262153 QJN262153 QTJ262153 RDF262153 RNB262153 RWX262153 SGT262153 SQP262153 TAL262153 TKH262153 TUD262153 UDZ262153 UNV262153 UXR262153 VHN262153 VRJ262153 WBF262153 WLB262153 WUX262153 IL327689 SH327689 ACD327689 ALZ327689 AVV327689 BFR327689 BPN327689 BZJ327689 CJF327689 CTB327689 DCX327689 DMT327689 DWP327689 EGL327689 EQH327689 FAD327689 FJZ327689 FTV327689 GDR327689 GNN327689 GXJ327689 HHF327689 HRB327689 IAX327689 IKT327689 IUP327689 JEL327689 JOH327689 JYD327689 KHZ327689 KRV327689 LBR327689 LLN327689 LVJ327689 MFF327689 MPB327689 MYX327689 NIT327689 NSP327689 OCL327689 OMH327689 OWD327689 PFZ327689 PPV327689 PZR327689 QJN327689 QTJ327689 RDF327689 RNB327689 RWX327689 SGT327689 SQP327689 TAL327689 TKH327689 TUD327689 UDZ327689 UNV327689 UXR327689 VHN327689 VRJ327689 WBF327689 WLB327689 WUX327689 IL393225 SH393225 ACD393225 ALZ393225 AVV393225 BFR393225 BPN393225 BZJ393225 CJF393225 CTB393225 DCX393225 DMT393225 DWP393225 EGL393225 EQH393225 FAD393225 FJZ393225 FTV393225 GDR393225 GNN393225 GXJ393225 HHF393225 HRB393225 IAX393225 IKT393225 IUP393225 JEL393225 JOH393225 JYD393225 KHZ393225 KRV393225 LBR393225 LLN393225 LVJ393225 MFF393225 MPB393225 MYX393225 NIT393225 NSP393225 OCL393225 OMH393225 OWD393225 PFZ393225 PPV393225 PZR393225 QJN393225 QTJ393225 RDF393225 RNB393225 RWX393225 SGT393225 SQP393225 TAL393225 TKH393225 TUD393225 UDZ393225 UNV393225 UXR393225 VHN393225 VRJ393225 WBF393225 WLB393225 WUX393225 IL458761 SH458761 ACD458761 ALZ458761 AVV458761 BFR458761 BPN458761 BZJ458761 CJF458761 CTB458761 DCX458761 DMT458761 DWP458761 EGL458761 EQH458761 FAD458761 FJZ458761 FTV458761 GDR458761 GNN458761 GXJ458761 HHF458761 HRB458761 IAX458761 IKT458761 IUP458761 JEL458761 JOH458761 JYD458761 KHZ458761 KRV458761 LBR458761 LLN458761 LVJ458761 MFF458761 MPB458761 MYX458761 NIT458761 NSP458761 OCL458761 OMH458761 OWD458761 PFZ458761 PPV458761 PZR458761 QJN458761 QTJ458761 RDF458761 RNB458761 RWX458761 SGT458761 SQP458761 TAL458761 TKH458761 TUD458761 UDZ458761 UNV458761 UXR458761 VHN458761 VRJ458761 WBF458761 WLB458761 WUX458761 IL524297 SH524297 ACD524297 ALZ524297 AVV524297 BFR524297 BPN524297 BZJ524297 CJF524297 CTB524297 DCX524297 DMT524297 DWP524297 EGL524297 EQH524297 FAD524297 FJZ524297 FTV524297 GDR524297 GNN524297 GXJ524297 HHF524297 HRB524297 IAX524297 IKT524297 IUP524297 JEL524297 JOH524297 JYD524297 KHZ524297 KRV524297 LBR524297 LLN524297 LVJ524297 MFF524297 MPB524297 MYX524297 NIT524297 NSP524297 OCL524297 OMH524297 OWD524297 PFZ524297 PPV524297 PZR524297 QJN524297 QTJ524297 RDF524297 RNB524297 RWX524297 SGT524297 SQP524297 TAL524297 TKH524297 TUD524297 UDZ524297 UNV524297 UXR524297 VHN524297 VRJ524297 WBF524297 WLB524297 WUX524297 IL589833 SH589833 ACD589833 ALZ589833 AVV589833 BFR589833 BPN589833 BZJ589833 CJF589833 CTB589833 DCX589833 DMT589833 DWP589833 EGL589833 EQH589833 FAD589833 FJZ589833 FTV589833 GDR589833 GNN589833 GXJ589833 HHF589833 HRB589833 IAX589833 IKT589833 IUP589833 JEL589833 JOH589833 JYD589833 KHZ589833 KRV589833 LBR589833 LLN589833 LVJ589833 MFF589833 MPB589833 MYX589833 NIT589833 NSP589833 OCL589833 OMH589833 OWD589833 PFZ589833 PPV589833 PZR589833 QJN589833 QTJ589833 RDF589833 RNB589833 RWX589833 SGT589833 SQP589833 TAL589833 TKH589833 TUD589833 UDZ589833 UNV589833 UXR589833 VHN589833 VRJ589833 WBF589833 WLB589833 WUX589833 IL655369 SH655369 ACD655369 ALZ655369 AVV655369 BFR655369 BPN655369 BZJ655369 CJF655369 CTB655369 DCX655369 DMT655369 DWP655369 EGL655369 EQH655369 FAD655369 FJZ655369 FTV655369 GDR655369 GNN655369 GXJ655369 HHF655369 HRB655369 IAX655369 IKT655369 IUP655369 JEL655369 JOH655369 JYD655369 KHZ655369 KRV655369 LBR655369 LLN655369 LVJ655369 MFF655369 MPB655369 MYX655369 NIT655369 NSP655369 OCL655369 OMH655369 OWD655369 PFZ655369 PPV655369 PZR655369 QJN655369 QTJ655369 RDF655369 RNB655369 RWX655369 SGT655369 SQP655369 TAL655369 TKH655369 TUD655369 UDZ655369 UNV655369 UXR655369 VHN655369 VRJ655369 WBF655369 WLB655369 WUX655369 IL720905 SH720905 ACD720905 ALZ720905 AVV720905 BFR720905 BPN720905 BZJ720905 CJF720905 CTB720905 DCX720905 DMT720905 DWP720905 EGL720905 EQH720905 FAD720905 FJZ720905 FTV720905 GDR720905 GNN720905 GXJ720905 HHF720905 HRB720905 IAX720905 IKT720905 IUP720905 JEL720905 JOH720905 JYD720905 KHZ720905 KRV720905 LBR720905 LLN720905 LVJ720905 MFF720905 MPB720905 MYX720905 NIT720905 NSP720905 OCL720905 OMH720905 OWD720905 PFZ720905 PPV720905 PZR720905 QJN720905 QTJ720905 RDF720905 RNB720905 RWX720905 SGT720905 SQP720905 TAL720905 TKH720905 TUD720905 UDZ720905 UNV720905 UXR720905 VHN720905 VRJ720905 WBF720905 WLB720905 WUX720905 IL786441 SH786441 ACD786441 ALZ786441 AVV786441 BFR786441 BPN786441 BZJ786441 CJF786441 CTB786441 DCX786441 DMT786441 DWP786441 EGL786441 EQH786441 FAD786441 FJZ786441 FTV786441 GDR786441 GNN786441 GXJ786441 HHF786441 HRB786441 IAX786441 IKT786441 IUP786441 JEL786441 JOH786441 JYD786441 KHZ786441 KRV786441 LBR786441 LLN786441 LVJ786441 MFF786441 MPB786441 MYX786441 NIT786441 NSP786441 OCL786441 OMH786441 OWD786441 PFZ786441 PPV786441 PZR786441 QJN786441 QTJ786441 RDF786441 RNB786441 RWX786441 SGT786441 SQP786441 TAL786441 TKH786441 TUD786441 UDZ786441 UNV786441 UXR786441 VHN786441 VRJ786441 WBF786441 WLB786441 WUX786441 IL851977 SH851977 ACD851977 ALZ851977 AVV851977 BFR851977 BPN851977 BZJ851977 CJF851977 CTB851977 DCX851977 DMT851977 DWP851977 EGL851977 EQH851977 FAD851977 FJZ851977 FTV851977 GDR851977 GNN851977 GXJ851977 HHF851977 HRB851977 IAX851977 IKT851977 IUP851977 JEL851977 JOH851977 JYD851977 KHZ851977 KRV851977 LBR851977 LLN851977 LVJ851977 MFF851977 MPB851977 MYX851977 NIT851977 NSP851977 OCL851977 OMH851977 OWD851977 PFZ851977 PPV851977 PZR851977 QJN851977 QTJ851977 RDF851977 RNB851977 RWX851977 SGT851977 SQP851977 TAL851977 TKH851977 TUD851977 UDZ851977 UNV851977 UXR851977 VHN851977 VRJ851977 WBF851977 WLB851977 WUX851977 IL917513 SH917513 ACD917513 ALZ917513 AVV917513 BFR917513 BPN917513 BZJ917513 CJF917513 CTB917513 DCX917513 DMT917513 DWP917513 EGL917513 EQH917513 FAD917513 FJZ917513 FTV917513 GDR917513 GNN917513 GXJ917513 HHF917513 HRB917513 IAX917513 IKT917513 IUP917513 JEL917513 JOH917513 JYD917513 KHZ917513 KRV917513 LBR917513 LLN917513 LVJ917513 MFF917513 MPB917513 MYX917513 NIT917513 NSP917513 OCL917513 OMH917513 OWD917513 PFZ917513 PPV917513 PZR917513 QJN917513 QTJ917513 RDF917513 RNB917513 RWX917513 SGT917513 SQP917513 TAL917513 TKH917513 TUD917513 UDZ917513 UNV917513 UXR917513 VHN917513 VRJ917513 WBF917513 WLB917513 WUX917513 IL983049 SH983049 ACD983049 ALZ983049 AVV983049 BFR983049 BPN983049 BZJ983049 CJF983049 CTB983049 DCX983049 DMT983049 DWP983049 EGL983049 EQH983049 FAD983049 FJZ983049 FTV983049 GDR983049 GNN983049 GXJ983049 HHF983049 HRB983049 IAX983049 IKT983049 IUP983049 JEL983049 JOH983049 JYD983049 KHZ983049 KRV983049 LBR983049 LLN983049 LVJ983049 MFF983049 MPB983049 MYX983049 NIT983049 NSP983049 OCL983049 OMH983049 OWD983049 PFZ983049 PPV983049 PZR983049 QJN983049 QTJ983049 RDF983049 RNB983049 RWX983049 SGT983049 SQP983049 TAL983049 TKH983049 TUD983049 UDZ983049 UNV983049 UXR983049 VHN983049 VRJ983049 WBF983049 WLB983049 WUX983049 IQ65575:IQ65576 SM65575:SM65576 ACI65575:ACI65576 AME65575:AME65576 AWA65575:AWA65576 BFW65575:BFW65576 BPS65575:BPS65576 BZO65575:BZO65576 CJK65575:CJK65576 CTG65575:CTG65576 DDC65575:DDC65576 DMY65575:DMY65576 DWU65575:DWU65576 EGQ65575:EGQ65576 EQM65575:EQM65576 FAI65575:FAI65576 FKE65575:FKE65576 FUA65575:FUA65576 GDW65575:GDW65576 GNS65575:GNS65576 GXO65575:GXO65576 HHK65575:HHK65576 HRG65575:HRG65576 IBC65575:IBC65576 IKY65575:IKY65576 IUU65575:IUU65576 JEQ65575:JEQ65576 JOM65575:JOM65576 JYI65575:JYI65576 KIE65575:KIE65576 KSA65575:KSA65576 LBW65575:LBW65576 LLS65575:LLS65576 LVO65575:LVO65576 MFK65575:MFK65576 MPG65575:MPG65576 MZC65575:MZC65576 NIY65575:NIY65576 NSU65575:NSU65576 OCQ65575:OCQ65576 OMM65575:OMM65576 OWI65575:OWI65576 PGE65575:PGE65576 PQA65575:PQA65576 PZW65575:PZW65576 QJS65575:QJS65576 QTO65575:QTO65576 RDK65575:RDK65576 RNG65575:RNG65576 RXC65575:RXC65576 SGY65575:SGY65576 SQU65575:SQU65576 TAQ65575:TAQ65576 TKM65575:TKM65576 TUI65575:TUI65576 UEE65575:UEE65576 UOA65575:UOA65576 UXW65575:UXW65576 VHS65575:VHS65576 VRO65575:VRO65576 WBK65575:WBK65576 WLG65575:WLG65576 WVC65575:WVC65576 IQ131111:IQ131112 SM131111:SM131112 ACI131111:ACI131112 AME131111:AME131112 AWA131111:AWA131112 BFW131111:BFW131112 BPS131111:BPS131112 BZO131111:BZO131112 CJK131111:CJK131112 CTG131111:CTG131112 DDC131111:DDC131112 DMY131111:DMY131112 DWU131111:DWU131112 EGQ131111:EGQ131112 EQM131111:EQM131112 FAI131111:FAI131112 FKE131111:FKE131112 FUA131111:FUA131112 GDW131111:GDW131112 GNS131111:GNS131112 GXO131111:GXO131112 HHK131111:HHK131112 HRG131111:HRG131112 IBC131111:IBC131112 IKY131111:IKY131112 IUU131111:IUU131112 JEQ131111:JEQ131112 JOM131111:JOM131112 JYI131111:JYI131112 KIE131111:KIE131112 KSA131111:KSA131112 LBW131111:LBW131112 LLS131111:LLS131112 LVO131111:LVO131112 MFK131111:MFK131112 MPG131111:MPG131112 MZC131111:MZC131112 NIY131111:NIY131112 NSU131111:NSU131112 OCQ131111:OCQ131112 OMM131111:OMM131112 OWI131111:OWI131112 PGE131111:PGE131112 PQA131111:PQA131112 PZW131111:PZW131112 QJS131111:QJS131112 QTO131111:QTO131112 RDK131111:RDK131112 RNG131111:RNG131112 RXC131111:RXC131112 SGY131111:SGY131112 SQU131111:SQU131112 TAQ131111:TAQ131112 TKM131111:TKM131112 TUI131111:TUI131112 UEE131111:UEE131112 UOA131111:UOA131112 UXW131111:UXW131112 VHS131111:VHS131112 VRO131111:VRO131112 WBK131111:WBK131112 WLG131111:WLG131112 WVC131111:WVC131112 IQ196647:IQ196648 SM196647:SM196648 ACI196647:ACI196648 AME196647:AME196648 AWA196647:AWA196648 BFW196647:BFW196648 BPS196647:BPS196648 BZO196647:BZO196648 CJK196647:CJK196648 CTG196647:CTG196648 DDC196647:DDC196648 DMY196647:DMY196648 DWU196647:DWU196648 EGQ196647:EGQ196648 EQM196647:EQM196648 FAI196647:FAI196648 FKE196647:FKE196648 FUA196647:FUA196648 GDW196647:GDW196648 GNS196647:GNS196648 GXO196647:GXO196648 HHK196647:HHK196648 HRG196647:HRG196648 IBC196647:IBC196648 IKY196647:IKY196648 IUU196647:IUU196648 JEQ196647:JEQ196648 JOM196647:JOM196648 JYI196647:JYI196648 KIE196647:KIE196648 KSA196647:KSA196648 LBW196647:LBW196648 LLS196647:LLS196648 LVO196647:LVO196648 MFK196647:MFK196648 MPG196647:MPG196648 MZC196647:MZC196648 NIY196647:NIY196648 NSU196647:NSU196648 OCQ196647:OCQ196648 OMM196647:OMM196648 OWI196647:OWI196648 PGE196647:PGE196648 PQA196647:PQA196648 PZW196647:PZW196648 QJS196647:QJS196648 QTO196647:QTO196648 RDK196647:RDK196648 RNG196647:RNG196648 RXC196647:RXC196648 SGY196647:SGY196648 SQU196647:SQU196648 TAQ196647:TAQ196648 TKM196647:TKM196648 TUI196647:TUI196648 UEE196647:UEE196648 UOA196647:UOA196648 UXW196647:UXW196648 VHS196647:VHS196648 VRO196647:VRO196648 WBK196647:WBK196648 WLG196647:WLG196648 WVC196647:WVC196648 IQ262183:IQ262184 SM262183:SM262184 ACI262183:ACI262184 AME262183:AME262184 AWA262183:AWA262184 BFW262183:BFW262184 BPS262183:BPS262184 BZO262183:BZO262184 CJK262183:CJK262184 CTG262183:CTG262184 DDC262183:DDC262184 DMY262183:DMY262184 DWU262183:DWU262184 EGQ262183:EGQ262184 EQM262183:EQM262184 FAI262183:FAI262184 FKE262183:FKE262184 FUA262183:FUA262184 GDW262183:GDW262184 GNS262183:GNS262184 GXO262183:GXO262184 HHK262183:HHK262184 HRG262183:HRG262184 IBC262183:IBC262184 IKY262183:IKY262184 IUU262183:IUU262184 JEQ262183:JEQ262184 JOM262183:JOM262184 JYI262183:JYI262184 KIE262183:KIE262184 KSA262183:KSA262184 LBW262183:LBW262184 LLS262183:LLS262184 LVO262183:LVO262184 MFK262183:MFK262184 MPG262183:MPG262184 MZC262183:MZC262184 NIY262183:NIY262184 NSU262183:NSU262184 OCQ262183:OCQ262184 OMM262183:OMM262184 OWI262183:OWI262184 PGE262183:PGE262184 PQA262183:PQA262184 PZW262183:PZW262184 QJS262183:QJS262184 QTO262183:QTO262184 RDK262183:RDK262184 RNG262183:RNG262184 RXC262183:RXC262184 SGY262183:SGY262184 SQU262183:SQU262184 TAQ262183:TAQ262184 TKM262183:TKM262184 TUI262183:TUI262184 UEE262183:UEE262184 UOA262183:UOA262184 UXW262183:UXW262184 VHS262183:VHS262184 VRO262183:VRO262184 WBK262183:WBK262184 WLG262183:WLG262184 WVC262183:WVC262184 IQ327719:IQ327720 SM327719:SM327720 ACI327719:ACI327720 AME327719:AME327720 AWA327719:AWA327720 BFW327719:BFW327720 BPS327719:BPS327720 BZO327719:BZO327720 CJK327719:CJK327720 CTG327719:CTG327720 DDC327719:DDC327720 DMY327719:DMY327720 DWU327719:DWU327720 EGQ327719:EGQ327720 EQM327719:EQM327720 FAI327719:FAI327720 FKE327719:FKE327720 FUA327719:FUA327720 GDW327719:GDW327720 GNS327719:GNS327720 GXO327719:GXO327720 HHK327719:HHK327720 HRG327719:HRG327720 IBC327719:IBC327720 IKY327719:IKY327720 IUU327719:IUU327720 JEQ327719:JEQ327720 JOM327719:JOM327720 JYI327719:JYI327720 KIE327719:KIE327720 KSA327719:KSA327720 LBW327719:LBW327720 LLS327719:LLS327720 LVO327719:LVO327720 MFK327719:MFK327720 MPG327719:MPG327720 MZC327719:MZC327720 NIY327719:NIY327720 NSU327719:NSU327720 OCQ327719:OCQ327720 OMM327719:OMM327720 OWI327719:OWI327720 PGE327719:PGE327720 PQA327719:PQA327720 PZW327719:PZW327720 QJS327719:QJS327720 QTO327719:QTO327720 RDK327719:RDK327720 RNG327719:RNG327720 RXC327719:RXC327720 SGY327719:SGY327720 SQU327719:SQU327720 TAQ327719:TAQ327720 TKM327719:TKM327720 TUI327719:TUI327720 UEE327719:UEE327720 UOA327719:UOA327720 UXW327719:UXW327720 VHS327719:VHS327720 VRO327719:VRO327720 WBK327719:WBK327720 WLG327719:WLG327720 WVC327719:WVC327720 IQ393255:IQ393256 SM393255:SM393256 ACI393255:ACI393256 AME393255:AME393256 AWA393255:AWA393256 BFW393255:BFW393256 BPS393255:BPS393256 BZO393255:BZO393256 CJK393255:CJK393256 CTG393255:CTG393256 DDC393255:DDC393256 DMY393255:DMY393256 DWU393255:DWU393256 EGQ393255:EGQ393256 EQM393255:EQM393256 FAI393255:FAI393256 FKE393255:FKE393256 FUA393255:FUA393256 GDW393255:GDW393256 GNS393255:GNS393256 GXO393255:GXO393256 HHK393255:HHK393256 HRG393255:HRG393256 IBC393255:IBC393256 IKY393255:IKY393256 IUU393255:IUU393256 JEQ393255:JEQ393256 JOM393255:JOM393256 JYI393255:JYI393256 KIE393255:KIE393256 KSA393255:KSA393256 LBW393255:LBW393256 LLS393255:LLS393256 LVO393255:LVO393256 MFK393255:MFK393256 MPG393255:MPG393256 MZC393255:MZC393256 NIY393255:NIY393256 NSU393255:NSU393256 OCQ393255:OCQ393256 OMM393255:OMM393256 OWI393255:OWI393256 PGE393255:PGE393256 PQA393255:PQA393256 PZW393255:PZW393256 QJS393255:QJS393256 QTO393255:QTO393256 RDK393255:RDK393256 RNG393255:RNG393256 RXC393255:RXC393256 SGY393255:SGY393256 SQU393255:SQU393256 TAQ393255:TAQ393256 TKM393255:TKM393256 TUI393255:TUI393256 UEE393255:UEE393256 UOA393255:UOA393256 UXW393255:UXW393256 VHS393255:VHS393256 VRO393255:VRO393256 WBK393255:WBK393256 WLG393255:WLG393256 WVC393255:WVC393256 IQ458791:IQ458792 SM458791:SM458792 ACI458791:ACI458792 AME458791:AME458792 AWA458791:AWA458792 BFW458791:BFW458792 BPS458791:BPS458792 BZO458791:BZO458792 CJK458791:CJK458792 CTG458791:CTG458792 DDC458791:DDC458792 DMY458791:DMY458792 DWU458791:DWU458792 EGQ458791:EGQ458792 EQM458791:EQM458792 FAI458791:FAI458792 FKE458791:FKE458792 FUA458791:FUA458792 GDW458791:GDW458792 GNS458791:GNS458792 GXO458791:GXO458792 HHK458791:HHK458792 HRG458791:HRG458792 IBC458791:IBC458792 IKY458791:IKY458792 IUU458791:IUU458792 JEQ458791:JEQ458792 JOM458791:JOM458792 JYI458791:JYI458792 KIE458791:KIE458792 KSA458791:KSA458792 LBW458791:LBW458792 LLS458791:LLS458792 LVO458791:LVO458792 MFK458791:MFK458792 MPG458791:MPG458792 MZC458791:MZC458792 NIY458791:NIY458792 NSU458791:NSU458792 OCQ458791:OCQ458792 OMM458791:OMM458792 OWI458791:OWI458792 PGE458791:PGE458792 PQA458791:PQA458792 PZW458791:PZW458792 QJS458791:QJS458792 QTO458791:QTO458792 RDK458791:RDK458792 RNG458791:RNG458792 RXC458791:RXC458792 SGY458791:SGY458792 SQU458791:SQU458792 TAQ458791:TAQ458792 TKM458791:TKM458792 TUI458791:TUI458792 UEE458791:UEE458792 UOA458791:UOA458792 UXW458791:UXW458792 VHS458791:VHS458792 VRO458791:VRO458792 WBK458791:WBK458792 WLG458791:WLG458792 WVC458791:WVC458792 IQ524327:IQ524328 SM524327:SM524328 ACI524327:ACI524328 AME524327:AME524328 AWA524327:AWA524328 BFW524327:BFW524328 BPS524327:BPS524328 BZO524327:BZO524328 CJK524327:CJK524328 CTG524327:CTG524328 DDC524327:DDC524328 DMY524327:DMY524328 DWU524327:DWU524328 EGQ524327:EGQ524328 EQM524327:EQM524328 FAI524327:FAI524328 FKE524327:FKE524328 FUA524327:FUA524328 GDW524327:GDW524328 GNS524327:GNS524328 GXO524327:GXO524328 HHK524327:HHK524328 HRG524327:HRG524328 IBC524327:IBC524328 IKY524327:IKY524328 IUU524327:IUU524328 JEQ524327:JEQ524328 JOM524327:JOM524328 JYI524327:JYI524328 KIE524327:KIE524328 KSA524327:KSA524328 LBW524327:LBW524328 LLS524327:LLS524328 LVO524327:LVO524328 MFK524327:MFK524328 MPG524327:MPG524328 MZC524327:MZC524328 NIY524327:NIY524328 NSU524327:NSU524328 OCQ524327:OCQ524328 OMM524327:OMM524328 OWI524327:OWI524328 PGE524327:PGE524328 PQA524327:PQA524328 PZW524327:PZW524328 QJS524327:QJS524328 QTO524327:QTO524328 RDK524327:RDK524328 RNG524327:RNG524328 RXC524327:RXC524328 SGY524327:SGY524328 SQU524327:SQU524328 TAQ524327:TAQ524328 TKM524327:TKM524328 TUI524327:TUI524328 UEE524327:UEE524328 UOA524327:UOA524328 UXW524327:UXW524328 VHS524327:VHS524328 VRO524327:VRO524328 WBK524327:WBK524328 WLG524327:WLG524328 WVC524327:WVC524328 IQ589863:IQ589864 SM589863:SM589864 ACI589863:ACI589864 AME589863:AME589864 AWA589863:AWA589864 BFW589863:BFW589864 BPS589863:BPS589864 BZO589863:BZO589864 CJK589863:CJK589864 CTG589863:CTG589864 DDC589863:DDC589864 DMY589863:DMY589864 DWU589863:DWU589864 EGQ589863:EGQ589864 EQM589863:EQM589864 FAI589863:FAI589864 FKE589863:FKE589864 FUA589863:FUA589864 GDW589863:GDW589864 GNS589863:GNS589864 GXO589863:GXO589864 HHK589863:HHK589864 HRG589863:HRG589864 IBC589863:IBC589864 IKY589863:IKY589864 IUU589863:IUU589864 JEQ589863:JEQ589864 JOM589863:JOM589864 JYI589863:JYI589864 KIE589863:KIE589864 KSA589863:KSA589864 LBW589863:LBW589864 LLS589863:LLS589864 LVO589863:LVO589864 MFK589863:MFK589864 MPG589863:MPG589864 MZC589863:MZC589864 NIY589863:NIY589864 NSU589863:NSU589864 OCQ589863:OCQ589864 OMM589863:OMM589864 OWI589863:OWI589864 PGE589863:PGE589864 PQA589863:PQA589864 PZW589863:PZW589864 QJS589863:QJS589864 QTO589863:QTO589864 RDK589863:RDK589864 RNG589863:RNG589864 RXC589863:RXC589864 SGY589863:SGY589864 SQU589863:SQU589864 TAQ589863:TAQ589864 TKM589863:TKM589864 TUI589863:TUI589864 UEE589863:UEE589864 UOA589863:UOA589864 UXW589863:UXW589864 VHS589863:VHS589864 VRO589863:VRO589864 WBK589863:WBK589864 WLG589863:WLG589864 WVC589863:WVC589864 IQ655399:IQ655400 SM655399:SM655400 ACI655399:ACI655400 AME655399:AME655400 AWA655399:AWA655400 BFW655399:BFW655400 BPS655399:BPS655400 BZO655399:BZO655400 CJK655399:CJK655400 CTG655399:CTG655400 DDC655399:DDC655400 DMY655399:DMY655400 DWU655399:DWU655400 EGQ655399:EGQ655400 EQM655399:EQM655400 FAI655399:FAI655400 FKE655399:FKE655400 FUA655399:FUA655400 GDW655399:GDW655400 GNS655399:GNS655400 GXO655399:GXO655400 HHK655399:HHK655400 HRG655399:HRG655400 IBC655399:IBC655400 IKY655399:IKY655400 IUU655399:IUU655400 JEQ655399:JEQ655400 JOM655399:JOM655400 JYI655399:JYI655400 KIE655399:KIE655400 KSA655399:KSA655400 LBW655399:LBW655400 LLS655399:LLS655400 LVO655399:LVO655400 MFK655399:MFK655400 MPG655399:MPG655400 MZC655399:MZC655400 NIY655399:NIY655400 NSU655399:NSU655400 OCQ655399:OCQ655400 OMM655399:OMM655400 OWI655399:OWI655400 PGE655399:PGE655400 PQA655399:PQA655400 PZW655399:PZW655400 QJS655399:QJS655400 QTO655399:QTO655400 RDK655399:RDK655400 RNG655399:RNG655400 RXC655399:RXC655400 SGY655399:SGY655400 SQU655399:SQU655400 TAQ655399:TAQ655400 TKM655399:TKM655400 TUI655399:TUI655400 UEE655399:UEE655400 UOA655399:UOA655400 UXW655399:UXW655400 VHS655399:VHS655400 VRO655399:VRO655400 WBK655399:WBK655400 WLG655399:WLG655400 WVC655399:WVC655400 IQ720935:IQ720936 SM720935:SM720936 ACI720935:ACI720936 AME720935:AME720936 AWA720935:AWA720936 BFW720935:BFW720936 BPS720935:BPS720936 BZO720935:BZO720936 CJK720935:CJK720936 CTG720935:CTG720936 DDC720935:DDC720936 DMY720935:DMY720936 DWU720935:DWU720936 EGQ720935:EGQ720936 EQM720935:EQM720936 FAI720935:FAI720936 FKE720935:FKE720936 FUA720935:FUA720936 GDW720935:GDW720936 GNS720935:GNS720936 GXO720935:GXO720936 HHK720935:HHK720936 HRG720935:HRG720936 IBC720935:IBC720936 IKY720935:IKY720936 IUU720935:IUU720936 JEQ720935:JEQ720936 JOM720935:JOM720936 JYI720935:JYI720936 KIE720935:KIE720936 KSA720935:KSA720936 LBW720935:LBW720936 LLS720935:LLS720936 LVO720935:LVO720936 MFK720935:MFK720936 MPG720935:MPG720936 MZC720935:MZC720936 NIY720935:NIY720936 NSU720935:NSU720936 OCQ720935:OCQ720936 OMM720935:OMM720936 OWI720935:OWI720936 PGE720935:PGE720936 PQA720935:PQA720936 PZW720935:PZW720936 QJS720935:QJS720936 QTO720935:QTO720936 RDK720935:RDK720936 RNG720935:RNG720936 RXC720935:RXC720936 SGY720935:SGY720936 SQU720935:SQU720936 TAQ720935:TAQ720936 TKM720935:TKM720936 TUI720935:TUI720936 UEE720935:UEE720936 UOA720935:UOA720936 UXW720935:UXW720936 VHS720935:VHS720936 VRO720935:VRO720936 WBK720935:WBK720936 WLG720935:WLG720936 WVC720935:WVC720936 IQ786471:IQ786472 SM786471:SM786472 ACI786471:ACI786472 AME786471:AME786472 AWA786471:AWA786472 BFW786471:BFW786472 BPS786471:BPS786472 BZO786471:BZO786472 CJK786471:CJK786472 CTG786471:CTG786472 DDC786471:DDC786472 DMY786471:DMY786472 DWU786471:DWU786472 EGQ786471:EGQ786472 EQM786471:EQM786472 FAI786471:FAI786472 FKE786471:FKE786472 FUA786471:FUA786472 GDW786471:GDW786472 GNS786471:GNS786472 GXO786471:GXO786472 HHK786471:HHK786472 HRG786471:HRG786472 IBC786471:IBC786472 IKY786471:IKY786472 IUU786471:IUU786472 JEQ786471:JEQ786472 JOM786471:JOM786472 JYI786471:JYI786472 KIE786471:KIE786472 KSA786471:KSA786472 LBW786471:LBW786472 LLS786471:LLS786472 LVO786471:LVO786472 MFK786471:MFK786472 MPG786471:MPG786472 MZC786471:MZC786472 NIY786471:NIY786472 NSU786471:NSU786472 OCQ786471:OCQ786472 OMM786471:OMM786472 OWI786471:OWI786472 PGE786471:PGE786472 PQA786471:PQA786472 PZW786471:PZW786472 QJS786471:QJS786472 QTO786471:QTO786472 RDK786471:RDK786472 RNG786471:RNG786472 RXC786471:RXC786472 SGY786471:SGY786472 SQU786471:SQU786472 TAQ786471:TAQ786472 TKM786471:TKM786472 TUI786471:TUI786472 UEE786471:UEE786472 UOA786471:UOA786472 UXW786471:UXW786472 VHS786471:VHS786472 VRO786471:VRO786472 WBK786471:WBK786472 WLG786471:WLG786472 WVC786471:WVC786472 IQ852007:IQ852008 SM852007:SM852008 ACI852007:ACI852008 AME852007:AME852008 AWA852007:AWA852008 BFW852007:BFW852008 BPS852007:BPS852008 BZO852007:BZO852008 CJK852007:CJK852008 CTG852007:CTG852008 DDC852007:DDC852008 DMY852007:DMY852008 DWU852007:DWU852008 EGQ852007:EGQ852008 EQM852007:EQM852008 FAI852007:FAI852008 FKE852007:FKE852008 FUA852007:FUA852008 GDW852007:GDW852008 GNS852007:GNS852008 GXO852007:GXO852008 HHK852007:HHK852008 HRG852007:HRG852008 IBC852007:IBC852008 IKY852007:IKY852008 IUU852007:IUU852008 JEQ852007:JEQ852008 JOM852007:JOM852008 JYI852007:JYI852008 KIE852007:KIE852008 KSA852007:KSA852008 LBW852007:LBW852008 LLS852007:LLS852008 LVO852007:LVO852008 MFK852007:MFK852008 MPG852007:MPG852008 MZC852007:MZC852008 NIY852007:NIY852008 NSU852007:NSU852008 OCQ852007:OCQ852008 OMM852007:OMM852008 OWI852007:OWI852008 PGE852007:PGE852008 PQA852007:PQA852008 PZW852007:PZW852008 QJS852007:QJS852008 QTO852007:QTO852008 RDK852007:RDK852008 RNG852007:RNG852008 RXC852007:RXC852008 SGY852007:SGY852008 SQU852007:SQU852008 TAQ852007:TAQ852008 TKM852007:TKM852008 TUI852007:TUI852008 UEE852007:UEE852008 UOA852007:UOA852008 UXW852007:UXW852008 VHS852007:VHS852008 VRO852007:VRO852008 WBK852007:WBK852008 WLG852007:WLG852008 WVC852007:WVC852008 IQ917543:IQ917544 SM917543:SM917544 ACI917543:ACI917544 AME917543:AME917544 AWA917543:AWA917544 BFW917543:BFW917544 BPS917543:BPS917544 BZO917543:BZO917544 CJK917543:CJK917544 CTG917543:CTG917544 DDC917543:DDC917544 DMY917543:DMY917544 DWU917543:DWU917544 EGQ917543:EGQ917544 EQM917543:EQM917544 FAI917543:FAI917544 FKE917543:FKE917544 FUA917543:FUA917544 GDW917543:GDW917544 GNS917543:GNS917544 GXO917543:GXO917544 HHK917543:HHK917544 HRG917543:HRG917544 IBC917543:IBC917544 IKY917543:IKY917544 IUU917543:IUU917544 JEQ917543:JEQ917544 JOM917543:JOM917544 JYI917543:JYI917544 KIE917543:KIE917544 KSA917543:KSA917544 LBW917543:LBW917544 LLS917543:LLS917544 LVO917543:LVO917544 MFK917543:MFK917544 MPG917543:MPG917544 MZC917543:MZC917544 NIY917543:NIY917544 NSU917543:NSU917544 OCQ917543:OCQ917544 OMM917543:OMM917544 OWI917543:OWI917544 PGE917543:PGE917544 PQA917543:PQA917544 PZW917543:PZW917544 QJS917543:QJS917544 QTO917543:QTO917544 RDK917543:RDK917544 RNG917543:RNG917544 RXC917543:RXC917544 SGY917543:SGY917544 SQU917543:SQU917544 TAQ917543:TAQ917544 TKM917543:TKM917544 TUI917543:TUI917544 UEE917543:UEE917544 UOA917543:UOA917544 UXW917543:UXW917544 VHS917543:VHS917544 VRO917543:VRO917544 WBK917543:WBK917544 WLG917543:WLG917544 WVC917543:WVC917544 IQ983079:IQ983080 SM983079:SM983080 ACI983079:ACI983080 AME983079:AME983080 AWA983079:AWA983080 BFW983079:BFW983080 BPS983079:BPS983080 BZO983079:BZO983080 CJK983079:CJK983080 CTG983079:CTG983080 DDC983079:DDC983080 DMY983079:DMY983080 DWU983079:DWU983080 EGQ983079:EGQ983080 EQM983079:EQM983080 FAI983079:FAI983080 FKE983079:FKE983080 FUA983079:FUA983080 GDW983079:GDW983080 GNS983079:GNS983080 GXO983079:GXO983080 HHK983079:HHK983080 HRG983079:HRG983080 IBC983079:IBC983080 IKY983079:IKY983080 IUU983079:IUU983080 JEQ983079:JEQ983080 JOM983079:JOM983080 JYI983079:JYI983080 KIE983079:KIE983080 KSA983079:KSA983080 LBW983079:LBW983080 LLS983079:LLS983080 LVO983079:LVO983080 MFK983079:MFK983080 MPG983079:MPG983080 MZC983079:MZC983080 NIY983079:NIY983080 NSU983079:NSU983080 OCQ983079:OCQ983080 OMM983079:OMM983080 OWI983079:OWI983080 PGE983079:PGE983080 PQA983079:PQA983080 PZW983079:PZW983080 QJS983079:QJS983080 QTO983079:QTO983080 RDK983079:RDK983080 RNG983079:RNG983080 RXC983079:RXC983080 SGY983079:SGY983080 SQU983079:SQU983080 TAQ983079:TAQ983080 TKM983079:TKM983080 TUI983079:TUI983080 UEE983079:UEE983080 UOA983079:UOA983080 UXW983079:UXW983080 VHS983079:VHS983080 VRO983079:VRO983080 WBK983079:WBK983080 WLG983079:WLG983080 WVC983079:WVC983080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II65562 SE65562 ACA65562 ALW65562 AVS65562 BFO65562 BPK65562 BZG65562 CJC65562 CSY65562 DCU65562 DMQ65562 DWM65562 EGI65562 EQE65562 FAA65562 FJW65562 FTS65562 GDO65562 GNK65562 GXG65562 HHC65562 HQY65562 IAU65562 IKQ65562 IUM65562 JEI65562 JOE65562 JYA65562 KHW65562 KRS65562 LBO65562 LLK65562 LVG65562 MFC65562 MOY65562 MYU65562 NIQ65562 NSM65562 OCI65562 OME65562 OWA65562 PFW65562 PPS65562 PZO65562 QJK65562 QTG65562 RDC65562 RMY65562 RWU65562 SGQ65562 SQM65562 TAI65562 TKE65562 TUA65562 UDW65562 UNS65562 UXO65562 VHK65562 VRG65562 WBC65562 WKY65562 WUU65562 II131098 SE131098 ACA131098 ALW131098 AVS131098 BFO131098 BPK131098 BZG131098 CJC131098 CSY131098 DCU131098 DMQ131098 DWM131098 EGI131098 EQE131098 FAA131098 FJW131098 FTS131098 GDO131098 GNK131098 GXG131098 HHC131098 HQY131098 IAU131098 IKQ131098 IUM131098 JEI131098 JOE131098 JYA131098 KHW131098 KRS131098 LBO131098 LLK131098 LVG131098 MFC131098 MOY131098 MYU131098 NIQ131098 NSM131098 OCI131098 OME131098 OWA131098 PFW131098 PPS131098 PZO131098 QJK131098 QTG131098 RDC131098 RMY131098 RWU131098 SGQ131098 SQM131098 TAI131098 TKE131098 TUA131098 UDW131098 UNS131098 UXO131098 VHK131098 VRG131098 WBC131098 WKY131098 WUU131098 II196634 SE196634 ACA196634 ALW196634 AVS196634 BFO196634 BPK196634 BZG196634 CJC196634 CSY196634 DCU196634 DMQ196634 DWM196634 EGI196634 EQE196634 FAA196634 FJW196634 FTS196634 GDO196634 GNK196634 GXG196634 HHC196634 HQY196634 IAU196634 IKQ196634 IUM196634 JEI196634 JOE196634 JYA196634 KHW196634 KRS196634 LBO196634 LLK196634 LVG196634 MFC196634 MOY196634 MYU196634 NIQ196634 NSM196634 OCI196634 OME196634 OWA196634 PFW196634 PPS196634 PZO196634 QJK196634 QTG196634 RDC196634 RMY196634 RWU196634 SGQ196634 SQM196634 TAI196634 TKE196634 TUA196634 UDW196634 UNS196634 UXO196634 VHK196634 VRG196634 WBC196634 WKY196634 WUU196634 II262170 SE262170 ACA262170 ALW262170 AVS262170 BFO262170 BPK262170 BZG262170 CJC262170 CSY262170 DCU262170 DMQ262170 DWM262170 EGI262170 EQE262170 FAA262170 FJW262170 FTS262170 GDO262170 GNK262170 GXG262170 HHC262170 HQY262170 IAU262170 IKQ262170 IUM262170 JEI262170 JOE262170 JYA262170 KHW262170 KRS262170 LBO262170 LLK262170 LVG262170 MFC262170 MOY262170 MYU262170 NIQ262170 NSM262170 OCI262170 OME262170 OWA262170 PFW262170 PPS262170 PZO262170 QJK262170 QTG262170 RDC262170 RMY262170 RWU262170 SGQ262170 SQM262170 TAI262170 TKE262170 TUA262170 UDW262170 UNS262170 UXO262170 VHK262170 VRG262170 WBC262170 WKY262170 WUU262170 II327706 SE327706 ACA327706 ALW327706 AVS327706 BFO327706 BPK327706 BZG327706 CJC327706 CSY327706 DCU327706 DMQ327706 DWM327706 EGI327706 EQE327706 FAA327706 FJW327706 FTS327706 GDO327706 GNK327706 GXG327706 HHC327706 HQY327706 IAU327706 IKQ327706 IUM327706 JEI327706 JOE327706 JYA327706 KHW327706 KRS327706 LBO327706 LLK327706 LVG327706 MFC327706 MOY327706 MYU327706 NIQ327706 NSM327706 OCI327706 OME327706 OWA327706 PFW327706 PPS327706 PZO327706 QJK327706 QTG327706 RDC327706 RMY327706 RWU327706 SGQ327706 SQM327706 TAI327706 TKE327706 TUA327706 UDW327706 UNS327706 UXO327706 VHK327706 VRG327706 WBC327706 WKY327706 WUU327706 II393242 SE393242 ACA393242 ALW393242 AVS393242 BFO393242 BPK393242 BZG393242 CJC393242 CSY393242 DCU393242 DMQ393242 DWM393242 EGI393242 EQE393242 FAA393242 FJW393242 FTS393242 GDO393242 GNK393242 GXG393242 HHC393242 HQY393242 IAU393242 IKQ393242 IUM393242 JEI393242 JOE393242 JYA393242 KHW393242 KRS393242 LBO393242 LLK393242 LVG393242 MFC393242 MOY393242 MYU393242 NIQ393242 NSM393242 OCI393242 OME393242 OWA393242 PFW393242 PPS393242 PZO393242 QJK393242 QTG393242 RDC393242 RMY393242 RWU393242 SGQ393242 SQM393242 TAI393242 TKE393242 TUA393242 UDW393242 UNS393242 UXO393242 VHK393242 VRG393242 WBC393242 WKY393242 WUU393242 II458778 SE458778 ACA458778 ALW458778 AVS458778 BFO458778 BPK458778 BZG458778 CJC458778 CSY458778 DCU458778 DMQ458778 DWM458778 EGI458778 EQE458778 FAA458778 FJW458778 FTS458778 GDO458778 GNK458778 GXG458778 HHC458778 HQY458778 IAU458778 IKQ458778 IUM458778 JEI458778 JOE458778 JYA458778 KHW458778 KRS458778 LBO458778 LLK458778 LVG458778 MFC458778 MOY458778 MYU458778 NIQ458778 NSM458778 OCI458778 OME458778 OWA458778 PFW458778 PPS458778 PZO458778 QJK458778 QTG458778 RDC458778 RMY458778 RWU458778 SGQ458778 SQM458778 TAI458778 TKE458778 TUA458778 UDW458778 UNS458778 UXO458778 VHK458778 VRG458778 WBC458778 WKY458778 WUU458778 II524314 SE524314 ACA524314 ALW524314 AVS524314 BFO524314 BPK524314 BZG524314 CJC524314 CSY524314 DCU524314 DMQ524314 DWM524314 EGI524314 EQE524314 FAA524314 FJW524314 FTS524314 GDO524314 GNK524314 GXG524314 HHC524314 HQY524314 IAU524314 IKQ524314 IUM524314 JEI524314 JOE524314 JYA524314 KHW524314 KRS524314 LBO524314 LLK524314 LVG524314 MFC524314 MOY524314 MYU524314 NIQ524314 NSM524314 OCI524314 OME524314 OWA524314 PFW524314 PPS524314 PZO524314 QJK524314 QTG524314 RDC524314 RMY524314 RWU524314 SGQ524314 SQM524314 TAI524314 TKE524314 TUA524314 UDW524314 UNS524314 UXO524314 VHK524314 VRG524314 WBC524314 WKY524314 WUU524314 II589850 SE589850 ACA589850 ALW589850 AVS589850 BFO589850 BPK589850 BZG589850 CJC589850 CSY589850 DCU589850 DMQ589850 DWM589850 EGI589850 EQE589850 FAA589850 FJW589850 FTS589850 GDO589850 GNK589850 GXG589850 HHC589850 HQY589850 IAU589850 IKQ589850 IUM589850 JEI589850 JOE589850 JYA589850 KHW589850 KRS589850 LBO589850 LLK589850 LVG589850 MFC589850 MOY589850 MYU589850 NIQ589850 NSM589850 OCI589850 OME589850 OWA589850 PFW589850 PPS589850 PZO589850 QJK589850 QTG589850 RDC589850 RMY589850 RWU589850 SGQ589850 SQM589850 TAI589850 TKE589850 TUA589850 UDW589850 UNS589850 UXO589850 VHK589850 VRG589850 WBC589850 WKY589850 WUU589850 II655386 SE655386 ACA655386 ALW655386 AVS655386 BFO655386 BPK655386 BZG655386 CJC655386 CSY655386 DCU655386 DMQ655386 DWM655386 EGI655386 EQE655386 FAA655386 FJW655386 FTS655386 GDO655386 GNK655386 GXG655386 HHC655386 HQY655386 IAU655386 IKQ655386 IUM655386 JEI655386 JOE655386 JYA655386 KHW655386 KRS655386 LBO655386 LLK655386 LVG655386 MFC655386 MOY655386 MYU655386 NIQ655386 NSM655386 OCI655386 OME655386 OWA655386 PFW655386 PPS655386 PZO655386 QJK655386 QTG655386 RDC655386 RMY655386 RWU655386 SGQ655386 SQM655386 TAI655386 TKE655386 TUA655386 UDW655386 UNS655386 UXO655386 VHK655386 VRG655386 WBC655386 WKY655386 WUU655386 II720922 SE720922 ACA720922 ALW720922 AVS720922 BFO720922 BPK720922 BZG720922 CJC720922 CSY720922 DCU720922 DMQ720922 DWM720922 EGI720922 EQE720922 FAA720922 FJW720922 FTS720922 GDO720922 GNK720922 GXG720922 HHC720922 HQY720922 IAU720922 IKQ720922 IUM720922 JEI720922 JOE720922 JYA720922 KHW720922 KRS720922 LBO720922 LLK720922 LVG720922 MFC720922 MOY720922 MYU720922 NIQ720922 NSM720922 OCI720922 OME720922 OWA720922 PFW720922 PPS720922 PZO720922 QJK720922 QTG720922 RDC720922 RMY720922 RWU720922 SGQ720922 SQM720922 TAI720922 TKE720922 TUA720922 UDW720922 UNS720922 UXO720922 VHK720922 VRG720922 WBC720922 WKY720922 WUU720922 II786458 SE786458 ACA786458 ALW786458 AVS786458 BFO786458 BPK786458 BZG786458 CJC786458 CSY786458 DCU786458 DMQ786458 DWM786458 EGI786458 EQE786458 FAA786458 FJW786458 FTS786458 GDO786458 GNK786458 GXG786458 HHC786458 HQY786458 IAU786458 IKQ786458 IUM786458 JEI786458 JOE786458 JYA786458 KHW786458 KRS786458 LBO786458 LLK786458 LVG786458 MFC786458 MOY786458 MYU786458 NIQ786458 NSM786458 OCI786458 OME786458 OWA786458 PFW786458 PPS786458 PZO786458 QJK786458 QTG786458 RDC786458 RMY786458 RWU786458 SGQ786458 SQM786458 TAI786458 TKE786458 TUA786458 UDW786458 UNS786458 UXO786458 VHK786458 VRG786458 WBC786458 WKY786458 WUU786458 II851994 SE851994 ACA851994 ALW851994 AVS851994 BFO851994 BPK851994 BZG851994 CJC851994 CSY851994 DCU851994 DMQ851994 DWM851994 EGI851994 EQE851994 FAA851994 FJW851994 FTS851994 GDO851994 GNK851994 GXG851994 HHC851994 HQY851994 IAU851994 IKQ851994 IUM851994 JEI851994 JOE851994 JYA851994 KHW851994 KRS851994 LBO851994 LLK851994 LVG851994 MFC851994 MOY851994 MYU851994 NIQ851994 NSM851994 OCI851994 OME851994 OWA851994 PFW851994 PPS851994 PZO851994 QJK851994 QTG851994 RDC851994 RMY851994 RWU851994 SGQ851994 SQM851994 TAI851994 TKE851994 TUA851994 UDW851994 UNS851994 UXO851994 VHK851994 VRG851994 WBC851994 WKY851994 WUU851994 II917530 SE917530 ACA917530 ALW917530 AVS917530 BFO917530 BPK917530 BZG917530 CJC917530 CSY917530 DCU917530 DMQ917530 DWM917530 EGI917530 EQE917530 FAA917530 FJW917530 FTS917530 GDO917530 GNK917530 GXG917530 HHC917530 HQY917530 IAU917530 IKQ917530 IUM917530 JEI917530 JOE917530 JYA917530 KHW917530 KRS917530 LBO917530 LLK917530 LVG917530 MFC917530 MOY917530 MYU917530 NIQ917530 NSM917530 OCI917530 OME917530 OWA917530 PFW917530 PPS917530 PZO917530 QJK917530 QTG917530 RDC917530 RMY917530 RWU917530 SGQ917530 SQM917530 TAI917530 TKE917530 TUA917530 UDW917530 UNS917530 UXO917530 VHK917530 VRG917530 WBC917530 WKY917530 WUU917530 II983066 SE983066 ACA983066 ALW983066 AVS983066 BFO983066 BPK983066 BZG983066 CJC983066 CSY983066 DCU983066 DMQ983066 DWM983066 EGI983066 EQE983066 FAA983066 FJW983066 FTS983066 GDO983066 GNK983066 GXG983066 HHC983066 HQY983066 IAU983066 IKQ983066 IUM983066 JEI983066 JOE983066 JYA983066 KHW983066 KRS983066 LBO983066 LLK983066 LVG983066 MFC983066 MOY983066 MYU983066 NIQ983066 NSM983066 OCI983066 OME983066 OWA983066 PFW983066 PPS983066 PZO983066 QJK983066 QTG983066 RDC983066 RMY983066 RWU983066 SGQ983066 SQM983066 TAI983066 TKE983066 TUA983066 UDW983066 UNS983066 UXO983066 VHK983066 VRG983066 WBC983066 WKY983066 WUU983066 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IL65579:IN65579 SH65579:SJ65579 ACD65579:ACF65579 ALZ65579:AMB65579 AVV65579:AVX65579 BFR65579:BFT65579 BPN65579:BPP65579 BZJ65579:BZL65579 CJF65579:CJH65579 CTB65579:CTD65579 DCX65579:DCZ65579 DMT65579:DMV65579 DWP65579:DWR65579 EGL65579:EGN65579 EQH65579:EQJ65579 FAD65579:FAF65579 FJZ65579:FKB65579 FTV65579:FTX65579 GDR65579:GDT65579 GNN65579:GNP65579 GXJ65579:GXL65579 HHF65579:HHH65579 HRB65579:HRD65579 IAX65579:IAZ65579 IKT65579:IKV65579 IUP65579:IUR65579 JEL65579:JEN65579 JOH65579:JOJ65579 JYD65579:JYF65579 KHZ65579:KIB65579 KRV65579:KRX65579 LBR65579:LBT65579 LLN65579:LLP65579 LVJ65579:LVL65579 MFF65579:MFH65579 MPB65579:MPD65579 MYX65579:MYZ65579 NIT65579:NIV65579 NSP65579:NSR65579 OCL65579:OCN65579 OMH65579:OMJ65579 OWD65579:OWF65579 PFZ65579:PGB65579 PPV65579:PPX65579 PZR65579:PZT65579 QJN65579:QJP65579 QTJ65579:QTL65579 RDF65579:RDH65579 RNB65579:RND65579 RWX65579:RWZ65579 SGT65579:SGV65579 SQP65579:SQR65579 TAL65579:TAN65579 TKH65579:TKJ65579 TUD65579:TUF65579 UDZ65579:UEB65579 UNV65579:UNX65579 UXR65579:UXT65579 VHN65579:VHP65579 VRJ65579:VRL65579 WBF65579:WBH65579 WLB65579:WLD65579 WUX65579:WUZ65579 IL131115:IN131115 SH131115:SJ131115 ACD131115:ACF131115 ALZ131115:AMB131115 AVV131115:AVX131115 BFR131115:BFT131115 BPN131115:BPP131115 BZJ131115:BZL131115 CJF131115:CJH131115 CTB131115:CTD131115 DCX131115:DCZ131115 DMT131115:DMV131115 DWP131115:DWR131115 EGL131115:EGN131115 EQH131115:EQJ131115 FAD131115:FAF131115 FJZ131115:FKB131115 FTV131115:FTX131115 GDR131115:GDT131115 GNN131115:GNP131115 GXJ131115:GXL131115 HHF131115:HHH131115 HRB131115:HRD131115 IAX131115:IAZ131115 IKT131115:IKV131115 IUP131115:IUR131115 JEL131115:JEN131115 JOH131115:JOJ131115 JYD131115:JYF131115 KHZ131115:KIB131115 KRV131115:KRX131115 LBR131115:LBT131115 LLN131115:LLP131115 LVJ131115:LVL131115 MFF131115:MFH131115 MPB131115:MPD131115 MYX131115:MYZ131115 NIT131115:NIV131115 NSP131115:NSR131115 OCL131115:OCN131115 OMH131115:OMJ131115 OWD131115:OWF131115 PFZ131115:PGB131115 PPV131115:PPX131115 PZR131115:PZT131115 QJN131115:QJP131115 QTJ131115:QTL131115 RDF131115:RDH131115 RNB131115:RND131115 RWX131115:RWZ131115 SGT131115:SGV131115 SQP131115:SQR131115 TAL131115:TAN131115 TKH131115:TKJ131115 TUD131115:TUF131115 UDZ131115:UEB131115 UNV131115:UNX131115 UXR131115:UXT131115 VHN131115:VHP131115 VRJ131115:VRL131115 WBF131115:WBH131115 WLB131115:WLD131115 WUX131115:WUZ131115 IL196651:IN196651 SH196651:SJ196651 ACD196651:ACF196651 ALZ196651:AMB196651 AVV196651:AVX196651 BFR196651:BFT196651 BPN196651:BPP196651 BZJ196651:BZL196651 CJF196651:CJH196651 CTB196651:CTD196651 DCX196651:DCZ196651 DMT196651:DMV196651 DWP196651:DWR196651 EGL196651:EGN196651 EQH196651:EQJ196651 FAD196651:FAF196651 FJZ196651:FKB196651 FTV196651:FTX196651 GDR196651:GDT196651 GNN196651:GNP196651 GXJ196651:GXL196651 HHF196651:HHH196651 HRB196651:HRD196651 IAX196651:IAZ196651 IKT196651:IKV196651 IUP196651:IUR196651 JEL196651:JEN196651 JOH196651:JOJ196651 JYD196651:JYF196651 KHZ196651:KIB196651 KRV196651:KRX196651 LBR196651:LBT196651 LLN196651:LLP196651 LVJ196651:LVL196651 MFF196651:MFH196651 MPB196651:MPD196651 MYX196651:MYZ196651 NIT196651:NIV196651 NSP196651:NSR196651 OCL196651:OCN196651 OMH196651:OMJ196651 OWD196651:OWF196651 PFZ196651:PGB196651 PPV196651:PPX196651 PZR196651:PZT196651 QJN196651:QJP196651 QTJ196651:QTL196651 RDF196651:RDH196651 RNB196651:RND196651 RWX196651:RWZ196651 SGT196651:SGV196651 SQP196651:SQR196651 TAL196651:TAN196651 TKH196651:TKJ196651 TUD196651:TUF196651 UDZ196651:UEB196651 UNV196651:UNX196651 UXR196651:UXT196651 VHN196651:VHP196651 VRJ196651:VRL196651 WBF196651:WBH196651 WLB196651:WLD196651 WUX196651:WUZ196651 IL262187:IN262187 SH262187:SJ262187 ACD262187:ACF262187 ALZ262187:AMB262187 AVV262187:AVX262187 BFR262187:BFT262187 BPN262187:BPP262187 BZJ262187:BZL262187 CJF262187:CJH262187 CTB262187:CTD262187 DCX262187:DCZ262187 DMT262187:DMV262187 DWP262187:DWR262187 EGL262187:EGN262187 EQH262187:EQJ262187 FAD262187:FAF262187 FJZ262187:FKB262187 FTV262187:FTX262187 GDR262187:GDT262187 GNN262187:GNP262187 GXJ262187:GXL262187 HHF262187:HHH262187 HRB262187:HRD262187 IAX262187:IAZ262187 IKT262187:IKV262187 IUP262187:IUR262187 JEL262187:JEN262187 JOH262187:JOJ262187 JYD262187:JYF262187 KHZ262187:KIB262187 KRV262187:KRX262187 LBR262187:LBT262187 LLN262187:LLP262187 LVJ262187:LVL262187 MFF262187:MFH262187 MPB262187:MPD262187 MYX262187:MYZ262187 NIT262187:NIV262187 NSP262187:NSR262187 OCL262187:OCN262187 OMH262187:OMJ262187 OWD262187:OWF262187 PFZ262187:PGB262187 PPV262187:PPX262187 PZR262187:PZT262187 QJN262187:QJP262187 QTJ262187:QTL262187 RDF262187:RDH262187 RNB262187:RND262187 RWX262187:RWZ262187 SGT262187:SGV262187 SQP262187:SQR262187 TAL262187:TAN262187 TKH262187:TKJ262187 TUD262187:TUF262187 UDZ262187:UEB262187 UNV262187:UNX262187 UXR262187:UXT262187 VHN262187:VHP262187 VRJ262187:VRL262187 WBF262187:WBH262187 WLB262187:WLD262187 WUX262187:WUZ262187 IL327723:IN327723 SH327723:SJ327723 ACD327723:ACF327723 ALZ327723:AMB327723 AVV327723:AVX327723 BFR327723:BFT327723 BPN327723:BPP327723 BZJ327723:BZL327723 CJF327723:CJH327723 CTB327723:CTD327723 DCX327723:DCZ327723 DMT327723:DMV327723 DWP327723:DWR327723 EGL327723:EGN327723 EQH327723:EQJ327723 FAD327723:FAF327723 FJZ327723:FKB327723 FTV327723:FTX327723 GDR327723:GDT327723 GNN327723:GNP327723 GXJ327723:GXL327723 HHF327723:HHH327723 HRB327723:HRD327723 IAX327723:IAZ327723 IKT327723:IKV327723 IUP327723:IUR327723 JEL327723:JEN327723 JOH327723:JOJ327723 JYD327723:JYF327723 KHZ327723:KIB327723 KRV327723:KRX327723 LBR327723:LBT327723 LLN327723:LLP327723 LVJ327723:LVL327723 MFF327723:MFH327723 MPB327723:MPD327723 MYX327723:MYZ327723 NIT327723:NIV327723 NSP327723:NSR327723 OCL327723:OCN327723 OMH327723:OMJ327723 OWD327723:OWF327723 PFZ327723:PGB327723 PPV327723:PPX327723 PZR327723:PZT327723 QJN327723:QJP327723 QTJ327723:QTL327723 RDF327723:RDH327723 RNB327723:RND327723 RWX327723:RWZ327723 SGT327723:SGV327723 SQP327723:SQR327723 TAL327723:TAN327723 TKH327723:TKJ327723 TUD327723:TUF327723 UDZ327723:UEB327723 UNV327723:UNX327723 UXR327723:UXT327723 VHN327723:VHP327723 VRJ327723:VRL327723 WBF327723:WBH327723 WLB327723:WLD327723 WUX327723:WUZ327723 IL393259:IN393259 SH393259:SJ393259 ACD393259:ACF393259 ALZ393259:AMB393259 AVV393259:AVX393259 BFR393259:BFT393259 BPN393259:BPP393259 BZJ393259:BZL393259 CJF393259:CJH393259 CTB393259:CTD393259 DCX393259:DCZ393259 DMT393259:DMV393259 DWP393259:DWR393259 EGL393259:EGN393259 EQH393259:EQJ393259 FAD393259:FAF393259 FJZ393259:FKB393259 FTV393259:FTX393259 GDR393259:GDT393259 GNN393259:GNP393259 GXJ393259:GXL393259 HHF393259:HHH393259 HRB393259:HRD393259 IAX393259:IAZ393259 IKT393259:IKV393259 IUP393259:IUR393259 JEL393259:JEN393259 JOH393259:JOJ393259 JYD393259:JYF393259 KHZ393259:KIB393259 KRV393259:KRX393259 LBR393259:LBT393259 LLN393259:LLP393259 LVJ393259:LVL393259 MFF393259:MFH393259 MPB393259:MPD393259 MYX393259:MYZ393259 NIT393259:NIV393259 NSP393259:NSR393259 OCL393259:OCN393259 OMH393259:OMJ393259 OWD393259:OWF393259 PFZ393259:PGB393259 PPV393259:PPX393259 PZR393259:PZT393259 QJN393259:QJP393259 QTJ393259:QTL393259 RDF393259:RDH393259 RNB393259:RND393259 RWX393259:RWZ393259 SGT393259:SGV393259 SQP393259:SQR393259 TAL393259:TAN393259 TKH393259:TKJ393259 TUD393259:TUF393259 UDZ393259:UEB393259 UNV393259:UNX393259 UXR393259:UXT393259 VHN393259:VHP393259 VRJ393259:VRL393259 WBF393259:WBH393259 WLB393259:WLD393259 WUX393259:WUZ393259 IL458795:IN458795 SH458795:SJ458795 ACD458795:ACF458795 ALZ458795:AMB458795 AVV458795:AVX458795 BFR458795:BFT458795 BPN458795:BPP458795 BZJ458795:BZL458795 CJF458795:CJH458795 CTB458795:CTD458795 DCX458795:DCZ458795 DMT458795:DMV458795 DWP458795:DWR458795 EGL458795:EGN458795 EQH458795:EQJ458795 FAD458795:FAF458795 FJZ458795:FKB458795 FTV458795:FTX458795 GDR458795:GDT458795 GNN458795:GNP458795 GXJ458795:GXL458795 HHF458795:HHH458795 HRB458795:HRD458795 IAX458795:IAZ458795 IKT458795:IKV458795 IUP458795:IUR458795 JEL458795:JEN458795 JOH458795:JOJ458795 JYD458795:JYF458795 KHZ458795:KIB458795 KRV458795:KRX458795 LBR458795:LBT458795 LLN458795:LLP458795 LVJ458795:LVL458795 MFF458795:MFH458795 MPB458795:MPD458795 MYX458795:MYZ458795 NIT458795:NIV458795 NSP458795:NSR458795 OCL458795:OCN458795 OMH458795:OMJ458795 OWD458795:OWF458795 PFZ458795:PGB458795 PPV458795:PPX458795 PZR458795:PZT458795 QJN458795:QJP458795 QTJ458795:QTL458795 RDF458795:RDH458795 RNB458795:RND458795 RWX458795:RWZ458795 SGT458795:SGV458795 SQP458795:SQR458795 TAL458795:TAN458795 TKH458795:TKJ458795 TUD458795:TUF458795 UDZ458795:UEB458795 UNV458795:UNX458795 UXR458795:UXT458795 VHN458795:VHP458795 VRJ458795:VRL458795 WBF458795:WBH458795 WLB458795:WLD458795 WUX458795:WUZ458795 IL524331:IN524331 SH524331:SJ524331 ACD524331:ACF524331 ALZ524331:AMB524331 AVV524331:AVX524331 BFR524331:BFT524331 BPN524331:BPP524331 BZJ524331:BZL524331 CJF524331:CJH524331 CTB524331:CTD524331 DCX524331:DCZ524331 DMT524331:DMV524331 DWP524331:DWR524331 EGL524331:EGN524331 EQH524331:EQJ524331 FAD524331:FAF524331 FJZ524331:FKB524331 FTV524331:FTX524331 GDR524331:GDT524331 GNN524331:GNP524331 GXJ524331:GXL524331 HHF524331:HHH524331 HRB524331:HRD524331 IAX524331:IAZ524331 IKT524331:IKV524331 IUP524331:IUR524331 JEL524331:JEN524331 JOH524331:JOJ524331 JYD524331:JYF524331 KHZ524331:KIB524331 KRV524331:KRX524331 LBR524331:LBT524331 LLN524331:LLP524331 LVJ524331:LVL524331 MFF524331:MFH524331 MPB524331:MPD524331 MYX524331:MYZ524331 NIT524331:NIV524331 NSP524331:NSR524331 OCL524331:OCN524331 OMH524331:OMJ524331 OWD524331:OWF524331 PFZ524331:PGB524331 PPV524331:PPX524331 PZR524331:PZT524331 QJN524331:QJP524331 QTJ524331:QTL524331 RDF524331:RDH524331 RNB524331:RND524331 RWX524331:RWZ524331 SGT524331:SGV524331 SQP524331:SQR524331 TAL524331:TAN524331 TKH524331:TKJ524331 TUD524331:TUF524331 UDZ524331:UEB524331 UNV524331:UNX524331 UXR524331:UXT524331 VHN524331:VHP524331 VRJ524331:VRL524331 WBF524331:WBH524331 WLB524331:WLD524331 WUX524331:WUZ524331 IL589867:IN589867 SH589867:SJ589867 ACD589867:ACF589867 ALZ589867:AMB589867 AVV589867:AVX589867 BFR589867:BFT589867 BPN589867:BPP589867 BZJ589867:BZL589867 CJF589867:CJH589867 CTB589867:CTD589867 DCX589867:DCZ589867 DMT589867:DMV589867 DWP589867:DWR589867 EGL589867:EGN589867 EQH589867:EQJ589867 FAD589867:FAF589867 FJZ589867:FKB589867 FTV589867:FTX589867 GDR589867:GDT589867 GNN589867:GNP589867 GXJ589867:GXL589867 HHF589867:HHH589867 HRB589867:HRD589867 IAX589867:IAZ589867 IKT589867:IKV589867 IUP589867:IUR589867 JEL589867:JEN589867 JOH589867:JOJ589867 JYD589867:JYF589867 KHZ589867:KIB589867 KRV589867:KRX589867 LBR589867:LBT589867 LLN589867:LLP589867 LVJ589867:LVL589867 MFF589867:MFH589867 MPB589867:MPD589867 MYX589867:MYZ589867 NIT589867:NIV589867 NSP589867:NSR589867 OCL589867:OCN589867 OMH589867:OMJ589867 OWD589867:OWF589867 PFZ589867:PGB589867 PPV589867:PPX589867 PZR589867:PZT589867 QJN589867:QJP589867 QTJ589867:QTL589867 RDF589867:RDH589867 RNB589867:RND589867 RWX589867:RWZ589867 SGT589867:SGV589867 SQP589867:SQR589867 TAL589867:TAN589867 TKH589867:TKJ589867 TUD589867:TUF589867 UDZ589867:UEB589867 UNV589867:UNX589867 UXR589867:UXT589867 VHN589867:VHP589867 VRJ589867:VRL589867 WBF589867:WBH589867 WLB589867:WLD589867 WUX589867:WUZ589867 IL655403:IN655403 SH655403:SJ655403 ACD655403:ACF655403 ALZ655403:AMB655403 AVV655403:AVX655403 BFR655403:BFT655403 BPN655403:BPP655403 BZJ655403:BZL655403 CJF655403:CJH655403 CTB655403:CTD655403 DCX655403:DCZ655403 DMT655403:DMV655403 DWP655403:DWR655403 EGL655403:EGN655403 EQH655403:EQJ655403 FAD655403:FAF655403 FJZ655403:FKB655403 FTV655403:FTX655403 GDR655403:GDT655403 GNN655403:GNP655403 GXJ655403:GXL655403 HHF655403:HHH655403 HRB655403:HRD655403 IAX655403:IAZ655403 IKT655403:IKV655403 IUP655403:IUR655403 JEL655403:JEN655403 JOH655403:JOJ655403 JYD655403:JYF655403 KHZ655403:KIB655403 KRV655403:KRX655403 LBR655403:LBT655403 LLN655403:LLP655403 LVJ655403:LVL655403 MFF655403:MFH655403 MPB655403:MPD655403 MYX655403:MYZ655403 NIT655403:NIV655403 NSP655403:NSR655403 OCL655403:OCN655403 OMH655403:OMJ655403 OWD655403:OWF655403 PFZ655403:PGB655403 PPV655403:PPX655403 PZR655403:PZT655403 QJN655403:QJP655403 QTJ655403:QTL655403 RDF655403:RDH655403 RNB655403:RND655403 RWX655403:RWZ655403 SGT655403:SGV655403 SQP655403:SQR655403 TAL655403:TAN655403 TKH655403:TKJ655403 TUD655403:TUF655403 UDZ655403:UEB655403 UNV655403:UNX655403 UXR655403:UXT655403 VHN655403:VHP655403 VRJ655403:VRL655403 WBF655403:WBH655403 WLB655403:WLD655403 WUX655403:WUZ655403 IL720939:IN720939 SH720939:SJ720939 ACD720939:ACF720939 ALZ720939:AMB720939 AVV720939:AVX720939 BFR720939:BFT720939 BPN720939:BPP720939 BZJ720939:BZL720939 CJF720939:CJH720939 CTB720939:CTD720939 DCX720939:DCZ720939 DMT720939:DMV720939 DWP720939:DWR720939 EGL720939:EGN720939 EQH720939:EQJ720939 FAD720939:FAF720939 FJZ720939:FKB720939 FTV720939:FTX720939 GDR720939:GDT720939 GNN720939:GNP720939 GXJ720939:GXL720939 HHF720939:HHH720939 HRB720939:HRD720939 IAX720939:IAZ720939 IKT720939:IKV720939 IUP720939:IUR720939 JEL720939:JEN720939 JOH720939:JOJ720939 JYD720939:JYF720939 KHZ720939:KIB720939 KRV720939:KRX720939 LBR720939:LBT720939 LLN720939:LLP720939 LVJ720939:LVL720939 MFF720939:MFH720939 MPB720939:MPD720939 MYX720939:MYZ720939 NIT720939:NIV720939 NSP720939:NSR720939 OCL720939:OCN720939 OMH720939:OMJ720939 OWD720939:OWF720939 PFZ720939:PGB720939 PPV720939:PPX720939 PZR720939:PZT720939 QJN720939:QJP720939 QTJ720939:QTL720939 RDF720939:RDH720939 RNB720939:RND720939 RWX720939:RWZ720939 SGT720939:SGV720939 SQP720939:SQR720939 TAL720939:TAN720939 TKH720939:TKJ720939 TUD720939:TUF720939 UDZ720939:UEB720939 UNV720939:UNX720939 UXR720939:UXT720939 VHN720939:VHP720939 VRJ720939:VRL720939 WBF720939:WBH720939 WLB720939:WLD720939 WUX720939:WUZ720939 IL786475:IN786475 SH786475:SJ786475 ACD786475:ACF786475 ALZ786475:AMB786475 AVV786475:AVX786475 BFR786475:BFT786475 BPN786475:BPP786475 BZJ786475:BZL786475 CJF786475:CJH786475 CTB786475:CTD786475 DCX786475:DCZ786475 DMT786475:DMV786475 DWP786475:DWR786475 EGL786475:EGN786475 EQH786475:EQJ786475 FAD786475:FAF786475 FJZ786475:FKB786475 FTV786475:FTX786475 GDR786475:GDT786475 GNN786475:GNP786475 GXJ786475:GXL786475 HHF786475:HHH786475 HRB786475:HRD786475 IAX786475:IAZ786475 IKT786475:IKV786475 IUP786475:IUR786475 JEL786475:JEN786475 JOH786475:JOJ786475 JYD786475:JYF786475 KHZ786475:KIB786475 KRV786475:KRX786475 LBR786475:LBT786475 LLN786475:LLP786475 LVJ786475:LVL786475 MFF786475:MFH786475 MPB786475:MPD786475 MYX786475:MYZ786475 NIT786475:NIV786475 NSP786475:NSR786475 OCL786475:OCN786475 OMH786475:OMJ786475 OWD786475:OWF786475 PFZ786475:PGB786475 PPV786475:PPX786475 PZR786475:PZT786475 QJN786475:QJP786475 QTJ786475:QTL786475 RDF786475:RDH786475 RNB786475:RND786475 RWX786475:RWZ786475 SGT786475:SGV786475 SQP786475:SQR786475 TAL786475:TAN786475 TKH786475:TKJ786475 TUD786475:TUF786475 UDZ786475:UEB786475 UNV786475:UNX786475 UXR786475:UXT786475 VHN786475:VHP786475 VRJ786475:VRL786475 WBF786475:WBH786475 WLB786475:WLD786475 WUX786475:WUZ786475 IL852011:IN852011 SH852011:SJ852011 ACD852011:ACF852011 ALZ852011:AMB852011 AVV852011:AVX852011 BFR852011:BFT852011 BPN852011:BPP852011 BZJ852011:BZL852011 CJF852011:CJH852011 CTB852011:CTD852011 DCX852011:DCZ852011 DMT852011:DMV852011 DWP852011:DWR852011 EGL852011:EGN852011 EQH852011:EQJ852011 FAD852011:FAF852011 FJZ852011:FKB852011 FTV852011:FTX852011 GDR852011:GDT852011 GNN852011:GNP852011 GXJ852011:GXL852011 HHF852011:HHH852011 HRB852011:HRD852011 IAX852011:IAZ852011 IKT852011:IKV852011 IUP852011:IUR852011 JEL852011:JEN852011 JOH852011:JOJ852011 JYD852011:JYF852011 KHZ852011:KIB852011 KRV852011:KRX852011 LBR852011:LBT852011 LLN852011:LLP852011 LVJ852011:LVL852011 MFF852011:MFH852011 MPB852011:MPD852011 MYX852011:MYZ852011 NIT852011:NIV852011 NSP852011:NSR852011 OCL852011:OCN852011 OMH852011:OMJ852011 OWD852011:OWF852011 PFZ852011:PGB852011 PPV852011:PPX852011 PZR852011:PZT852011 QJN852011:QJP852011 QTJ852011:QTL852011 RDF852011:RDH852011 RNB852011:RND852011 RWX852011:RWZ852011 SGT852011:SGV852011 SQP852011:SQR852011 TAL852011:TAN852011 TKH852011:TKJ852011 TUD852011:TUF852011 UDZ852011:UEB852011 UNV852011:UNX852011 UXR852011:UXT852011 VHN852011:VHP852011 VRJ852011:VRL852011 WBF852011:WBH852011 WLB852011:WLD852011 WUX852011:WUZ852011 IL917547:IN917547 SH917547:SJ917547 ACD917547:ACF917547 ALZ917547:AMB917547 AVV917547:AVX917547 BFR917547:BFT917547 BPN917547:BPP917547 BZJ917547:BZL917547 CJF917547:CJH917547 CTB917547:CTD917547 DCX917547:DCZ917547 DMT917547:DMV917547 DWP917547:DWR917547 EGL917547:EGN917547 EQH917547:EQJ917547 FAD917547:FAF917547 FJZ917547:FKB917547 FTV917547:FTX917547 GDR917547:GDT917547 GNN917547:GNP917547 GXJ917547:GXL917547 HHF917547:HHH917547 HRB917547:HRD917547 IAX917547:IAZ917547 IKT917547:IKV917547 IUP917547:IUR917547 JEL917547:JEN917547 JOH917547:JOJ917547 JYD917547:JYF917547 KHZ917547:KIB917547 KRV917547:KRX917547 LBR917547:LBT917547 LLN917547:LLP917547 LVJ917547:LVL917547 MFF917547:MFH917547 MPB917547:MPD917547 MYX917547:MYZ917547 NIT917547:NIV917547 NSP917547:NSR917547 OCL917547:OCN917547 OMH917547:OMJ917547 OWD917547:OWF917547 PFZ917547:PGB917547 PPV917547:PPX917547 PZR917547:PZT917547 QJN917547:QJP917547 QTJ917547:QTL917547 RDF917547:RDH917547 RNB917547:RND917547 RWX917547:RWZ917547 SGT917547:SGV917547 SQP917547:SQR917547 TAL917547:TAN917547 TKH917547:TKJ917547 TUD917547:TUF917547 UDZ917547:UEB917547 UNV917547:UNX917547 UXR917547:UXT917547 VHN917547:VHP917547 VRJ917547:VRL917547 WBF917547:WBH917547 WLB917547:WLD917547 WUX917547:WUZ917547 IL983083:IN983083 SH983083:SJ983083 ACD983083:ACF983083 ALZ983083:AMB983083 AVV983083:AVX983083 BFR983083:BFT983083 BPN983083:BPP983083 BZJ983083:BZL983083 CJF983083:CJH983083 CTB983083:CTD983083 DCX983083:DCZ983083 DMT983083:DMV983083 DWP983083:DWR983083 EGL983083:EGN983083 EQH983083:EQJ983083 FAD983083:FAF983083 FJZ983083:FKB983083 FTV983083:FTX983083 GDR983083:GDT983083 GNN983083:GNP983083 GXJ983083:GXL983083 HHF983083:HHH983083 HRB983083:HRD983083 IAX983083:IAZ983083 IKT983083:IKV983083 IUP983083:IUR983083 JEL983083:JEN983083 JOH983083:JOJ983083 JYD983083:JYF983083 KHZ983083:KIB983083 KRV983083:KRX983083 LBR983083:LBT983083 LLN983083:LLP983083 LVJ983083:LVL983083 MFF983083:MFH983083 MPB983083:MPD983083 MYX983083:MYZ983083 NIT983083:NIV983083 NSP983083:NSR983083 OCL983083:OCN983083 OMH983083:OMJ983083 OWD983083:OWF983083 PFZ983083:PGB983083 PPV983083:PPX983083 PZR983083:PZT983083 QJN983083:QJP983083 QTJ983083:QTL983083 RDF983083:RDH983083 RNB983083:RND983083 RWX983083:RWZ983083 SGT983083:SGV983083 SQP983083:SQR983083 TAL983083:TAN983083 TKH983083:TKJ983083 TUD983083:TUF983083 UDZ983083:UEB983083 UNV983083:UNX983083 UXR983083:UXT983083 VHN983083:VHP983083 VRJ983083:VRL983083 WBF983083:WBH983083 WLB983083:WLD983083 WUX983083:WUZ983083 IQ65577:IS65578 SM65577:SO65578 ACI65577:ACK65578 AME65577:AMG65578 AWA65577:AWC65578 BFW65577:BFY65578 BPS65577:BPU65578 BZO65577:BZQ65578 CJK65577:CJM65578 CTG65577:CTI65578 DDC65577:DDE65578 DMY65577:DNA65578 DWU65577:DWW65578 EGQ65577:EGS65578 EQM65577:EQO65578 FAI65577:FAK65578 FKE65577:FKG65578 FUA65577:FUC65578 GDW65577:GDY65578 GNS65577:GNU65578 GXO65577:GXQ65578 HHK65577:HHM65578 HRG65577:HRI65578 IBC65577:IBE65578 IKY65577:ILA65578 IUU65577:IUW65578 JEQ65577:JES65578 JOM65577:JOO65578 JYI65577:JYK65578 KIE65577:KIG65578 KSA65577:KSC65578 LBW65577:LBY65578 LLS65577:LLU65578 LVO65577:LVQ65578 MFK65577:MFM65578 MPG65577:MPI65578 MZC65577:MZE65578 NIY65577:NJA65578 NSU65577:NSW65578 OCQ65577:OCS65578 OMM65577:OMO65578 OWI65577:OWK65578 PGE65577:PGG65578 PQA65577:PQC65578 PZW65577:PZY65578 QJS65577:QJU65578 QTO65577:QTQ65578 RDK65577:RDM65578 RNG65577:RNI65578 RXC65577:RXE65578 SGY65577:SHA65578 SQU65577:SQW65578 TAQ65577:TAS65578 TKM65577:TKO65578 TUI65577:TUK65578 UEE65577:UEG65578 UOA65577:UOC65578 UXW65577:UXY65578 VHS65577:VHU65578 VRO65577:VRQ65578 WBK65577:WBM65578 WLG65577:WLI65578 WVC65577:WVE65578 IQ131113:IS131114 SM131113:SO131114 ACI131113:ACK131114 AME131113:AMG131114 AWA131113:AWC131114 BFW131113:BFY131114 BPS131113:BPU131114 BZO131113:BZQ131114 CJK131113:CJM131114 CTG131113:CTI131114 DDC131113:DDE131114 DMY131113:DNA131114 DWU131113:DWW131114 EGQ131113:EGS131114 EQM131113:EQO131114 FAI131113:FAK131114 FKE131113:FKG131114 FUA131113:FUC131114 GDW131113:GDY131114 GNS131113:GNU131114 GXO131113:GXQ131114 HHK131113:HHM131114 HRG131113:HRI131114 IBC131113:IBE131114 IKY131113:ILA131114 IUU131113:IUW131114 JEQ131113:JES131114 JOM131113:JOO131114 JYI131113:JYK131114 KIE131113:KIG131114 KSA131113:KSC131114 LBW131113:LBY131114 LLS131113:LLU131114 LVO131113:LVQ131114 MFK131113:MFM131114 MPG131113:MPI131114 MZC131113:MZE131114 NIY131113:NJA131114 NSU131113:NSW131114 OCQ131113:OCS131114 OMM131113:OMO131114 OWI131113:OWK131114 PGE131113:PGG131114 PQA131113:PQC131114 PZW131113:PZY131114 QJS131113:QJU131114 QTO131113:QTQ131114 RDK131113:RDM131114 RNG131113:RNI131114 RXC131113:RXE131114 SGY131113:SHA131114 SQU131113:SQW131114 TAQ131113:TAS131114 TKM131113:TKO131114 TUI131113:TUK131114 UEE131113:UEG131114 UOA131113:UOC131114 UXW131113:UXY131114 VHS131113:VHU131114 VRO131113:VRQ131114 WBK131113:WBM131114 WLG131113:WLI131114 WVC131113:WVE131114 IQ196649:IS196650 SM196649:SO196650 ACI196649:ACK196650 AME196649:AMG196650 AWA196649:AWC196650 BFW196649:BFY196650 BPS196649:BPU196650 BZO196649:BZQ196650 CJK196649:CJM196650 CTG196649:CTI196650 DDC196649:DDE196650 DMY196649:DNA196650 DWU196649:DWW196650 EGQ196649:EGS196650 EQM196649:EQO196650 FAI196649:FAK196650 FKE196649:FKG196650 FUA196649:FUC196650 GDW196649:GDY196650 GNS196649:GNU196650 GXO196649:GXQ196650 HHK196649:HHM196650 HRG196649:HRI196650 IBC196649:IBE196650 IKY196649:ILA196650 IUU196649:IUW196650 JEQ196649:JES196650 JOM196649:JOO196650 JYI196649:JYK196650 KIE196649:KIG196650 KSA196649:KSC196650 LBW196649:LBY196650 LLS196649:LLU196650 LVO196649:LVQ196650 MFK196649:MFM196650 MPG196649:MPI196650 MZC196649:MZE196650 NIY196649:NJA196650 NSU196649:NSW196650 OCQ196649:OCS196650 OMM196649:OMO196650 OWI196649:OWK196650 PGE196649:PGG196650 PQA196649:PQC196650 PZW196649:PZY196650 QJS196649:QJU196650 QTO196649:QTQ196650 RDK196649:RDM196650 RNG196649:RNI196650 RXC196649:RXE196650 SGY196649:SHA196650 SQU196649:SQW196650 TAQ196649:TAS196650 TKM196649:TKO196650 TUI196649:TUK196650 UEE196649:UEG196650 UOA196649:UOC196650 UXW196649:UXY196650 VHS196649:VHU196650 VRO196649:VRQ196650 WBK196649:WBM196650 WLG196649:WLI196650 WVC196649:WVE196650 IQ262185:IS262186 SM262185:SO262186 ACI262185:ACK262186 AME262185:AMG262186 AWA262185:AWC262186 BFW262185:BFY262186 BPS262185:BPU262186 BZO262185:BZQ262186 CJK262185:CJM262186 CTG262185:CTI262186 DDC262185:DDE262186 DMY262185:DNA262186 DWU262185:DWW262186 EGQ262185:EGS262186 EQM262185:EQO262186 FAI262185:FAK262186 FKE262185:FKG262186 FUA262185:FUC262186 GDW262185:GDY262186 GNS262185:GNU262186 GXO262185:GXQ262186 HHK262185:HHM262186 HRG262185:HRI262186 IBC262185:IBE262186 IKY262185:ILA262186 IUU262185:IUW262186 JEQ262185:JES262186 JOM262185:JOO262186 JYI262185:JYK262186 KIE262185:KIG262186 KSA262185:KSC262186 LBW262185:LBY262186 LLS262185:LLU262186 LVO262185:LVQ262186 MFK262185:MFM262186 MPG262185:MPI262186 MZC262185:MZE262186 NIY262185:NJA262186 NSU262185:NSW262186 OCQ262185:OCS262186 OMM262185:OMO262186 OWI262185:OWK262186 PGE262185:PGG262186 PQA262185:PQC262186 PZW262185:PZY262186 QJS262185:QJU262186 QTO262185:QTQ262186 RDK262185:RDM262186 RNG262185:RNI262186 RXC262185:RXE262186 SGY262185:SHA262186 SQU262185:SQW262186 TAQ262185:TAS262186 TKM262185:TKO262186 TUI262185:TUK262186 UEE262185:UEG262186 UOA262185:UOC262186 UXW262185:UXY262186 VHS262185:VHU262186 VRO262185:VRQ262186 WBK262185:WBM262186 WLG262185:WLI262186 WVC262185:WVE262186 IQ327721:IS327722 SM327721:SO327722 ACI327721:ACK327722 AME327721:AMG327722 AWA327721:AWC327722 BFW327721:BFY327722 BPS327721:BPU327722 BZO327721:BZQ327722 CJK327721:CJM327722 CTG327721:CTI327722 DDC327721:DDE327722 DMY327721:DNA327722 DWU327721:DWW327722 EGQ327721:EGS327722 EQM327721:EQO327722 FAI327721:FAK327722 FKE327721:FKG327722 FUA327721:FUC327722 GDW327721:GDY327722 GNS327721:GNU327722 GXO327721:GXQ327722 HHK327721:HHM327722 HRG327721:HRI327722 IBC327721:IBE327722 IKY327721:ILA327722 IUU327721:IUW327722 JEQ327721:JES327722 JOM327721:JOO327722 JYI327721:JYK327722 KIE327721:KIG327722 KSA327721:KSC327722 LBW327721:LBY327722 LLS327721:LLU327722 LVO327721:LVQ327722 MFK327721:MFM327722 MPG327721:MPI327722 MZC327721:MZE327722 NIY327721:NJA327722 NSU327721:NSW327722 OCQ327721:OCS327722 OMM327721:OMO327722 OWI327721:OWK327722 PGE327721:PGG327722 PQA327721:PQC327722 PZW327721:PZY327722 QJS327721:QJU327722 QTO327721:QTQ327722 RDK327721:RDM327722 RNG327721:RNI327722 RXC327721:RXE327722 SGY327721:SHA327722 SQU327721:SQW327722 TAQ327721:TAS327722 TKM327721:TKO327722 TUI327721:TUK327722 UEE327721:UEG327722 UOA327721:UOC327722 UXW327721:UXY327722 VHS327721:VHU327722 VRO327721:VRQ327722 WBK327721:WBM327722 WLG327721:WLI327722 WVC327721:WVE327722 IQ393257:IS393258 SM393257:SO393258 ACI393257:ACK393258 AME393257:AMG393258 AWA393257:AWC393258 BFW393257:BFY393258 BPS393257:BPU393258 BZO393257:BZQ393258 CJK393257:CJM393258 CTG393257:CTI393258 DDC393257:DDE393258 DMY393257:DNA393258 DWU393257:DWW393258 EGQ393257:EGS393258 EQM393257:EQO393258 FAI393257:FAK393258 FKE393257:FKG393258 FUA393257:FUC393258 GDW393257:GDY393258 GNS393257:GNU393258 GXO393257:GXQ393258 HHK393257:HHM393258 HRG393257:HRI393258 IBC393257:IBE393258 IKY393257:ILA393258 IUU393257:IUW393258 JEQ393257:JES393258 JOM393257:JOO393258 JYI393257:JYK393258 KIE393257:KIG393258 KSA393257:KSC393258 LBW393257:LBY393258 LLS393257:LLU393258 LVO393257:LVQ393258 MFK393257:MFM393258 MPG393257:MPI393258 MZC393257:MZE393258 NIY393257:NJA393258 NSU393257:NSW393258 OCQ393257:OCS393258 OMM393257:OMO393258 OWI393257:OWK393258 PGE393257:PGG393258 PQA393257:PQC393258 PZW393257:PZY393258 QJS393257:QJU393258 QTO393257:QTQ393258 RDK393257:RDM393258 RNG393257:RNI393258 RXC393257:RXE393258 SGY393257:SHA393258 SQU393257:SQW393258 TAQ393257:TAS393258 TKM393257:TKO393258 TUI393257:TUK393258 UEE393257:UEG393258 UOA393257:UOC393258 UXW393257:UXY393258 VHS393257:VHU393258 VRO393257:VRQ393258 WBK393257:WBM393258 WLG393257:WLI393258 WVC393257:WVE393258 IQ458793:IS458794 SM458793:SO458794 ACI458793:ACK458794 AME458793:AMG458794 AWA458793:AWC458794 BFW458793:BFY458794 BPS458793:BPU458794 BZO458793:BZQ458794 CJK458793:CJM458794 CTG458793:CTI458794 DDC458793:DDE458794 DMY458793:DNA458794 DWU458793:DWW458794 EGQ458793:EGS458794 EQM458793:EQO458794 FAI458793:FAK458794 FKE458793:FKG458794 FUA458793:FUC458794 GDW458793:GDY458794 GNS458793:GNU458794 GXO458793:GXQ458794 HHK458793:HHM458794 HRG458793:HRI458794 IBC458793:IBE458794 IKY458793:ILA458794 IUU458793:IUW458794 JEQ458793:JES458794 JOM458793:JOO458794 JYI458793:JYK458794 KIE458793:KIG458794 KSA458793:KSC458794 LBW458793:LBY458794 LLS458793:LLU458794 LVO458793:LVQ458794 MFK458793:MFM458794 MPG458793:MPI458794 MZC458793:MZE458794 NIY458793:NJA458794 NSU458793:NSW458794 OCQ458793:OCS458794 OMM458793:OMO458794 OWI458793:OWK458794 PGE458793:PGG458794 PQA458793:PQC458794 PZW458793:PZY458794 QJS458793:QJU458794 QTO458793:QTQ458794 RDK458793:RDM458794 RNG458793:RNI458794 RXC458793:RXE458794 SGY458793:SHA458794 SQU458793:SQW458794 TAQ458793:TAS458794 TKM458793:TKO458794 TUI458793:TUK458794 UEE458793:UEG458794 UOA458793:UOC458794 UXW458793:UXY458794 VHS458793:VHU458794 VRO458793:VRQ458794 WBK458793:WBM458794 WLG458793:WLI458794 WVC458793:WVE458794 IQ524329:IS524330 SM524329:SO524330 ACI524329:ACK524330 AME524329:AMG524330 AWA524329:AWC524330 BFW524329:BFY524330 BPS524329:BPU524330 BZO524329:BZQ524330 CJK524329:CJM524330 CTG524329:CTI524330 DDC524329:DDE524330 DMY524329:DNA524330 DWU524329:DWW524330 EGQ524329:EGS524330 EQM524329:EQO524330 FAI524329:FAK524330 FKE524329:FKG524330 FUA524329:FUC524330 GDW524329:GDY524330 GNS524329:GNU524330 GXO524329:GXQ524330 HHK524329:HHM524330 HRG524329:HRI524330 IBC524329:IBE524330 IKY524329:ILA524330 IUU524329:IUW524330 JEQ524329:JES524330 JOM524329:JOO524330 JYI524329:JYK524330 KIE524329:KIG524330 KSA524329:KSC524330 LBW524329:LBY524330 LLS524329:LLU524330 LVO524329:LVQ524330 MFK524329:MFM524330 MPG524329:MPI524330 MZC524329:MZE524330 NIY524329:NJA524330 NSU524329:NSW524330 OCQ524329:OCS524330 OMM524329:OMO524330 OWI524329:OWK524330 PGE524329:PGG524330 PQA524329:PQC524330 PZW524329:PZY524330 QJS524329:QJU524330 QTO524329:QTQ524330 RDK524329:RDM524330 RNG524329:RNI524330 RXC524329:RXE524330 SGY524329:SHA524330 SQU524329:SQW524330 TAQ524329:TAS524330 TKM524329:TKO524330 TUI524329:TUK524330 UEE524329:UEG524330 UOA524329:UOC524330 UXW524329:UXY524330 VHS524329:VHU524330 VRO524329:VRQ524330 WBK524329:WBM524330 WLG524329:WLI524330 WVC524329:WVE524330 IQ589865:IS589866 SM589865:SO589866 ACI589865:ACK589866 AME589865:AMG589866 AWA589865:AWC589866 BFW589865:BFY589866 BPS589865:BPU589866 BZO589865:BZQ589866 CJK589865:CJM589866 CTG589865:CTI589866 DDC589865:DDE589866 DMY589865:DNA589866 DWU589865:DWW589866 EGQ589865:EGS589866 EQM589865:EQO589866 FAI589865:FAK589866 FKE589865:FKG589866 FUA589865:FUC589866 GDW589865:GDY589866 GNS589865:GNU589866 GXO589865:GXQ589866 HHK589865:HHM589866 HRG589865:HRI589866 IBC589865:IBE589866 IKY589865:ILA589866 IUU589865:IUW589866 JEQ589865:JES589866 JOM589865:JOO589866 JYI589865:JYK589866 KIE589865:KIG589866 KSA589865:KSC589866 LBW589865:LBY589866 LLS589865:LLU589866 LVO589865:LVQ589866 MFK589865:MFM589866 MPG589865:MPI589866 MZC589865:MZE589866 NIY589865:NJA589866 NSU589865:NSW589866 OCQ589865:OCS589866 OMM589865:OMO589866 OWI589865:OWK589866 PGE589865:PGG589866 PQA589865:PQC589866 PZW589865:PZY589866 QJS589865:QJU589866 QTO589865:QTQ589866 RDK589865:RDM589866 RNG589865:RNI589866 RXC589865:RXE589866 SGY589865:SHA589866 SQU589865:SQW589866 TAQ589865:TAS589866 TKM589865:TKO589866 TUI589865:TUK589866 UEE589865:UEG589866 UOA589865:UOC589866 UXW589865:UXY589866 VHS589865:VHU589866 VRO589865:VRQ589866 WBK589865:WBM589866 WLG589865:WLI589866 WVC589865:WVE589866 IQ655401:IS655402 SM655401:SO655402 ACI655401:ACK655402 AME655401:AMG655402 AWA655401:AWC655402 BFW655401:BFY655402 BPS655401:BPU655402 BZO655401:BZQ655402 CJK655401:CJM655402 CTG655401:CTI655402 DDC655401:DDE655402 DMY655401:DNA655402 DWU655401:DWW655402 EGQ655401:EGS655402 EQM655401:EQO655402 FAI655401:FAK655402 FKE655401:FKG655402 FUA655401:FUC655402 GDW655401:GDY655402 GNS655401:GNU655402 GXO655401:GXQ655402 HHK655401:HHM655402 HRG655401:HRI655402 IBC655401:IBE655402 IKY655401:ILA655402 IUU655401:IUW655402 JEQ655401:JES655402 JOM655401:JOO655402 JYI655401:JYK655402 KIE655401:KIG655402 KSA655401:KSC655402 LBW655401:LBY655402 LLS655401:LLU655402 LVO655401:LVQ655402 MFK655401:MFM655402 MPG655401:MPI655402 MZC655401:MZE655402 NIY655401:NJA655402 NSU655401:NSW655402 OCQ655401:OCS655402 OMM655401:OMO655402 OWI655401:OWK655402 PGE655401:PGG655402 PQA655401:PQC655402 PZW655401:PZY655402 QJS655401:QJU655402 QTO655401:QTQ655402 RDK655401:RDM655402 RNG655401:RNI655402 RXC655401:RXE655402 SGY655401:SHA655402 SQU655401:SQW655402 TAQ655401:TAS655402 TKM655401:TKO655402 TUI655401:TUK655402 UEE655401:UEG655402 UOA655401:UOC655402 UXW655401:UXY655402 VHS655401:VHU655402 VRO655401:VRQ655402 WBK655401:WBM655402 WLG655401:WLI655402 WVC655401:WVE655402 IQ720937:IS720938 SM720937:SO720938 ACI720937:ACK720938 AME720937:AMG720938 AWA720937:AWC720938 BFW720937:BFY720938 BPS720937:BPU720938 BZO720937:BZQ720938 CJK720937:CJM720938 CTG720937:CTI720938 DDC720937:DDE720938 DMY720937:DNA720938 DWU720937:DWW720938 EGQ720937:EGS720938 EQM720937:EQO720938 FAI720937:FAK720938 FKE720937:FKG720938 FUA720937:FUC720938 GDW720937:GDY720938 GNS720937:GNU720938 GXO720937:GXQ720938 HHK720937:HHM720938 HRG720937:HRI720938 IBC720937:IBE720938 IKY720937:ILA720938 IUU720937:IUW720938 JEQ720937:JES720938 JOM720937:JOO720938 JYI720937:JYK720938 KIE720937:KIG720938 KSA720937:KSC720938 LBW720937:LBY720938 LLS720937:LLU720938 LVO720937:LVQ720938 MFK720937:MFM720938 MPG720937:MPI720938 MZC720937:MZE720938 NIY720937:NJA720938 NSU720937:NSW720938 OCQ720937:OCS720938 OMM720937:OMO720938 OWI720937:OWK720938 PGE720937:PGG720938 PQA720937:PQC720938 PZW720937:PZY720938 QJS720937:QJU720938 QTO720937:QTQ720938 RDK720937:RDM720938 RNG720937:RNI720938 RXC720937:RXE720938 SGY720937:SHA720938 SQU720937:SQW720938 TAQ720937:TAS720938 TKM720937:TKO720938 TUI720937:TUK720938 UEE720937:UEG720938 UOA720937:UOC720938 UXW720937:UXY720938 VHS720937:VHU720938 VRO720937:VRQ720938 WBK720937:WBM720938 WLG720937:WLI720938 WVC720937:WVE720938 IQ786473:IS786474 SM786473:SO786474 ACI786473:ACK786474 AME786473:AMG786474 AWA786473:AWC786474 BFW786473:BFY786474 BPS786473:BPU786474 BZO786473:BZQ786474 CJK786473:CJM786474 CTG786473:CTI786474 DDC786473:DDE786474 DMY786473:DNA786474 DWU786473:DWW786474 EGQ786473:EGS786474 EQM786473:EQO786474 FAI786473:FAK786474 FKE786473:FKG786474 FUA786473:FUC786474 GDW786473:GDY786474 GNS786473:GNU786474 GXO786473:GXQ786474 HHK786473:HHM786474 HRG786473:HRI786474 IBC786473:IBE786474 IKY786473:ILA786474 IUU786473:IUW786474 JEQ786473:JES786474 JOM786473:JOO786474 JYI786473:JYK786474 KIE786473:KIG786474 KSA786473:KSC786474 LBW786473:LBY786474 LLS786473:LLU786474 LVO786473:LVQ786474 MFK786473:MFM786474 MPG786473:MPI786474 MZC786473:MZE786474 NIY786473:NJA786474 NSU786473:NSW786474 OCQ786473:OCS786474 OMM786473:OMO786474 OWI786473:OWK786474 PGE786473:PGG786474 PQA786473:PQC786474 PZW786473:PZY786474 QJS786473:QJU786474 QTO786473:QTQ786474 RDK786473:RDM786474 RNG786473:RNI786474 RXC786473:RXE786474 SGY786473:SHA786474 SQU786473:SQW786474 TAQ786473:TAS786474 TKM786473:TKO786474 TUI786473:TUK786474 UEE786473:UEG786474 UOA786473:UOC786474 UXW786473:UXY786474 VHS786473:VHU786474 VRO786473:VRQ786474 WBK786473:WBM786474 WLG786473:WLI786474 WVC786473:WVE786474 IQ852009:IS852010 SM852009:SO852010 ACI852009:ACK852010 AME852009:AMG852010 AWA852009:AWC852010 BFW852009:BFY852010 BPS852009:BPU852010 BZO852009:BZQ852010 CJK852009:CJM852010 CTG852009:CTI852010 DDC852009:DDE852010 DMY852009:DNA852010 DWU852009:DWW852010 EGQ852009:EGS852010 EQM852009:EQO852010 FAI852009:FAK852010 FKE852009:FKG852010 FUA852009:FUC852010 GDW852009:GDY852010 GNS852009:GNU852010 GXO852009:GXQ852010 HHK852009:HHM852010 HRG852009:HRI852010 IBC852009:IBE852010 IKY852009:ILA852010 IUU852009:IUW852010 JEQ852009:JES852010 JOM852009:JOO852010 JYI852009:JYK852010 KIE852009:KIG852010 KSA852009:KSC852010 LBW852009:LBY852010 LLS852009:LLU852010 LVO852009:LVQ852010 MFK852009:MFM852010 MPG852009:MPI852010 MZC852009:MZE852010 NIY852009:NJA852010 NSU852009:NSW852010 OCQ852009:OCS852010 OMM852009:OMO852010 OWI852009:OWK852010 PGE852009:PGG852010 PQA852009:PQC852010 PZW852009:PZY852010 QJS852009:QJU852010 QTO852009:QTQ852010 RDK852009:RDM852010 RNG852009:RNI852010 RXC852009:RXE852010 SGY852009:SHA852010 SQU852009:SQW852010 TAQ852009:TAS852010 TKM852009:TKO852010 TUI852009:TUK852010 UEE852009:UEG852010 UOA852009:UOC852010 UXW852009:UXY852010 VHS852009:VHU852010 VRO852009:VRQ852010 WBK852009:WBM852010 WLG852009:WLI852010 WVC852009:WVE852010 IQ917545:IS917546 SM917545:SO917546 ACI917545:ACK917546 AME917545:AMG917546 AWA917545:AWC917546 BFW917545:BFY917546 BPS917545:BPU917546 BZO917545:BZQ917546 CJK917545:CJM917546 CTG917545:CTI917546 DDC917545:DDE917546 DMY917545:DNA917546 DWU917545:DWW917546 EGQ917545:EGS917546 EQM917545:EQO917546 FAI917545:FAK917546 FKE917545:FKG917546 FUA917545:FUC917546 GDW917545:GDY917546 GNS917545:GNU917546 GXO917545:GXQ917546 HHK917545:HHM917546 HRG917545:HRI917546 IBC917545:IBE917546 IKY917545:ILA917546 IUU917545:IUW917546 JEQ917545:JES917546 JOM917545:JOO917546 JYI917545:JYK917546 KIE917545:KIG917546 KSA917545:KSC917546 LBW917545:LBY917546 LLS917545:LLU917546 LVO917545:LVQ917546 MFK917545:MFM917546 MPG917545:MPI917546 MZC917545:MZE917546 NIY917545:NJA917546 NSU917545:NSW917546 OCQ917545:OCS917546 OMM917545:OMO917546 OWI917545:OWK917546 PGE917545:PGG917546 PQA917545:PQC917546 PZW917545:PZY917546 QJS917545:QJU917546 QTO917545:QTQ917546 RDK917545:RDM917546 RNG917545:RNI917546 RXC917545:RXE917546 SGY917545:SHA917546 SQU917545:SQW917546 TAQ917545:TAS917546 TKM917545:TKO917546 TUI917545:TUK917546 UEE917545:UEG917546 UOA917545:UOC917546 UXW917545:UXY917546 VHS917545:VHU917546 VRO917545:VRQ917546 WBK917545:WBM917546 WLG917545:WLI917546 WVC917545:WVE917546 IQ983081:IS983082 SM983081:SO983082 ACI983081:ACK983082 AME983081:AMG983082 AWA983081:AWC983082 BFW983081:BFY983082 BPS983081:BPU983082 BZO983081:BZQ983082 CJK983081:CJM983082 CTG983081:CTI983082 DDC983081:DDE983082 DMY983081:DNA983082 DWU983081:DWW983082 EGQ983081:EGS983082 EQM983081:EQO983082 FAI983081:FAK983082 FKE983081:FKG983082 FUA983081:FUC983082 GDW983081:GDY983082 GNS983081:GNU983082 GXO983081:GXQ983082 HHK983081:HHM983082 HRG983081:HRI983082 IBC983081:IBE983082 IKY983081:ILA983082 IUU983081:IUW983082 JEQ983081:JES983082 JOM983081:JOO983082 JYI983081:JYK983082 KIE983081:KIG983082 KSA983081:KSC983082 LBW983081:LBY983082 LLS983081:LLU983082 LVO983081:LVQ983082 MFK983081:MFM983082 MPG983081:MPI983082 MZC983081:MZE983082 NIY983081:NJA983082 NSU983081:NSW983082 OCQ983081:OCS983082 OMM983081:OMO983082 OWI983081:OWK983082 PGE983081:PGG983082 PQA983081:PQC983082 PZW983081:PZY983082 QJS983081:QJU983082 QTO983081:QTQ983082 RDK983081:RDM983082 RNG983081:RNI983082 RXC983081:RXE983082 SGY983081:SHA983082 SQU983081:SQW983082 TAQ983081:TAS983082 TKM983081:TKO983082 TUI983081:TUK983082 UEE983081:UEG983082 UOA983081:UOC983082 UXW983081:UXY983082 VHS983081:VHU983082 VRO983081:VRQ983082 WBK983081:WBM983082 WLG983081:WLI983082 WVC983081:WVE983082 P65542 HW65540 RS65540 ABO65540 ALK65540 AVG65540 BFC65540 BOY65540 BYU65540 CIQ65540 CSM65540 DCI65540 DME65540 DWA65540 EFW65540 EPS65540 EZO65540 FJK65540 FTG65540 GDC65540 GMY65540 GWU65540 HGQ65540 HQM65540 IAI65540 IKE65540 IUA65540 JDW65540 JNS65540 JXO65540 KHK65540 KRG65540 LBC65540 LKY65540 LUU65540 MEQ65540 MOM65540 MYI65540 NIE65540 NSA65540 OBW65540 OLS65540 OVO65540 PFK65540 PPG65540 PZC65540 QIY65540 QSU65540 RCQ65540 RMM65540 RWI65540 SGE65540 SQA65540 SZW65540 TJS65540 TTO65540 UDK65540 UNG65540 UXC65540 VGY65540 VQU65540 WAQ65540 WKM65540 WUI65540 P131078 HW131076 RS131076 ABO131076 ALK131076 AVG131076 BFC131076 BOY131076 BYU131076 CIQ131076 CSM131076 DCI131076 DME131076 DWA131076 EFW131076 EPS131076 EZO131076 FJK131076 FTG131076 GDC131076 GMY131076 GWU131076 HGQ131076 HQM131076 IAI131076 IKE131076 IUA131076 JDW131076 JNS131076 JXO131076 KHK131076 KRG131076 LBC131076 LKY131076 LUU131076 MEQ131076 MOM131076 MYI131076 NIE131076 NSA131076 OBW131076 OLS131076 OVO131076 PFK131076 PPG131076 PZC131076 QIY131076 QSU131076 RCQ131076 RMM131076 RWI131076 SGE131076 SQA131076 SZW131076 TJS131076 TTO131076 UDK131076 UNG131076 UXC131076 VGY131076 VQU131076 WAQ131076 WKM131076 WUI131076 P196614 HW196612 RS196612 ABO196612 ALK196612 AVG196612 BFC196612 BOY196612 BYU196612 CIQ196612 CSM196612 DCI196612 DME196612 DWA196612 EFW196612 EPS196612 EZO196612 FJK196612 FTG196612 GDC196612 GMY196612 GWU196612 HGQ196612 HQM196612 IAI196612 IKE196612 IUA196612 JDW196612 JNS196612 JXO196612 KHK196612 KRG196612 LBC196612 LKY196612 LUU196612 MEQ196612 MOM196612 MYI196612 NIE196612 NSA196612 OBW196612 OLS196612 OVO196612 PFK196612 PPG196612 PZC196612 QIY196612 QSU196612 RCQ196612 RMM196612 RWI196612 SGE196612 SQA196612 SZW196612 TJS196612 TTO196612 UDK196612 UNG196612 UXC196612 VGY196612 VQU196612 WAQ196612 WKM196612 WUI196612 P262150 HW262148 RS262148 ABO262148 ALK262148 AVG262148 BFC262148 BOY262148 BYU262148 CIQ262148 CSM262148 DCI262148 DME262148 DWA262148 EFW262148 EPS262148 EZO262148 FJK262148 FTG262148 GDC262148 GMY262148 GWU262148 HGQ262148 HQM262148 IAI262148 IKE262148 IUA262148 JDW262148 JNS262148 JXO262148 KHK262148 KRG262148 LBC262148 LKY262148 LUU262148 MEQ262148 MOM262148 MYI262148 NIE262148 NSA262148 OBW262148 OLS262148 OVO262148 PFK262148 PPG262148 PZC262148 QIY262148 QSU262148 RCQ262148 RMM262148 RWI262148 SGE262148 SQA262148 SZW262148 TJS262148 TTO262148 UDK262148 UNG262148 UXC262148 VGY262148 VQU262148 WAQ262148 WKM262148 WUI262148 P327686 HW327684 RS327684 ABO327684 ALK327684 AVG327684 BFC327684 BOY327684 BYU327684 CIQ327684 CSM327684 DCI327684 DME327684 DWA327684 EFW327684 EPS327684 EZO327684 FJK327684 FTG327684 GDC327684 GMY327684 GWU327684 HGQ327684 HQM327684 IAI327684 IKE327684 IUA327684 JDW327684 JNS327684 JXO327684 KHK327684 KRG327684 LBC327684 LKY327684 LUU327684 MEQ327684 MOM327684 MYI327684 NIE327684 NSA327684 OBW327684 OLS327684 OVO327684 PFK327684 PPG327684 PZC327684 QIY327684 QSU327684 RCQ327684 RMM327684 RWI327684 SGE327684 SQA327684 SZW327684 TJS327684 TTO327684 UDK327684 UNG327684 UXC327684 VGY327684 VQU327684 WAQ327684 WKM327684 WUI327684 P393222 HW393220 RS393220 ABO393220 ALK393220 AVG393220 BFC393220 BOY393220 BYU393220 CIQ393220 CSM393220 DCI393220 DME393220 DWA393220 EFW393220 EPS393220 EZO393220 FJK393220 FTG393220 GDC393220 GMY393220 GWU393220 HGQ393220 HQM393220 IAI393220 IKE393220 IUA393220 JDW393220 JNS393220 JXO393220 KHK393220 KRG393220 LBC393220 LKY393220 LUU393220 MEQ393220 MOM393220 MYI393220 NIE393220 NSA393220 OBW393220 OLS393220 OVO393220 PFK393220 PPG393220 PZC393220 QIY393220 QSU393220 RCQ393220 RMM393220 RWI393220 SGE393220 SQA393220 SZW393220 TJS393220 TTO393220 UDK393220 UNG393220 UXC393220 VGY393220 VQU393220 WAQ393220 WKM393220 WUI393220 P458758 HW458756 RS458756 ABO458756 ALK458756 AVG458756 BFC458756 BOY458756 BYU458756 CIQ458756 CSM458756 DCI458756 DME458756 DWA458756 EFW458756 EPS458756 EZO458756 FJK458756 FTG458756 GDC458756 GMY458756 GWU458756 HGQ458756 HQM458756 IAI458756 IKE458756 IUA458756 JDW458756 JNS458756 JXO458756 KHK458756 KRG458756 LBC458756 LKY458756 LUU458756 MEQ458756 MOM458756 MYI458756 NIE458756 NSA458756 OBW458756 OLS458756 OVO458756 PFK458756 PPG458756 PZC458756 QIY458756 QSU458756 RCQ458756 RMM458756 RWI458756 SGE458756 SQA458756 SZW458756 TJS458756 TTO458756 UDK458756 UNG458756 UXC458756 VGY458756 VQU458756 WAQ458756 WKM458756 WUI458756 P524294 HW524292 RS524292 ABO524292 ALK524292 AVG524292 BFC524292 BOY524292 BYU524292 CIQ524292 CSM524292 DCI524292 DME524292 DWA524292 EFW524292 EPS524292 EZO524292 FJK524292 FTG524292 GDC524292 GMY524292 GWU524292 HGQ524292 HQM524292 IAI524292 IKE524292 IUA524292 JDW524292 JNS524292 JXO524292 KHK524292 KRG524292 LBC524292 LKY524292 LUU524292 MEQ524292 MOM524292 MYI524292 NIE524292 NSA524292 OBW524292 OLS524292 OVO524292 PFK524292 PPG524292 PZC524292 QIY524292 QSU524292 RCQ524292 RMM524292 RWI524292 SGE524292 SQA524292 SZW524292 TJS524292 TTO524292 UDK524292 UNG524292 UXC524292 VGY524292 VQU524292 WAQ524292 WKM524292 WUI524292 P589830 HW589828 RS589828 ABO589828 ALK589828 AVG589828 BFC589828 BOY589828 BYU589828 CIQ589828 CSM589828 DCI589828 DME589828 DWA589828 EFW589828 EPS589828 EZO589828 FJK589828 FTG589828 GDC589828 GMY589828 GWU589828 HGQ589828 HQM589828 IAI589828 IKE589828 IUA589828 JDW589828 JNS589828 JXO589828 KHK589828 KRG589828 LBC589828 LKY589828 LUU589828 MEQ589828 MOM589828 MYI589828 NIE589828 NSA589828 OBW589828 OLS589828 OVO589828 PFK589828 PPG589828 PZC589828 QIY589828 QSU589828 RCQ589828 RMM589828 RWI589828 SGE589828 SQA589828 SZW589828 TJS589828 TTO589828 UDK589828 UNG589828 UXC589828 VGY589828 VQU589828 WAQ589828 WKM589828 WUI589828 P655366 HW655364 RS655364 ABO655364 ALK655364 AVG655364 BFC655364 BOY655364 BYU655364 CIQ655364 CSM655364 DCI655364 DME655364 DWA655364 EFW655364 EPS655364 EZO655364 FJK655364 FTG655364 GDC655364 GMY655364 GWU655364 HGQ655364 HQM655364 IAI655364 IKE655364 IUA655364 JDW655364 JNS655364 JXO655364 KHK655364 KRG655364 LBC655364 LKY655364 LUU655364 MEQ655364 MOM655364 MYI655364 NIE655364 NSA655364 OBW655364 OLS655364 OVO655364 PFK655364 PPG655364 PZC655364 QIY655364 QSU655364 RCQ655364 RMM655364 RWI655364 SGE655364 SQA655364 SZW655364 TJS655364 TTO655364 UDK655364 UNG655364 UXC655364 VGY655364 VQU655364 WAQ655364 WKM655364 WUI655364 P720902 HW720900 RS720900 ABO720900 ALK720900 AVG720900 BFC720900 BOY720900 BYU720900 CIQ720900 CSM720900 DCI720900 DME720900 DWA720900 EFW720900 EPS720900 EZO720900 FJK720900 FTG720900 GDC720900 GMY720900 GWU720900 HGQ720900 HQM720900 IAI720900 IKE720900 IUA720900 JDW720900 JNS720900 JXO720900 KHK720900 KRG720900 LBC720900 LKY720900 LUU720900 MEQ720900 MOM720900 MYI720900 NIE720900 NSA720900 OBW720900 OLS720900 OVO720900 PFK720900 PPG720900 PZC720900 QIY720900 QSU720900 RCQ720900 RMM720900 RWI720900 SGE720900 SQA720900 SZW720900 TJS720900 TTO720900 UDK720900 UNG720900 UXC720900 VGY720900 VQU720900 WAQ720900 WKM720900 WUI720900 P786438 HW786436 RS786436 ABO786436 ALK786436 AVG786436 BFC786436 BOY786436 BYU786436 CIQ786436 CSM786436 DCI786436 DME786436 DWA786436 EFW786436 EPS786436 EZO786436 FJK786436 FTG786436 GDC786436 GMY786436 GWU786436 HGQ786436 HQM786436 IAI786436 IKE786436 IUA786436 JDW786436 JNS786436 JXO786436 KHK786436 KRG786436 LBC786436 LKY786436 LUU786436 MEQ786436 MOM786436 MYI786436 NIE786436 NSA786436 OBW786436 OLS786436 OVO786436 PFK786436 PPG786436 PZC786436 QIY786436 QSU786436 RCQ786436 RMM786436 RWI786436 SGE786436 SQA786436 SZW786436 TJS786436 TTO786436 UDK786436 UNG786436 UXC786436 VGY786436 VQU786436 WAQ786436 WKM786436 WUI786436 P851974 HW851972 RS851972 ABO851972 ALK851972 AVG851972 BFC851972 BOY851972 BYU851972 CIQ851972 CSM851972 DCI851972 DME851972 DWA851972 EFW851972 EPS851972 EZO851972 FJK851972 FTG851972 GDC851972 GMY851972 GWU851972 HGQ851972 HQM851972 IAI851972 IKE851972 IUA851972 JDW851972 JNS851972 JXO851972 KHK851972 KRG851972 LBC851972 LKY851972 LUU851972 MEQ851972 MOM851972 MYI851972 NIE851972 NSA851972 OBW851972 OLS851972 OVO851972 PFK851972 PPG851972 PZC851972 QIY851972 QSU851972 RCQ851972 RMM851972 RWI851972 SGE851972 SQA851972 SZW851972 TJS851972 TTO851972 UDK851972 UNG851972 UXC851972 VGY851972 VQU851972 WAQ851972 WKM851972 WUI851972 P917510 HW917508 RS917508 ABO917508 ALK917508 AVG917508 BFC917508 BOY917508 BYU917508 CIQ917508 CSM917508 DCI917508 DME917508 DWA917508 EFW917508 EPS917508 EZO917508 FJK917508 FTG917508 GDC917508 GMY917508 GWU917508 HGQ917508 HQM917508 IAI917508 IKE917508 IUA917508 JDW917508 JNS917508 JXO917508 KHK917508 KRG917508 LBC917508 LKY917508 LUU917508 MEQ917508 MOM917508 MYI917508 NIE917508 NSA917508 OBW917508 OLS917508 OVO917508 PFK917508 PPG917508 PZC917508 QIY917508 QSU917508 RCQ917508 RMM917508 RWI917508 SGE917508 SQA917508 SZW917508 TJS917508 TTO917508 UDK917508 UNG917508 UXC917508 VGY917508 VQU917508 WAQ917508 WKM917508 WUI917508 P983046 HW983044 RS983044 ABO983044 ALK983044 AVG983044 BFC983044 BOY983044 BYU983044 CIQ983044 CSM983044 DCI983044 DME983044 DWA983044 EFW983044 EPS983044 EZO983044 FJK983044 FTG983044 GDC983044 GMY983044 GWU983044 HGQ983044 HQM983044 IAI983044 IKE983044 IUA983044 JDW983044 JNS983044 JXO983044 KHK983044 KRG983044 LBC983044 LKY983044 LUU983044 MEQ983044 MOM983044 MYI983044 NIE983044 NSA983044 OBW983044 OLS983044 OVO983044 PFK983044 PPG983044 PZC983044 QIY983044 QSU983044 RCQ983044 RMM983044 RWI983044 SGE983044 SQA983044 SZW983044 TJS983044 TTO983044 UDK983044 UNG983044 UXC983044 VGY983044 VQU983044 WAQ983044 WKM983044 WUI983044 IQ65568:IS65569 SM65568:SO65569 ACI65568:ACK65569 AME65568:AMG65569 AWA65568:AWC65569 BFW65568:BFY65569 BPS65568:BPU65569 BZO65568:BZQ65569 CJK65568:CJM65569 CTG65568:CTI65569 DDC65568:DDE65569 DMY65568:DNA65569 DWU65568:DWW65569 EGQ65568:EGS65569 EQM65568:EQO65569 FAI65568:FAK65569 FKE65568:FKG65569 FUA65568:FUC65569 GDW65568:GDY65569 GNS65568:GNU65569 GXO65568:GXQ65569 HHK65568:HHM65569 HRG65568:HRI65569 IBC65568:IBE65569 IKY65568:ILA65569 IUU65568:IUW65569 JEQ65568:JES65569 JOM65568:JOO65569 JYI65568:JYK65569 KIE65568:KIG65569 KSA65568:KSC65569 LBW65568:LBY65569 LLS65568:LLU65569 LVO65568:LVQ65569 MFK65568:MFM65569 MPG65568:MPI65569 MZC65568:MZE65569 NIY65568:NJA65569 NSU65568:NSW65569 OCQ65568:OCS65569 OMM65568:OMO65569 OWI65568:OWK65569 PGE65568:PGG65569 PQA65568:PQC65569 PZW65568:PZY65569 QJS65568:QJU65569 QTO65568:QTQ65569 RDK65568:RDM65569 RNG65568:RNI65569 RXC65568:RXE65569 SGY65568:SHA65569 SQU65568:SQW65569 TAQ65568:TAS65569 TKM65568:TKO65569 TUI65568:TUK65569 UEE65568:UEG65569 UOA65568:UOC65569 UXW65568:UXY65569 VHS65568:VHU65569 VRO65568:VRQ65569 WBK65568:WBM65569 WLG65568:WLI65569 WVC65568:WVE65569 IQ131104:IS131105 SM131104:SO131105 ACI131104:ACK131105 AME131104:AMG131105 AWA131104:AWC131105 BFW131104:BFY131105 BPS131104:BPU131105 BZO131104:BZQ131105 CJK131104:CJM131105 CTG131104:CTI131105 DDC131104:DDE131105 DMY131104:DNA131105 DWU131104:DWW131105 EGQ131104:EGS131105 EQM131104:EQO131105 FAI131104:FAK131105 FKE131104:FKG131105 FUA131104:FUC131105 GDW131104:GDY131105 GNS131104:GNU131105 GXO131104:GXQ131105 HHK131104:HHM131105 HRG131104:HRI131105 IBC131104:IBE131105 IKY131104:ILA131105 IUU131104:IUW131105 JEQ131104:JES131105 JOM131104:JOO131105 JYI131104:JYK131105 KIE131104:KIG131105 KSA131104:KSC131105 LBW131104:LBY131105 LLS131104:LLU131105 LVO131104:LVQ131105 MFK131104:MFM131105 MPG131104:MPI131105 MZC131104:MZE131105 NIY131104:NJA131105 NSU131104:NSW131105 OCQ131104:OCS131105 OMM131104:OMO131105 OWI131104:OWK131105 PGE131104:PGG131105 PQA131104:PQC131105 PZW131104:PZY131105 QJS131104:QJU131105 QTO131104:QTQ131105 RDK131104:RDM131105 RNG131104:RNI131105 RXC131104:RXE131105 SGY131104:SHA131105 SQU131104:SQW131105 TAQ131104:TAS131105 TKM131104:TKO131105 TUI131104:TUK131105 UEE131104:UEG131105 UOA131104:UOC131105 UXW131104:UXY131105 VHS131104:VHU131105 VRO131104:VRQ131105 WBK131104:WBM131105 WLG131104:WLI131105 WVC131104:WVE131105 IQ196640:IS196641 SM196640:SO196641 ACI196640:ACK196641 AME196640:AMG196641 AWA196640:AWC196641 BFW196640:BFY196641 BPS196640:BPU196641 BZO196640:BZQ196641 CJK196640:CJM196641 CTG196640:CTI196641 DDC196640:DDE196641 DMY196640:DNA196641 DWU196640:DWW196641 EGQ196640:EGS196641 EQM196640:EQO196641 FAI196640:FAK196641 FKE196640:FKG196641 FUA196640:FUC196641 GDW196640:GDY196641 GNS196640:GNU196641 GXO196640:GXQ196641 HHK196640:HHM196641 HRG196640:HRI196641 IBC196640:IBE196641 IKY196640:ILA196641 IUU196640:IUW196641 JEQ196640:JES196641 JOM196640:JOO196641 JYI196640:JYK196641 KIE196640:KIG196641 KSA196640:KSC196641 LBW196640:LBY196641 LLS196640:LLU196641 LVO196640:LVQ196641 MFK196640:MFM196641 MPG196640:MPI196641 MZC196640:MZE196641 NIY196640:NJA196641 NSU196640:NSW196641 OCQ196640:OCS196641 OMM196640:OMO196641 OWI196640:OWK196641 PGE196640:PGG196641 PQA196640:PQC196641 PZW196640:PZY196641 QJS196640:QJU196641 QTO196640:QTQ196641 RDK196640:RDM196641 RNG196640:RNI196641 RXC196640:RXE196641 SGY196640:SHA196641 SQU196640:SQW196641 TAQ196640:TAS196641 TKM196640:TKO196641 TUI196640:TUK196641 UEE196640:UEG196641 UOA196640:UOC196641 UXW196640:UXY196641 VHS196640:VHU196641 VRO196640:VRQ196641 WBK196640:WBM196641 WLG196640:WLI196641 WVC196640:WVE196641 IQ262176:IS262177 SM262176:SO262177 ACI262176:ACK262177 AME262176:AMG262177 AWA262176:AWC262177 BFW262176:BFY262177 BPS262176:BPU262177 BZO262176:BZQ262177 CJK262176:CJM262177 CTG262176:CTI262177 DDC262176:DDE262177 DMY262176:DNA262177 DWU262176:DWW262177 EGQ262176:EGS262177 EQM262176:EQO262177 FAI262176:FAK262177 FKE262176:FKG262177 FUA262176:FUC262177 GDW262176:GDY262177 GNS262176:GNU262177 GXO262176:GXQ262177 HHK262176:HHM262177 HRG262176:HRI262177 IBC262176:IBE262177 IKY262176:ILA262177 IUU262176:IUW262177 JEQ262176:JES262177 JOM262176:JOO262177 JYI262176:JYK262177 KIE262176:KIG262177 KSA262176:KSC262177 LBW262176:LBY262177 LLS262176:LLU262177 LVO262176:LVQ262177 MFK262176:MFM262177 MPG262176:MPI262177 MZC262176:MZE262177 NIY262176:NJA262177 NSU262176:NSW262177 OCQ262176:OCS262177 OMM262176:OMO262177 OWI262176:OWK262177 PGE262176:PGG262177 PQA262176:PQC262177 PZW262176:PZY262177 QJS262176:QJU262177 QTO262176:QTQ262177 RDK262176:RDM262177 RNG262176:RNI262177 RXC262176:RXE262177 SGY262176:SHA262177 SQU262176:SQW262177 TAQ262176:TAS262177 TKM262176:TKO262177 TUI262176:TUK262177 UEE262176:UEG262177 UOA262176:UOC262177 UXW262176:UXY262177 VHS262176:VHU262177 VRO262176:VRQ262177 WBK262176:WBM262177 WLG262176:WLI262177 WVC262176:WVE262177 IQ327712:IS327713 SM327712:SO327713 ACI327712:ACK327713 AME327712:AMG327713 AWA327712:AWC327713 BFW327712:BFY327713 BPS327712:BPU327713 BZO327712:BZQ327713 CJK327712:CJM327713 CTG327712:CTI327713 DDC327712:DDE327713 DMY327712:DNA327713 DWU327712:DWW327713 EGQ327712:EGS327713 EQM327712:EQO327713 FAI327712:FAK327713 FKE327712:FKG327713 FUA327712:FUC327713 GDW327712:GDY327713 GNS327712:GNU327713 GXO327712:GXQ327713 HHK327712:HHM327713 HRG327712:HRI327713 IBC327712:IBE327713 IKY327712:ILA327713 IUU327712:IUW327713 JEQ327712:JES327713 JOM327712:JOO327713 JYI327712:JYK327713 KIE327712:KIG327713 KSA327712:KSC327713 LBW327712:LBY327713 LLS327712:LLU327713 LVO327712:LVQ327713 MFK327712:MFM327713 MPG327712:MPI327713 MZC327712:MZE327713 NIY327712:NJA327713 NSU327712:NSW327713 OCQ327712:OCS327713 OMM327712:OMO327713 OWI327712:OWK327713 PGE327712:PGG327713 PQA327712:PQC327713 PZW327712:PZY327713 QJS327712:QJU327713 QTO327712:QTQ327713 RDK327712:RDM327713 RNG327712:RNI327713 RXC327712:RXE327713 SGY327712:SHA327713 SQU327712:SQW327713 TAQ327712:TAS327713 TKM327712:TKO327713 TUI327712:TUK327713 UEE327712:UEG327713 UOA327712:UOC327713 UXW327712:UXY327713 VHS327712:VHU327713 VRO327712:VRQ327713 WBK327712:WBM327713 WLG327712:WLI327713 WVC327712:WVE327713 IQ393248:IS393249 SM393248:SO393249 ACI393248:ACK393249 AME393248:AMG393249 AWA393248:AWC393249 BFW393248:BFY393249 BPS393248:BPU393249 BZO393248:BZQ393249 CJK393248:CJM393249 CTG393248:CTI393249 DDC393248:DDE393249 DMY393248:DNA393249 DWU393248:DWW393249 EGQ393248:EGS393249 EQM393248:EQO393249 FAI393248:FAK393249 FKE393248:FKG393249 FUA393248:FUC393249 GDW393248:GDY393249 GNS393248:GNU393249 GXO393248:GXQ393249 HHK393248:HHM393249 HRG393248:HRI393249 IBC393248:IBE393249 IKY393248:ILA393249 IUU393248:IUW393249 JEQ393248:JES393249 JOM393248:JOO393249 JYI393248:JYK393249 KIE393248:KIG393249 KSA393248:KSC393249 LBW393248:LBY393249 LLS393248:LLU393249 LVO393248:LVQ393249 MFK393248:MFM393249 MPG393248:MPI393249 MZC393248:MZE393249 NIY393248:NJA393249 NSU393248:NSW393249 OCQ393248:OCS393249 OMM393248:OMO393249 OWI393248:OWK393249 PGE393248:PGG393249 PQA393248:PQC393249 PZW393248:PZY393249 QJS393248:QJU393249 QTO393248:QTQ393249 RDK393248:RDM393249 RNG393248:RNI393249 RXC393248:RXE393249 SGY393248:SHA393249 SQU393248:SQW393249 TAQ393248:TAS393249 TKM393248:TKO393249 TUI393248:TUK393249 UEE393248:UEG393249 UOA393248:UOC393249 UXW393248:UXY393249 VHS393248:VHU393249 VRO393248:VRQ393249 WBK393248:WBM393249 WLG393248:WLI393249 WVC393248:WVE393249 IQ458784:IS458785 SM458784:SO458785 ACI458784:ACK458785 AME458784:AMG458785 AWA458784:AWC458785 BFW458784:BFY458785 BPS458784:BPU458785 BZO458784:BZQ458785 CJK458784:CJM458785 CTG458784:CTI458785 DDC458784:DDE458785 DMY458784:DNA458785 DWU458784:DWW458785 EGQ458784:EGS458785 EQM458784:EQO458785 FAI458784:FAK458785 FKE458784:FKG458785 FUA458784:FUC458785 GDW458784:GDY458785 GNS458784:GNU458785 GXO458784:GXQ458785 HHK458784:HHM458785 HRG458784:HRI458785 IBC458784:IBE458785 IKY458784:ILA458785 IUU458784:IUW458785 JEQ458784:JES458785 JOM458784:JOO458785 JYI458784:JYK458785 KIE458784:KIG458785 KSA458784:KSC458785 LBW458784:LBY458785 LLS458784:LLU458785 LVO458784:LVQ458785 MFK458784:MFM458785 MPG458784:MPI458785 MZC458784:MZE458785 NIY458784:NJA458785 NSU458784:NSW458785 OCQ458784:OCS458785 OMM458784:OMO458785 OWI458784:OWK458785 PGE458784:PGG458785 PQA458784:PQC458785 PZW458784:PZY458785 QJS458784:QJU458785 QTO458784:QTQ458785 RDK458784:RDM458785 RNG458784:RNI458785 RXC458784:RXE458785 SGY458784:SHA458785 SQU458784:SQW458785 TAQ458784:TAS458785 TKM458784:TKO458785 TUI458784:TUK458785 UEE458784:UEG458785 UOA458784:UOC458785 UXW458784:UXY458785 VHS458784:VHU458785 VRO458784:VRQ458785 WBK458784:WBM458785 WLG458784:WLI458785 WVC458784:WVE458785 IQ524320:IS524321 SM524320:SO524321 ACI524320:ACK524321 AME524320:AMG524321 AWA524320:AWC524321 BFW524320:BFY524321 BPS524320:BPU524321 BZO524320:BZQ524321 CJK524320:CJM524321 CTG524320:CTI524321 DDC524320:DDE524321 DMY524320:DNA524321 DWU524320:DWW524321 EGQ524320:EGS524321 EQM524320:EQO524321 FAI524320:FAK524321 FKE524320:FKG524321 FUA524320:FUC524321 GDW524320:GDY524321 GNS524320:GNU524321 GXO524320:GXQ524321 HHK524320:HHM524321 HRG524320:HRI524321 IBC524320:IBE524321 IKY524320:ILA524321 IUU524320:IUW524321 JEQ524320:JES524321 JOM524320:JOO524321 JYI524320:JYK524321 KIE524320:KIG524321 KSA524320:KSC524321 LBW524320:LBY524321 LLS524320:LLU524321 LVO524320:LVQ524321 MFK524320:MFM524321 MPG524320:MPI524321 MZC524320:MZE524321 NIY524320:NJA524321 NSU524320:NSW524321 OCQ524320:OCS524321 OMM524320:OMO524321 OWI524320:OWK524321 PGE524320:PGG524321 PQA524320:PQC524321 PZW524320:PZY524321 QJS524320:QJU524321 QTO524320:QTQ524321 RDK524320:RDM524321 RNG524320:RNI524321 RXC524320:RXE524321 SGY524320:SHA524321 SQU524320:SQW524321 TAQ524320:TAS524321 TKM524320:TKO524321 TUI524320:TUK524321 UEE524320:UEG524321 UOA524320:UOC524321 UXW524320:UXY524321 VHS524320:VHU524321 VRO524320:VRQ524321 WBK524320:WBM524321 WLG524320:WLI524321 WVC524320:WVE524321 IQ589856:IS589857 SM589856:SO589857 ACI589856:ACK589857 AME589856:AMG589857 AWA589856:AWC589857 BFW589856:BFY589857 BPS589856:BPU589857 BZO589856:BZQ589857 CJK589856:CJM589857 CTG589856:CTI589857 DDC589856:DDE589857 DMY589856:DNA589857 DWU589856:DWW589857 EGQ589856:EGS589857 EQM589856:EQO589857 FAI589856:FAK589857 FKE589856:FKG589857 FUA589856:FUC589857 GDW589856:GDY589857 GNS589856:GNU589857 GXO589856:GXQ589857 HHK589856:HHM589857 HRG589856:HRI589857 IBC589856:IBE589857 IKY589856:ILA589857 IUU589856:IUW589857 JEQ589856:JES589857 JOM589856:JOO589857 JYI589856:JYK589857 KIE589856:KIG589857 KSA589856:KSC589857 LBW589856:LBY589857 LLS589856:LLU589857 LVO589856:LVQ589857 MFK589856:MFM589857 MPG589856:MPI589857 MZC589856:MZE589857 NIY589856:NJA589857 NSU589856:NSW589857 OCQ589856:OCS589857 OMM589856:OMO589857 OWI589856:OWK589857 PGE589856:PGG589857 PQA589856:PQC589857 PZW589856:PZY589857 QJS589856:QJU589857 QTO589856:QTQ589857 RDK589856:RDM589857 RNG589856:RNI589857 RXC589856:RXE589857 SGY589856:SHA589857 SQU589856:SQW589857 TAQ589856:TAS589857 TKM589856:TKO589857 TUI589856:TUK589857 UEE589856:UEG589857 UOA589856:UOC589857 UXW589856:UXY589857 VHS589856:VHU589857 VRO589856:VRQ589857 WBK589856:WBM589857 WLG589856:WLI589857 WVC589856:WVE589857 IQ655392:IS655393 SM655392:SO655393 ACI655392:ACK655393 AME655392:AMG655393 AWA655392:AWC655393 BFW655392:BFY655393 BPS655392:BPU655393 BZO655392:BZQ655393 CJK655392:CJM655393 CTG655392:CTI655393 DDC655392:DDE655393 DMY655392:DNA655393 DWU655392:DWW655393 EGQ655392:EGS655393 EQM655392:EQO655393 FAI655392:FAK655393 FKE655392:FKG655393 FUA655392:FUC655393 GDW655392:GDY655393 GNS655392:GNU655393 GXO655392:GXQ655393 HHK655392:HHM655393 HRG655392:HRI655393 IBC655392:IBE655393 IKY655392:ILA655393 IUU655392:IUW655393 JEQ655392:JES655393 JOM655392:JOO655393 JYI655392:JYK655393 KIE655392:KIG655393 KSA655392:KSC655393 LBW655392:LBY655393 LLS655392:LLU655393 LVO655392:LVQ655393 MFK655392:MFM655393 MPG655392:MPI655393 MZC655392:MZE655393 NIY655392:NJA655393 NSU655392:NSW655393 OCQ655392:OCS655393 OMM655392:OMO655393 OWI655392:OWK655393 PGE655392:PGG655393 PQA655392:PQC655393 PZW655392:PZY655393 QJS655392:QJU655393 QTO655392:QTQ655393 RDK655392:RDM655393 RNG655392:RNI655393 RXC655392:RXE655393 SGY655392:SHA655393 SQU655392:SQW655393 TAQ655392:TAS655393 TKM655392:TKO655393 TUI655392:TUK655393 UEE655392:UEG655393 UOA655392:UOC655393 UXW655392:UXY655393 VHS655392:VHU655393 VRO655392:VRQ655393 WBK655392:WBM655393 WLG655392:WLI655393 WVC655392:WVE655393 IQ720928:IS720929 SM720928:SO720929 ACI720928:ACK720929 AME720928:AMG720929 AWA720928:AWC720929 BFW720928:BFY720929 BPS720928:BPU720929 BZO720928:BZQ720929 CJK720928:CJM720929 CTG720928:CTI720929 DDC720928:DDE720929 DMY720928:DNA720929 DWU720928:DWW720929 EGQ720928:EGS720929 EQM720928:EQO720929 FAI720928:FAK720929 FKE720928:FKG720929 FUA720928:FUC720929 GDW720928:GDY720929 GNS720928:GNU720929 GXO720928:GXQ720929 HHK720928:HHM720929 HRG720928:HRI720929 IBC720928:IBE720929 IKY720928:ILA720929 IUU720928:IUW720929 JEQ720928:JES720929 JOM720928:JOO720929 JYI720928:JYK720929 KIE720928:KIG720929 KSA720928:KSC720929 LBW720928:LBY720929 LLS720928:LLU720929 LVO720928:LVQ720929 MFK720928:MFM720929 MPG720928:MPI720929 MZC720928:MZE720929 NIY720928:NJA720929 NSU720928:NSW720929 OCQ720928:OCS720929 OMM720928:OMO720929 OWI720928:OWK720929 PGE720928:PGG720929 PQA720928:PQC720929 PZW720928:PZY720929 QJS720928:QJU720929 QTO720928:QTQ720929 RDK720928:RDM720929 RNG720928:RNI720929 RXC720928:RXE720929 SGY720928:SHA720929 SQU720928:SQW720929 TAQ720928:TAS720929 TKM720928:TKO720929 TUI720928:TUK720929 UEE720928:UEG720929 UOA720928:UOC720929 UXW720928:UXY720929 VHS720928:VHU720929 VRO720928:VRQ720929 WBK720928:WBM720929 WLG720928:WLI720929 WVC720928:WVE720929 IQ786464:IS786465 SM786464:SO786465 ACI786464:ACK786465 AME786464:AMG786465 AWA786464:AWC786465 BFW786464:BFY786465 BPS786464:BPU786465 BZO786464:BZQ786465 CJK786464:CJM786465 CTG786464:CTI786465 DDC786464:DDE786465 DMY786464:DNA786465 DWU786464:DWW786465 EGQ786464:EGS786465 EQM786464:EQO786465 FAI786464:FAK786465 FKE786464:FKG786465 FUA786464:FUC786465 GDW786464:GDY786465 GNS786464:GNU786465 GXO786464:GXQ786465 HHK786464:HHM786465 HRG786464:HRI786465 IBC786464:IBE786465 IKY786464:ILA786465 IUU786464:IUW786465 JEQ786464:JES786465 JOM786464:JOO786465 JYI786464:JYK786465 KIE786464:KIG786465 KSA786464:KSC786465 LBW786464:LBY786465 LLS786464:LLU786465 LVO786464:LVQ786465 MFK786464:MFM786465 MPG786464:MPI786465 MZC786464:MZE786465 NIY786464:NJA786465 NSU786464:NSW786465 OCQ786464:OCS786465 OMM786464:OMO786465 OWI786464:OWK786465 PGE786464:PGG786465 PQA786464:PQC786465 PZW786464:PZY786465 QJS786464:QJU786465 QTO786464:QTQ786465 RDK786464:RDM786465 RNG786464:RNI786465 RXC786464:RXE786465 SGY786464:SHA786465 SQU786464:SQW786465 TAQ786464:TAS786465 TKM786464:TKO786465 TUI786464:TUK786465 UEE786464:UEG786465 UOA786464:UOC786465 UXW786464:UXY786465 VHS786464:VHU786465 VRO786464:VRQ786465 WBK786464:WBM786465 WLG786464:WLI786465 WVC786464:WVE786465 IQ852000:IS852001 SM852000:SO852001 ACI852000:ACK852001 AME852000:AMG852001 AWA852000:AWC852001 BFW852000:BFY852001 BPS852000:BPU852001 BZO852000:BZQ852001 CJK852000:CJM852001 CTG852000:CTI852001 DDC852000:DDE852001 DMY852000:DNA852001 DWU852000:DWW852001 EGQ852000:EGS852001 EQM852000:EQO852001 FAI852000:FAK852001 FKE852000:FKG852001 FUA852000:FUC852001 GDW852000:GDY852001 GNS852000:GNU852001 GXO852000:GXQ852001 HHK852000:HHM852001 HRG852000:HRI852001 IBC852000:IBE852001 IKY852000:ILA852001 IUU852000:IUW852001 JEQ852000:JES852001 JOM852000:JOO852001 JYI852000:JYK852001 KIE852000:KIG852001 KSA852000:KSC852001 LBW852000:LBY852001 LLS852000:LLU852001 LVO852000:LVQ852001 MFK852000:MFM852001 MPG852000:MPI852001 MZC852000:MZE852001 NIY852000:NJA852001 NSU852000:NSW852001 OCQ852000:OCS852001 OMM852000:OMO852001 OWI852000:OWK852001 PGE852000:PGG852001 PQA852000:PQC852001 PZW852000:PZY852001 QJS852000:QJU852001 QTO852000:QTQ852001 RDK852000:RDM852001 RNG852000:RNI852001 RXC852000:RXE852001 SGY852000:SHA852001 SQU852000:SQW852001 TAQ852000:TAS852001 TKM852000:TKO852001 TUI852000:TUK852001 UEE852000:UEG852001 UOA852000:UOC852001 UXW852000:UXY852001 VHS852000:VHU852001 VRO852000:VRQ852001 WBK852000:WBM852001 WLG852000:WLI852001 WVC852000:WVE852001 IQ917536:IS917537 SM917536:SO917537 ACI917536:ACK917537 AME917536:AMG917537 AWA917536:AWC917537 BFW917536:BFY917537 BPS917536:BPU917537 BZO917536:BZQ917537 CJK917536:CJM917537 CTG917536:CTI917537 DDC917536:DDE917537 DMY917536:DNA917537 DWU917536:DWW917537 EGQ917536:EGS917537 EQM917536:EQO917537 FAI917536:FAK917537 FKE917536:FKG917537 FUA917536:FUC917537 GDW917536:GDY917537 GNS917536:GNU917537 GXO917536:GXQ917537 HHK917536:HHM917537 HRG917536:HRI917537 IBC917536:IBE917537 IKY917536:ILA917537 IUU917536:IUW917537 JEQ917536:JES917537 JOM917536:JOO917537 JYI917536:JYK917537 KIE917536:KIG917537 KSA917536:KSC917537 LBW917536:LBY917537 LLS917536:LLU917537 LVO917536:LVQ917537 MFK917536:MFM917537 MPG917536:MPI917537 MZC917536:MZE917537 NIY917536:NJA917537 NSU917536:NSW917537 OCQ917536:OCS917537 OMM917536:OMO917537 OWI917536:OWK917537 PGE917536:PGG917537 PQA917536:PQC917537 PZW917536:PZY917537 QJS917536:QJU917537 QTO917536:QTQ917537 RDK917536:RDM917537 RNG917536:RNI917537 RXC917536:RXE917537 SGY917536:SHA917537 SQU917536:SQW917537 TAQ917536:TAS917537 TKM917536:TKO917537 TUI917536:TUK917537 UEE917536:UEG917537 UOA917536:UOC917537 UXW917536:UXY917537 VHS917536:VHU917537 VRO917536:VRQ917537 WBK917536:WBM917537 WLG917536:WLI917537 WVC917536:WVE917537 IQ983072:IS983073 SM983072:SO983073 ACI983072:ACK983073 AME983072:AMG983073 AWA983072:AWC983073 BFW983072:BFY983073 BPS983072:BPU983073 BZO983072:BZQ983073 CJK983072:CJM983073 CTG983072:CTI983073 DDC983072:DDE983073 DMY983072:DNA983073 DWU983072:DWW983073 EGQ983072:EGS983073 EQM983072:EQO983073 FAI983072:FAK983073 FKE983072:FKG983073 FUA983072:FUC983073 GDW983072:GDY983073 GNS983072:GNU983073 GXO983072:GXQ983073 HHK983072:HHM983073 HRG983072:HRI983073 IBC983072:IBE983073 IKY983072:ILA983073 IUU983072:IUW983073 JEQ983072:JES983073 JOM983072:JOO983073 JYI983072:JYK983073 KIE983072:KIG983073 KSA983072:KSC983073 LBW983072:LBY983073 LLS983072:LLU983073 LVO983072:LVQ983073 MFK983072:MFM983073 MPG983072:MPI983073 MZC983072:MZE983073 NIY983072:NJA983073 NSU983072:NSW983073 OCQ983072:OCS983073 OMM983072:OMO983073 OWI983072:OWK983073 PGE983072:PGG983073 PQA983072:PQC983073 PZW983072:PZY983073 QJS983072:QJU983073 QTO983072:QTQ983073 RDK983072:RDM983073 RNG983072:RNI983073 RXC983072:RXE983073 SGY983072:SHA983073 SQU983072:SQW983073 TAQ983072:TAS983073 TKM983072:TKO983073 TUI983072:TUK983073 UEE983072:UEG983073 UOA983072:UOC983073 UXW983072:UXY983073 VHS983072:VHU983073 VRO983072:VRQ983073 WBK983072:WBM983073 WLG983072:WLI983073 WVC983072:WVE983073 IQ65573:IS65573 SM65573:SO65573 ACI65573:ACK65573 AME65573:AMG65573 AWA65573:AWC65573 BFW65573:BFY65573 BPS65573:BPU65573 BZO65573:BZQ65573 CJK65573:CJM65573 CTG65573:CTI65573 DDC65573:DDE65573 DMY65573:DNA65573 DWU65573:DWW65573 EGQ65573:EGS65573 EQM65573:EQO65573 FAI65573:FAK65573 FKE65573:FKG65573 FUA65573:FUC65573 GDW65573:GDY65573 GNS65573:GNU65573 GXO65573:GXQ65573 HHK65573:HHM65573 HRG65573:HRI65573 IBC65573:IBE65573 IKY65573:ILA65573 IUU65573:IUW65573 JEQ65573:JES65573 JOM65573:JOO65573 JYI65573:JYK65573 KIE65573:KIG65573 KSA65573:KSC65573 LBW65573:LBY65573 LLS65573:LLU65573 LVO65573:LVQ65573 MFK65573:MFM65573 MPG65573:MPI65573 MZC65573:MZE65573 NIY65573:NJA65573 NSU65573:NSW65573 OCQ65573:OCS65573 OMM65573:OMO65573 OWI65573:OWK65573 PGE65573:PGG65573 PQA65573:PQC65573 PZW65573:PZY65573 QJS65573:QJU65573 QTO65573:QTQ65573 RDK65573:RDM65573 RNG65573:RNI65573 RXC65573:RXE65573 SGY65573:SHA65573 SQU65573:SQW65573 TAQ65573:TAS65573 TKM65573:TKO65573 TUI65573:TUK65573 UEE65573:UEG65573 UOA65573:UOC65573 UXW65573:UXY65573 VHS65573:VHU65573 VRO65573:VRQ65573 WBK65573:WBM65573 WLG65573:WLI65573 WVC65573:WVE65573 IQ131109:IS131109 SM131109:SO131109 ACI131109:ACK131109 AME131109:AMG131109 AWA131109:AWC131109 BFW131109:BFY131109 BPS131109:BPU131109 BZO131109:BZQ131109 CJK131109:CJM131109 CTG131109:CTI131109 DDC131109:DDE131109 DMY131109:DNA131109 DWU131109:DWW131109 EGQ131109:EGS131109 EQM131109:EQO131109 FAI131109:FAK131109 FKE131109:FKG131109 FUA131109:FUC131109 GDW131109:GDY131109 GNS131109:GNU131109 GXO131109:GXQ131109 HHK131109:HHM131109 HRG131109:HRI131109 IBC131109:IBE131109 IKY131109:ILA131109 IUU131109:IUW131109 JEQ131109:JES131109 JOM131109:JOO131109 JYI131109:JYK131109 KIE131109:KIG131109 KSA131109:KSC131109 LBW131109:LBY131109 LLS131109:LLU131109 LVO131109:LVQ131109 MFK131109:MFM131109 MPG131109:MPI131109 MZC131109:MZE131109 NIY131109:NJA131109 NSU131109:NSW131109 OCQ131109:OCS131109 OMM131109:OMO131109 OWI131109:OWK131109 PGE131109:PGG131109 PQA131109:PQC131109 PZW131109:PZY131109 QJS131109:QJU131109 QTO131109:QTQ131109 RDK131109:RDM131109 RNG131109:RNI131109 RXC131109:RXE131109 SGY131109:SHA131109 SQU131109:SQW131109 TAQ131109:TAS131109 TKM131109:TKO131109 TUI131109:TUK131109 UEE131109:UEG131109 UOA131109:UOC131109 UXW131109:UXY131109 VHS131109:VHU131109 VRO131109:VRQ131109 WBK131109:WBM131109 WLG131109:WLI131109 WVC131109:WVE131109 IQ196645:IS196645 SM196645:SO196645 ACI196645:ACK196645 AME196645:AMG196645 AWA196645:AWC196645 BFW196645:BFY196645 BPS196645:BPU196645 BZO196645:BZQ196645 CJK196645:CJM196645 CTG196645:CTI196645 DDC196645:DDE196645 DMY196645:DNA196645 DWU196645:DWW196645 EGQ196645:EGS196645 EQM196645:EQO196645 FAI196645:FAK196645 FKE196645:FKG196645 FUA196645:FUC196645 GDW196645:GDY196645 GNS196645:GNU196645 GXO196645:GXQ196645 HHK196645:HHM196645 HRG196645:HRI196645 IBC196645:IBE196645 IKY196645:ILA196645 IUU196645:IUW196645 JEQ196645:JES196645 JOM196645:JOO196645 JYI196645:JYK196645 KIE196645:KIG196645 KSA196645:KSC196645 LBW196645:LBY196645 LLS196645:LLU196645 LVO196645:LVQ196645 MFK196645:MFM196645 MPG196645:MPI196645 MZC196645:MZE196645 NIY196645:NJA196645 NSU196645:NSW196645 OCQ196645:OCS196645 OMM196645:OMO196645 OWI196645:OWK196645 PGE196645:PGG196645 PQA196645:PQC196645 PZW196645:PZY196645 QJS196645:QJU196645 QTO196645:QTQ196645 RDK196645:RDM196645 RNG196645:RNI196645 RXC196645:RXE196645 SGY196645:SHA196645 SQU196645:SQW196645 TAQ196645:TAS196645 TKM196645:TKO196645 TUI196645:TUK196645 UEE196645:UEG196645 UOA196645:UOC196645 UXW196645:UXY196645 VHS196645:VHU196645 VRO196645:VRQ196645 WBK196645:WBM196645 WLG196645:WLI196645 WVC196645:WVE196645 IQ262181:IS262181 SM262181:SO262181 ACI262181:ACK262181 AME262181:AMG262181 AWA262181:AWC262181 BFW262181:BFY262181 BPS262181:BPU262181 BZO262181:BZQ262181 CJK262181:CJM262181 CTG262181:CTI262181 DDC262181:DDE262181 DMY262181:DNA262181 DWU262181:DWW262181 EGQ262181:EGS262181 EQM262181:EQO262181 FAI262181:FAK262181 FKE262181:FKG262181 FUA262181:FUC262181 GDW262181:GDY262181 GNS262181:GNU262181 GXO262181:GXQ262181 HHK262181:HHM262181 HRG262181:HRI262181 IBC262181:IBE262181 IKY262181:ILA262181 IUU262181:IUW262181 JEQ262181:JES262181 JOM262181:JOO262181 JYI262181:JYK262181 KIE262181:KIG262181 KSA262181:KSC262181 LBW262181:LBY262181 LLS262181:LLU262181 LVO262181:LVQ262181 MFK262181:MFM262181 MPG262181:MPI262181 MZC262181:MZE262181 NIY262181:NJA262181 NSU262181:NSW262181 OCQ262181:OCS262181 OMM262181:OMO262181 OWI262181:OWK262181 PGE262181:PGG262181 PQA262181:PQC262181 PZW262181:PZY262181 QJS262181:QJU262181 QTO262181:QTQ262181 RDK262181:RDM262181 RNG262181:RNI262181 RXC262181:RXE262181 SGY262181:SHA262181 SQU262181:SQW262181 TAQ262181:TAS262181 TKM262181:TKO262181 TUI262181:TUK262181 UEE262181:UEG262181 UOA262181:UOC262181 UXW262181:UXY262181 VHS262181:VHU262181 VRO262181:VRQ262181 WBK262181:WBM262181 WLG262181:WLI262181 WVC262181:WVE262181 IQ327717:IS327717 SM327717:SO327717 ACI327717:ACK327717 AME327717:AMG327717 AWA327717:AWC327717 BFW327717:BFY327717 BPS327717:BPU327717 BZO327717:BZQ327717 CJK327717:CJM327717 CTG327717:CTI327717 DDC327717:DDE327717 DMY327717:DNA327717 DWU327717:DWW327717 EGQ327717:EGS327717 EQM327717:EQO327717 FAI327717:FAK327717 FKE327717:FKG327717 FUA327717:FUC327717 GDW327717:GDY327717 GNS327717:GNU327717 GXO327717:GXQ327717 HHK327717:HHM327717 HRG327717:HRI327717 IBC327717:IBE327717 IKY327717:ILA327717 IUU327717:IUW327717 JEQ327717:JES327717 JOM327717:JOO327717 JYI327717:JYK327717 KIE327717:KIG327717 KSA327717:KSC327717 LBW327717:LBY327717 LLS327717:LLU327717 LVO327717:LVQ327717 MFK327717:MFM327717 MPG327717:MPI327717 MZC327717:MZE327717 NIY327717:NJA327717 NSU327717:NSW327717 OCQ327717:OCS327717 OMM327717:OMO327717 OWI327717:OWK327717 PGE327717:PGG327717 PQA327717:PQC327717 PZW327717:PZY327717 QJS327717:QJU327717 QTO327717:QTQ327717 RDK327717:RDM327717 RNG327717:RNI327717 RXC327717:RXE327717 SGY327717:SHA327717 SQU327717:SQW327717 TAQ327717:TAS327717 TKM327717:TKO327717 TUI327717:TUK327717 UEE327717:UEG327717 UOA327717:UOC327717 UXW327717:UXY327717 VHS327717:VHU327717 VRO327717:VRQ327717 WBK327717:WBM327717 WLG327717:WLI327717 WVC327717:WVE327717 IQ393253:IS393253 SM393253:SO393253 ACI393253:ACK393253 AME393253:AMG393253 AWA393253:AWC393253 BFW393253:BFY393253 BPS393253:BPU393253 BZO393253:BZQ393253 CJK393253:CJM393253 CTG393253:CTI393253 DDC393253:DDE393253 DMY393253:DNA393253 DWU393253:DWW393253 EGQ393253:EGS393253 EQM393253:EQO393253 FAI393253:FAK393253 FKE393253:FKG393253 FUA393253:FUC393253 GDW393253:GDY393253 GNS393253:GNU393253 GXO393253:GXQ393253 HHK393253:HHM393253 HRG393253:HRI393253 IBC393253:IBE393253 IKY393253:ILA393253 IUU393253:IUW393253 JEQ393253:JES393253 JOM393253:JOO393253 JYI393253:JYK393253 KIE393253:KIG393253 KSA393253:KSC393253 LBW393253:LBY393253 LLS393253:LLU393253 LVO393253:LVQ393253 MFK393253:MFM393253 MPG393253:MPI393253 MZC393253:MZE393253 NIY393253:NJA393253 NSU393253:NSW393253 OCQ393253:OCS393253 OMM393253:OMO393253 OWI393253:OWK393253 PGE393253:PGG393253 PQA393253:PQC393253 PZW393253:PZY393253 QJS393253:QJU393253 QTO393253:QTQ393253 RDK393253:RDM393253 RNG393253:RNI393253 RXC393253:RXE393253 SGY393253:SHA393253 SQU393253:SQW393253 TAQ393253:TAS393253 TKM393253:TKO393253 TUI393253:TUK393253 UEE393253:UEG393253 UOA393253:UOC393253 UXW393253:UXY393253 VHS393253:VHU393253 VRO393253:VRQ393253 WBK393253:WBM393253 WLG393253:WLI393253 WVC393253:WVE393253 IQ458789:IS458789 SM458789:SO458789 ACI458789:ACK458789 AME458789:AMG458789 AWA458789:AWC458789 BFW458789:BFY458789 BPS458789:BPU458789 BZO458789:BZQ458789 CJK458789:CJM458789 CTG458789:CTI458789 DDC458789:DDE458789 DMY458789:DNA458789 DWU458789:DWW458789 EGQ458789:EGS458789 EQM458789:EQO458789 FAI458789:FAK458789 FKE458789:FKG458789 FUA458789:FUC458789 GDW458789:GDY458789 GNS458789:GNU458789 GXO458789:GXQ458789 HHK458789:HHM458789 HRG458789:HRI458789 IBC458789:IBE458789 IKY458789:ILA458789 IUU458789:IUW458789 JEQ458789:JES458789 JOM458789:JOO458789 JYI458789:JYK458789 KIE458789:KIG458789 KSA458789:KSC458789 LBW458789:LBY458789 LLS458789:LLU458789 LVO458789:LVQ458789 MFK458789:MFM458789 MPG458789:MPI458789 MZC458789:MZE458789 NIY458789:NJA458789 NSU458789:NSW458789 OCQ458789:OCS458789 OMM458789:OMO458789 OWI458789:OWK458789 PGE458789:PGG458789 PQA458789:PQC458789 PZW458789:PZY458789 QJS458789:QJU458789 QTO458789:QTQ458789 RDK458789:RDM458789 RNG458789:RNI458789 RXC458789:RXE458789 SGY458789:SHA458789 SQU458789:SQW458789 TAQ458789:TAS458789 TKM458789:TKO458789 TUI458789:TUK458789 UEE458789:UEG458789 UOA458789:UOC458789 UXW458789:UXY458789 VHS458789:VHU458789 VRO458789:VRQ458789 WBK458789:WBM458789 WLG458789:WLI458789 WVC458789:WVE458789 IQ524325:IS524325 SM524325:SO524325 ACI524325:ACK524325 AME524325:AMG524325 AWA524325:AWC524325 BFW524325:BFY524325 BPS524325:BPU524325 BZO524325:BZQ524325 CJK524325:CJM524325 CTG524325:CTI524325 DDC524325:DDE524325 DMY524325:DNA524325 DWU524325:DWW524325 EGQ524325:EGS524325 EQM524325:EQO524325 FAI524325:FAK524325 FKE524325:FKG524325 FUA524325:FUC524325 GDW524325:GDY524325 GNS524325:GNU524325 GXO524325:GXQ524325 HHK524325:HHM524325 HRG524325:HRI524325 IBC524325:IBE524325 IKY524325:ILA524325 IUU524325:IUW524325 JEQ524325:JES524325 JOM524325:JOO524325 JYI524325:JYK524325 KIE524325:KIG524325 KSA524325:KSC524325 LBW524325:LBY524325 LLS524325:LLU524325 LVO524325:LVQ524325 MFK524325:MFM524325 MPG524325:MPI524325 MZC524325:MZE524325 NIY524325:NJA524325 NSU524325:NSW524325 OCQ524325:OCS524325 OMM524325:OMO524325 OWI524325:OWK524325 PGE524325:PGG524325 PQA524325:PQC524325 PZW524325:PZY524325 QJS524325:QJU524325 QTO524325:QTQ524325 RDK524325:RDM524325 RNG524325:RNI524325 RXC524325:RXE524325 SGY524325:SHA524325 SQU524325:SQW524325 TAQ524325:TAS524325 TKM524325:TKO524325 TUI524325:TUK524325 UEE524325:UEG524325 UOA524325:UOC524325 UXW524325:UXY524325 VHS524325:VHU524325 VRO524325:VRQ524325 WBK524325:WBM524325 WLG524325:WLI524325 WVC524325:WVE524325 IQ589861:IS589861 SM589861:SO589861 ACI589861:ACK589861 AME589861:AMG589861 AWA589861:AWC589861 BFW589861:BFY589861 BPS589861:BPU589861 BZO589861:BZQ589861 CJK589861:CJM589861 CTG589861:CTI589861 DDC589861:DDE589861 DMY589861:DNA589861 DWU589861:DWW589861 EGQ589861:EGS589861 EQM589861:EQO589861 FAI589861:FAK589861 FKE589861:FKG589861 FUA589861:FUC589861 GDW589861:GDY589861 GNS589861:GNU589861 GXO589861:GXQ589861 HHK589861:HHM589861 HRG589861:HRI589861 IBC589861:IBE589861 IKY589861:ILA589861 IUU589861:IUW589861 JEQ589861:JES589861 JOM589861:JOO589861 JYI589861:JYK589861 KIE589861:KIG589861 KSA589861:KSC589861 LBW589861:LBY589861 LLS589861:LLU589861 LVO589861:LVQ589861 MFK589861:MFM589861 MPG589861:MPI589861 MZC589861:MZE589861 NIY589861:NJA589861 NSU589861:NSW589861 OCQ589861:OCS589861 OMM589861:OMO589861 OWI589861:OWK589861 PGE589861:PGG589861 PQA589861:PQC589861 PZW589861:PZY589861 QJS589861:QJU589861 QTO589861:QTQ589861 RDK589861:RDM589861 RNG589861:RNI589861 RXC589861:RXE589861 SGY589861:SHA589861 SQU589861:SQW589861 TAQ589861:TAS589861 TKM589861:TKO589861 TUI589861:TUK589861 UEE589861:UEG589861 UOA589861:UOC589861 UXW589861:UXY589861 VHS589861:VHU589861 VRO589861:VRQ589861 WBK589861:WBM589861 WLG589861:WLI589861 WVC589861:WVE589861 IQ655397:IS655397 SM655397:SO655397 ACI655397:ACK655397 AME655397:AMG655397 AWA655397:AWC655397 BFW655397:BFY655397 BPS655397:BPU655397 BZO655397:BZQ655397 CJK655397:CJM655397 CTG655397:CTI655397 DDC655397:DDE655397 DMY655397:DNA655397 DWU655397:DWW655397 EGQ655397:EGS655397 EQM655397:EQO655397 FAI655397:FAK655397 FKE655397:FKG655397 FUA655397:FUC655397 GDW655397:GDY655397 GNS655397:GNU655397 GXO655397:GXQ655397 HHK655397:HHM655397 HRG655397:HRI655397 IBC655397:IBE655397 IKY655397:ILA655397 IUU655397:IUW655397 JEQ655397:JES655397 JOM655397:JOO655397 JYI655397:JYK655397 KIE655397:KIG655397 KSA655397:KSC655397 LBW655397:LBY655397 LLS655397:LLU655397 LVO655397:LVQ655397 MFK655397:MFM655397 MPG655397:MPI655397 MZC655397:MZE655397 NIY655397:NJA655397 NSU655397:NSW655397 OCQ655397:OCS655397 OMM655397:OMO655397 OWI655397:OWK655397 PGE655397:PGG655397 PQA655397:PQC655397 PZW655397:PZY655397 QJS655397:QJU655397 QTO655397:QTQ655397 RDK655397:RDM655397 RNG655397:RNI655397 RXC655397:RXE655397 SGY655397:SHA655397 SQU655397:SQW655397 TAQ655397:TAS655397 TKM655397:TKO655397 TUI655397:TUK655397 UEE655397:UEG655397 UOA655397:UOC655397 UXW655397:UXY655397 VHS655397:VHU655397 VRO655397:VRQ655397 WBK655397:WBM655397 WLG655397:WLI655397 WVC655397:WVE655397 IQ720933:IS720933 SM720933:SO720933 ACI720933:ACK720933 AME720933:AMG720933 AWA720933:AWC720933 BFW720933:BFY720933 BPS720933:BPU720933 BZO720933:BZQ720933 CJK720933:CJM720933 CTG720933:CTI720933 DDC720933:DDE720933 DMY720933:DNA720933 DWU720933:DWW720933 EGQ720933:EGS720933 EQM720933:EQO720933 FAI720933:FAK720933 FKE720933:FKG720933 FUA720933:FUC720933 GDW720933:GDY720933 GNS720933:GNU720933 GXO720933:GXQ720933 HHK720933:HHM720933 HRG720933:HRI720933 IBC720933:IBE720933 IKY720933:ILA720933 IUU720933:IUW720933 JEQ720933:JES720933 JOM720933:JOO720933 JYI720933:JYK720933 KIE720933:KIG720933 KSA720933:KSC720933 LBW720933:LBY720933 LLS720933:LLU720933 LVO720933:LVQ720933 MFK720933:MFM720933 MPG720933:MPI720933 MZC720933:MZE720933 NIY720933:NJA720933 NSU720933:NSW720933 OCQ720933:OCS720933 OMM720933:OMO720933 OWI720933:OWK720933 PGE720933:PGG720933 PQA720933:PQC720933 PZW720933:PZY720933 QJS720933:QJU720933 QTO720933:QTQ720933 RDK720933:RDM720933 RNG720933:RNI720933 RXC720933:RXE720933 SGY720933:SHA720933 SQU720933:SQW720933 TAQ720933:TAS720933 TKM720933:TKO720933 TUI720933:TUK720933 UEE720933:UEG720933 UOA720933:UOC720933 UXW720933:UXY720933 VHS720933:VHU720933 VRO720933:VRQ720933 WBK720933:WBM720933 WLG720933:WLI720933 WVC720933:WVE720933 IQ786469:IS786469 SM786469:SO786469 ACI786469:ACK786469 AME786469:AMG786469 AWA786469:AWC786469 BFW786469:BFY786469 BPS786469:BPU786469 BZO786469:BZQ786469 CJK786469:CJM786469 CTG786469:CTI786469 DDC786469:DDE786469 DMY786469:DNA786469 DWU786469:DWW786469 EGQ786469:EGS786469 EQM786469:EQO786469 FAI786469:FAK786469 FKE786469:FKG786469 FUA786469:FUC786469 GDW786469:GDY786469 GNS786469:GNU786469 GXO786469:GXQ786469 HHK786469:HHM786469 HRG786469:HRI786469 IBC786469:IBE786469 IKY786469:ILA786469 IUU786469:IUW786469 JEQ786469:JES786469 JOM786469:JOO786469 JYI786469:JYK786469 KIE786469:KIG786469 KSA786469:KSC786469 LBW786469:LBY786469 LLS786469:LLU786469 LVO786469:LVQ786469 MFK786469:MFM786469 MPG786469:MPI786469 MZC786469:MZE786469 NIY786469:NJA786469 NSU786469:NSW786469 OCQ786469:OCS786469 OMM786469:OMO786469 OWI786469:OWK786469 PGE786469:PGG786469 PQA786469:PQC786469 PZW786469:PZY786469 QJS786469:QJU786469 QTO786469:QTQ786469 RDK786469:RDM786469 RNG786469:RNI786469 RXC786469:RXE786469 SGY786469:SHA786469 SQU786469:SQW786469 TAQ786469:TAS786469 TKM786469:TKO786469 TUI786469:TUK786469 UEE786469:UEG786469 UOA786469:UOC786469 UXW786469:UXY786469 VHS786469:VHU786469 VRO786469:VRQ786469 WBK786469:WBM786469 WLG786469:WLI786469 WVC786469:WVE786469 IQ852005:IS852005 SM852005:SO852005 ACI852005:ACK852005 AME852005:AMG852005 AWA852005:AWC852005 BFW852005:BFY852005 BPS852005:BPU852005 BZO852005:BZQ852005 CJK852005:CJM852005 CTG852005:CTI852005 DDC852005:DDE852005 DMY852005:DNA852005 DWU852005:DWW852005 EGQ852005:EGS852005 EQM852005:EQO852005 FAI852005:FAK852005 FKE852005:FKG852005 FUA852005:FUC852005 GDW852005:GDY852005 GNS852005:GNU852005 GXO852005:GXQ852005 HHK852005:HHM852005 HRG852005:HRI852005 IBC852005:IBE852005 IKY852005:ILA852005 IUU852005:IUW852005 JEQ852005:JES852005 JOM852005:JOO852005 JYI852005:JYK852005 KIE852005:KIG852005 KSA852005:KSC852005 LBW852005:LBY852005 LLS852005:LLU852005 LVO852005:LVQ852005 MFK852005:MFM852005 MPG852005:MPI852005 MZC852005:MZE852005 NIY852005:NJA852005 NSU852005:NSW852005 OCQ852005:OCS852005 OMM852005:OMO852005 OWI852005:OWK852005 PGE852005:PGG852005 PQA852005:PQC852005 PZW852005:PZY852005 QJS852005:QJU852005 QTO852005:QTQ852005 RDK852005:RDM852005 RNG852005:RNI852005 RXC852005:RXE852005 SGY852005:SHA852005 SQU852005:SQW852005 TAQ852005:TAS852005 TKM852005:TKO852005 TUI852005:TUK852005 UEE852005:UEG852005 UOA852005:UOC852005 UXW852005:UXY852005 VHS852005:VHU852005 VRO852005:VRQ852005 WBK852005:WBM852005 WLG852005:WLI852005 WVC852005:WVE852005 IQ917541:IS917541 SM917541:SO917541 ACI917541:ACK917541 AME917541:AMG917541 AWA917541:AWC917541 BFW917541:BFY917541 BPS917541:BPU917541 BZO917541:BZQ917541 CJK917541:CJM917541 CTG917541:CTI917541 DDC917541:DDE917541 DMY917541:DNA917541 DWU917541:DWW917541 EGQ917541:EGS917541 EQM917541:EQO917541 FAI917541:FAK917541 FKE917541:FKG917541 FUA917541:FUC917541 GDW917541:GDY917541 GNS917541:GNU917541 GXO917541:GXQ917541 HHK917541:HHM917541 HRG917541:HRI917541 IBC917541:IBE917541 IKY917541:ILA917541 IUU917541:IUW917541 JEQ917541:JES917541 JOM917541:JOO917541 JYI917541:JYK917541 KIE917541:KIG917541 KSA917541:KSC917541 LBW917541:LBY917541 LLS917541:LLU917541 LVO917541:LVQ917541 MFK917541:MFM917541 MPG917541:MPI917541 MZC917541:MZE917541 NIY917541:NJA917541 NSU917541:NSW917541 OCQ917541:OCS917541 OMM917541:OMO917541 OWI917541:OWK917541 PGE917541:PGG917541 PQA917541:PQC917541 PZW917541:PZY917541 QJS917541:QJU917541 QTO917541:QTQ917541 RDK917541:RDM917541 RNG917541:RNI917541 RXC917541:RXE917541 SGY917541:SHA917541 SQU917541:SQW917541 TAQ917541:TAS917541 TKM917541:TKO917541 TUI917541:TUK917541 UEE917541:UEG917541 UOA917541:UOC917541 UXW917541:UXY917541 VHS917541:VHU917541 VRO917541:VRQ917541 WBK917541:WBM917541 WLG917541:WLI917541 WVC917541:WVE917541 IQ983077:IS983077 SM983077:SO983077 ACI983077:ACK983077 AME983077:AMG983077 AWA983077:AWC983077 BFW983077:BFY983077 BPS983077:BPU983077 BZO983077:BZQ983077 CJK983077:CJM983077 CTG983077:CTI983077 DDC983077:DDE983077 DMY983077:DNA983077 DWU983077:DWW983077 EGQ983077:EGS983077 EQM983077:EQO983077 FAI983077:FAK983077 FKE983077:FKG983077 FUA983077:FUC983077 GDW983077:GDY983077 GNS983077:GNU983077 GXO983077:GXQ983077 HHK983077:HHM983077 HRG983077:HRI983077 IBC983077:IBE983077 IKY983077:ILA983077 IUU983077:IUW983077 JEQ983077:JES983077 JOM983077:JOO983077 JYI983077:JYK983077 KIE983077:KIG983077 KSA983077:KSC983077 LBW983077:LBY983077 LLS983077:LLU983077 LVO983077:LVQ983077 MFK983077:MFM983077 MPG983077:MPI983077 MZC983077:MZE983077 NIY983077:NJA983077 NSU983077:NSW983077 OCQ983077:OCS983077 OMM983077:OMO983077 OWI983077:OWK983077 PGE983077:PGG983077 PQA983077:PQC983077 PZW983077:PZY983077 QJS983077:QJU983077 QTO983077:QTQ983077 RDK983077:RDM983077 RNG983077:RNI983077 RXC983077:RXE983077 SGY983077:SHA983077 SQU983077:SQW983077 TAQ983077:TAS983077 TKM983077:TKO983077 TUI983077:TUK983077 UEE983077:UEG983077 UOA983077:UOC983077 UXW983077:UXY983077 VHS983077:VHU983077 VRO983077:VRQ983077 WBK983077:WBM983077 WLG983077:WLI983077 WVC983077:WVE983077 IQ65567 SM65567 ACI65567 AME65567 AWA65567 BFW65567 BPS65567 BZO65567 CJK65567 CTG65567 DDC65567 DMY65567 DWU65567 EGQ65567 EQM65567 FAI65567 FKE65567 FUA65567 GDW65567 GNS65567 GXO65567 HHK65567 HRG65567 IBC65567 IKY65567 IUU65567 JEQ65567 JOM65567 JYI65567 KIE65567 KSA65567 LBW65567 LLS65567 LVO65567 MFK65567 MPG65567 MZC65567 NIY65567 NSU65567 OCQ65567 OMM65567 OWI65567 PGE65567 PQA65567 PZW65567 QJS65567 QTO65567 RDK65567 RNG65567 RXC65567 SGY65567 SQU65567 TAQ65567 TKM65567 TUI65567 UEE65567 UOA65567 UXW65567 VHS65567 VRO65567 WBK65567 WLG65567 WVC65567 IQ131103 SM131103 ACI131103 AME131103 AWA131103 BFW131103 BPS131103 BZO131103 CJK131103 CTG131103 DDC131103 DMY131103 DWU131103 EGQ131103 EQM131103 FAI131103 FKE131103 FUA131103 GDW131103 GNS131103 GXO131103 HHK131103 HRG131103 IBC131103 IKY131103 IUU131103 JEQ131103 JOM131103 JYI131103 KIE131103 KSA131103 LBW131103 LLS131103 LVO131103 MFK131103 MPG131103 MZC131103 NIY131103 NSU131103 OCQ131103 OMM131103 OWI131103 PGE131103 PQA131103 PZW131103 QJS131103 QTO131103 RDK131103 RNG131103 RXC131103 SGY131103 SQU131103 TAQ131103 TKM131103 TUI131103 UEE131103 UOA131103 UXW131103 VHS131103 VRO131103 WBK131103 WLG131103 WVC131103 IQ196639 SM196639 ACI196639 AME196639 AWA196639 BFW196639 BPS196639 BZO196639 CJK196639 CTG196639 DDC196639 DMY196639 DWU196639 EGQ196639 EQM196639 FAI196639 FKE196639 FUA196639 GDW196639 GNS196639 GXO196639 HHK196639 HRG196639 IBC196639 IKY196639 IUU196639 JEQ196639 JOM196639 JYI196639 KIE196639 KSA196639 LBW196639 LLS196639 LVO196639 MFK196639 MPG196639 MZC196639 NIY196639 NSU196639 OCQ196639 OMM196639 OWI196639 PGE196639 PQA196639 PZW196639 QJS196639 QTO196639 RDK196639 RNG196639 RXC196639 SGY196639 SQU196639 TAQ196639 TKM196639 TUI196639 UEE196639 UOA196639 UXW196639 VHS196639 VRO196639 WBK196639 WLG196639 WVC196639 IQ262175 SM262175 ACI262175 AME262175 AWA262175 BFW262175 BPS262175 BZO262175 CJK262175 CTG262175 DDC262175 DMY262175 DWU262175 EGQ262175 EQM262175 FAI262175 FKE262175 FUA262175 GDW262175 GNS262175 GXO262175 HHK262175 HRG262175 IBC262175 IKY262175 IUU262175 JEQ262175 JOM262175 JYI262175 KIE262175 KSA262175 LBW262175 LLS262175 LVO262175 MFK262175 MPG262175 MZC262175 NIY262175 NSU262175 OCQ262175 OMM262175 OWI262175 PGE262175 PQA262175 PZW262175 QJS262175 QTO262175 RDK262175 RNG262175 RXC262175 SGY262175 SQU262175 TAQ262175 TKM262175 TUI262175 UEE262175 UOA262175 UXW262175 VHS262175 VRO262175 WBK262175 WLG262175 WVC262175 IQ327711 SM327711 ACI327711 AME327711 AWA327711 BFW327711 BPS327711 BZO327711 CJK327711 CTG327711 DDC327711 DMY327711 DWU327711 EGQ327711 EQM327711 FAI327711 FKE327711 FUA327711 GDW327711 GNS327711 GXO327711 HHK327711 HRG327711 IBC327711 IKY327711 IUU327711 JEQ327711 JOM327711 JYI327711 KIE327711 KSA327711 LBW327711 LLS327711 LVO327711 MFK327711 MPG327711 MZC327711 NIY327711 NSU327711 OCQ327711 OMM327711 OWI327711 PGE327711 PQA327711 PZW327711 QJS327711 QTO327711 RDK327711 RNG327711 RXC327711 SGY327711 SQU327711 TAQ327711 TKM327711 TUI327711 UEE327711 UOA327711 UXW327711 VHS327711 VRO327711 WBK327711 WLG327711 WVC327711 IQ393247 SM393247 ACI393247 AME393247 AWA393247 BFW393247 BPS393247 BZO393247 CJK393247 CTG393247 DDC393247 DMY393247 DWU393247 EGQ393247 EQM393247 FAI393247 FKE393247 FUA393247 GDW393247 GNS393247 GXO393247 HHK393247 HRG393247 IBC393247 IKY393247 IUU393247 JEQ393247 JOM393247 JYI393247 KIE393247 KSA393247 LBW393247 LLS393247 LVO393247 MFK393247 MPG393247 MZC393247 NIY393247 NSU393247 OCQ393247 OMM393247 OWI393247 PGE393247 PQA393247 PZW393247 QJS393247 QTO393247 RDK393247 RNG393247 RXC393247 SGY393247 SQU393247 TAQ393247 TKM393247 TUI393247 UEE393247 UOA393247 UXW393247 VHS393247 VRO393247 WBK393247 WLG393247 WVC393247 IQ458783 SM458783 ACI458783 AME458783 AWA458783 BFW458783 BPS458783 BZO458783 CJK458783 CTG458783 DDC458783 DMY458783 DWU458783 EGQ458783 EQM458783 FAI458783 FKE458783 FUA458783 GDW458783 GNS458783 GXO458783 HHK458783 HRG458783 IBC458783 IKY458783 IUU458783 JEQ458783 JOM458783 JYI458783 KIE458783 KSA458783 LBW458783 LLS458783 LVO458783 MFK458783 MPG458783 MZC458783 NIY458783 NSU458783 OCQ458783 OMM458783 OWI458783 PGE458783 PQA458783 PZW458783 QJS458783 QTO458783 RDK458783 RNG458783 RXC458783 SGY458783 SQU458783 TAQ458783 TKM458783 TUI458783 UEE458783 UOA458783 UXW458783 VHS458783 VRO458783 WBK458783 WLG458783 WVC458783 IQ524319 SM524319 ACI524319 AME524319 AWA524319 BFW524319 BPS524319 BZO524319 CJK524319 CTG524319 DDC524319 DMY524319 DWU524319 EGQ524319 EQM524319 FAI524319 FKE524319 FUA524319 GDW524319 GNS524319 GXO524319 HHK524319 HRG524319 IBC524319 IKY524319 IUU524319 JEQ524319 JOM524319 JYI524319 KIE524319 KSA524319 LBW524319 LLS524319 LVO524319 MFK524319 MPG524319 MZC524319 NIY524319 NSU524319 OCQ524319 OMM524319 OWI524319 PGE524319 PQA524319 PZW524319 QJS524319 QTO524319 RDK524319 RNG524319 RXC524319 SGY524319 SQU524319 TAQ524319 TKM524319 TUI524319 UEE524319 UOA524319 UXW524319 VHS524319 VRO524319 WBK524319 WLG524319 WVC524319 IQ589855 SM589855 ACI589855 AME589855 AWA589855 BFW589855 BPS589855 BZO589855 CJK589855 CTG589855 DDC589855 DMY589855 DWU589855 EGQ589855 EQM589855 FAI589855 FKE589855 FUA589855 GDW589855 GNS589855 GXO589855 HHK589855 HRG589855 IBC589855 IKY589855 IUU589855 JEQ589855 JOM589855 JYI589855 KIE589855 KSA589855 LBW589855 LLS589855 LVO589855 MFK589855 MPG589855 MZC589855 NIY589855 NSU589855 OCQ589855 OMM589855 OWI589855 PGE589855 PQA589855 PZW589855 QJS589855 QTO589855 RDK589855 RNG589855 RXC589855 SGY589855 SQU589855 TAQ589855 TKM589855 TUI589855 UEE589855 UOA589855 UXW589855 VHS589855 VRO589855 WBK589855 WLG589855 WVC589855 IQ655391 SM655391 ACI655391 AME655391 AWA655391 BFW655391 BPS655391 BZO655391 CJK655391 CTG655391 DDC655391 DMY655391 DWU655391 EGQ655391 EQM655391 FAI655391 FKE655391 FUA655391 GDW655391 GNS655391 GXO655391 HHK655391 HRG655391 IBC655391 IKY655391 IUU655391 JEQ655391 JOM655391 JYI655391 KIE655391 KSA655391 LBW655391 LLS655391 LVO655391 MFK655391 MPG655391 MZC655391 NIY655391 NSU655391 OCQ655391 OMM655391 OWI655391 PGE655391 PQA655391 PZW655391 QJS655391 QTO655391 RDK655391 RNG655391 RXC655391 SGY655391 SQU655391 TAQ655391 TKM655391 TUI655391 UEE655391 UOA655391 UXW655391 VHS655391 VRO655391 WBK655391 WLG655391 WVC655391 IQ720927 SM720927 ACI720927 AME720927 AWA720927 BFW720927 BPS720927 BZO720927 CJK720927 CTG720927 DDC720927 DMY720927 DWU720927 EGQ720927 EQM720927 FAI720927 FKE720927 FUA720927 GDW720927 GNS720927 GXO720927 HHK720927 HRG720927 IBC720927 IKY720927 IUU720927 JEQ720927 JOM720927 JYI720927 KIE720927 KSA720927 LBW720927 LLS720927 LVO720927 MFK720927 MPG720927 MZC720927 NIY720927 NSU720927 OCQ720927 OMM720927 OWI720927 PGE720927 PQA720927 PZW720927 QJS720927 QTO720927 RDK720927 RNG720927 RXC720927 SGY720927 SQU720927 TAQ720927 TKM720927 TUI720927 UEE720927 UOA720927 UXW720927 VHS720927 VRO720927 WBK720927 WLG720927 WVC720927 IQ786463 SM786463 ACI786463 AME786463 AWA786463 BFW786463 BPS786463 BZO786463 CJK786463 CTG786463 DDC786463 DMY786463 DWU786463 EGQ786463 EQM786463 FAI786463 FKE786463 FUA786463 GDW786463 GNS786463 GXO786463 HHK786463 HRG786463 IBC786463 IKY786463 IUU786463 JEQ786463 JOM786463 JYI786463 KIE786463 KSA786463 LBW786463 LLS786463 LVO786463 MFK786463 MPG786463 MZC786463 NIY786463 NSU786463 OCQ786463 OMM786463 OWI786463 PGE786463 PQA786463 PZW786463 QJS786463 QTO786463 RDK786463 RNG786463 RXC786463 SGY786463 SQU786463 TAQ786463 TKM786463 TUI786463 UEE786463 UOA786463 UXW786463 VHS786463 VRO786463 WBK786463 WLG786463 WVC786463 IQ851999 SM851999 ACI851999 AME851999 AWA851999 BFW851999 BPS851999 BZO851999 CJK851999 CTG851999 DDC851999 DMY851999 DWU851999 EGQ851999 EQM851999 FAI851999 FKE851999 FUA851999 GDW851999 GNS851999 GXO851999 HHK851999 HRG851999 IBC851999 IKY851999 IUU851999 JEQ851999 JOM851999 JYI851999 KIE851999 KSA851999 LBW851999 LLS851999 LVO851999 MFK851999 MPG851999 MZC851999 NIY851999 NSU851999 OCQ851999 OMM851999 OWI851999 PGE851999 PQA851999 PZW851999 QJS851999 QTO851999 RDK851999 RNG851999 RXC851999 SGY851999 SQU851999 TAQ851999 TKM851999 TUI851999 UEE851999 UOA851999 UXW851999 VHS851999 VRO851999 WBK851999 WLG851999 WVC851999 IQ917535 SM917535 ACI917535 AME917535 AWA917535 BFW917535 BPS917535 BZO917535 CJK917535 CTG917535 DDC917535 DMY917535 DWU917535 EGQ917535 EQM917535 FAI917535 FKE917535 FUA917535 GDW917535 GNS917535 GXO917535 HHK917535 HRG917535 IBC917535 IKY917535 IUU917535 JEQ917535 JOM917535 JYI917535 KIE917535 KSA917535 LBW917535 LLS917535 LVO917535 MFK917535 MPG917535 MZC917535 NIY917535 NSU917535 OCQ917535 OMM917535 OWI917535 PGE917535 PQA917535 PZW917535 QJS917535 QTO917535 RDK917535 RNG917535 RXC917535 SGY917535 SQU917535 TAQ917535 TKM917535 TUI917535 UEE917535 UOA917535 UXW917535 VHS917535 VRO917535 WBK917535 WLG917535 WVC917535 IQ983071 SM983071 ACI983071 AME983071 AWA983071 BFW983071 BPS983071 BZO983071 CJK983071 CTG983071 DDC983071 DMY983071 DWU983071 EGQ983071 EQM983071 FAI983071 FKE983071 FUA983071 GDW983071 GNS983071 GXO983071 HHK983071 HRG983071 IBC983071 IKY983071 IUU983071 JEQ983071 JOM983071 JYI983071 KIE983071 KSA983071 LBW983071 LLS983071 LVO983071 MFK983071 MPG983071 MZC983071 NIY983071 NSU983071 OCQ983071 OMM983071 OWI983071 PGE983071 PQA983071 PZW983071 QJS983071 QTO983071 RDK983071 RNG983071 RXC983071 SGY983071 SQU983071 TAQ983071 TKM983071 TUI983071 UEE983071 UOA983071 UXW983071 VHS983071 VRO983071 WBK983071 WLG983071 WVC983071 IQ65572 SM65572 ACI65572 AME65572 AWA65572 BFW65572 BPS65572 BZO65572 CJK65572 CTG65572 DDC65572 DMY65572 DWU65572 EGQ65572 EQM65572 FAI65572 FKE65572 FUA65572 GDW65572 GNS65572 GXO65572 HHK65572 HRG65572 IBC65572 IKY65572 IUU65572 JEQ65572 JOM65572 JYI65572 KIE65572 KSA65572 LBW65572 LLS65572 LVO65572 MFK65572 MPG65572 MZC65572 NIY65572 NSU65572 OCQ65572 OMM65572 OWI65572 PGE65572 PQA65572 PZW65572 QJS65572 QTO65572 RDK65572 RNG65572 RXC65572 SGY65572 SQU65572 TAQ65572 TKM65572 TUI65572 UEE65572 UOA65572 UXW65572 VHS65572 VRO65572 WBK65572 WLG65572 WVC65572 IQ131108 SM131108 ACI131108 AME131108 AWA131108 BFW131108 BPS131108 BZO131108 CJK131108 CTG131108 DDC131108 DMY131108 DWU131108 EGQ131108 EQM131108 FAI131108 FKE131108 FUA131108 GDW131108 GNS131108 GXO131108 HHK131108 HRG131108 IBC131108 IKY131108 IUU131108 JEQ131108 JOM131108 JYI131108 KIE131108 KSA131108 LBW131108 LLS131108 LVO131108 MFK131108 MPG131108 MZC131108 NIY131108 NSU131108 OCQ131108 OMM131108 OWI131108 PGE131108 PQA131108 PZW131108 QJS131108 QTO131108 RDK131108 RNG131108 RXC131108 SGY131108 SQU131108 TAQ131108 TKM131108 TUI131108 UEE131108 UOA131108 UXW131108 VHS131108 VRO131108 WBK131108 WLG131108 WVC131108 IQ196644 SM196644 ACI196644 AME196644 AWA196644 BFW196644 BPS196644 BZO196644 CJK196644 CTG196644 DDC196644 DMY196644 DWU196644 EGQ196644 EQM196644 FAI196644 FKE196644 FUA196644 GDW196644 GNS196644 GXO196644 HHK196644 HRG196644 IBC196644 IKY196644 IUU196644 JEQ196644 JOM196644 JYI196644 KIE196644 KSA196644 LBW196644 LLS196644 LVO196644 MFK196644 MPG196644 MZC196644 NIY196644 NSU196644 OCQ196644 OMM196644 OWI196644 PGE196644 PQA196644 PZW196644 QJS196644 QTO196644 RDK196644 RNG196644 RXC196644 SGY196644 SQU196644 TAQ196644 TKM196644 TUI196644 UEE196644 UOA196644 UXW196644 VHS196644 VRO196644 WBK196644 WLG196644 WVC196644 IQ262180 SM262180 ACI262180 AME262180 AWA262180 BFW262180 BPS262180 BZO262180 CJK262180 CTG262180 DDC262180 DMY262180 DWU262180 EGQ262180 EQM262180 FAI262180 FKE262180 FUA262180 GDW262180 GNS262180 GXO262180 HHK262180 HRG262180 IBC262180 IKY262180 IUU262180 JEQ262180 JOM262180 JYI262180 KIE262180 KSA262180 LBW262180 LLS262180 LVO262180 MFK262180 MPG262180 MZC262180 NIY262180 NSU262180 OCQ262180 OMM262180 OWI262180 PGE262180 PQA262180 PZW262180 QJS262180 QTO262180 RDK262180 RNG262180 RXC262180 SGY262180 SQU262180 TAQ262180 TKM262180 TUI262180 UEE262180 UOA262180 UXW262180 VHS262180 VRO262180 WBK262180 WLG262180 WVC262180 IQ327716 SM327716 ACI327716 AME327716 AWA327716 BFW327716 BPS327716 BZO327716 CJK327716 CTG327716 DDC327716 DMY327716 DWU327716 EGQ327716 EQM327716 FAI327716 FKE327716 FUA327716 GDW327716 GNS327716 GXO327716 HHK327716 HRG327716 IBC327716 IKY327716 IUU327716 JEQ327716 JOM327716 JYI327716 KIE327716 KSA327716 LBW327716 LLS327716 LVO327716 MFK327716 MPG327716 MZC327716 NIY327716 NSU327716 OCQ327716 OMM327716 OWI327716 PGE327716 PQA327716 PZW327716 QJS327716 QTO327716 RDK327716 RNG327716 RXC327716 SGY327716 SQU327716 TAQ327716 TKM327716 TUI327716 UEE327716 UOA327716 UXW327716 VHS327716 VRO327716 WBK327716 WLG327716 WVC327716 IQ393252 SM393252 ACI393252 AME393252 AWA393252 BFW393252 BPS393252 BZO393252 CJK393252 CTG393252 DDC393252 DMY393252 DWU393252 EGQ393252 EQM393252 FAI393252 FKE393252 FUA393252 GDW393252 GNS393252 GXO393252 HHK393252 HRG393252 IBC393252 IKY393252 IUU393252 JEQ393252 JOM393252 JYI393252 KIE393252 KSA393252 LBW393252 LLS393252 LVO393252 MFK393252 MPG393252 MZC393252 NIY393252 NSU393252 OCQ393252 OMM393252 OWI393252 PGE393252 PQA393252 PZW393252 QJS393252 QTO393252 RDK393252 RNG393252 RXC393252 SGY393252 SQU393252 TAQ393252 TKM393252 TUI393252 UEE393252 UOA393252 UXW393252 VHS393252 VRO393252 WBK393252 WLG393252 WVC393252 IQ458788 SM458788 ACI458788 AME458788 AWA458788 BFW458788 BPS458788 BZO458788 CJK458788 CTG458788 DDC458788 DMY458788 DWU458788 EGQ458788 EQM458788 FAI458788 FKE458788 FUA458788 GDW458788 GNS458788 GXO458788 HHK458788 HRG458788 IBC458788 IKY458788 IUU458788 JEQ458788 JOM458788 JYI458788 KIE458788 KSA458788 LBW458788 LLS458788 LVO458788 MFK458788 MPG458788 MZC458788 NIY458788 NSU458788 OCQ458788 OMM458788 OWI458788 PGE458788 PQA458788 PZW458788 QJS458788 QTO458788 RDK458788 RNG458788 RXC458788 SGY458788 SQU458788 TAQ458788 TKM458788 TUI458788 UEE458788 UOA458788 UXW458788 VHS458788 VRO458788 WBK458788 WLG458788 WVC458788 IQ524324 SM524324 ACI524324 AME524324 AWA524324 BFW524324 BPS524324 BZO524324 CJK524324 CTG524324 DDC524324 DMY524324 DWU524324 EGQ524324 EQM524324 FAI524324 FKE524324 FUA524324 GDW524324 GNS524324 GXO524324 HHK524324 HRG524324 IBC524324 IKY524324 IUU524324 JEQ524324 JOM524324 JYI524324 KIE524324 KSA524324 LBW524324 LLS524324 LVO524324 MFK524324 MPG524324 MZC524324 NIY524324 NSU524324 OCQ524324 OMM524324 OWI524324 PGE524324 PQA524324 PZW524324 QJS524324 QTO524324 RDK524324 RNG524324 RXC524324 SGY524324 SQU524324 TAQ524324 TKM524324 TUI524324 UEE524324 UOA524324 UXW524324 VHS524324 VRO524324 WBK524324 WLG524324 WVC524324 IQ589860 SM589860 ACI589860 AME589860 AWA589860 BFW589860 BPS589860 BZO589860 CJK589860 CTG589860 DDC589860 DMY589860 DWU589860 EGQ589860 EQM589860 FAI589860 FKE589860 FUA589860 GDW589860 GNS589860 GXO589860 HHK589860 HRG589860 IBC589860 IKY589860 IUU589860 JEQ589860 JOM589860 JYI589860 KIE589860 KSA589860 LBW589860 LLS589860 LVO589860 MFK589860 MPG589860 MZC589860 NIY589860 NSU589860 OCQ589860 OMM589860 OWI589860 PGE589860 PQA589860 PZW589860 QJS589860 QTO589860 RDK589860 RNG589860 RXC589860 SGY589860 SQU589860 TAQ589860 TKM589860 TUI589860 UEE589860 UOA589860 UXW589860 VHS589860 VRO589860 WBK589860 WLG589860 WVC589860 IQ655396 SM655396 ACI655396 AME655396 AWA655396 BFW655396 BPS655396 BZO655396 CJK655396 CTG655396 DDC655396 DMY655396 DWU655396 EGQ655396 EQM655396 FAI655396 FKE655396 FUA655396 GDW655396 GNS655396 GXO655396 HHK655396 HRG655396 IBC655396 IKY655396 IUU655396 JEQ655396 JOM655396 JYI655396 KIE655396 KSA655396 LBW655396 LLS655396 LVO655396 MFK655396 MPG655396 MZC655396 NIY655396 NSU655396 OCQ655396 OMM655396 OWI655396 PGE655396 PQA655396 PZW655396 QJS655396 QTO655396 RDK655396 RNG655396 RXC655396 SGY655396 SQU655396 TAQ655396 TKM655396 TUI655396 UEE655396 UOA655396 UXW655396 VHS655396 VRO655396 WBK655396 WLG655396 WVC655396 IQ720932 SM720932 ACI720932 AME720932 AWA720932 BFW720932 BPS720932 BZO720932 CJK720932 CTG720932 DDC720932 DMY720932 DWU720932 EGQ720932 EQM720932 FAI720932 FKE720932 FUA720932 GDW720932 GNS720932 GXO720932 HHK720932 HRG720932 IBC720932 IKY720932 IUU720932 JEQ720932 JOM720932 JYI720932 KIE720932 KSA720932 LBW720932 LLS720932 LVO720932 MFK720932 MPG720932 MZC720932 NIY720932 NSU720932 OCQ720932 OMM720932 OWI720932 PGE720932 PQA720932 PZW720932 QJS720932 QTO720932 RDK720932 RNG720932 RXC720932 SGY720932 SQU720932 TAQ720932 TKM720932 TUI720932 UEE720932 UOA720932 UXW720932 VHS720932 VRO720932 WBK720932 WLG720932 WVC720932 IQ786468 SM786468 ACI786468 AME786468 AWA786468 BFW786468 BPS786468 BZO786468 CJK786468 CTG786468 DDC786468 DMY786468 DWU786468 EGQ786468 EQM786468 FAI786468 FKE786468 FUA786468 GDW786468 GNS786468 GXO786468 HHK786468 HRG786468 IBC786468 IKY786468 IUU786468 JEQ786468 JOM786468 JYI786468 KIE786468 KSA786468 LBW786468 LLS786468 LVO786468 MFK786468 MPG786468 MZC786468 NIY786468 NSU786468 OCQ786468 OMM786468 OWI786468 PGE786468 PQA786468 PZW786468 QJS786468 QTO786468 RDK786468 RNG786468 RXC786468 SGY786468 SQU786468 TAQ786468 TKM786468 TUI786468 UEE786468 UOA786468 UXW786468 VHS786468 VRO786468 WBK786468 WLG786468 WVC786468 IQ852004 SM852004 ACI852004 AME852004 AWA852004 BFW852004 BPS852004 BZO852004 CJK852004 CTG852004 DDC852004 DMY852004 DWU852004 EGQ852004 EQM852004 FAI852004 FKE852004 FUA852004 GDW852004 GNS852004 GXO852004 HHK852004 HRG852004 IBC852004 IKY852004 IUU852004 JEQ852004 JOM852004 JYI852004 KIE852004 KSA852004 LBW852004 LLS852004 LVO852004 MFK852004 MPG852004 MZC852004 NIY852004 NSU852004 OCQ852004 OMM852004 OWI852004 PGE852004 PQA852004 PZW852004 QJS852004 QTO852004 RDK852004 RNG852004 RXC852004 SGY852004 SQU852004 TAQ852004 TKM852004 TUI852004 UEE852004 UOA852004 UXW852004 VHS852004 VRO852004 WBK852004 WLG852004 WVC852004 IQ917540 SM917540 ACI917540 AME917540 AWA917540 BFW917540 BPS917540 BZO917540 CJK917540 CTG917540 DDC917540 DMY917540 DWU917540 EGQ917540 EQM917540 FAI917540 FKE917540 FUA917540 GDW917540 GNS917540 GXO917540 HHK917540 HRG917540 IBC917540 IKY917540 IUU917540 JEQ917540 JOM917540 JYI917540 KIE917540 KSA917540 LBW917540 LLS917540 LVO917540 MFK917540 MPG917540 MZC917540 NIY917540 NSU917540 OCQ917540 OMM917540 OWI917540 PGE917540 PQA917540 PZW917540 QJS917540 QTO917540 RDK917540 RNG917540 RXC917540 SGY917540 SQU917540 TAQ917540 TKM917540 TUI917540 UEE917540 UOA917540 UXW917540 VHS917540 VRO917540 WBK917540 WLG917540 WVC917540 IQ983076 SM983076 ACI983076 AME983076 AWA983076 BFW983076 BPS983076 BZO983076 CJK983076 CTG983076 DDC983076 DMY983076 DWU983076 EGQ983076 EQM983076 FAI983076 FKE983076 FUA983076 GDW983076 GNS983076 GXO983076 HHK983076 HRG983076 IBC983076 IKY983076 IUU983076 JEQ983076 JOM983076 JYI983076 KIE983076 KSA983076 LBW983076 LLS983076 LVO983076 MFK983076 MPG983076 MZC983076 NIY983076 NSU983076 OCQ983076 OMM983076 OWI983076 PGE983076 PQA983076 PZW983076 QJS983076 QTO983076 RDK983076 RNG983076 RXC983076 SGY983076 SQU983076 TAQ983076 TKM983076 TUI983076 UEE983076 UOA983076 UXW983076 VHS983076 VRO983076 WBK983076 WLG983076 WVC983076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WLL983086 WVH983086 IP65546 SL65546 ACH65546 AMD65546 AVZ65546 BFV65546 BPR65546 BZN65546 CJJ65546 CTF65546 DDB65546 DMX65546 DWT65546 EGP65546 EQL65546 FAH65546 FKD65546 FTZ65546 GDV65546 GNR65546 GXN65546 HHJ65546 HRF65546 IBB65546 IKX65546 IUT65546 JEP65546 JOL65546 JYH65546 KID65546 KRZ65546 LBV65546 LLR65546 LVN65546 MFJ65546 MPF65546 MZB65546 NIX65546 NST65546 OCP65546 OML65546 OWH65546 PGD65546 PPZ65546 PZV65546 QJR65546 QTN65546 RDJ65546 RNF65546 RXB65546 SGX65546 SQT65546 TAP65546 TKL65546 TUH65546 UED65546 UNZ65546 UXV65546 VHR65546 VRN65546 WBJ65546 WLF65546 WVB65546 IP131082 SL131082 ACH131082 AMD131082 AVZ131082 BFV131082 BPR131082 BZN131082 CJJ131082 CTF131082 DDB131082 DMX131082 DWT131082 EGP131082 EQL131082 FAH131082 FKD131082 FTZ131082 GDV131082 GNR131082 GXN131082 HHJ131082 HRF131082 IBB131082 IKX131082 IUT131082 JEP131082 JOL131082 JYH131082 KID131082 KRZ131082 LBV131082 LLR131082 LVN131082 MFJ131082 MPF131082 MZB131082 NIX131082 NST131082 OCP131082 OML131082 OWH131082 PGD131082 PPZ131082 PZV131082 QJR131082 QTN131082 RDJ131082 RNF131082 RXB131082 SGX131082 SQT131082 TAP131082 TKL131082 TUH131082 UED131082 UNZ131082 UXV131082 VHR131082 VRN131082 WBJ131082 WLF131082 WVB131082 IP196618 SL196618 ACH196618 AMD196618 AVZ196618 BFV196618 BPR196618 BZN196618 CJJ196618 CTF196618 DDB196618 DMX196618 DWT196618 EGP196618 EQL196618 FAH196618 FKD196618 FTZ196618 GDV196618 GNR196618 GXN196618 HHJ196618 HRF196618 IBB196618 IKX196618 IUT196618 JEP196618 JOL196618 JYH196618 KID196618 KRZ196618 LBV196618 LLR196618 LVN196618 MFJ196618 MPF196618 MZB196618 NIX196618 NST196618 OCP196618 OML196618 OWH196618 PGD196618 PPZ196618 PZV196618 QJR196618 QTN196618 RDJ196618 RNF196618 RXB196618 SGX196618 SQT196618 TAP196618 TKL196618 TUH196618 UED196618 UNZ196618 UXV196618 VHR196618 VRN196618 WBJ196618 WLF196618 WVB196618 IP262154 SL262154 ACH262154 AMD262154 AVZ262154 BFV262154 BPR262154 BZN262154 CJJ262154 CTF262154 DDB262154 DMX262154 DWT262154 EGP262154 EQL262154 FAH262154 FKD262154 FTZ262154 GDV262154 GNR262154 GXN262154 HHJ262154 HRF262154 IBB262154 IKX262154 IUT262154 JEP262154 JOL262154 JYH262154 KID262154 KRZ262154 LBV262154 LLR262154 LVN262154 MFJ262154 MPF262154 MZB262154 NIX262154 NST262154 OCP262154 OML262154 OWH262154 PGD262154 PPZ262154 PZV262154 QJR262154 QTN262154 RDJ262154 RNF262154 RXB262154 SGX262154 SQT262154 TAP262154 TKL262154 TUH262154 UED262154 UNZ262154 UXV262154 VHR262154 VRN262154 WBJ262154 WLF262154 WVB262154 IP327690 SL327690 ACH327690 AMD327690 AVZ327690 BFV327690 BPR327690 BZN327690 CJJ327690 CTF327690 DDB327690 DMX327690 DWT327690 EGP327690 EQL327690 FAH327690 FKD327690 FTZ327690 GDV327690 GNR327690 GXN327690 HHJ327690 HRF327690 IBB327690 IKX327690 IUT327690 JEP327690 JOL327690 JYH327690 KID327690 KRZ327690 LBV327690 LLR327690 LVN327690 MFJ327690 MPF327690 MZB327690 NIX327690 NST327690 OCP327690 OML327690 OWH327690 PGD327690 PPZ327690 PZV327690 QJR327690 QTN327690 RDJ327690 RNF327690 RXB327690 SGX327690 SQT327690 TAP327690 TKL327690 TUH327690 UED327690 UNZ327690 UXV327690 VHR327690 VRN327690 WBJ327690 WLF327690 WVB327690 IP393226 SL393226 ACH393226 AMD393226 AVZ393226 BFV393226 BPR393226 BZN393226 CJJ393226 CTF393226 DDB393226 DMX393226 DWT393226 EGP393226 EQL393226 FAH393226 FKD393226 FTZ393226 GDV393226 GNR393226 GXN393226 HHJ393226 HRF393226 IBB393226 IKX393226 IUT393226 JEP393226 JOL393226 JYH393226 KID393226 KRZ393226 LBV393226 LLR393226 LVN393226 MFJ393226 MPF393226 MZB393226 NIX393226 NST393226 OCP393226 OML393226 OWH393226 PGD393226 PPZ393226 PZV393226 QJR393226 QTN393226 RDJ393226 RNF393226 RXB393226 SGX393226 SQT393226 TAP393226 TKL393226 TUH393226 UED393226 UNZ393226 UXV393226 VHR393226 VRN393226 WBJ393226 WLF393226 WVB393226 IP458762 SL458762 ACH458762 AMD458762 AVZ458762 BFV458762 BPR458762 BZN458762 CJJ458762 CTF458762 DDB458762 DMX458762 DWT458762 EGP458762 EQL458762 FAH458762 FKD458762 FTZ458762 GDV458762 GNR458762 GXN458762 HHJ458762 HRF458762 IBB458762 IKX458762 IUT458762 JEP458762 JOL458762 JYH458762 KID458762 KRZ458762 LBV458762 LLR458762 LVN458762 MFJ458762 MPF458762 MZB458762 NIX458762 NST458762 OCP458762 OML458762 OWH458762 PGD458762 PPZ458762 PZV458762 QJR458762 QTN458762 RDJ458762 RNF458762 RXB458762 SGX458762 SQT458762 TAP458762 TKL458762 TUH458762 UED458762 UNZ458762 UXV458762 VHR458762 VRN458762 WBJ458762 WLF458762 WVB458762 IP524298 SL524298 ACH524298 AMD524298 AVZ524298 BFV524298 BPR524298 BZN524298 CJJ524298 CTF524298 DDB524298 DMX524298 DWT524298 EGP524298 EQL524298 FAH524298 FKD524298 FTZ524298 GDV524298 GNR524298 GXN524298 HHJ524298 HRF524298 IBB524298 IKX524298 IUT524298 JEP524298 JOL524298 JYH524298 KID524298 KRZ524298 LBV524298 LLR524298 LVN524298 MFJ524298 MPF524298 MZB524298 NIX524298 NST524298 OCP524298 OML524298 OWH524298 PGD524298 PPZ524298 PZV524298 QJR524298 QTN524298 RDJ524298 RNF524298 RXB524298 SGX524298 SQT524298 TAP524298 TKL524298 TUH524298 UED524298 UNZ524298 UXV524298 VHR524298 VRN524298 WBJ524298 WLF524298 WVB524298 IP589834 SL589834 ACH589834 AMD589834 AVZ589834 BFV589834 BPR589834 BZN589834 CJJ589834 CTF589834 DDB589834 DMX589834 DWT589834 EGP589834 EQL589834 FAH589834 FKD589834 FTZ589834 GDV589834 GNR589834 GXN589834 HHJ589834 HRF589834 IBB589834 IKX589834 IUT589834 JEP589834 JOL589834 JYH589834 KID589834 KRZ589834 LBV589834 LLR589834 LVN589834 MFJ589834 MPF589834 MZB589834 NIX589834 NST589834 OCP589834 OML589834 OWH589834 PGD589834 PPZ589834 PZV589834 QJR589834 QTN589834 RDJ589834 RNF589834 RXB589834 SGX589834 SQT589834 TAP589834 TKL589834 TUH589834 UED589834 UNZ589834 UXV589834 VHR589834 VRN589834 WBJ589834 WLF589834 WVB589834 IP655370 SL655370 ACH655370 AMD655370 AVZ655370 BFV655370 BPR655370 BZN655370 CJJ655370 CTF655370 DDB655370 DMX655370 DWT655370 EGP655370 EQL655370 FAH655370 FKD655370 FTZ655370 GDV655370 GNR655370 GXN655370 HHJ655370 HRF655370 IBB655370 IKX655370 IUT655370 JEP655370 JOL655370 JYH655370 KID655370 KRZ655370 LBV655370 LLR655370 LVN655370 MFJ655370 MPF655370 MZB655370 NIX655370 NST655370 OCP655370 OML655370 OWH655370 PGD655370 PPZ655370 PZV655370 QJR655370 QTN655370 RDJ655370 RNF655370 RXB655370 SGX655370 SQT655370 TAP655370 TKL655370 TUH655370 UED655370 UNZ655370 UXV655370 VHR655370 VRN655370 WBJ655370 WLF655370 WVB655370 IP720906 SL720906 ACH720906 AMD720906 AVZ720906 BFV720906 BPR720906 BZN720906 CJJ720906 CTF720906 DDB720906 DMX720906 DWT720906 EGP720906 EQL720906 FAH720906 FKD720906 FTZ720906 GDV720906 GNR720906 GXN720906 HHJ720906 HRF720906 IBB720906 IKX720906 IUT720906 JEP720906 JOL720906 JYH720906 KID720906 KRZ720906 LBV720906 LLR720906 LVN720906 MFJ720906 MPF720906 MZB720906 NIX720906 NST720906 OCP720906 OML720906 OWH720906 PGD720906 PPZ720906 PZV720906 QJR720906 QTN720906 RDJ720906 RNF720906 RXB720906 SGX720906 SQT720906 TAP720906 TKL720906 TUH720906 UED720906 UNZ720906 UXV720906 VHR720906 VRN720906 WBJ720906 WLF720906 WVB720906 IP786442 SL786442 ACH786442 AMD786442 AVZ786442 BFV786442 BPR786442 BZN786442 CJJ786442 CTF786442 DDB786442 DMX786442 DWT786442 EGP786442 EQL786442 FAH786442 FKD786442 FTZ786442 GDV786442 GNR786442 GXN786442 HHJ786442 HRF786442 IBB786442 IKX786442 IUT786442 JEP786442 JOL786442 JYH786442 KID786442 KRZ786442 LBV786442 LLR786442 LVN786442 MFJ786442 MPF786442 MZB786442 NIX786442 NST786442 OCP786442 OML786442 OWH786442 PGD786442 PPZ786442 PZV786442 QJR786442 QTN786442 RDJ786442 RNF786442 RXB786442 SGX786442 SQT786442 TAP786442 TKL786442 TUH786442 UED786442 UNZ786442 UXV786442 VHR786442 VRN786442 WBJ786442 WLF786442 WVB786442 IP851978 SL851978 ACH851978 AMD851978 AVZ851978 BFV851978 BPR851978 BZN851978 CJJ851978 CTF851978 DDB851978 DMX851978 DWT851978 EGP851978 EQL851978 FAH851978 FKD851978 FTZ851978 GDV851978 GNR851978 GXN851978 HHJ851978 HRF851978 IBB851978 IKX851978 IUT851978 JEP851978 JOL851978 JYH851978 KID851978 KRZ851978 LBV851978 LLR851978 LVN851978 MFJ851978 MPF851978 MZB851978 NIX851978 NST851978 OCP851978 OML851978 OWH851978 PGD851978 PPZ851978 PZV851978 QJR851978 QTN851978 RDJ851978 RNF851978 RXB851978 SGX851978 SQT851978 TAP851978 TKL851978 TUH851978 UED851978 UNZ851978 UXV851978 VHR851978 VRN851978 WBJ851978 WLF851978 WVB851978 IP917514 SL917514 ACH917514 AMD917514 AVZ917514 BFV917514 BPR917514 BZN917514 CJJ917514 CTF917514 DDB917514 DMX917514 DWT917514 EGP917514 EQL917514 FAH917514 FKD917514 FTZ917514 GDV917514 GNR917514 GXN917514 HHJ917514 HRF917514 IBB917514 IKX917514 IUT917514 JEP917514 JOL917514 JYH917514 KID917514 KRZ917514 LBV917514 LLR917514 LVN917514 MFJ917514 MPF917514 MZB917514 NIX917514 NST917514 OCP917514 OML917514 OWH917514 PGD917514 PPZ917514 PZV917514 QJR917514 QTN917514 RDJ917514 RNF917514 RXB917514 SGX917514 SQT917514 TAP917514 TKL917514 TUH917514 UED917514 UNZ917514 UXV917514 VHR917514 VRN917514 WBJ917514 WLF917514 WVB917514 IP983050 SL983050 ACH983050 AMD983050 AVZ983050 BFV983050 BPR983050 BZN983050 CJJ983050 CTF983050 DDB983050 DMX983050 DWT983050 EGP983050 EQL983050 FAH983050 FKD983050 FTZ983050 GDV983050 GNR983050 GXN983050 HHJ983050 HRF983050 IBB983050 IKX983050 IUT983050 JEP983050 JOL983050 JYH983050 KID983050 KRZ983050 LBV983050 LLR983050 LVN983050 MFJ983050 MPF983050 MZB983050 NIX983050 NST983050 OCP983050 OML983050 OWH983050 PGD983050 PPZ983050 PZV983050 QJR983050 QTN983050 RDJ983050 RNF983050 RXB983050 SGX983050 SQT983050 TAP983050 TKL983050 TUH983050 UED983050 UNZ983050 UXV983050 VHR983050 VRN983050 WBJ983050 WLF983050 WVB983050 IL65540 SH65540 ACD65540 ALZ65540 AVV65540 BFR65540 BPN65540 BZJ65540 CJF65540 CTB65540 DCX65540 DMT65540 DWP65540 EGL65540 EQH65540 FAD65540 FJZ65540 FTV65540 GDR65540 GNN65540 GXJ65540 HHF65540 HRB65540 IAX65540 IKT65540 IUP65540 JEL65540 JOH65540 JYD65540 KHZ65540 KRV65540 LBR65540 LLN65540 LVJ65540 MFF65540 MPB65540 MYX65540 NIT65540 NSP65540 OCL65540 OMH65540 OWD65540 PFZ65540 PPV65540 PZR65540 QJN65540 QTJ65540 RDF65540 RNB65540 RWX65540 SGT65540 SQP65540 TAL65540 TKH65540 TUD65540 UDZ65540 UNV65540 UXR65540 VHN65540 VRJ65540 WBF65540 WLB65540 WUX65540 IL131076 SH131076 ACD131076 ALZ131076 AVV131076 BFR131076 BPN131076 BZJ131076 CJF131076 CTB131076 DCX131076 DMT131076 DWP131076 EGL131076 EQH131076 FAD131076 FJZ131076 FTV131076 GDR131076 GNN131076 GXJ131076 HHF131076 HRB131076 IAX131076 IKT131076 IUP131076 JEL131076 JOH131076 JYD131076 KHZ131076 KRV131076 LBR131076 LLN131076 LVJ131076 MFF131076 MPB131076 MYX131076 NIT131076 NSP131076 OCL131076 OMH131076 OWD131076 PFZ131076 PPV131076 PZR131076 QJN131076 QTJ131076 RDF131076 RNB131076 RWX131076 SGT131076 SQP131076 TAL131076 TKH131076 TUD131076 UDZ131076 UNV131076 UXR131076 VHN131076 VRJ131076 WBF131076 WLB131076 WUX131076 IL196612 SH196612 ACD196612 ALZ196612 AVV196612 BFR196612 BPN196612 BZJ196612 CJF196612 CTB196612 DCX196612 DMT196612 DWP196612 EGL196612 EQH196612 FAD196612 FJZ196612 FTV196612 GDR196612 GNN196612 GXJ196612 HHF196612 HRB196612 IAX196612 IKT196612 IUP196612 JEL196612 JOH196612 JYD196612 KHZ196612 KRV196612 LBR196612 LLN196612 LVJ196612 MFF196612 MPB196612 MYX196612 NIT196612 NSP196612 OCL196612 OMH196612 OWD196612 PFZ196612 PPV196612 PZR196612 QJN196612 QTJ196612 RDF196612 RNB196612 RWX196612 SGT196612 SQP196612 TAL196612 TKH196612 TUD196612 UDZ196612 UNV196612 UXR196612 VHN196612 VRJ196612 WBF196612 WLB196612 WUX196612 IL262148 SH262148 ACD262148 ALZ262148 AVV262148 BFR262148 BPN262148 BZJ262148 CJF262148 CTB262148 DCX262148 DMT262148 DWP262148 EGL262148 EQH262148 FAD262148 FJZ262148 FTV262148 GDR262148 GNN262148 GXJ262148 HHF262148 HRB262148 IAX262148 IKT262148 IUP262148 JEL262148 JOH262148 JYD262148 KHZ262148 KRV262148 LBR262148 LLN262148 LVJ262148 MFF262148 MPB262148 MYX262148 NIT262148 NSP262148 OCL262148 OMH262148 OWD262148 PFZ262148 PPV262148 PZR262148 QJN262148 QTJ262148 RDF262148 RNB262148 RWX262148 SGT262148 SQP262148 TAL262148 TKH262148 TUD262148 UDZ262148 UNV262148 UXR262148 VHN262148 VRJ262148 WBF262148 WLB262148 WUX262148 IL327684 SH327684 ACD327684 ALZ327684 AVV327684 BFR327684 BPN327684 BZJ327684 CJF327684 CTB327684 DCX327684 DMT327684 DWP327684 EGL327684 EQH327684 FAD327684 FJZ327684 FTV327684 GDR327684 GNN327684 GXJ327684 HHF327684 HRB327684 IAX327684 IKT327684 IUP327684 JEL327684 JOH327684 JYD327684 KHZ327684 KRV327684 LBR327684 LLN327684 LVJ327684 MFF327684 MPB327684 MYX327684 NIT327684 NSP327684 OCL327684 OMH327684 OWD327684 PFZ327684 PPV327684 PZR327684 QJN327684 QTJ327684 RDF327684 RNB327684 RWX327684 SGT327684 SQP327684 TAL327684 TKH327684 TUD327684 UDZ327684 UNV327684 UXR327684 VHN327684 VRJ327684 WBF327684 WLB327684 WUX327684 IL393220 SH393220 ACD393220 ALZ393220 AVV393220 BFR393220 BPN393220 BZJ393220 CJF393220 CTB393220 DCX393220 DMT393220 DWP393220 EGL393220 EQH393220 FAD393220 FJZ393220 FTV393220 GDR393220 GNN393220 GXJ393220 HHF393220 HRB393220 IAX393220 IKT393220 IUP393220 JEL393220 JOH393220 JYD393220 KHZ393220 KRV393220 LBR393220 LLN393220 LVJ393220 MFF393220 MPB393220 MYX393220 NIT393220 NSP393220 OCL393220 OMH393220 OWD393220 PFZ393220 PPV393220 PZR393220 QJN393220 QTJ393220 RDF393220 RNB393220 RWX393220 SGT393220 SQP393220 TAL393220 TKH393220 TUD393220 UDZ393220 UNV393220 UXR393220 VHN393220 VRJ393220 WBF393220 WLB393220 WUX393220 IL458756 SH458756 ACD458756 ALZ458756 AVV458756 BFR458756 BPN458756 BZJ458756 CJF458756 CTB458756 DCX458756 DMT458756 DWP458756 EGL458756 EQH458756 FAD458756 FJZ458756 FTV458756 GDR458756 GNN458756 GXJ458756 HHF458756 HRB458756 IAX458756 IKT458756 IUP458756 JEL458756 JOH458756 JYD458756 KHZ458756 KRV458756 LBR458756 LLN458756 LVJ458756 MFF458756 MPB458756 MYX458756 NIT458756 NSP458756 OCL458756 OMH458756 OWD458756 PFZ458756 PPV458756 PZR458756 QJN458756 QTJ458756 RDF458756 RNB458756 RWX458756 SGT458756 SQP458756 TAL458756 TKH458756 TUD458756 UDZ458756 UNV458756 UXR458756 VHN458756 VRJ458756 WBF458756 WLB458756 WUX458756 IL524292 SH524292 ACD524292 ALZ524292 AVV524292 BFR524292 BPN524292 BZJ524292 CJF524292 CTB524292 DCX524292 DMT524292 DWP524292 EGL524292 EQH524292 FAD524292 FJZ524292 FTV524292 GDR524292 GNN524292 GXJ524292 HHF524292 HRB524292 IAX524292 IKT524292 IUP524292 JEL524292 JOH524292 JYD524292 KHZ524292 KRV524292 LBR524292 LLN524292 LVJ524292 MFF524292 MPB524292 MYX524292 NIT524292 NSP524292 OCL524292 OMH524292 OWD524292 PFZ524292 PPV524292 PZR524292 QJN524292 QTJ524292 RDF524292 RNB524292 RWX524292 SGT524292 SQP524292 TAL524292 TKH524292 TUD524292 UDZ524292 UNV524292 UXR524292 VHN524292 VRJ524292 WBF524292 WLB524292 WUX524292 IL589828 SH589828 ACD589828 ALZ589828 AVV589828 BFR589828 BPN589828 BZJ589828 CJF589828 CTB589828 DCX589828 DMT589828 DWP589828 EGL589828 EQH589828 FAD589828 FJZ589828 FTV589828 GDR589828 GNN589828 GXJ589828 HHF589828 HRB589828 IAX589828 IKT589828 IUP589828 JEL589828 JOH589828 JYD589828 KHZ589828 KRV589828 LBR589828 LLN589828 LVJ589828 MFF589828 MPB589828 MYX589828 NIT589828 NSP589828 OCL589828 OMH589828 OWD589828 PFZ589828 PPV589828 PZR589828 QJN589828 QTJ589828 RDF589828 RNB589828 RWX589828 SGT589828 SQP589828 TAL589828 TKH589828 TUD589828 UDZ589828 UNV589828 UXR589828 VHN589828 VRJ589828 WBF589828 WLB589828 WUX589828 IL655364 SH655364 ACD655364 ALZ655364 AVV655364 BFR655364 BPN655364 BZJ655364 CJF655364 CTB655364 DCX655364 DMT655364 DWP655364 EGL655364 EQH655364 FAD655364 FJZ655364 FTV655364 GDR655364 GNN655364 GXJ655364 HHF655364 HRB655364 IAX655364 IKT655364 IUP655364 JEL655364 JOH655364 JYD655364 KHZ655364 KRV655364 LBR655364 LLN655364 LVJ655364 MFF655364 MPB655364 MYX655364 NIT655364 NSP655364 OCL655364 OMH655364 OWD655364 PFZ655364 PPV655364 PZR655364 QJN655364 QTJ655364 RDF655364 RNB655364 RWX655364 SGT655364 SQP655364 TAL655364 TKH655364 TUD655364 UDZ655364 UNV655364 UXR655364 VHN655364 VRJ655364 WBF655364 WLB655364 WUX655364 IL720900 SH720900 ACD720900 ALZ720900 AVV720900 BFR720900 BPN720900 BZJ720900 CJF720900 CTB720900 DCX720900 DMT720900 DWP720900 EGL720900 EQH720900 FAD720900 FJZ720900 FTV720900 GDR720900 GNN720900 GXJ720900 HHF720900 HRB720900 IAX720900 IKT720900 IUP720900 JEL720900 JOH720900 JYD720900 KHZ720900 KRV720900 LBR720900 LLN720900 LVJ720900 MFF720900 MPB720900 MYX720900 NIT720900 NSP720900 OCL720900 OMH720900 OWD720900 PFZ720900 PPV720900 PZR720900 QJN720900 QTJ720900 RDF720900 RNB720900 RWX720900 SGT720900 SQP720900 TAL720900 TKH720900 TUD720900 UDZ720900 UNV720900 UXR720900 VHN720900 VRJ720900 WBF720900 WLB720900 WUX720900 IL786436 SH786436 ACD786436 ALZ786436 AVV786436 BFR786436 BPN786436 BZJ786436 CJF786436 CTB786436 DCX786436 DMT786436 DWP786436 EGL786436 EQH786436 FAD786436 FJZ786436 FTV786436 GDR786436 GNN786436 GXJ786436 HHF786436 HRB786436 IAX786436 IKT786436 IUP786436 JEL786436 JOH786436 JYD786436 KHZ786436 KRV786436 LBR786436 LLN786436 LVJ786436 MFF786436 MPB786436 MYX786436 NIT786436 NSP786436 OCL786436 OMH786436 OWD786436 PFZ786436 PPV786436 PZR786436 QJN786436 QTJ786436 RDF786436 RNB786436 RWX786436 SGT786436 SQP786436 TAL786436 TKH786436 TUD786436 UDZ786436 UNV786436 UXR786436 VHN786436 VRJ786436 WBF786436 WLB786436 WUX786436 IL851972 SH851972 ACD851972 ALZ851972 AVV851972 BFR851972 BPN851972 BZJ851972 CJF851972 CTB851972 DCX851972 DMT851972 DWP851972 EGL851972 EQH851972 FAD851972 FJZ851972 FTV851972 GDR851972 GNN851972 GXJ851972 HHF851972 HRB851972 IAX851972 IKT851972 IUP851972 JEL851972 JOH851972 JYD851972 KHZ851972 KRV851972 LBR851972 LLN851972 LVJ851972 MFF851972 MPB851972 MYX851972 NIT851972 NSP851972 OCL851972 OMH851972 OWD851972 PFZ851972 PPV851972 PZR851972 QJN851972 QTJ851972 RDF851972 RNB851972 RWX851972 SGT851972 SQP851972 TAL851972 TKH851972 TUD851972 UDZ851972 UNV851972 UXR851972 VHN851972 VRJ851972 WBF851972 WLB851972 WUX851972 IL917508 SH917508 ACD917508 ALZ917508 AVV917508 BFR917508 BPN917508 BZJ917508 CJF917508 CTB917508 DCX917508 DMT917508 DWP917508 EGL917508 EQH917508 FAD917508 FJZ917508 FTV917508 GDR917508 GNN917508 GXJ917508 HHF917508 HRB917508 IAX917508 IKT917508 IUP917508 JEL917508 JOH917508 JYD917508 KHZ917508 KRV917508 LBR917508 LLN917508 LVJ917508 MFF917508 MPB917508 MYX917508 NIT917508 NSP917508 OCL917508 OMH917508 OWD917508 PFZ917508 PPV917508 PZR917508 QJN917508 QTJ917508 RDF917508 RNB917508 RWX917508 SGT917508 SQP917508 TAL917508 TKH917508 TUD917508 UDZ917508 UNV917508 UXR917508 VHN917508 VRJ917508 WBF917508 WLB917508 WUX917508 IL983044 SH983044 ACD983044 ALZ983044 AVV983044 BFR983044 BPN983044 BZJ983044 CJF983044 CTB983044 DCX983044 DMT983044 DWP983044 EGL983044 EQH983044 FAD983044 FJZ983044 FTV983044 GDR983044 GNN983044 GXJ983044 HHF983044 HRB983044 IAX983044 IKT983044 IUP983044 JEL983044 JOH983044 JYD983044 KHZ983044 KRV983044 LBR983044 LLN983044 LVJ983044 MFF983044 MPB983044 MYX983044 NIT983044 NSP983044 OCL983044 OMH983044 OWD983044 PFZ983044 PPV983044 PZR983044 QJN983044 QTJ983044 RDF983044 RNB983044 RWX983044 SGT983044 SQP983044 TAL983044 TKH983044 TUD983044 UDZ983044 UNV983044 UXR983044 VHN983044 VRJ983044 WBF983044 WLB983044 WUX983044</xm:sqref>
        </x14:dataValidation>
        <x14:dataValidation imeMode="hiragana" allowBlank="1" showInputMessage="1" showErrorMessage="1" xr:uid="{E69AC5E5-5EF5-44C1-A60D-C4A0E874989E}">
          <xm:sqref>HS65558:IK65559 RO65558:SG65559 ABK65558:ACC65559 ALG65558:ALY65559 AVC65558:AVU65559 BEY65558:BFQ65559 BOU65558:BPM65559 BYQ65558:BZI65559 CIM65558:CJE65559 CSI65558:CTA65559 DCE65558:DCW65559 DMA65558:DMS65559 DVW65558:DWO65559 EFS65558:EGK65559 EPO65558:EQG65559 EZK65558:FAC65559 FJG65558:FJY65559 FTC65558:FTU65559 GCY65558:GDQ65559 GMU65558:GNM65559 GWQ65558:GXI65559 HGM65558:HHE65559 HQI65558:HRA65559 IAE65558:IAW65559 IKA65558:IKS65559 ITW65558:IUO65559 JDS65558:JEK65559 JNO65558:JOG65559 JXK65558:JYC65559 KHG65558:KHY65559 KRC65558:KRU65559 LAY65558:LBQ65559 LKU65558:LLM65559 LUQ65558:LVI65559 MEM65558:MFE65559 MOI65558:MPA65559 MYE65558:MYW65559 NIA65558:NIS65559 NRW65558:NSO65559 OBS65558:OCK65559 OLO65558:OMG65559 OVK65558:OWC65559 PFG65558:PFY65559 PPC65558:PPU65559 PYY65558:PZQ65559 QIU65558:QJM65559 QSQ65558:QTI65559 RCM65558:RDE65559 RMI65558:RNA65559 RWE65558:RWW65559 SGA65558:SGS65559 SPW65558:SQO65559 SZS65558:TAK65559 TJO65558:TKG65559 TTK65558:TUC65559 UDG65558:UDY65559 UNC65558:UNU65559 UWY65558:UXQ65559 VGU65558:VHM65559 VQQ65558:VRI65559 WAM65558:WBE65559 WKI65558:WLA65559 WUE65558:WUW65559 HS131094:IK131095 RO131094:SG131095 ABK131094:ACC131095 ALG131094:ALY131095 AVC131094:AVU131095 BEY131094:BFQ131095 BOU131094:BPM131095 BYQ131094:BZI131095 CIM131094:CJE131095 CSI131094:CTA131095 DCE131094:DCW131095 DMA131094:DMS131095 DVW131094:DWO131095 EFS131094:EGK131095 EPO131094:EQG131095 EZK131094:FAC131095 FJG131094:FJY131095 FTC131094:FTU131095 GCY131094:GDQ131095 GMU131094:GNM131095 GWQ131094:GXI131095 HGM131094:HHE131095 HQI131094:HRA131095 IAE131094:IAW131095 IKA131094:IKS131095 ITW131094:IUO131095 JDS131094:JEK131095 JNO131094:JOG131095 JXK131094:JYC131095 KHG131094:KHY131095 KRC131094:KRU131095 LAY131094:LBQ131095 LKU131094:LLM131095 LUQ131094:LVI131095 MEM131094:MFE131095 MOI131094:MPA131095 MYE131094:MYW131095 NIA131094:NIS131095 NRW131094:NSO131095 OBS131094:OCK131095 OLO131094:OMG131095 OVK131094:OWC131095 PFG131094:PFY131095 PPC131094:PPU131095 PYY131094:PZQ131095 QIU131094:QJM131095 QSQ131094:QTI131095 RCM131094:RDE131095 RMI131094:RNA131095 RWE131094:RWW131095 SGA131094:SGS131095 SPW131094:SQO131095 SZS131094:TAK131095 TJO131094:TKG131095 TTK131094:TUC131095 UDG131094:UDY131095 UNC131094:UNU131095 UWY131094:UXQ131095 VGU131094:VHM131095 VQQ131094:VRI131095 WAM131094:WBE131095 WKI131094:WLA131095 WUE131094:WUW131095 HS196630:IK196631 RO196630:SG196631 ABK196630:ACC196631 ALG196630:ALY196631 AVC196630:AVU196631 BEY196630:BFQ196631 BOU196630:BPM196631 BYQ196630:BZI196631 CIM196630:CJE196631 CSI196630:CTA196631 DCE196630:DCW196631 DMA196630:DMS196631 DVW196630:DWO196631 EFS196630:EGK196631 EPO196630:EQG196631 EZK196630:FAC196631 FJG196630:FJY196631 FTC196630:FTU196631 GCY196630:GDQ196631 GMU196630:GNM196631 GWQ196630:GXI196631 HGM196630:HHE196631 HQI196630:HRA196631 IAE196630:IAW196631 IKA196630:IKS196631 ITW196630:IUO196631 JDS196630:JEK196631 JNO196630:JOG196631 JXK196630:JYC196631 KHG196630:KHY196631 KRC196630:KRU196631 LAY196630:LBQ196631 LKU196630:LLM196631 LUQ196630:LVI196631 MEM196630:MFE196631 MOI196630:MPA196631 MYE196630:MYW196631 NIA196630:NIS196631 NRW196630:NSO196631 OBS196630:OCK196631 OLO196630:OMG196631 OVK196630:OWC196631 PFG196630:PFY196631 PPC196630:PPU196631 PYY196630:PZQ196631 QIU196630:QJM196631 QSQ196630:QTI196631 RCM196630:RDE196631 RMI196630:RNA196631 RWE196630:RWW196631 SGA196630:SGS196631 SPW196630:SQO196631 SZS196630:TAK196631 TJO196630:TKG196631 TTK196630:TUC196631 UDG196630:UDY196631 UNC196630:UNU196631 UWY196630:UXQ196631 VGU196630:VHM196631 VQQ196630:VRI196631 WAM196630:WBE196631 WKI196630:WLA196631 WUE196630:WUW196631 HS262166:IK262167 RO262166:SG262167 ABK262166:ACC262167 ALG262166:ALY262167 AVC262166:AVU262167 BEY262166:BFQ262167 BOU262166:BPM262167 BYQ262166:BZI262167 CIM262166:CJE262167 CSI262166:CTA262167 DCE262166:DCW262167 DMA262166:DMS262167 DVW262166:DWO262167 EFS262166:EGK262167 EPO262166:EQG262167 EZK262166:FAC262167 FJG262166:FJY262167 FTC262166:FTU262167 GCY262166:GDQ262167 GMU262166:GNM262167 GWQ262166:GXI262167 HGM262166:HHE262167 HQI262166:HRA262167 IAE262166:IAW262167 IKA262166:IKS262167 ITW262166:IUO262167 JDS262166:JEK262167 JNO262166:JOG262167 JXK262166:JYC262167 KHG262166:KHY262167 KRC262166:KRU262167 LAY262166:LBQ262167 LKU262166:LLM262167 LUQ262166:LVI262167 MEM262166:MFE262167 MOI262166:MPA262167 MYE262166:MYW262167 NIA262166:NIS262167 NRW262166:NSO262167 OBS262166:OCK262167 OLO262166:OMG262167 OVK262166:OWC262167 PFG262166:PFY262167 PPC262166:PPU262167 PYY262166:PZQ262167 QIU262166:QJM262167 QSQ262166:QTI262167 RCM262166:RDE262167 RMI262166:RNA262167 RWE262166:RWW262167 SGA262166:SGS262167 SPW262166:SQO262167 SZS262166:TAK262167 TJO262166:TKG262167 TTK262166:TUC262167 UDG262166:UDY262167 UNC262166:UNU262167 UWY262166:UXQ262167 VGU262166:VHM262167 VQQ262166:VRI262167 WAM262166:WBE262167 WKI262166:WLA262167 WUE262166:WUW262167 HS327702:IK327703 RO327702:SG327703 ABK327702:ACC327703 ALG327702:ALY327703 AVC327702:AVU327703 BEY327702:BFQ327703 BOU327702:BPM327703 BYQ327702:BZI327703 CIM327702:CJE327703 CSI327702:CTA327703 DCE327702:DCW327703 DMA327702:DMS327703 DVW327702:DWO327703 EFS327702:EGK327703 EPO327702:EQG327703 EZK327702:FAC327703 FJG327702:FJY327703 FTC327702:FTU327703 GCY327702:GDQ327703 GMU327702:GNM327703 GWQ327702:GXI327703 HGM327702:HHE327703 HQI327702:HRA327703 IAE327702:IAW327703 IKA327702:IKS327703 ITW327702:IUO327703 JDS327702:JEK327703 JNO327702:JOG327703 JXK327702:JYC327703 KHG327702:KHY327703 KRC327702:KRU327703 LAY327702:LBQ327703 LKU327702:LLM327703 LUQ327702:LVI327703 MEM327702:MFE327703 MOI327702:MPA327703 MYE327702:MYW327703 NIA327702:NIS327703 NRW327702:NSO327703 OBS327702:OCK327703 OLO327702:OMG327703 OVK327702:OWC327703 PFG327702:PFY327703 PPC327702:PPU327703 PYY327702:PZQ327703 QIU327702:QJM327703 QSQ327702:QTI327703 RCM327702:RDE327703 RMI327702:RNA327703 RWE327702:RWW327703 SGA327702:SGS327703 SPW327702:SQO327703 SZS327702:TAK327703 TJO327702:TKG327703 TTK327702:TUC327703 UDG327702:UDY327703 UNC327702:UNU327703 UWY327702:UXQ327703 VGU327702:VHM327703 VQQ327702:VRI327703 WAM327702:WBE327703 WKI327702:WLA327703 WUE327702:WUW327703 HS393238:IK393239 RO393238:SG393239 ABK393238:ACC393239 ALG393238:ALY393239 AVC393238:AVU393239 BEY393238:BFQ393239 BOU393238:BPM393239 BYQ393238:BZI393239 CIM393238:CJE393239 CSI393238:CTA393239 DCE393238:DCW393239 DMA393238:DMS393239 DVW393238:DWO393239 EFS393238:EGK393239 EPO393238:EQG393239 EZK393238:FAC393239 FJG393238:FJY393239 FTC393238:FTU393239 GCY393238:GDQ393239 GMU393238:GNM393239 GWQ393238:GXI393239 HGM393238:HHE393239 HQI393238:HRA393239 IAE393238:IAW393239 IKA393238:IKS393239 ITW393238:IUO393239 JDS393238:JEK393239 JNO393238:JOG393239 JXK393238:JYC393239 KHG393238:KHY393239 KRC393238:KRU393239 LAY393238:LBQ393239 LKU393238:LLM393239 LUQ393238:LVI393239 MEM393238:MFE393239 MOI393238:MPA393239 MYE393238:MYW393239 NIA393238:NIS393239 NRW393238:NSO393239 OBS393238:OCK393239 OLO393238:OMG393239 OVK393238:OWC393239 PFG393238:PFY393239 PPC393238:PPU393239 PYY393238:PZQ393239 QIU393238:QJM393239 QSQ393238:QTI393239 RCM393238:RDE393239 RMI393238:RNA393239 RWE393238:RWW393239 SGA393238:SGS393239 SPW393238:SQO393239 SZS393238:TAK393239 TJO393238:TKG393239 TTK393238:TUC393239 UDG393238:UDY393239 UNC393238:UNU393239 UWY393238:UXQ393239 VGU393238:VHM393239 VQQ393238:VRI393239 WAM393238:WBE393239 WKI393238:WLA393239 WUE393238:WUW393239 HS458774:IK458775 RO458774:SG458775 ABK458774:ACC458775 ALG458774:ALY458775 AVC458774:AVU458775 BEY458774:BFQ458775 BOU458774:BPM458775 BYQ458774:BZI458775 CIM458774:CJE458775 CSI458774:CTA458775 DCE458774:DCW458775 DMA458774:DMS458775 DVW458774:DWO458775 EFS458774:EGK458775 EPO458774:EQG458775 EZK458774:FAC458775 FJG458774:FJY458775 FTC458774:FTU458775 GCY458774:GDQ458775 GMU458774:GNM458775 GWQ458774:GXI458775 HGM458774:HHE458775 HQI458774:HRA458775 IAE458774:IAW458775 IKA458774:IKS458775 ITW458774:IUO458775 JDS458774:JEK458775 JNO458774:JOG458775 JXK458774:JYC458775 KHG458774:KHY458775 KRC458774:KRU458775 LAY458774:LBQ458775 LKU458774:LLM458775 LUQ458774:LVI458775 MEM458774:MFE458775 MOI458774:MPA458775 MYE458774:MYW458775 NIA458774:NIS458775 NRW458774:NSO458775 OBS458774:OCK458775 OLO458774:OMG458775 OVK458774:OWC458775 PFG458774:PFY458775 PPC458774:PPU458775 PYY458774:PZQ458775 QIU458774:QJM458775 QSQ458774:QTI458775 RCM458774:RDE458775 RMI458774:RNA458775 RWE458774:RWW458775 SGA458774:SGS458775 SPW458774:SQO458775 SZS458774:TAK458775 TJO458774:TKG458775 TTK458774:TUC458775 UDG458774:UDY458775 UNC458774:UNU458775 UWY458774:UXQ458775 VGU458774:VHM458775 VQQ458774:VRI458775 WAM458774:WBE458775 WKI458774:WLA458775 WUE458774:WUW458775 HS524310:IK524311 RO524310:SG524311 ABK524310:ACC524311 ALG524310:ALY524311 AVC524310:AVU524311 BEY524310:BFQ524311 BOU524310:BPM524311 BYQ524310:BZI524311 CIM524310:CJE524311 CSI524310:CTA524311 DCE524310:DCW524311 DMA524310:DMS524311 DVW524310:DWO524311 EFS524310:EGK524311 EPO524310:EQG524311 EZK524310:FAC524311 FJG524310:FJY524311 FTC524310:FTU524311 GCY524310:GDQ524311 GMU524310:GNM524311 GWQ524310:GXI524311 HGM524310:HHE524311 HQI524310:HRA524311 IAE524310:IAW524311 IKA524310:IKS524311 ITW524310:IUO524311 JDS524310:JEK524311 JNO524310:JOG524311 JXK524310:JYC524311 KHG524310:KHY524311 KRC524310:KRU524311 LAY524310:LBQ524311 LKU524310:LLM524311 LUQ524310:LVI524311 MEM524310:MFE524311 MOI524310:MPA524311 MYE524310:MYW524311 NIA524310:NIS524311 NRW524310:NSO524311 OBS524310:OCK524311 OLO524310:OMG524311 OVK524310:OWC524311 PFG524310:PFY524311 PPC524310:PPU524311 PYY524310:PZQ524311 QIU524310:QJM524311 QSQ524310:QTI524311 RCM524310:RDE524311 RMI524310:RNA524311 RWE524310:RWW524311 SGA524310:SGS524311 SPW524310:SQO524311 SZS524310:TAK524311 TJO524310:TKG524311 TTK524310:TUC524311 UDG524310:UDY524311 UNC524310:UNU524311 UWY524310:UXQ524311 VGU524310:VHM524311 VQQ524310:VRI524311 WAM524310:WBE524311 WKI524310:WLA524311 WUE524310:WUW524311 HS589846:IK589847 RO589846:SG589847 ABK589846:ACC589847 ALG589846:ALY589847 AVC589846:AVU589847 BEY589846:BFQ589847 BOU589846:BPM589847 BYQ589846:BZI589847 CIM589846:CJE589847 CSI589846:CTA589847 DCE589846:DCW589847 DMA589846:DMS589847 DVW589846:DWO589847 EFS589846:EGK589847 EPO589846:EQG589847 EZK589846:FAC589847 FJG589846:FJY589847 FTC589846:FTU589847 GCY589846:GDQ589847 GMU589846:GNM589847 GWQ589846:GXI589847 HGM589846:HHE589847 HQI589846:HRA589847 IAE589846:IAW589847 IKA589846:IKS589847 ITW589846:IUO589847 JDS589846:JEK589847 JNO589846:JOG589847 JXK589846:JYC589847 KHG589846:KHY589847 KRC589846:KRU589847 LAY589846:LBQ589847 LKU589846:LLM589847 LUQ589846:LVI589847 MEM589846:MFE589847 MOI589846:MPA589847 MYE589846:MYW589847 NIA589846:NIS589847 NRW589846:NSO589847 OBS589846:OCK589847 OLO589846:OMG589847 OVK589846:OWC589847 PFG589846:PFY589847 PPC589846:PPU589847 PYY589846:PZQ589847 QIU589846:QJM589847 QSQ589846:QTI589847 RCM589846:RDE589847 RMI589846:RNA589847 RWE589846:RWW589847 SGA589846:SGS589847 SPW589846:SQO589847 SZS589846:TAK589847 TJO589846:TKG589847 TTK589846:TUC589847 UDG589846:UDY589847 UNC589846:UNU589847 UWY589846:UXQ589847 VGU589846:VHM589847 VQQ589846:VRI589847 WAM589846:WBE589847 WKI589846:WLA589847 WUE589846:WUW589847 HS655382:IK655383 RO655382:SG655383 ABK655382:ACC655383 ALG655382:ALY655383 AVC655382:AVU655383 BEY655382:BFQ655383 BOU655382:BPM655383 BYQ655382:BZI655383 CIM655382:CJE655383 CSI655382:CTA655383 DCE655382:DCW655383 DMA655382:DMS655383 DVW655382:DWO655383 EFS655382:EGK655383 EPO655382:EQG655383 EZK655382:FAC655383 FJG655382:FJY655383 FTC655382:FTU655383 GCY655382:GDQ655383 GMU655382:GNM655383 GWQ655382:GXI655383 HGM655382:HHE655383 HQI655382:HRA655383 IAE655382:IAW655383 IKA655382:IKS655383 ITW655382:IUO655383 JDS655382:JEK655383 JNO655382:JOG655383 JXK655382:JYC655383 KHG655382:KHY655383 KRC655382:KRU655383 LAY655382:LBQ655383 LKU655382:LLM655383 LUQ655382:LVI655383 MEM655382:MFE655383 MOI655382:MPA655383 MYE655382:MYW655383 NIA655382:NIS655383 NRW655382:NSO655383 OBS655382:OCK655383 OLO655382:OMG655383 OVK655382:OWC655383 PFG655382:PFY655383 PPC655382:PPU655383 PYY655382:PZQ655383 QIU655382:QJM655383 QSQ655382:QTI655383 RCM655382:RDE655383 RMI655382:RNA655383 RWE655382:RWW655383 SGA655382:SGS655383 SPW655382:SQO655383 SZS655382:TAK655383 TJO655382:TKG655383 TTK655382:TUC655383 UDG655382:UDY655383 UNC655382:UNU655383 UWY655382:UXQ655383 VGU655382:VHM655383 VQQ655382:VRI655383 WAM655382:WBE655383 WKI655382:WLA655383 WUE655382:WUW655383 HS720918:IK720919 RO720918:SG720919 ABK720918:ACC720919 ALG720918:ALY720919 AVC720918:AVU720919 BEY720918:BFQ720919 BOU720918:BPM720919 BYQ720918:BZI720919 CIM720918:CJE720919 CSI720918:CTA720919 DCE720918:DCW720919 DMA720918:DMS720919 DVW720918:DWO720919 EFS720918:EGK720919 EPO720918:EQG720919 EZK720918:FAC720919 FJG720918:FJY720919 FTC720918:FTU720919 GCY720918:GDQ720919 GMU720918:GNM720919 GWQ720918:GXI720919 HGM720918:HHE720919 HQI720918:HRA720919 IAE720918:IAW720919 IKA720918:IKS720919 ITW720918:IUO720919 JDS720918:JEK720919 JNO720918:JOG720919 JXK720918:JYC720919 KHG720918:KHY720919 KRC720918:KRU720919 LAY720918:LBQ720919 LKU720918:LLM720919 LUQ720918:LVI720919 MEM720918:MFE720919 MOI720918:MPA720919 MYE720918:MYW720919 NIA720918:NIS720919 NRW720918:NSO720919 OBS720918:OCK720919 OLO720918:OMG720919 OVK720918:OWC720919 PFG720918:PFY720919 PPC720918:PPU720919 PYY720918:PZQ720919 QIU720918:QJM720919 QSQ720918:QTI720919 RCM720918:RDE720919 RMI720918:RNA720919 RWE720918:RWW720919 SGA720918:SGS720919 SPW720918:SQO720919 SZS720918:TAK720919 TJO720918:TKG720919 TTK720918:TUC720919 UDG720918:UDY720919 UNC720918:UNU720919 UWY720918:UXQ720919 VGU720918:VHM720919 VQQ720918:VRI720919 WAM720918:WBE720919 WKI720918:WLA720919 WUE720918:WUW720919 HS786454:IK786455 RO786454:SG786455 ABK786454:ACC786455 ALG786454:ALY786455 AVC786454:AVU786455 BEY786454:BFQ786455 BOU786454:BPM786455 BYQ786454:BZI786455 CIM786454:CJE786455 CSI786454:CTA786455 DCE786454:DCW786455 DMA786454:DMS786455 DVW786454:DWO786455 EFS786454:EGK786455 EPO786454:EQG786455 EZK786454:FAC786455 FJG786454:FJY786455 FTC786454:FTU786455 GCY786454:GDQ786455 GMU786454:GNM786455 GWQ786454:GXI786455 HGM786454:HHE786455 HQI786454:HRA786455 IAE786454:IAW786455 IKA786454:IKS786455 ITW786454:IUO786455 JDS786454:JEK786455 JNO786454:JOG786455 JXK786454:JYC786455 KHG786454:KHY786455 KRC786454:KRU786455 LAY786454:LBQ786455 LKU786454:LLM786455 LUQ786454:LVI786455 MEM786454:MFE786455 MOI786454:MPA786455 MYE786454:MYW786455 NIA786454:NIS786455 NRW786454:NSO786455 OBS786454:OCK786455 OLO786454:OMG786455 OVK786454:OWC786455 PFG786454:PFY786455 PPC786454:PPU786455 PYY786454:PZQ786455 QIU786454:QJM786455 QSQ786454:QTI786455 RCM786454:RDE786455 RMI786454:RNA786455 RWE786454:RWW786455 SGA786454:SGS786455 SPW786454:SQO786455 SZS786454:TAK786455 TJO786454:TKG786455 TTK786454:TUC786455 UDG786454:UDY786455 UNC786454:UNU786455 UWY786454:UXQ786455 VGU786454:VHM786455 VQQ786454:VRI786455 WAM786454:WBE786455 WKI786454:WLA786455 WUE786454:WUW786455 HS851990:IK851991 RO851990:SG851991 ABK851990:ACC851991 ALG851990:ALY851991 AVC851990:AVU851991 BEY851990:BFQ851991 BOU851990:BPM851991 BYQ851990:BZI851991 CIM851990:CJE851991 CSI851990:CTA851991 DCE851990:DCW851991 DMA851990:DMS851991 DVW851990:DWO851991 EFS851990:EGK851991 EPO851990:EQG851991 EZK851990:FAC851991 FJG851990:FJY851991 FTC851990:FTU851991 GCY851990:GDQ851991 GMU851990:GNM851991 GWQ851990:GXI851991 HGM851990:HHE851991 HQI851990:HRA851991 IAE851990:IAW851991 IKA851990:IKS851991 ITW851990:IUO851991 JDS851990:JEK851991 JNO851990:JOG851991 JXK851990:JYC851991 KHG851990:KHY851991 KRC851990:KRU851991 LAY851990:LBQ851991 LKU851990:LLM851991 LUQ851990:LVI851991 MEM851990:MFE851991 MOI851990:MPA851991 MYE851990:MYW851991 NIA851990:NIS851991 NRW851990:NSO851991 OBS851990:OCK851991 OLO851990:OMG851991 OVK851990:OWC851991 PFG851990:PFY851991 PPC851990:PPU851991 PYY851990:PZQ851991 QIU851990:QJM851991 QSQ851990:QTI851991 RCM851990:RDE851991 RMI851990:RNA851991 RWE851990:RWW851991 SGA851990:SGS851991 SPW851990:SQO851991 SZS851990:TAK851991 TJO851990:TKG851991 TTK851990:TUC851991 UDG851990:UDY851991 UNC851990:UNU851991 UWY851990:UXQ851991 VGU851990:VHM851991 VQQ851990:VRI851991 WAM851990:WBE851991 WKI851990:WLA851991 WUE851990:WUW851991 HS917526:IK917527 RO917526:SG917527 ABK917526:ACC917527 ALG917526:ALY917527 AVC917526:AVU917527 BEY917526:BFQ917527 BOU917526:BPM917527 BYQ917526:BZI917527 CIM917526:CJE917527 CSI917526:CTA917527 DCE917526:DCW917527 DMA917526:DMS917527 DVW917526:DWO917527 EFS917526:EGK917527 EPO917526:EQG917527 EZK917526:FAC917527 FJG917526:FJY917527 FTC917526:FTU917527 GCY917526:GDQ917527 GMU917526:GNM917527 GWQ917526:GXI917527 HGM917526:HHE917527 HQI917526:HRA917527 IAE917526:IAW917527 IKA917526:IKS917527 ITW917526:IUO917527 JDS917526:JEK917527 JNO917526:JOG917527 JXK917526:JYC917527 KHG917526:KHY917527 KRC917526:KRU917527 LAY917526:LBQ917527 LKU917526:LLM917527 LUQ917526:LVI917527 MEM917526:MFE917527 MOI917526:MPA917527 MYE917526:MYW917527 NIA917526:NIS917527 NRW917526:NSO917527 OBS917526:OCK917527 OLO917526:OMG917527 OVK917526:OWC917527 PFG917526:PFY917527 PPC917526:PPU917527 PYY917526:PZQ917527 QIU917526:QJM917527 QSQ917526:QTI917527 RCM917526:RDE917527 RMI917526:RNA917527 RWE917526:RWW917527 SGA917526:SGS917527 SPW917526:SQO917527 SZS917526:TAK917527 TJO917526:TKG917527 TTK917526:TUC917527 UDG917526:UDY917527 UNC917526:UNU917527 UWY917526:UXQ917527 VGU917526:VHM917527 VQQ917526:VRI917527 WAM917526:WBE917527 WKI917526:WLA917527 WUE917526:WUW917527 HS983062:IK983063 RO983062:SG983063 ABK983062:ACC983063 ALG983062:ALY983063 AVC983062:AVU983063 BEY983062:BFQ983063 BOU983062:BPM983063 BYQ983062:BZI983063 CIM983062:CJE983063 CSI983062:CTA983063 DCE983062:DCW983063 DMA983062:DMS983063 DVW983062:DWO983063 EFS983062:EGK983063 EPO983062:EQG983063 EZK983062:FAC983063 FJG983062:FJY983063 FTC983062:FTU983063 GCY983062:GDQ983063 GMU983062:GNM983063 GWQ983062:GXI983063 HGM983062:HHE983063 HQI983062:HRA983063 IAE983062:IAW983063 IKA983062:IKS983063 ITW983062:IUO983063 JDS983062:JEK983063 JNO983062:JOG983063 JXK983062:JYC983063 KHG983062:KHY983063 KRC983062:KRU983063 LAY983062:LBQ983063 LKU983062:LLM983063 LUQ983062:LVI983063 MEM983062:MFE983063 MOI983062:MPA983063 MYE983062:MYW983063 NIA983062:NIS983063 NRW983062:NSO983063 OBS983062:OCK983063 OLO983062:OMG983063 OVK983062:OWC983063 PFG983062:PFY983063 PPC983062:PPU983063 PYY983062:PZQ983063 QIU983062:QJM983063 QSQ983062:QTI983063 RCM983062:RDE983063 RMI983062:RNA983063 RWE983062:RWW983063 SGA983062:SGS983063 SPW983062:SQO983063 SZS983062:TAK983063 TJO983062:TKG983063 TTK983062:TUC983063 UDG983062:UDY983063 UNC983062:UNU983063 UWY983062:UXQ983063 VGU983062:VHM983063 VQQ983062:VRI983063 WAM983062:WBE983063 WKI983062:WLA983063 WUE983062:WUW983063 HO65573:IK65573 RK65573:SG65573 ABG65573:ACC65573 ALC65573:ALY65573 AUY65573:AVU65573 BEU65573:BFQ65573 BOQ65573:BPM65573 BYM65573:BZI65573 CII65573:CJE65573 CSE65573:CTA65573 DCA65573:DCW65573 DLW65573:DMS65573 DVS65573:DWO65573 EFO65573:EGK65573 EPK65573:EQG65573 EZG65573:FAC65573 FJC65573:FJY65573 FSY65573:FTU65573 GCU65573:GDQ65573 GMQ65573:GNM65573 GWM65573:GXI65573 HGI65573:HHE65573 HQE65573:HRA65573 IAA65573:IAW65573 IJW65573:IKS65573 ITS65573:IUO65573 JDO65573:JEK65573 JNK65573:JOG65573 JXG65573:JYC65573 KHC65573:KHY65573 KQY65573:KRU65573 LAU65573:LBQ65573 LKQ65573:LLM65573 LUM65573:LVI65573 MEI65573:MFE65573 MOE65573:MPA65573 MYA65573:MYW65573 NHW65573:NIS65573 NRS65573:NSO65573 OBO65573:OCK65573 OLK65573:OMG65573 OVG65573:OWC65573 PFC65573:PFY65573 POY65573:PPU65573 PYU65573:PZQ65573 QIQ65573:QJM65573 QSM65573:QTI65573 RCI65573:RDE65573 RME65573:RNA65573 RWA65573:RWW65573 SFW65573:SGS65573 SPS65573:SQO65573 SZO65573:TAK65573 TJK65573:TKG65573 TTG65573:TUC65573 UDC65573:UDY65573 UMY65573:UNU65573 UWU65573:UXQ65573 VGQ65573:VHM65573 VQM65573:VRI65573 WAI65573:WBE65573 WKE65573:WLA65573 WUA65573:WUW65573 HO131109:IK131109 RK131109:SG131109 ABG131109:ACC131109 ALC131109:ALY131109 AUY131109:AVU131109 BEU131109:BFQ131109 BOQ131109:BPM131109 BYM131109:BZI131109 CII131109:CJE131109 CSE131109:CTA131109 DCA131109:DCW131109 DLW131109:DMS131109 DVS131109:DWO131109 EFO131109:EGK131109 EPK131109:EQG131109 EZG131109:FAC131109 FJC131109:FJY131109 FSY131109:FTU131109 GCU131109:GDQ131109 GMQ131109:GNM131109 GWM131109:GXI131109 HGI131109:HHE131109 HQE131109:HRA131109 IAA131109:IAW131109 IJW131109:IKS131109 ITS131109:IUO131109 JDO131109:JEK131109 JNK131109:JOG131109 JXG131109:JYC131109 KHC131109:KHY131109 KQY131109:KRU131109 LAU131109:LBQ131109 LKQ131109:LLM131109 LUM131109:LVI131109 MEI131109:MFE131109 MOE131109:MPA131109 MYA131109:MYW131109 NHW131109:NIS131109 NRS131109:NSO131109 OBO131109:OCK131109 OLK131109:OMG131109 OVG131109:OWC131109 PFC131109:PFY131109 POY131109:PPU131109 PYU131109:PZQ131109 QIQ131109:QJM131109 QSM131109:QTI131109 RCI131109:RDE131109 RME131109:RNA131109 RWA131109:RWW131109 SFW131109:SGS131109 SPS131109:SQO131109 SZO131109:TAK131109 TJK131109:TKG131109 TTG131109:TUC131109 UDC131109:UDY131109 UMY131109:UNU131109 UWU131109:UXQ131109 VGQ131109:VHM131109 VQM131109:VRI131109 WAI131109:WBE131109 WKE131109:WLA131109 WUA131109:WUW131109 HO196645:IK196645 RK196645:SG196645 ABG196645:ACC196645 ALC196645:ALY196645 AUY196645:AVU196645 BEU196645:BFQ196645 BOQ196645:BPM196645 BYM196645:BZI196645 CII196645:CJE196645 CSE196645:CTA196645 DCA196645:DCW196645 DLW196645:DMS196645 DVS196645:DWO196645 EFO196645:EGK196645 EPK196645:EQG196645 EZG196645:FAC196645 FJC196645:FJY196645 FSY196645:FTU196645 GCU196645:GDQ196645 GMQ196645:GNM196645 GWM196645:GXI196645 HGI196645:HHE196645 HQE196645:HRA196645 IAA196645:IAW196645 IJW196645:IKS196645 ITS196645:IUO196645 JDO196645:JEK196645 JNK196645:JOG196645 JXG196645:JYC196645 KHC196645:KHY196645 KQY196645:KRU196645 LAU196645:LBQ196645 LKQ196645:LLM196645 LUM196645:LVI196645 MEI196645:MFE196645 MOE196645:MPA196645 MYA196645:MYW196645 NHW196645:NIS196645 NRS196645:NSO196645 OBO196645:OCK196645 OLK196645:OMG196645 OVG196645:OWC196645 PFC196645:PFY196645 POY196645:PPU196645 PYU196645:PZQ196645 QIQ196645:QJM196645 QSM196645:QTI196645 RCI196645:RDE196645 RME196645:RNA196645 RWA196645:RWW196645 SFW196645:SGS196645 SPS196645:SQO196645 SZO196645:TAK196645 TJK196645:TKG196645 TTG196645:TUC196645 UDC196645:UDY196645 UMY196645:UNU196645 UWU196645:UXQ196645 VGQ196645:VHM196645 VQM196645:VRI196645 WAI196645:WBE196645 WKE196645:WLA196645 WUA196645:WUW196645 HO262181:IK262181 RK262181:SG262181 ABG262181:ACC262181 ALC262181:ALY262181 AUY262181:AVU262181 BEU262181:BFQ262181 BOQ262181:BPM262181 BYM262181:BZI262181 CII262181:CJE262181 CSE262181:CTA262181 DCA262181:DCW262181 DLW262181:DMS262181 DVS262181:DWO262181 EFO262181:EGK262181 EPK262181:EQG262181 EZG262181:FAC262181 FJC262181:FJY262181 FSY262181:FTU262181 GCU262181:GDQ262181 GMQ262181:GNM262181 GWM262181:GXI262181 HGI262181:HHE262181 HQE262181:HRA262181 IAA262181:IAW262181 IJW262181:IKS262181 ITS262181:IUO262181 JDO262181:JEK262181 JNK262181:JOG262181 JXG262181:JYC262181 KHC262181:KHY262181 KQY262181:KRU262181 LAU262181:LBQ262181 LKQ262181:LLM262181 LUM262181:LVI262181 MEI262181:MFE262181 MOE262181:MPA262181 MYA262181:MYW262181 NHW262181:NIS262181 NRS262181:NSO262181 OBO262181:OCK262181 OLK262181:OMG262181 OVG262181:OWC262181 PFC262181:PFY262181 POY262181:PPU262181 PYU262181:PZQ262181 QIQ262181:QJM262181 QSM262181:QTI262181 RCI262181:RDE262181 RME262181:RNA262181 RWA262181:RWW262181 SFW262181:SGS262181 SPS262181:SQO262181 SZO262181:TAK262181 TJK262181:TKG262181 TTG262181:TUC262181 UDC262181:UDY262181 UMY262181:UNU262181 UWU262181:UXQ262181 VGQ262181:VHM262181 VQM262181:VRI262181 WAI262181:WBE262181 WKE262181:WLA262181 WUA262181:WUW262181 HO327717:IK327717 RK327717:SG327717 ABG327717:ACC327717 ALC327717:ALY327717 AUY327717:AVU327717 BEU327717:BFQ327717 BOQ327717:BPM327717 BYM327717:BZI327717 CII327717:CJE327717 CSE327717:CTA327717 DCA327717:DCW327717 DLW327717:DMS327717 DVS327717:DWO327717 EFO327717:EGK327717 EPK327717:EQG327717 EZG327717:FAC327717 FJC327717:FJY327717 FSY327717:FTU327717 GCU327717:GDQ327717 GMQ327717:GNM327717 GWM327717:GXI327717 HGI327717:HHE327717 HQE327717:HRA327717 IAA327717:IAW327717 IJW327717:IKS327717 ITS327717:IUO327717 JDO327717:JEK327717 JNK327717:JOG327717 JXG327717:JYC327717 KHC327717:KHY327717 KQY327717:KRU327717 LAU327717:LBQ327717 LKQ327717:LLM327717 LUM327717:LVI327717 MEI327717:MFE327717 MOE327717:MPA327717 MYA327717:MYW327717 NHW327717:NIS327717 NRS327717:NSO327717 OBO327717:OCK327717 OLK327717:OMG327717 OVG327717:OWC327717 PFC327717:PFY327717 POY327717:PPU327717 PYU327717:PZQ327717 QIQ327717:QJM327717 QSM327717:QTI327717 RCI327717:RDE327717 RME327717:RNA327717 RWA327717:RWW327717 SFW327717:SGS327717 SPS327717:SQO327717 SZO327717:TAK327717 TJK327717:TKG327717 TTG327717:TUC327717 UDC327717:UDY327717 UMY327717:UNU327717 UWU327717:UXQ327717 VGQ327717:VHM327717 VQM327717:VRI327717 WAI327717:WBE327717 WKE327717:WLA327717 WUA327717:WUW327717 HO393253:IK393253 RK393253:SG393253 ABG393253:ACC393253 ALC393253:ALY393253 AUY393253:AVU393253 BEU393253:BFQ393253 BOQ393253:BPM393253 BYM393253:BZI393253 CII393253:CJE393253 CSE393253:CTA393253 DCA393253:DCW393253 DLW393253:DMS393253 DVS393253:DWO393253 EFO393253:EGK393253 EPK393253:EQG393253 EZG393253:FAC393253 FJC393253:FJY393253 FSY393253:FTU393253 GCU393253:GDQ393253 GMQ393253:GNM393253 GWM393253:GXI393253 HGI393253:HHE393253 HQE393253:HRA393253 IAA393253:IAW393253 IJW393253:IKS393253 ITS393253:IUO393253 JDO393253:JEK393253 JNK393253:JOG393253 JXG393253:JYC393253 KHC393253:KHY393253 KQY393253:KRU393253 LAU393253:LBQ393253 LKQ393253:LLM393253 LUM393253:LVI393253 MEI393253:MFE393253 MOE393253:MPA393253 MYA393253:MYW393253 NHW393253:NIS393253 NRS393253:NSO393253 OBO393253:OCK393253 OLK393253:OMG393253 OVG393253:OWC393253 PFC393253:PFY393253 POY393253:PPU393253 PYU393253:PZQ393253 QIQ393253:QJM393253 QSM393253:QTI393253 RCI393253:RDE393253 RME393253:RNA393253 RWA393253:RWW393253 SFW393253:SGS393253 SPS393253:SQO393253 SZO393253:TAK393253 TJK393253:TKG393253 TTG393253:TUC393253 UDC393253:UDY393253 UMY393253:UNU393253 UWU393253:UXQ393253 VGQ393253:VHM393253 VQM393253:VRI393253 WAI393253:WBE393253 WKE393253:WLA393253 WUA393253:WUW393253 HO458789:IK458789 RK458789:SG458789 ABG458789:ACC458789 ALC458789:ALY458789 AUY458789:AVU458789 BEU458789:BFQ458789 BOQ458789:BPM458789 BYM458789:BZI458789 CII458789:CJE458789 CSE458789:CTA458789 DCA458789:DCW458789 DLW458789:DMS458789 DVS458789:DWO458789 EFO458789:EGK458789 EPK458789:EQG458789 EZG458789:FAC458789 FJC458789:FJY458789 FSY458789:FTU458789 GCU458789:GDQ458789 GMQ458789:GNM458789 GWM458789:GXI458789 HGI458789:HHE458789 HQE458789:HRA458789 IAA458789:IAW458789 IJW458789:IKS458789 ITS458789:IUO458789 JDO458789:JEK458789 JNK458789:JOG458789 JXG458789:JYC458789 KHC458789:KHY458789 KQY458789:KRU458789 LAU458789:LBQ458789 LKQ458789:LLM458789 LUM458789:LVI458789 MEI458789:MFE458789 MOE458789:MPA458789 MYA458789:MYW458789 NHW458789:NIS458789 NRS458789:NSO458789 OBO458789:OCK458789 OLK458789:OMG458789 OVG458789:OWC458789 PFC458789:PFY458789 POY458789:PPU458789 PYU458789:PZQ458789 QIQ458789:QJM458789 QSM458789:QTI458789 RCI458789:RDE458789 RME458789:RNA458789 RWA458789:RWW458789 SFW458789:SGS458789 SPS458789:SQO458789 SZO458789:TAK458789 TJK458789:TKG458789 TTG458789:TUC458789 UDC458789:UDY458789 UMY458789:UNU458789 UWU458789:UXQ458789 VGQ458789:VHM458789 VQM458789:VRI458789 WAI458789:WBE458789 WKE458789:WLA458789 WUA458789:WUW458789 HO524325:IK524325 RK524325:SG524325 ABG524325:ACC524325 ALC524325:ALY524325 AUY524325:AVU524325 BEU524325:BFQ524325 BOQ524325:BPM524325 BYM524325:BZI524325 CII524325:CJE524325 CSE524325:CTA524325 DCA524325:DCW524325 DLW524325:DMS524325 DVS524325:DWO524325 EFO524325:EGK524325 EPK524325:EQG524325 EZG524325:FAC524325 FJC524325:FJY524325 FSY524325:FTU524325 GCU524325:GDQ524325 GMQ524325:GNM524325 GWM524325:GXI524325 HGI524325:HHE524325 HQE524325:HRA524325 IAA524325:IAW524325 IJW524325:IKS524325 ITS524325:IUO524325 JDO524325:JEK524325 JNK524325:JOG524325 JXG524325:JYC524325 KHC524325:KHY524325 KQY524325:KRU524325 LAU524325:LBQ524325 LKQ524325:LLM524325 LUM524325:LVI524325 MEI524325:MFE524325 MOE524325:MPA524325 MYA524325:MYW524325 NHW524325:NIS524325 NRS524325:NSO524325 OBO524325:OCK524325 OLK524325:OMG524325 OVG524325:OWC524325 PFC524325:PFY524325 POY524325:PPU524325 PYU524325:PZQ524325 QIQ524325:QJM524325 QSM524325:QTI524325 RCI524325:RDE524325 RME524325:RNA524325 RWA524325:RWW524325 SFW524325:SGS524325 SPS524325:SQO524325 SZO524325:TAK524325 TJK524325:TKG524325 TTG524325:TUC524325 UDC524325:UDY524325 UMY524325:UNU524325 UWU524325:UXQ524325 VGQ524325:VHM524325 VQM524325:VRI524325 WAI524325:WBE524325 WKE524325:WLA524325 WUA524325:WUW524325 HO589861:IK589861 RK589861:SG589861 ABG589861:ACC589861 ALC589861:ALY589861 AUY589861:AVU589861 BEU589861:BFQ589861 BOQ589861:BPM589861 BYM589861:BZI589861 CII589861:CJE589861 CSE589861:CTA589861 DCA589861:DCW589861 DLW589861:DMS589861 DVS589861:DWO589861 EFO589861:EGK589861 EPK589861:EQG589861 EZG589861:FAC589861 FJC589861:FJY589861 FSY589861:FTU589861 GCU589861:GDQ589861 GMQ589861:GNM589861 GWM589861:GXI589861 HGI589861:HHE589861 HQE589861:HRA589861 IAA589861:IAW589861 IJW589861:IKS589861 ITS589861:IUO589861 JDO589861:JEK589861 JNK589861:JOG589861 JXG589861:JYC589861 KHC589861:KHY589861 KQY589861:KRU589861 LAU589861:LBQ589861 LKQ589861:LLM589861 LUM589861:LVI589861 MEI589861:MFE589861 MOE589861:MPA589861 MYA589861:MYW589861 NHW589861:NIS589861 NRS589861:NSO589861 OBO589861:OCK589861 OLK589861:OMG589861 OVG589861:OWC589861 PFC589861:PFY589861 POY589861:PPU589861 PYU589861:PZQ589861 QIQ589861:QJM589861 QSM589861:QTI589861 RCI589861:RDE589861 RME589861:RNA589861 RWA589861:RWW589861 SFW589861:SGS589861 SPS589861:SQO589861 SZO589861:TAK589861 TJK589861:TKG589861 TTG589861:TUC589861 UDC589861:UDY589861 UMY589861:UNU589861 UWU589861:UXQ589861 VGQ589861:VHM589861 VQM589861:VRI589861 WAI589861:WBE589861 WKE589861:WLA589861 WUA589861:WUW589861 HO655397:IK655397 RK655397:SG655397 ABG655397:ACC655397 ALC655397:ALY655397 AUY655397:AVU655397 BEU655397:BFQ655397 BOQ655397:BPM655397 BYM655397:BZI655397 CII655397:CJE655397 CSE655397:CTA655397 DCA655397:DCW655397 DLW655397:DMS655397 DVS655397:DWO655397 EFO655397:EGK655397 EPK655397:EQG655397 EZG655397:FAC655397 FJC655397:FJY655397 FSY655397:FTU655397 GCU655397:GDQ655397 GMQ655397:GNM655397 GWM655397:GXI655397 HGI655397:HHE655397 HQE655397:HRA655397 IAA655397:IAW655397 IJW655397:IKS655397 ITS655397:IUO655397 JDO655397:JEK655397 JNK655397:JOG655397 JXG655397:JYC655397 KHC655397:KHY655397 KQY655397:KRU655397 LAU655397:LBQ655397 LKQ655397:LLM655397 LUM655397:LVI655397 MEI655397:MFE655397 MOE655397:MPA655397 MYA655397:MYW655397 NHW655397:NIS655397 NRS655397:NSO655397 OBO655397:OCK655397 OLK655397:OMG655397 OVG655397:OWC655397 PFC655397:PFY655397 POY655397:PPU655397 PYU655397:PZQ655397 QIQ655397:QJM655397 QSM655397:QTI655397 RCI655397:RDE655397 RME655397:RNA655397 RWA655397:RWW655397 SFW655397:SGS655397 SPS655397:SQO655397 SZO655397:TAK655397 TJK655397:TKG655397 TTG655397:TUC655397 UDC655397:UDY655397 UMY655397:UNU655397 UWU655397:UXQ655397 VGQ655397:VHM655397 VQM655397:VRI655397 WAI655397:WBE655397 WKE655397:WLA655397 WUA655397:WUW655397 HO720933:IK720933 RK720933:SG720933 ABG720933:ACC720933 ALC720933:ALY720933 AUY720933:AVU720933 BEU720933:BFQ720933 BOQ720933:BPM720933 BYM720933:BZI720933 CII720933:CJE720933 CSE720933:CTA720933 DCA720933:DCW720933 DLW720933:DMS720933 DVS720933:DWO720933 EFO720933:EGK720933 EPK720933:EQG720933 EZG720933:FAC720933 FJC720933:FJY720933 FSY720933:FTU720933 GCU720933:GDQ720933 GMQ720933:GNM720933 GWM720933:GXI720933 HGI720933:HHE720933 HQE720933:HRA720933 IAA720933:IAW720933 IJW720933:IKS720933 ITS720933:IUO720933 JDO720933:JEK720933 JNK720933:JOG720933 JXG720933:JYC720933 KHC720933:KHY720933 KQY720933:KRU720933 LAU720933:LBQ720933 LKQ720933:LLM720933 LUM720933:LVI720933 MEI720933:MFE720933 MOE720933:MPA720933 MYA720933:MYW720933 NHW720933:NIS720933 NRS720933:NSO720933 OBO720933:OCK720933 OLK720933:OMG720933 OVG720933:OWC720933 PFC720933:PFY720933 POY720933:PPU720933 PYU720933:PZQ720933 QIQ720933:QJM720933 QSM720933:QTI720933 RCI720933:RDE720933 RME720933:RNA720933 RWA720933:RWW720933 SFW720933:SGS720933 SPS720933:SQO720933 SZO720933:TAK720933 TJK720933:TKG720933 TTG720933:TUC720933 UDC720933:UDY720933 UMY720933:UNU720933 UWU720933:UXQ720933 VGQ720933:VHM720933 VQM720933:VRI720933 WAI720933:WBE720933 WKE720933:WLA720933 WUA720933:WUW720933 HO786469:IK786469 RK786469:SG786469 ABG786469:ACC786469 ALC786469:ALY786469 AUY786469:AVU786469 BEU786469:BFQ786469 BOQ786469:BPM786469 BYM786469:BZI786469 CII786469:CJE786469 CSE786469:CTA786469 DCA786469:DCW786469 DLW786469:DMS786469 DVS786469:DWO786469 EFO786469:EGK786469 EPK786469:EQG786469 EZG786469:FAC786469 FJC786469:FJY786469 FSY786469:FTU786469 GCU786469:GDQ786469 GMQ786469:GNM786469 GWM786469:GXI786469 HGI786469:HHE786469 HQE786469:HRA786469 IAA786469:IAW786469 IJW786469:IKS786469 ITS786469:IUO786469 JDO786469:JEK786469 JNK786469:JOG786469 JXG786469:JYC786469 KHC786469:KHY786469 KQY786469:KRU786469 LAU786469:LBQ786469 LKQ786469:LLM786469 LUM786469:LVI786469 MEI786469:MFE786469 MOE786469:MPA786469 MYA786469:MYW786469 NHW786469:NIS786469 NRS786469:NSO786469 OBO786469:OCK786469 OLK786469:OMG786469 OVG786469:OWC786469 PFC786469:PFY786469 POY786469:PPU786469 PYU786469:PZQ786469 QIQ786469:QJM786469 QSM786469:QTI786469 RCI786469:RDE786469 RME786469:RNA786469 RWA786469:RWW786469 SFW786469:SGS786469 SPS786469:SQO786469 SZO786469:TAK786469 TJK786469:TKG786469 TTG786469:TUC786469 UDC786469:UDY786469 UMY786469:UNU786469 UWU786469:UXQ786469 VGQ786469:VHM786469 VQM786469:VRI786469 WAI786469:WBE786469 WKE786469:WLA786469 WUA786469:WUW786469 HO852005:IK852005 RK852005:SG852005 ABG852005:ACC852005 ALC852005:ALY852005 AUY852005:AVU852005 BEU852005:BFQ852005 BOQ852005:BPM852005 BYM852005:BZI852005 CII852005:CJE852005 CSE852005:CTA852005 DCA852005:DCW852005 DLW852005:DMS852005 DVS852005:DWO852005 EFO852005:EGK852005 EPK852005:EQG852005 EZG852005:FAC852005 FJC852005:FJY852005 FSY852005:FTU852005 GCU852005:GDQ852005 GMQ852005:GNM852005 GWM852005:GXI852005 HGI852005:HHE852005 HQE852005:HRA852005 IAA852005:IAW852005 IJW852005:IKS852005 ITS852005:IUO852005 JDO852005:JEK852005 JNK852005:JOG852005 JXG852005:JYC852005 KHC852005:KHY852005 KQY852005:KRU852005 LAU852005:LBQ852005 LKQ852005:LLM852005 LUM852005:LVI852005 MEI852005:MFE852005 MOE852005:MPA852005 MYA852005:MYW852005 NHW852005:NIS852005 NRS852005:NSO852005 OBO852005:OCK852005 OLK852005:OMG852005 OVG852005:OWC852005 PFC852005:PFY852005 POY852005:PPU852005 PYU852005:PZQ852005 QIQ852005:QJM852005 QSM852005:QTI852005 RCI852005:RDE852005 RME852005:RNA852005 RWA852005:RWW852005 SFW852005:SGS852005 SPS852005:SQO852005 SZO852005:TAK852005 TJK852005:TKG852005 TTG852005:TUC852005 UDC852005:UDY852005 UMY852005:UNU852005 UWU852005:UXQ852005 VGQ852005:VHM852005 VQM852005:VRI852005 WAI852005:WBE852005 WKE852005:WLA852005 WUA852005:WUW852005 HO917541:IK917541 RK917541:SG917541 ABG917541:ACC917541 ALC917541:ALY917541 AUY917541:AVU917541 BEU917541:BFQ917541 BOQ917541:BPM917541 BYM917541:BZI917541 CII917541:CJE917541 CSE917541:CTA917541 DCA917541:DCW917541 DLW917541:DMS917541 DVS917541:DWO917541 EFO917541:EGK917541 EPK917541:EQG917541 EZG917541:FAC917541 FJC917541:FJY917541 FSY917541:FTU917541 GCU917541:GDQ917541 GMQ917541:GNM917541 GWM917541:GXI917541 HGI917541:HHE917541 HQE917541:HRA917541 IAA917541:IAW917541 IJW917541:IKS917541 ITS917541:IUO917541 JDO917541:JEK917541 JNK917541:JOG917541 JXG917541:JYC917541 KHC917541:KHY917541 KQY917541:KRU917541 LAU917541:LBQ917541 LKQ917541:LLM917541 LUM917541:LVI917541 MEI917541:MFE917541 MOE917541:MPA917541 MYA917541:MYW917541 NHW917541:NIS917541 NRS917541:NSO917541 OBO917541:OCK917541 OLK917541:OMG917541 OVG917541:OWC917541 PFC917541:PFY917541 POY917541:PPU917541 PYU917541:PZQ917541 QIQ917541:QJM917541 QSM917541:QTI917541 RCI917541:RDE917541 RME917541:RNA917541 RWA917541:RWW917541 SFW917541:SGS917541 SPS917541:SQO917541 SZO917541:TAK917541 TJK917541:TKG917541 TTG917541:TUC917541 UDC917541:UDY917541 UMY917541:UNU917541 UWU917541:UXQ917541 VGQ917541:VHM917541 VQM917541:VRI917541 WAI917541:WBE917541 WKE917541:WLA917541 WUA917541:WUW917541 HO983077:IK983077 RK983077:SG983077 ABG983077:ACC983077 ALC983077:ALY983077 AUY983077:AVU983077 BEU983077:BFQ983077 BOQ983077:BPM983077 BYM983077:BZI983077 CII983077:CJE983077 CSE983077:CTA983077 DCA983077:DCW983077 DLW983077:DMS983077 DVS983077:DWO983077 EFO983077:EGK983077 EPK983077:EQG983077 EZG983077:FAC983077 FJC983077:FJY983077 FSY983077:FTU983077 GCU983077:GDQ983077 GMQ983077:GNM983077 GWM983077:GXI983077 HGI983077:HHE983077 HQE983077:HRA983077 IAA983077:IAW983077 IJW983077:IKS983077 ITS983077:IUO983077 JDO983077:JEK983077 JNK983077:JOG983077 JXG983077:JYC983077 KHC983077:KHY983077 KQY983077:KRU983077 LAU983077:LBQ983077 LKQ983077:LLM983077 LUM983077:LVI983077 MEI983077:MFE983077 MOE983077:MPA983077 MYA983077:MYW983077 NHW983077:NIS983077 NRS983077:NSO983077 OBO983077:OCK983077 OLK983077:OMG983077 OVG983077:OWC983077 PFC983077:PFY983077 POY983077:PPU983077 PYU983077:PZQ983077 QIQ983077:QJM983077 QSM983077:QTI983077 RCI983077:RDE983077 RME983077:RNA983077 RWA983077:RWW983077 SFW983077:SGS983077 SPS983077:SQO983077 SZO983077:TAK983077 TJK983077:TKG983077 TTG983077:TUC983077 UDC983077:UDY983077 UMY983077:UNU983077 UWU983077:UXQ983077 VGQ983077:VHM983077 VQM983077:VRI983077 WAI983077:WBE983077 WKE983077:WLA983077 WUA983077:WUW983077 HS65568:IK65569 RO65568:SG65569 ABK65568:ACC65569 ALG65568:ALY65569 AVC65568:AVU65569 BEY65568:BFQ65569 BOU65568:BPM65569 BYQ65568:BZI65569 CIM65568:CJE65569 CSI65568:CTA65569 DCE65568:DCW65569 DMA65568:DMS65569 DVW65568:DWO65569 EFS65568:EGK65569 EPO65568:EQG65569 EZK65568:FAC65569 FJG65568:FJY65569 FTC65568:FTU65569 GCY65568:GDQ65569 GMU65568:GNM65569 GWQ65568:GXI65569 HGM65568:HHE65569 HQI65568:HRA65569 IAE65568:IAW65569 IKA65568:IKS65569 ITW65568:IUO65569 JDS65568:JEK65569 JNO65568:JOG65569 JXK65568:JYC65569 KHG65568:KHY65569 KRC65568:KRU65569 LAY65568:LBQ65569 LKU65568:LLM65569 LUQ65568:LVI65569 MEM65568:MFE65569 MOI65568:MPA65569 MYE65568:MYW65569 NIA65568:NIS65569 NRW65568:NSO65569 OBS65568:OCK65569 OLO65568:OMG65569 OVK65568:OWC65569 PFG65568:PFY65569 PPC65568:PPU65569 PYY65568:PZQ65569 QIU65568:QJM65569 QSQ65568:QTI65569 RCM65568:RDE65569 RMI65568:RNA65569 RWE65568:RWW65569 SGA65568:SGS65569 SPW65568:SQO65569 SZS65568:TAK65569 TJO65568:TKG65569 TTK65568:TUC65569 UDG65568:UDY65569 UNC65568:UNU65569 UWY65568:UXQ65569 VGU65568:VHM65569 VQQ65568:VRI65569 WAM65568:WBE65569 WKI65568:WLA65569 WUE65568:WUW65569 HS131104:IK131105 RO131104:SG131105 ABK131104:ACC131105 ALG131104:ALY131105 AVC131104:AVU131105 BEY131104:BFQ131105 BOU131104:BPM131105 BYQ131104:BZI131105 CIM131104:CJE131105 CSI131104:CTA131105 DCE131104:DCW131105 DMA131104:DMS131105 DVW131104:DWO131105 EFS131104:EGK131105 EPO131104:EQG131105 EZK131104:FAC131105 FJG131104:FJY131105 FTC131104:FTU131105 GCY131104:GDQ131105 GMU131104:GNM131105 GWQ131104:GXI131105 HGM131104:HHE131105 HQI131104:HRA131105 IAE131104:IAW131105 IKA131104:IKS131105 ITW131104:IUO131105 JDS131104:JEK131105 JNO131104:JOG131105 JXK131104:JYC131105 KHG131104:KHY131105 KRC131104:KRU131105 LAY131104:LBQ131105 LKU131104:LLM131105 LUQ131104:LVI131105 MEM131104:MFE131105 MOI131104:MPA131105 MYE131104:MYW131105 NIA131104:NIS131105 NRW131104:NSO131105 OBS131104:OCK131105 OLO131104:OMG131105 OVK131104:OWC131105 PFG131104:PFY131105 PPC131104:PPU131105 PYY131104:PZQ131105 QIU131104:QJM131105 QSQ131104:QTI131105 RCM131104:RDE131105 RMI131104:RNA131105 RWE131104:RWW131105 SGA131104:SGS131105 SPW131104:SQO131105 SZS131104:TAK131105 TJO131104:TKG131105 TTK131104:TUC131105 UDG131104:UDY131105 UNC131104:UNU131105 UWY131104:UXQ131105 VGU131104:VHM131105 VQQ131104:VRI131105 WAM131104:WBE131105 WKI131104:WLA131105 WUE131104:WUW131105 HS196640:IK196641 RO196640:SG196641 ABK196640:ACC196641 ALG196640:ALY196641 AVC196640:AVU196641 BEY196640:BFQ196641 BOU196640:BPM196641 BYQ196640:BZI196641 CIM196640:CJE196641 CSI196640:CTA196641 DCE196640:DCW196641 DMA196640:DMS196641 DVW196640:DWO196641 EFS196640:EGK196641 EPO196640:EQG196641 EZK196640:FAC196641 FJG196640:FJY196641 FTC196640:FTU196641 GCY196640:GDQ196641 GMU196640:GNM196641 GWQ196640:GXI196641 HGM196640:HHE196641 HQI196640:HRA196641 IAE196640:IAW196641 IKA196640:IKS196641 ITW196640:IUO196641 JDS196640:JEK196641 JNO196640:JOG196641 JXK196640:JYC196641 KHG196640:KHY196641 KRC196640:KRU196641 LAY196640:LBQ196641 LKU196640:LLM196641 LUQ196640:LVI196641 MEM196640:MFE196641 MOI196640:MPA196641 MYE196640:MYW196641 NIA196640:NIS196641 NRW196640:NSO196641 OBS196640:OCK196641 OLO196640:OMG196641 OVK196640:OWC196641 PFG196640:PFY196641 PPC196640:PPU196641 PYY196640:PZQ196641 QIU196640:QJM196641 QSQ196640:QTI196641 RCM196640:RDE196641 RMI196640:RNA196641 RWE196640:RWW196641 SGA196640:SGS196641 SPW196640:SQO196641 SZS196640:TAK196641 TJO196640:TKG196641 TTK196640:TUC196641 UDG196640:UDY196641 UNC196640:UNU196641 UWY196640:UXQ196641 VGU196640:VHM196641 VQQ196640:VRI196641 WAM196640:WBE196641 WKI196640:WLA196641 WUE196640:WUW196641 HS262176:IK262177 RO262176:SG262177 ABK262176:ACC262177 ALG262176:ALY262177 AVC262176:AVU262177 BEY262176:BFQ262177 BOU262176:BPM262177 BYQ262176:BZI262177 CIM262176:CJE262177 CSI262176:CTA262177 DCE262176:DCW262177 DMA262176:DMS262177 DVW262176:DWO262177 EFS262176:EGK262177 EPO262176:EQG262177 EZK262176:FAC262177 FJG262176:FJY262177 FTC262176:FTU262177 GCY262176:GDQ262177 GMU262176:GNM262177 GWQ262176:GXI262177 HGM262176:HHE262177 HQI262176:HRA262177 IAE262176:IAW262177 IKA262176:IKS262177 ITW262176:IUO262177 JDS262176:JEK262177 JNO262176:JOG262177 JXK262176:JYC262177 KHG262176:KHY262177 KRC262176:KRU262177 LAY262176:LBQ262177 LKU262176:LLM262177 LUQ262176:LVI262177 MEM262176:MFE262177 MOI262176:MPA262177 MYE262176:MYW262177 NIA262176:NIS262177 NRW262176:NSO262177 OBS262176:OCK262177 OLO262176:OMG262177 OVK262176:OWC262177 PFG262176:PFY262177 PPC262176:PPU262177 PYY262176:PZQ262177 QIU262176:QJM262177 QSQ262176:QTI262177 RCM262176:RDE262177 RMI262176:RNA262177 RWE262176:RWW262177 SGA262176:SGS262177 SPW262176:SQO262177 SZS262176:TAK262177 TJO262176:TKG262177 TTK262176:TUC262177 UDG262176:UDY262177 UNC262176:UNU262177 UWY262176:UXQ262177 VGU262176:VHM262177 VQQ262176:VRI262177 WAM262176:WBE262177 WKI262176:WLA262177 WUE262176:WUW262177 HS327712:IK327713 RO327712:SG327713 ABK327712:ACC327713 ALG327712:ALY327713 AVC327712:AVU327713 BEY327712:BFQ327713 BOU327712:BPM327713 BYQ327712:BZI327713 CIM327712:CJE327713 CSI327712:CTA327713 DCE327712:DCW327713 DMA327712:DMS327713 DVW327712:DWO327713 EFS327712:EGK327713 EPO327712:EQG327713 EZK327712:FAC327713 FJG327712:FJY327713 FTC327712:FTU327713 GCY327712:GDQ327713 GMU327712:GNM327713 GWQ327712:GXI327713 HGM327712:HHE327713 HQI327712:HRA327713 IAE327712:IAW327713 IKA327712:IKS327713 ITW327712:IUO327713 JDS327712:JEK327713 JNO327712:JOG327713 JXK327712:JYC327713 KHG327712:KHY327713 KRC327712:KRU327713 LAY327712:LBQ327713 LKU327712:LLM327713 LUQ327712:LVI327713 MEM327712:MFE327713 MOI327712:MPA327713 MYE327712:MYW327713 NIA327712:NIS327713 NRW327712:NSO327713 OBS327712:OCK327713 OLO327712:OMG327713 OVK327712:OWC327713 PFG327712:PFY327713 PPC327712:PPU327713 PYY327712:PZQ327713 QIU327712:QJM327713 QSQ327712:QTI327713 RCM327712:RDE327713 RMI327712:RNA327713 RWE327712:RWW327713 SGA327712:SGS327713 SPW327712:SQO327713 SZS327712:TAK327713 TJO327712:TKG327713 TTK327712:TUC327713 UDG327712:UDY327713 UNC327712:UNU327713 UWY327712:UXQ327713 VGU327712:VHM327713 VQQ327712:VRI327713 WAM327712:WBE327713 WKI327712:WLA327713 WUE327712:WUW327713 HS393248:IK393249 RO393248:SG393249 ABK393248:ACC393249 ALG393248:ALY393249 AVC393248:AVU393249 BEY393248:BFQ393249 BOU393248:BPM393249 BYQ393248:BZI393249 CIM393248:CJE393249 CSI393248:CTA393249 DCE393248:DCW393249 DMA393248:DMS393249 DVW393248:DWO393249 EFS393248:EGK393249 EPO393248:EQG393249 EZK393248:FAC393249 FJG393248:FJY393249 FTC393248:FTU393249 GCY393248:GDQ393249 GMU393248:GNM393249 GWQ393248:GXI393249 HGM393248:HHE393249 HQI393248:HRA393249 IAE393248:IAW393249 IKA393248:IKS393249 ITW393248:IUO393249 JDS393248:JEK393249 JNO393248:JOG393249 JXK393248:JYC393249 KHG393248:KHY393249 KRC393248:KRU393249 LAY393248:LBQ393249 LKU393248:LLM393249 LUQ393248:LVI393249 MEM393248:MFE393249 MOI393248:MPA393249 MYE393248:MYW393249 NIA393248:NIS393249 NRW393248:NSO393249 OBS393248:OCK393249 OLO393248:OMG393249 OVK393248:OWC393249 PFG393248:PFY393249 PPC393248:PPU393249 PYY393248:PZQ393249 QIU393248:QJM393249 QSQ393248:QTI393249 RCM393248:RDE393249 RMI393248:RNA393249 RWE393248:RWW393249 SGA393248:SGS393249 SPW393248:SQO393249 SZS393248:TAK393249 TJO393248:TKG393249 TTK393248:TUC393249 UDG393248:UDY393249 UNC393248:UNU393249 UWY393248:UXQ393249 VGU393248:VHM393249 VQQ393248:VRI393249 WAM393248:WBE393249 WKI393248:WLA393249 WUE393248:WUW393249 HS458784:IK458785 RO458784:SG458785 ABK458784:ACC458785 ALG458784:ALY458785 AVC458784:AVU458785 BEY458784:BFQ458785 BOU458784:BPM458785 BYQ458784:BZI458785 CIM458784:CJE458785 CSI458784:CTA458785 DCE458784:DCW458785 DMA458784:DMS458785 DVW458784:DWO458785 EFS458784:EGK458785 EPO458784:EQG458785 EZK458784:FAC458785 FJG458784:FJY458785 FTC458784:FTU458785 GCY458784:GDQ458785 GMU458784:GNM458785 GWQ458784:GXI458785 HGM458784:HHE458785 HQI458784:HRA458785 IAE458784:IAW458785 IKA458784:IKS458785 ITW458784:IUO458785 JDS458784:JEK458785 JNO458784:JOG458785 JXK458784:JYC458785 KHG458784:KHY458785 KRC458784:KRU458785 LAY458784:LBQ458785 LKU458784:LLM458785 LUQ458784:LVI458785 MEM458784:MFE458785 MOI458784:MPA458785 MYE458784:MYW458785 NIA458784:NIS458785 NRW458784:NSO458785 OBS458784:OCK458785 OLO458784:OMG458785 OVK458784:OWC458785 PFG458784:PFY458785 PPC458784:PPU458785 PYY458784:PZQ458785 QIU458784:QJM458785 QSQ458784:QTI458785 RCM458784:RDE458785 RMI458784:RNA458785 RWE458784:RWW458785 SGA458784:SGS458785 SPW458784:SQO458785 SZS458784:TAK458785 TJO458784:TKG458785 TTK458784:TUC458785 UDG458784:UDY458785 UNC458784:UNU458785 UWY458784:UXQ458785 VGU458784:VHM458785 VQQ458784:VRI458785 WAM458784:WBE458785 WKI458784:WLA458785 WUE458784:WUW458785 HS524320:IK524321 RO524320:SG524321 ABK524320:ACC524321 ALG524320:ALY524321 AVC524320:AVU524321 BEY524320:BFQ524321 BOU524320:BPM524321 BYQ524320:BZI524321 CIM524320:CJE524321 CSI524320:CTA524321 DCE524320:DCW524321 DMA524320:DMS524321 DVW524320:DWO524321 EFS524320:EGK524321 EPO524320:EQG524321 EZK524320:FAC524321 FJG524320:FJY524321 FTC524320:FTU524321 GCY524320:GDQ524321 GMU524320:GNM524321 GWQ524320:GXI524321 HGM524320:HHE524321 HQI524320:HRA524321 IAE524320:IAW524321 IKA524320:IKS524321 ITW524320:IUO524321 JDS524320:JEK524321 JNO524320:JOG524321 JXK524320:JYC524321 KHG524320:KHY524321 KRC524320:KRU524321 LAY524320:LBQ524321 LKU524320:LLM524321 LUQ524320:LVI524321 MEM524320:MFE524321 MOI524320:MPA524321 MYE524320:MYW524321 NIA524320:NIS524321 NRW524320:NSO524321 OBS524320:OCK524321 OLO524320:OMG524321 OVK524320:OWC524321 PFG524320:PFY524321 PPC524320:PPU524321 PYY524320:PZQ524321 QIU524320:QJM524321 QSQ524320:QTI524321 RCM524320:RDE524321 RMI524320:RNA524321 RWE524320:RWW524321 SGA524320:SGS524321 SPW524320:SQO524321 SZS524320:TAK524321 TJO524320:TKG524321 TTK524320:TUC524321 UDG524320:UDY524321 UNC524320:UNU524321 UWY524320:UXQ524321 VGU524320:VHM524321 VQQ524320:VRI524321 WAM524320:WBE524321 WKI524320:WLA524321 WUE524320:WUW524321 HS589856:IK589857 RO589856:SG589857 ABK589856:ACC589857 ALG589856:ALY589857 AVC589856:AVU589857 BEY589856:BFQ589857 BOU589856:BPM589857 BYQ589856:BZI589857 CIM589856:CJE589857 CSI589856:CTA589857 DCE589856:DCW589857 DMA589856:DMS589857 DVW589856:DWO589857 EFS589856:EGK589857 EPO589856:EQG589857 EZK589856:FAC589857 FJG589856:FJY589857 FTC589856:FTU589857 GCY589856:GDQ589857 GMU589856:GNM589857 GWQ589856:GXI589857 HGM589856:HHE589857 HQI589856:HRA589857 IAE589856:IAW589857 IKA589856:IKS589857 ITW589856:IUO589857 JDS589856:JEK589857 JNO589856:JOG589857 JXK589856:JYC589857 KHG589856:KHY589857 KRC589856:KRU589857 LAY589856:LBQ589857 LKU589856:LLM589857 LUQ589856:LVI589857 MEM589856:MFE589857 MOI589856:MPA589857 MYE589856:MYW589857 NIA589856:NIS589857 NRW589856:NSO589857 OBS589856:OCK589857 OLO589856:OMG589857 OVK589856:OWC589857 PFG589856:PFY589857 PPC589856:PPU589857 PYY589856:PZQ589857 QIU589856:QJM589857 QSQ589856:QTI589857 RCM589856:RDE589857 RMI589856:RNA589857 RWE589856:RWW589857 SGA589856:SGS589857 SPW589856:SQO589857 SZS589856:TAK589857 TJO589856:TKG589857 TTK589856:TUC589857 UDG589856:UDY589857 UNC589856:UNU589857 UWY589856:UXQ589857 VGU589856:VHM589857 VQQ589856:VRI589857 WAM589856:WBE589857 WKI589856:WLA589857 WUE589856:WUW589857 HS655392:IK655393 RO655392:SG655393 ABK655392:ACC655393 ALG655392:ALY655393 AVC655392:AVU655393 BEY655392:BFQ655393 BOU655392:BPM655393 BYQ655392:BZI655393 CIM655392:CJE655393 CSI655392:CTA655393 DCE655392:DCW655393 DMA655392:DMS655393 DVW655392:DWO655393 EFS655392:EGK655393 EPO655392:EQG655393 EZK655392:FAC655393 FJG655392:FJY655393 FTC655392:FTU655393 GCY655392:GDQ655393 GMU655392:GNM655393 GWQ655392:GXI655393 HGM655392:HHE655393 HQI655392:HRA655393 IAE655392:IAW655393 IKA655392:IKS655393 ITW655392:IUO655393 JDS655392:JEK655393 JNO655392:JOG655393 JXK655392:JYC655393 KHG655392:KHY655393 KRC655392:KRU655393 LAY655392:LBQ655393 LKU655392:LLM655393 LUQ655392:LVI655393 MEM655392:MFE655393 MOI655392:MPA655393 MYE655392:MYW655393 NIA655392:NIS655393 NRW655392:NSO655393 OBS655392:OCK655393 OLO655392:OMG655393 OVK655392:OWC655393 PFG655392:PFY655393 PPC655392:PPU655393 PYY655392:PZQ655393 QIU655392:QJM655393 QSQ655392:QTI655393 RCM655392:RDE655393 RMI655392:RNA655393 RWE655392:RWW655393 SGA655392:SGS655393 SPW655392:SQO655393 SZS655392:TAK655393 TJO655392:TKG655393 TTK655392:TUC655393 UDG655392:UDY655393 UNC655392:UNU655393 UWY655392:UXQ655393 VGU655392:VHM655393 VQQ655392:VRI655393 WAM655392:WBE655393 WKI655392:WLA655393 WUE655392:WUW655393 HS720928:IK720929 RO720928:SG720929 ABK720928:ACC720929 ALG720928:ALY720929 AVC720928:AVU720929 BEY720928:BFQ720929 BOU720928:BPM720929 BYQ720928:BZI720929 CIM720928:CJE720929 CSI720928:CTA720929 DCE720928:DCW720929 DMA720928:DMS720929 DVW720928:DWO720929 EFS720928:EGK720929 EPO720928:EQG720929 EZK720928:FAC720929 FJG720928:FJY720929 FTC720928:FTU720929 GCY720928:GDQ720929 GMU720928:GNM720929 GWQ720928:GXI720929 HGM720928:HHE720929 HQI720928:HRA720929 IAE720928:IAW720929 IKA720928:IKS720929 ITW720928:IUO720929 JDS720928:JEK720929 JNO720928:JOG720929 JXK720928:JYC720929 KHG720928:KHY720929 KRC720928:KRU720929 LAY720928:LBQ720929 LKU720928:LLM720929 LUQ720928:LVI720929 MEM720928:MFE720929 MOI720928:MPA720929 MYE720928:MYW720929 NIA720928:NIS720929 NRW720928:NSO720929 OBS720928:OCK720929 OLO720928:OMG720929 OVK720928:OWC720929 PFG720928:PFY720929 PPC720928:PPU720929 PYY720928:PZQ720929 QIU720928:QJM720929 QSQ720928:QTI720929 RCM720928:RDE720929 RMI720928:RNA720929 RWE720928:RWW720929 SGA720928:SGS720929 SPW720928:SQO720929 SZS720928:TAK720929 TJO720928:TKG720929 TTK720928:TUC720929 UDG720928:UDY720929 UNC720928:UNU720929 UWY720928:UXQ720929 VGU720928:VHM720929 VQQ720928:VRI720929 WAM720928:WBE720929 WKI720928:WLA720929 WUE720928:WUW720929 HS786464:IK786465 RO786464:SG786465 ABK786464:ACC786465 ALG786464:ALY786465 AVC786464:AVU786465 BEY786464:BFQ786465 BOU786464:BPM786465 BYQ786464:BZI786465 CIM786464:CJE786465 CSI786464:CTA786465 DCE786464:DCW786465 DMA786464:DMS786465 DVW786464:DWO786465 EFS786464:EGK786465 EPO786464:EQG786465 EZK786464:FAC786465 FJG786464:FJY786465 FTC786464:FTU786465 GCY786464:GDQ786465 GMU786464:GNM786465 GWQ786464:GXI786465 HGM786464:HHE786465 HQI786464:HRA786465 IAE786464:IAW786465 IKA786464:IKS786465 ITW786464:IUO786465 JDS786464:JEK786465 JNO786464:JOG786465 JXK786464:JYC786465 KHG786464:KHY786465 KRC786464:KRU786465 LAY786464:LBQ786465 LKU786464:LLM786465 LUQ786464:LVI786465 MEM786464:MFE786465 MOI786464:MPA786465 MYE786464:MYW786465 NIA786464:NIS786465 NRW786464:NSO786465 OBS786464:OCK786465 OLO786464:OMG786465 OVK786464:OWC786465 PFG786464:PFY786465 PPC786464:PPU786465 PYY786464:PZQ786465 QIU786464:QJM786465 QSQ786464:QTI786465 RCM786464:RDE786465 RMI786464:RNA786465 RWE786464:RWW786465 SGA786464:SGS786465 SPW786464:SQO786465 SZS786464:TAK786465 TJO786464:TKG786465 TTK786464:TUC786465 UDG786464:UDY786465 UNC786464:UNU786465 UWY786464:UXQ786465 VGU786464:VHM786465 VQQ786464:VRI786465 WAM786464:WBE786465 WKI786464:WLA786465 WUE786464:WUW786465 HS852000:IK852001 RO852000:SG852001 ABK852000:ACC852001 ALG852000:ALY852001 AVC852000:AVU852001 BEY852000:BFQ852001 BOU852000:BPM852001 BYQ852000:BZI852001 CIM852000:CJE852001 CSI852000:CTA852001 DCE852000:DCW852001 DMA852000:DMS852001 DVW852000:DWO852001 EFS852000:EGK852001 EPO852000:EQG852001 EZK852000:FAC852001 FJG852000:FJY852001 FTC852000:FTU852001 GCY852000:GDQ852001 GMU852000:GNM852001 GWQ852000:GXI852001 HGM852000:HHE852001 HQI852000:HRA852001 IAE852000:IAW852001 IKA852000:IKS852001 ITW852000:IUO852001 JDS852000:JEK852001 JNO852000:JOG852001 JXK852000:JYC852001 KHG852000:KHY852001 KRC852000:KRU852001 LAY852000:LBQ852001 LKU852000:LLM852001 LUQ852000:LVI852001 MEM852000:MFE852001 MOI852000:MPA852001 MYE852000:MYW852001 NIA852000:NIS852001 NRW852000:NSO852001 OBS852000:OCK852001 OLO852000:OMG852001 OVK852000:OWC852001 PFG852000:PFY852001 PPC852000:PPU852001 PYY852000:PZQ852001 QIU852000:QJM852001 QSQ852000:QTI852001 RCM852000:RDE852001 RMI852000:RNA852001 RWE852000:RWW852001 SGA852000:SGS852001 SPW852000:SQO852001 SZS852000:TAK852001 TJO852000:TKG852001 TTK852000:TUC852001 UDG852000:UDY852001 UNC852000:UNU852001 UWY852000:UXQ852001 VGU852000:VHM852001 VQQ852000:VRI852001 WAM852000:WBE852001 WKI852000:WLA852001 WUE852000:WUW852001 HS917536:IK917537 RO917536:SG917537 ABK917536:ACC917537 ALG917536:ALY917537 AVC917536:AVU917537 BEY917536:BFQ917537 BOU917536:BPM917537 BYQ917536:BZI917537 CIM917536:CJE917537 CSI917536:CTA917537 DCE917536:DCW917537 DMA917536:DMS917537 DVW917536:DWO917537 EFS917536:EGK917537 EPO917536:EQG917537 EZK917536:FAC917537 FJG917536:FJY917537 FTC917536:FTU917537 GCY917536:GDQ917537 GMU917536:GNM917537 GWQ917536:GXI917537 HGM917536:HHE917537 HQI917536:HRA917537 IAE917536:IAW917537 IKA917536:IKS917537 ITW917536:IUO917537 JDS917536:JEK917537 JNO917536:JOG917537 JXK917536:JYC917537 KHG917536:KHY917537 KRC917536:KRU917537 LAY917536:LBQ917537 LKU917536:LLM917537 LUQ917536:LVI917537 MEM917536:MFE917537 MOI917536:MPA917537 MYE917536:MYW917537 NIA917536:NIS917537 NRW917536:NSO917537 OBS917536:OCK917537 OLO917536:OMG917537 OVK917536:OWC917537 PFG917536:PFY917537 PPC917536:PPU917537 PYY917536:PZQ917537 QIU917536:QJM917537 QSQ917536:QTI917537 RCM917536:RDE917537 RMI917536:RNA917537 RWE917536:RWW917537 SGA917536:SGS917537 SPW917536:SQO917537 SZS917536:TAK917537 TJO917536:TKG917537 TTK917536:TUC917537 UDG917536:UDY917537 UNC917536:UNU917537 UWY917536:UXQ917537 VGU917536:VHM917537 VQQ917536:VRI917537 WAM917536:WBE917537 WKI917536:WLA917537 WUE917536:WUW917537 HS983072:IK983073 RO983072:SG983073 ABK983072:ACC983073 ALG983072:ALY983073 AVC983072:AVU983073 BEY983072:BFQ983073 BOU983072:BPM983073 BYQ983072:BZI983073 CIM983072:CJE983073 CSI983072:CTA983073 DCE983072:DCW983073 DMA983072:DMS983073 DVW983072:DWO983073 EFS983072:EGK983073 EPO983072:EQG983073 EZK983072:FAC983073 FJG983072:FJY983073 FTC983072:FTU983073 GCY983072:GDQ983073 GMU983072:GNM983073 GWQ983072:GXI983073 HGM983072:HHE983073 HQI983072:HRA983073 IAE983072:IAW983073 IKA983072:IKS983073 ITW983072:IUO983073 JDS983072:JEK983073 JNO983072:JOG983073 JXK983072:JYC983073 KHG983072:KHY983073 KRC983072:KRU983073 LAY983072:LBQ983073 LKU983072:LLM983073 LUQ983072:LVI983073 MEM983072:MFE983073 MOI983072:MPA983073 MYE983072:MYW983073 NIA983072:NIS983073 NRW983072:NSO983073 OBS983072:OCK983073 OLO983072:OMG983073 OVK983072:OWC983073 PFG983072:PFY983073 PPC983072:PPU983073 PYY983072:PZQ983073 QIU983072:QJM983073 QSQ983072:QTI983073 RCM983072:RDE983073 RMI983072:RNA983073 RWE983072:RWW983073 SGA983072:SGS983073 SPW983072:SQO983073 SZS983072:TAK983073 TJO983072:TKG983073 TTK983072:TUC983073 UDG983072:UDY983073 UNC983072:UNU983073 UWY983072:UXQ983073 VGU983072:VHM983073 VQQ983072:VRI983073 WAM983072:WBE983073 WKI983072:WLA983073 WUE983072:WUW983073 O65565:O65568 HV65563:HV65566 RR65563:RR65566 ABN65563:ABN65566 ALJ65563:ALJ65566 AVF65563:AVF65566 BFB65563:BFB65566 BOX65563:BOX65566 BYT65563:BYT65566 CIP65563:CIP65566 CSL65563:CSL65566 DCH65563:DCH65566 DMD65563:DMD65566 DVZ65563:DVZ65566 EFV65563:EFV65566 EPR65563:EPR65566 EZN65563:EZN65566 FJJ65563:FJJ65566 FTF65563:FTF65566 GDB65563:GDB65566 GMX65563:GMX65566 GWT65563:GWT65566 HGP65563:HGP65566 HQL65563:HQL65566 IAH65563:IAH65566 IKD65563:IKD65566 ITZ65563:ITZ65566 JDV65563:JDV65566 JNR65563:JNR65566 JXN65563:JXN65566 KHJ65563:KHJ65566 KRF65563:KRF65566 LBB65563:LBB65566 LKX65563:LKX65566 LUT65563:LUT65566 MEP65563:MEP65566 MOL65563:MOL65566 MYH65563:MYH65566 NID65563:NID65566 NRZ65563:NRZ65566 OBV65563:OBV65566 OLR65563:OLR65566 OVN65563:OVN65566 PFJ65563:PFJ65566 PPF65563:PPF65566 PZB65563:PZB65566 QIX65563:QIX65566 QST65563:QST65566 RCP65563:RCP65566 RML65563:RML65566 RWH65563:RWH65566 SGD65563:SGD65566 SPZ65563:SPZ65566 SZV65563:SZV65566 TJR65563:TJR65566 TTN65563:TTN65566 UDJ65563:UDJ65566 UNF65563:UNF65566 UXB65563:UXB65566 VGX65563:VGX65566 VQT65563:VQT65566 WAP65563:WAP65566 WKL65563:WKL65566 WUH65563:WUH65566 O131101:O131104 HV131099:HV131102 RR131099:RR131102 ABN131099:ABN131102 ALJ131099:ALJ131102 AVF131099:AVF131102 BFB131099:BFB131102 BOX131099:BOX131102 BYT131099:BYT131102 CIP131099:CIP131102 CSL131099:CSL131102 DCH131099:DCH131102 DMD131099:DMD131102 DVZ131099:DVZ131102 EFV131099:EFV131102 EPR131099:EPR131102 EZN131099:EZN131102 FJJ131099:FJJ131102 FTF131099:FTF131102 GDB131099:GDB131102 GMX131099:GMX131102 GWT131099:GWT131102 HGP131099:HGP131102 HQL131099:HQL131102 IAH131099:IAH131102 IKD131099:IKD131102 ITZ131099:ITZ131102 JDV131099:JDV131102 JNR131099:JNR131102 JXN131099:JXN131102 KHJ131099:KHJ131102 KRF131099:KRF131102 LBB131099:LBB131102 LKX131099:LKX131102 LUT131099:LUT131102 MEP131099:MEP131102 MOL131099:MOL131102 MYH131099:MYH131102 NID131099:NID131102 NRZ131099:NRZ131102 OBV131099:OBV131102 OLR131099:OLR131102 OVN131099:OVN131102 PFJ131099:PFJ131102 PPF131099:PPF131102 PZB131099:PZB131102 QIX131099:QIX131102 QST131099:QST131102 RCP131099:RCP131102 RML131099:RML131102 RWH131099:RWH131102 SGD131099:SGD131102 SPZ131099:SPZ131102 SZV131099:SZV131102 TJR131099:TJR131102 TTN131099:TTN131102 UDJ131099:UDJ131102 UNF131099:UNF131102 UXB131099:UXB131102 VGX131099:VGX131102 VQT131099:VQT131102 WAP131099:WAP131102 WKL131099:WKL131102 WUH131099:WUH131102 O196637:O196640 HV196635:HV196638 RR196635:RR196638 ABN196635:ABN196638 ALJ196635:ALJ196638 AVF196635:AVF196638 BFB196635:BFB196638 BOX196635:BOX196638 BYT196635:BYT196638 CIP196635:CIP196638 CSL196635:CSL196638 DCH196635:DCH196638 DMD196635:DMD196638 DVZ196635:DVZ196638 EFV196635:EFV196638 EPR196635:EPR196638 EZN196635:EZN196638 FJJ196635:FJJ196638 FTF196635:FTF196638 GDB196635:GDB196638 GMX196635:GMX196638 GWT196635:GWT196638 HGP196635:HGP196638 HQL196635:HQL196638 IAH196635:IAH196638 IKD196635:IKD196638 ITZ196635:ITZ196638 JDV196635:JDV196638 JNR196635:JNR196638 JXN196635:JXN196638 KHJ196635:KHJ196638 KRF196635:KRF196638 LBB196635:LBB196638 LKX196635:LKX196638 LUT196635:LUT196638 MEP196635:MEP196638 MOL196635:MOL196638 MYH196635:MYH196638 NID196635:NID196638 NRZ196635:NRZ196638 OBV196635:OBV196638 OLR196635:OLR196638 OVN196635:OVN196638 PFJ196635:PFJ196638 PPF196635:PPF196638 PZB196635:PZB196638 QIX196635:QIX196638 QST196635:QST196638 RCP196635:RCP196638 RML196635:RML196638 RWH196635:RWH196638 SGD196635:SGD196638 SPZ196635:SPZ196638 SZV196635:SZV196638 TJR196635:TJR196638 TTN196635:TTN196638 UDJ196635:UDJ196638 UNF196635:UNF196638 UXB196635:UXB196638 VGX196635:VGX196638 VQT196635:VQT196638 WAP196635:WAP196638 WKL196635:WKL196638 WUH196635:WUH196638 O262173:O262176 HV262171:HV262174 RR262171:RR262174 ABN262171:ABN262174 ALJ262171:ALJ262174 AVF262171:AVF262174 BFB262171:BFB262174 BOX262171:BOX262174 BYT262171:BYT262174 CIP262171:CIP262174 CSL262171:CSL262174 DCH262171:DCH262174 DMD262171:DMD262174 DVZ262171:DVZ262174 EFV262171:EFV262174 EPR262171:EPR262174 EZN262171:EZN262174 FJJ262171:FJJ262174 FTF262171:FTF262174 GDB262171:GDB262174 GMX262171:GMX262174 GWT262171:GWT262174 HGP262171:HGP262174 HQL262171:HQL262174 IAH262171:IAH262174 IKD262171:IKD262174 ITZ262171:ITZ262174 JDV262171:JDV262174 JNR262171:JNR262174 JXN262171:JXN262174 KHJ262171:KHJ262174 KRF262171:KRF262174 LBB262171:LBB262174 LKX262171:LKX262174 LUT262171:LUT262174 MEP262171:MEP262174 MOL262171:MOL262174 MYH262171:MYH262174 NID262171:NID262174 NRZ262171:NRZ262174 OBV262171:OBV262174 OLR262171:OLR262174 OVN262171:OVN262174 PFJ262171:PFJ262174 PPF262171:PPF262174 PZB262171:PZB262174 QIX262171:QIX262174 QST262171:QST262174 RCP262171:RCP262174 RML262171:RML262174 RWH262171:RWH262174 SGD262171:SGD262174 SPZ262171:SPZ262174 SZV262171:SZV262174 TJR262171:TJR262174 TTN262171:TTN262174 UDJ262171:UDJ262174 UNF262171:UNF262174 UXB262171:UXB262174 VGX262171:VGX262174 VQT262171:VQT262174 WAP262171:WAP262174 WKL262171:WKL262174 WUH262171:WUH262174 O327709:O327712 HV327707:HV327710 RR327707:RR327710 ABN327707:ABN327710 ALJ327707:ALJ327710 AVF327707:AVF327710 BFB327707:BFB327710 BOX327707:BOX327710 BYT327707:BYT327710 CIP327707:CIP327710 CSL327707:CSL327710 DCH327707:DCH327710 DMD327707:DMD327710 DVZ327707:DVZ327710 EFV327707:EFV327710 EPR327707:EPR327710 EZN327707:EZN327710 FJJ327707:FJJ327710 FTF327707:FTF327710 GDB327707:GDB327710 GMX327707:GMX327710 GWT327707:GWT327710 HGP327707:HGP327710 HQL327707:HQL327710 IAH327707:IAH327710 IKD327707:IKD327710 ITZ327707:ITZ327710 JDV327707:JDV327710 JNR327707:JNR327710 JXN327707:JXN327710 KHJ327707:KHJ327710 KRF327707:KRF327710 LBB327707:LBB327710 LKX327707:LKX327710 LUT327707:LUT327710 MEP327707:MEP327710 MOL327707:MOL327710 MYH327707:MYH327710 NID327707:NID327710 NRZ327707:NRZ327710 OBV327707:OBV327710 OLR327707:OLR327710 OVN327707:OVN327710 PFJ327707:PFJ327710 PPF327707:PPF327710 PZB327707:PZB327710 QIX327707:QIX327710 QST327707:QST327710 RCP327707:RCP327710 RML327707:RML327710 RWH327707:RWH327710 SGD327707:SGD327710 SPZ327707:SPZ327710 SZV327707:SZV327710 TJR327707:TJR327710 TTN327707:TTN327710 UDJ327707:UDJ327710 UNF327707:UNF327710 UXB327707:UXB327710 VGX327707:VGX327710 VQT327707:VQT327710 WAP327707:WAP327710 WKL327707:WKL327710 WUH327707:WUH327710 O393245:O393248 HV393243:HV393246 RR393243:RR393246 ABN393243:ABN393246 ALJ393243:ALJ393246 AVF393243:AVF393246 BFB393243:BFB393246 BOX393243:BOX393246 BYT393243:BYT393246 CIP393243:CIP393246 CSL393243:CSL393246 DCH393243:DCH393246 DMD393243:DMD393246 DVZ393243:DVZ393246 EFV393243:EFV393246 EPR393243:EPR393246 EZN393243:EZN393246 FJJ393243:FJJ393246 FTF393243:FTF393246 GDB393243:GDB393246 GMX393243:GMX393246 GWT393243:GWT393246 HGP393243:HGP393246 HQL393243:HQL393246 IAH393243:IAH393246 IKD393243:IKD393246 ITZ393243:ITZ393246 JDV393243:JDV393246 JNR393243:JNR393246 JXN393243:JXN393246 KHJ393243:KHJ393246 KRF393243:KRF393246 LBB393243:LBB393246 LKX393243:LKX393246 LUT393243:LUT393246 MEP393243:MEP393246 MOL393243:MOL393246 MYH393243:MYH393246 NID393243:NID393246 NRZ393243:NRZ393246 OBV393243:OBV393246 OLR393243:OLR393246 OVN393243:OVN393246 PFJ393243:PFJ393246 PPF393243:PPF393246 PZB393243:PZB393246 QIX393243:QIX393246 QST393243:QST393246 RCP393243:RCP393246 RML393243:RML393246 RWH393243:RWH393246 SGD393243:SGD393246 SPZ393243:SPZ393246 SZV393243:SZV393246 TJR393243:TJR393246 TTN393243:TTN393246 UDJ393243:UDJ393246 UNF393243:UNF393246 UXB393243:UXB393246 VGX393243:VGX393246 VQT393243:VQT393246 WAP393243:WAP393246 WKL393243:WKL393246 WUH393243:WUH393246 O458781:O458784 HV458779:HV458782 RR458779:RR458782 ABN458779:ABN458782 ALJ458779:ALJ458782 AVF458779:AVF458782 BFB458779:BFB458782 BOX458779:BOX458782 BYT458779:BYT458782 CIP458779:CIP458782 CSL458779:CSL458782 DCH458779:DCH458782 DMD458779:DMD458782 DVZ458779:DVZ458782 EFV458779:EFV458782 EPR458779:EPR458782 EZN458779:EZN458782 FJJ458779:FJJ458782 FTF458779:FTF458782 GDB458779:GDB458782 GMX458779:GMX458782 GWT458779:GWT458782 HGP458779:HGP458782 HQL458779:HQL458782 IAH458779:IAH458782 IKD458779:IKD458782 ITZ458779:ITZ458782 JDV458779:JDV458782 JNR458779:JNR458782 JXN458779:JXN458782 KHJ458779:KHJ458782 KRF458779:KRF458782 LBB458779:LBB458782 LKX458779:LKX458782 LUT458779:LUT458782 MEP458779:MEP458782 MOL458779:MOL458782 MYH458779:MYH458782 NID458779:NID458782 NRZ458779:NRZ458782 OBV458779:OBV458782 OLR458779:OLR458782 OVN458779:OVN458782 PFJ458779:PFJ458782 PPF458779:PPF458782 PZB458779:PZB458782 QIX458779:QIX458782 QST458779:QST458782 RCP458779:RCP458782 RML458779:RML458782 RWH458779:RWH458782 SGD458779:SGD458782 SPZ458779:SPZ458782 SZV458779:SZV458782 TJR458779:TJR458782 TTN458779:TTN458782 UDJ458779:UDJ458782 UNF458779:UNF458782 UXB458779:UXB458782 VGX458779:VGX458782 VQT458779:VQT458782 WAP458779:WAP458782 WKL458779:WKL458782 WUH458779:WUH458782 O524317:O524320 HV524315:HV524318 RR524315:RR524318 ABN524315:ABN524318 ALJ524315:ALJ524318 AVF524315:AVF524318 BFB524315:BFB524318 BOX524315:BOX524318 BYT524315:BYT524318 CIP524315:CIP524318 CSL524315:CSL524318 DCH524315:DCH524318 DMD524315:DMD524318 DVZ524315:DVZ524318 EFV524315:EFV524318 EPR524315:EPR524318 EZN524315:EZN524318 FJJ524315:FJJ524318 FTF524315:FTF524318 GDB524315:GDB524318 GMX524315:GMX524318 GWT524315:GWT524318 HGP524315:HGP524318 HQL524315:HQL524318 IAH524315:IAH524318 IKD524315:IKD524318 ITZ524315:ITZ524318 JDV524315:JDV524318 JNR524315:JNR524318 JXN524315:JXN524318 KHJ524315:KHJ524318 KRF524315:KRF524318 LBB524315:LBB524318 LKX524315:LKX524318 LUT524315:LUT524318 MEP524315:MEP524318 MOL524315:MOL524318 MYH524315:MYH524318 NID524315:NID524318 NRZ524315:NRZ524318 OBV524315:OBV524318 OLR524315:OLR524318 OVN524315:OVN524318 PFJ524315:PFJ524318 PPF524315:PPF524318 PZB524315:PZB524318 QIX524315:QIX524318 QST524315:QST524318 RCP524315:RCP524318 RML524315:RML524318 RWH524315:RWH524318 SGD524315:SGD524318 SPZ524315:SPZ524318 SZV524315:SZV524318 TJR524315:TJR524318 TTN524315:TTN524318 UDJ524315:UDJ524318 UNF524315:UNF524318 UXB524315:UXB524318 VGX524315:VGX524318 VQT524315:VQT524318 WAP524315:WAP524318 WKL524315:WKL524318 WUH524315:WUH524318 O589853:O589856 HV589851:HV589854 RR589851:RR589854 ABN589851:ABN589854 ALJ589851:ALJ589854 AVF589851:AVF589854 BFB589851:BFB589854 BOX589851:BOX589854 BYT589851:BYT589854 CIP589851:CIP589854 CSL589851:CSL589854 DCH589851:DCH589854 DMD589851:DMD589854 DVZ589851:DVZ589854 EFV589851:EFV589854 EPR589851:EPR589854 EZN589851:EZN589854 FJJ589851:FJJ589854 FTF589851:FTF589854 GDB589851:GDB589854 GMX589851:GMX589854 GWT589851:GWT589854 HGP589851:HGP589854 HQL589851:HQL589854 IAH589851:IAH589854 IKD589851:IKD589854 ITZ589851:ITZ589854 JDV589851:JDV589854 JNR589851:JNR589854 JXN589851:JXN589854 KHJ589851:KHJ589854 KRF589851:KRF589854 LBB589851:LBB589854 LKX589851:LKX589854 LUT589851:LUT589854 MEP589851:MEP589854 MOL589851:MOL589854 MYH589851:MYH589854 NID589851:NID589854 NRZ589851:NRZ589854 OBV589851:OBV589854 OLR589851:OLR589854 OVN589851:OVN589854 PFJ589851:PFJ589854 PPF589851:PPF589854 PZB589851:PZB589854 QIX589851:QIX589854 QST589851:QST589854 RCP589851:RCP589854 RML589851:RML589854 RWH589851:RWH589854 SGD589851:SGD589854 SPZ589851:SPZ589854 SZV589851:SZV589854 TJR589851:TJR589854 TTN589851:TTN589854 UDJ589851:UDJ589854 UNF589851:UNF589854 UXB589851:UXB589854 VGX589851:VGX589854 VQT589851:VQT589854 WAP589851:WAP589854 WKL589851:WKL589854 WUH589851:WUH589854 O655389:O655392 HV655387:HV655390 RR655387:RR655390 ABN655387:ABN655390 ALJ655387:ALJ655390 AVF655387:AVF655390 BFB655387:BFB655390 BOX655387:BOX655390 BYT655387:BYT655390 CIP655387:CIP655390 CSL655387:CSL655390 DCH655387:DCH655390 DMD655387:DMD655390 DVZ655387:DVZ655390 EFV655387:EFV655390 EPR655387:EPR655390 EZN655387:EZN655390 FJJ655387:FJJ655390 FTF655387:FTF655390 GDB655387:GDB655390 GMX655387:GMX655390 GWT655387:GWT655390 HGP655387:HGP655390 HQL655387:HQL655390 IAH655387:IAH655390 IKD655387:IKD655390 ITZ655387:ITZ655390 JDV655387:JDV655390 JNR655387:JNR655390 JXN655387:JXN655390 KHJ655387:KHJ655390 KRF655387:KRF655390 LBB655387:LBB655390 LKX655387:LKX655390 LUT655387:LUT655390 MEP655387:MEP655390 MOL655387:MOL655390 MYH655387:MYH655390 NID655387:NID655390 NRZ655387:NRZ655390 OBV655387:OBV655390 OLR655387:OLR655390 OVN655387:OVN655390 PFJ655387:PFJ655390 PPF655387:PPF655390 PZB655387:PZB655390 QIX655387:QIX655390 QST655387:QST655390 RCP655387:RCP655390 RML655387:RML655390 RWH655387:RWH655390 SGD655387:SGD655390 SPZ655387:SPZ655390 SZV655387:SZV655390 TJR655387:TJR655390 TTN655387:TTN655390 UDJ655387:UDJ655390 UNF655387:UNF655390 UXB655387:UXB655390 VGX655387:VGX655390 VQT655387:VQT655390 WAP655387:WAP655390 WKL655387:WKL655390 WUH655387:WUH655390 O720925:O720928 HV720923:HV720926 RR720923:RR720926 ABN720923:ABN720926 ALJ720923:ALJ720926 AVF720923:AVF720926 BFB720923:BFB720926 BOX720923:BOX720926 BYT720923:BYT720926 CIP720923:CIP720926 CSL720923:CSL720926 DCH720923:DCH720926 DMD720923:DMD720926 DVZ720923:DVZ720926 EFV720923:EFV720926 EPR720923:EPR720926 EZN720923:EZN720926 FJJ720923:FJJ720926 FTF720923:FTF720926 GDB720923:GDB720926 GMX720923:GMX720926 GWT720923:GWT720926 HGP720923:HGP720926 HQL720923:HQL720926 IAH720923:IAH720926 IKD720923:IKD720926 ITZ720923:ITZ720926 JDV720923:JDV720926 JNR720923:JNR720926 JXN720923:JXN720926 KHJ720923:KHJ720926 KRF720923:KRF720926 LBB720923:LBB720926 LKX720923:LKX720926 LUT720923:LUT720926 MEP720923:MEP720926 MOL720923:MOL720926 MYH720923:MYH720926 NID720923:NID720926 NRZ720923:NRZ720926 OBV720923:OBV720926 OLR720923:OLR720926 OVN720923:OVN720926 PFJ720923:PFJ720926 PPF720923:PPF720926 PZB720923:PZB720926 QIX720923:QIX720926 QST720923:QST720926 RCP720923:RCP720926 RML720923:RML720926 RWH720923:RWH720926 SGD720923:SGD720926 SPZ720923:SPZ720926 SZV720923:SZV720926 TJR720923:TJR720926 TTN720923:TTN720926 UDJ720923:UDJ720926 UNF720923:UNF720926 UXB720923:UXB720926 VGX720923:VGX720926 VQT720923:VQT720926 WAP720923:WAP720926 WKL720923:WKL720926 WUH720923:WUH720926 O786461:O786464 HV786459:HV786462 RR786459:RR786462 ABN786459:ABN786462 ALJ786459:ALJ786462 AVF786459:AVF786462 BFB786459:BFB786462 BOX786459:BOX786462 BYT786459:BYT786462 CIP786459:CIP786462 CSL786459:CSL786462 DCH786459:DCH786462 DMD786459:DMD786462 DVZ786459:DVZ786462 EFV786459:EFV786462 EPR786459:EPR786462 EZN786459:EZN786462 FJJ786459:FJJ786462 FTF786459:FTF786462 GDB786459:GDB786462 GMX786459:GMX786462 GWT786459:GWT786462 HGP786459:HGP786462 HQL786459:HQL786462 IAH786459:IAH786462 IKD786459:IKD786462 ITZ786459:ITZ786462 JDV786459:JDV786462 JNR786459:JNR786462 JXN786459:JXN786462 KHJ786459:KHJ786462 KRF786459:KRF786462 LBB786459:LBB786462 LKX786459:LKX786462 LUT786459:LUT786462 MEP786459:MEP786462 MOL786459:MOL786462 MYH786459:MYH786462 NID786459:NID786462 NRZ786459:NRZ786462 OBV786459:OBV786462 OLR786459:OLR786462 OVN786459:OVN786462 PFJ786459:PFJ786462 PPF786459:PPF786462 PZB786459:PZB786462 QIX786459:QIX786462 QST786459:QST786462 RCP786459:RCP786462 RML786459:RML786462 RWH786459:RWH786462 SGD786459:SGD786462 SPZ786459:SPZ786462 SZV786459:SZV786462 TJR786459:TJR786462 TTN786459:TTN786462 UDJ786459:UDJ786462 UNF786459:UNF786462 UXB786459:UXB786462 VGX786459:VGX786462 VQT786459:VQT786462 WAP786459:WAP786462 WKL786459:WKL786462 WUH786459:WUH786462 O851997:O852000 HV851995:HV851998 RR851995:RR851998 ABN851995:ABN851998 ALJ851995:ALJ851998 AVF851995:AVF851998 BFB851995:BFB851998 BOX851995:BOX851998 BYT851995:BYT851998 CIP851995:CIP851998 CSL851995:CSL851998 DCH851995:DCH851998 DMD851995:DMD851998 DVZ851995:DVZ851998 EFV851995:EFV851998 EPR851995:EPR851998 EZN851995:EZN851998 FJJ851995:FJJ851998 FTF851995:FTF851998 GDB851995:GDB851998 GMX851995:GMX851998 GWT851995:GWT851998 HGP851995:HGP851998 HQL851995:HQL851998 IAH851995:IAH851998 IKD851995:IKD851998 ITZ851995:ITZ851998 JDV851995:JDV851998 JNR851995:JNR851998 JXN851995:JXN851998 KHJ851995:KHJ851998 KRF851995:KRF851998 LBB851995:LBB851998 LKX851995:LKX851998 LUT851995:LUT851998 MEP851995:MEP851998 MOL851995:MOL851998 MYH851995:MYH851998 NID851995:NID851998 NRZ851995:NRZ851998 OBV851995:OBV851998 OLR851995:OLR851998 OVN851995:OVN851998 PFJ851995:PFJ851998 PPF851995:PPF851998 PZB851995:PZB851998 QIX851995:QIX851998 QST851995:QST851998 RCP851995:RCP851998 RML851995:RML851998 RWH851995:RWH851998 SGD851995:SGD851998 SPZ851995:SPZ851998 SZV851995:SZV851998 TJR851995:TJR851998 TTN851995:TTN851998 UDJ851995:UDJ851998 UNF851995:UNF851998 UXB851995:UXB851998 VGX851995:VGX851998 VQT851995:VQT851998 WAP851995:WAP851998 WKL851995:WKL851998 WUH851995:WUH851998 O917533:O917536 HV917531:HV917534 RR917531:RR917534 ABN917531:ABN917534 ALJ917531:ALJ917534 AVF917531:AVF917534 BFB917531:BFB917534 BOX917531:BOX917534 BYT917531:BYT917534 CIP917531:CIP917534 CSL917531:CSL917534 DCH917531:DCH917534 DMD917531:DMD917534 DVZ917531:DVZ917534 EFV917531:EFV917534 EPR917531:EPR917534 EZN917531:EZN917534 FJJ917531:FJJ917534 FTF917531:FTF917534 GDB917531:GDB917534 GMX917531:GMX917534 GWT917531:GWT917534 HGP917531:HGP917534 HQL917531:HQL917534 IAH917531:IAH917534 IKD917531:IKD917534 ITZ917531:ITZ917534 JDV917531:JDV917534 JNR917531:JNR917534 JXN917531:JXN917534 KHJ917531:KHJ917534 KRF917531:KRF917534 LBB917531:LBB917534 LKX917531:LKX917534 LUT917531:LUT917534 MEP917531:MEP917534 MOL917531:MOL917534 MYH917531:MYH917534 NID917531:NID917534 NRZ917531:NRZ917534 OBV917531:OBV917534 OLR917531:OLR917534 OVN917531:OVN917534 PFJ917531:PFJ917534 PPF917531:PPF917534 PZB917531:PZB917534 QIX917531:QIX917534 QST917531:QST917534 RCP917531:RCP917534 RML917531:RML917534 RWH917531:RWH917534 SGD917531:SGD917534 SPZ917531:SPZ917534 SZV917531:SZV917534 TJR917531:TJR917534 TTN917531:TTN917534 UDJ917531:UDJ917534 UNF917531:UNF917534 UXB917531:UXB917534 VGX917531:VGX917534 VQT917531:VQT917534 WAP917531:WAP917534 WKL917531:WKL917534 WUH917531:WUH917534 O983069:O983072 HV983067:HV983070 RR983067:RR983070 ABN983067:ABN983070 ALJ983067:ALJ983070 AVF983067:AVF983070 BFB983067:BFB983070 BOX983067:BOX983070 BYT983067:BYT983070 CIP983067:CIP983070 CSL983067:CSL983070 DCH983067:DCH983070 DMD983067:DMD983070 DVZ983067:DVZ983070 EFV983067:EFV983070 EPR983067:EPR983070 EZN983067:EZN983070 FJJ983067:FJJ983070 FTF983067:FTF983070 GDB983067:GDB983070 GMX983067:GMX983070 GWT983067:GWT983070 HGP983067:HGP983070 HQL983067:HQL983070 IAH983067:IAH983070 IKD983067:IKD983070 ITZ983067:ITZ983070 JDV983067:JDV983070 JNR983067:JNR983070 JXN983067:JXN983070 KHJ983067:KHJ983070 KRF983067:KRF983070 LBB983067:LBB983070 LKX983067:LKX983070 LUT983067:LUT983070 MEP983067:MEP983070 MOL983067:MOL983070 MYH983067:MYH983070 NID983067:NID983070 NRZ983067:NRZ983070 OBV983067:OBV983070 OLR983067:OLR983070 OVN983067:OVN983070 PFJ983067:PFJ983070 PPF983067:PPF983070 PZB983067:PZB983070 QIX983067:QIX983070 QST983067:QST983070 RCP983067:RCP983070 RML983067:RML983070 RWH983067:RWH983070 SGD983067:SGD983070 SPZ983067:SPZ983070 SZV983067:SZV983070 TJR983067:TJR983070 TTN983067:TTN983070 UDJ983067:UDJ983070 UNF983067:UNF983070 UXB983067:UXB983070 VGX983067:VGX983070 VQT983067:VQT983070 WAP983067:WAP983070 WKL983067:WKL983070 WUH983067:WUH983070 HO65577:IK65579 RK65577:SG65579 ABG65577:ACC65579 ALC65577:ALY65579 AUY65577:AVU65579 BEU65577:BFQ65579 BOQ65577:BPM65579 BYM65577:BZI65579 CII65577:CJE65579 CSE65577:CTA65579 DCA65577:DCW65579 DLW65577:DMS65579 DVS65577:DWO65579 EFO65577:EGK65579 EPK65577:EQG65579 EZG65577:FAC65579 FJC65577:FJY65579 FSY65577:FTU65579 GCU65577:GDQ65579 GMQ65577:GNM65579 GWM65577:GXI65579 HGI65577:HHE65579 HQE65577:HRA65579 IAA65577:IAW65579 IJW65577:IKS65579 ITS65577:IUO65579 JDO65577:JEK65579 JNK65577:JOG65579 JXG65577:JYC65579 KHC65577:KHY65579 KQY65577:KRU65579 LAU65577:LBQ65579 LKQ65577:LLM65579 LUM65577:LVI65579 MEI65577:MFE65579 MOE65577:MPA65579 MYA65577:MYW65579 NHW65577:NIS65579 NRS65577:NSO65579 OBO65577:OCK65579 OLK65577:OMG65579 OVG65577:OWC65579 PFC65577:PFY65579 POY65577:PPU65579 PYU65577:PZQ65579 QIQ65577:QJM65579 QSM65577:QTI65579 RCI65577:RDE65579 RME65577:RNA65579 RWA65577:RWW65579 SFW65577:SGS65579 SPS65577:SQO65579 SZO65577:TAK65579 TJK65577:TKG65579 TTG65577:TUC65579 UDC65577:UDY65579 UMY65577:UNU65579 UWU65577:UXQ65579 VGQ65577:VHM65579 VQM65577:VRI65579 WAI65577:WBE65579 WKE65577:WLA65579 WUA65577:WUW65579 HO131113:IK131115 RK131113:SG131115 ABG131113:ACC131115 ALC131113:ALY131115 AUY131113:AVU131115 BEU131113:BFQ131115 BOQ131113:BPM131115 BYM131113:BZI131115 CII131113:CJE131115 CSE131113:CTA131115 DCA131113:DCW131115 DLW131113:DMS131115 DVS131113:DWO131115 EFO131113:EGK131115 EPK131113:EQG131115 EZG131113:FAC131115 FJC131113:FJY131115 FSY131113:FTU131115 GCU131113:GDQ131115 GMQ131113:GNM131115 GWM131113:GXI131115 HGI131113:HHE131115 HQE131113:HRA131115 IAA131113:IAW131115 IJW131113:IKS131115 ITS131113:IUO131115 JDO131113:JEK131115 JNK131113:JOG131115 JXG131113:JYC131115 KHC131113:KHY131115 KQY131113:KRU131115 LAU131113:LBQ131115 LKQ131113:LLM131115 LUM131113:LVI131115 MEI131113:MFE131115 MOE131113:MPA131115 MYA131113:MYW131115 NHW131113:NIS131115 NRS131113:NSO131115 OBO131113:OCK131115 OLK131113:OMG131115 OVG131113:OWC131115 PFC131113:PFY131115 POY131113:PPU131115 PYU131113:PZQ131115 QIQ131113:QJM131115 QSM131113:QTI131115 RCI131113:RDE131115 RME131113:RNA131115 RWA131113:RWW131115 SFW131113:SGS131115 SPS131113:SQO131115 SZO131113:TAK131115 TJK131113:TKG131115 TTG131113:TUC131115 UDC131113:UDY131115 UMY131113:UNU131115 UWU131113:UXQ131115 VGQ131113:VHM131115 VQM131113:VRI131115 WAI131113:WBE131115 WKE131113:WLA131115 WUA131113:WUW131115 HO196649:IK196651 RK196649:SG196651 ABG196649:ACC196651 ALC196649:ALY196651 AUY196649:AVU196651 BEU196649:BFQ196651 BOQ196649:BPM196651 BYM196649:BZI196651 CII196649:CJE196651 CSE196649:CTA196651 DCA196649:DCW196651 DLW196649:DMS196651 DVS196649:DWO196651 EFO196649:EGK196651 EPK196649:EQG196651 EZG196649:FAC196651 FJC196649:FJY196651 FSY196649:FTU196651 GCU196649:GDQ196651 GMQ196649:GNM196651 GWM196649:GXI196651 HGI196649:HHE196651 HQE196649:HRA196651 IAA196649:IAW196651 IJW196649:IKS196651 ITS196649:IUO196651 JDO196649:JEK196651 JNK196649:JOG196651 JXG196649:JYC196651 KHC196649:KHY196651 KQY196649:KRU196651 LAU196649:LBQ196651 LKQ196649:LLM196651 LUM196649:LVI196651 MEI196649:MFE196651 MOE196649:MPA196651 MYA196649:MYW196651 NHW196649:NIS196651 NRS196649:NSO196651 OBO196649:OCK196651 OLK196649:OMG196651 OVG196649:OWC196651 PFC196649:PFY196651 POY196649:PPU196651 PYU196649:PZQ196651 QIQ196649:QJM196651 QSM196649:QTI196651 RCI196649:RDE196651 RME196649:RNA196651 RWA196649:RWW196651 SFW196649:SGS196651 SPS196649:SQO196651 SZO196649:TAK196651 TJK196649:TKG196651 TTG196649:TUC196651 UDC196649:UDY196651 UMY196649:UNU196651 UWU196649:UXQ196651 VGQ196649:VHM196651 VQM196649:VRI196651 WAI196649:WBE196651 WKE196649:WLA196651 WUA196649:WUW196651 HO262185:IK262187 RK262185:SG262187 ABG262185:ACC262187 ALC262185:ALY262187 AUY262185:AVU262187 BEU262185:BFQ262187 BOQ262185:BPM262187 BYM262185:BZI262187 CII262185:CJE262187 CSE262185:CTA262187 DCA262185:DCW262187 DLW262185:DMS262187 DVS262185:DWO262187 EFO262185:EGK262187 EPK262185:EQG262187 EZG262185:FAC262187 FJC262185:FJY262187 FSY262185:FTU262187 GCU262185:GDQ262187 GMQ262185:GNM262187 GWM262185:GXI262187 HGI262185:HHE262187 HQE262185:HRA262187 IAA262185:IAW262187 IJW262185:IKS262187 ITS262185:IUO262187 JDO262185:JEK262187 JNK262185:JOG262187 JXG262185:JYC262187 KHC262185:KHY262187 KQY262185:KRU262187 LAU262185:LBQ262187 LKQ262185:LLM262187 LUM262185:LVI262187 MEI262185:MFE262187 MOE262185:MPA262187 MYA262185:MYW262187 NHW262185:NIS262187 NRS262185:NSO262187 OBO262185:OCK262187 OLK262185:OMG262187 OVG262185:OWC262187 PFC262185:PFY262187 POY262185:PPU262187 PYU262185:PZQ262187 QIQ262185:QJM262187 QSM262185:QTI262187 RCI262185:RDE262187 RME262185:RNA262187 RWA262185:RWW262187 SFW262185:SGS262187 SPS262185:SQO262187 SZO262185:TAK262187 TJK262185:TKG262187 TTG262185:TUC262187 UDC262185:UDY262187 UMY262185:UNU262187 UWU262185:UXQ262187 VGQ262185:VHM262187 VQM262185:VRI262187 WAI262185:WBE262187 WKE262185:WLA262187 WUA262185:WUW262187 HO327721:IK327723 RK327721:SG327723 ABG327721:ACC327723 ALC327721:ALY327723 AUY327721:AVU327723 BEU327721:BFQ327723 BOQ327721:BPM327723 BYM327721:BZI327723 CII327721:CJE327723 CSE327721:CTA327723 DCA327721:DCW327723 DLW327721:DMS327723 DVS327721:DWO327723 EFO327721:EGK327723 EPK327721:EQG327723 EZG327721:FAC327723 FJC327721:FJY327723 FSY327721:FTU327723 GCU327721:GDQ327723 GMQ327721:GNM327723 GWM327721:GXI327723 HGI327721:HHE327723 HQE327721:HRA327723 IAA327721:IAW327723 IJW327721:IKS327723 ITS327721:IUO327723 JDO327721:JEK327723 JNK327721:JOG327723 JXG327721:JYC327723 KHC327721:KHY327723 KQY327721:KRU327723 LAU327721:LBQ327723 LKQ327721:LLM327723 LUM327721:LVI327723 MEI327721:MFE327723 MOE327721:MPA327723 MYA327721:MYW327723 NHW327721:NIS327723 NRS327721:NSO327723 OBO327721:OCK327723 OLK327721:OMG327723 OVG327721:OWC327723 PFC327721:PFY327723 POY327721:PPU327723 PYU327721:PZQ327723 QIQ327721:QJM327723 QSM327721:QTI327723 RCI327721:RDE327723 RME327721:RNA327723 RWA327721:RWW327723 SFW327721:SGS327723 SPS327721:SQO327723 SZO327721:TAK327723 TJK327721:TKG327723 TTG327721:TUC327723 UDC327721:UDY327723 UMY327721:UNU327723 UWU327721:UXQ327723 VGQ327721:VHM327723 VQM327721:VRI327723 WAI327721:WBE327723 WKE327721:WLA327723 WUA327721:WUW327723 HO393257:IK393259 RK393257:SG393259 ABG393257:ACC393259 ALC393257:ALY393259 AUY393257:AVU393259 BEU393257:BFQ393259 BOQ393257:BPM393259 BYM393257:BZI393259 CII393257:CJE393259 CSE393257:CTA393259 DCA393257:DCW393259 DLW393257:DMS393259 DVS393257:DWO393259 EFO393257:EGK393259 EPK393257:EQG393259 EZG393257:FAC393259 FJC393257:FJY393259 FSY393257:FTU393259 GCU393257:GDQ393259 GMQ393257:GNM393259 GWM393257:GXI393259 HGI393257:HHE393259 HQE393257:HRA393259 IAA393257:IAW393259 IJW393257:IKS393259 ITS393257:IUO393259 JDO393257:JEK393259 JNK393257:JOG393259 JXG393257:JYC393259 KHC393257:KHY393259 KQY393257:KRU393259 LAU393257:LBQ393259 LKQ393257:LLM393259 LUM393257:LVI393259 MEI393257:MFE393259 MOE393257:MPA393259 MYA393257:MYW393259 NHW393257:NIS393259 NRS393257:NSO393259 OBO393257:OCK393259 OLK393257:OMG393259 OVG393257:OWC393259 PFC393257:PFY393259 POY393257:PPU393259 PYU393257:PZQ393259 QIQ393257:QJM393259 QSM393257:QTI393259 RCI393257:RDE393259 RME393257:RNA393259 RWA393257:RWW393259 SFW393257:SGS393259 SPS393257:SQO393259 SZO393257:TAK393259 TJK393257:TKG393259 TTG393257:TUC393259 UDC393257:UDY393259 UMY393257:UNU393259 UWU393257:UXQ393259 VGQ393257:VHM393259 VQM393257:VRI393259 WAI393257:WBE393259 WKE393257:WLA393259 WUA393257:WUW393259 HO458793:IK458795 RK458793:SG458795 ABG458793:ACC458795 ALC458793:ALY458795 AUY458793:AVU458795 BEU458793:BFQ458795 BOQ458793:BPM458795 BYM458793:BZI458795 CII458793:CJE458795 CSE458793:CTA458795 DCA458793:DCW458795 DLW458793:DMS458795 DVS458793:DWO458795 EFO458793:EGK458795 EPK458793:EQG458795 EZG458793:FAC458795 FJC458793:FJY458795 FSY458793:FTU458795 GCU458793:GDQ458795 GMQ458793:GNM458795 GWM458793:GXI458795 HGI458793:HHE458795 HQE458793:HRA458795 IAA458793:IAW458795 IJW458793:IKS458795 ITS458793:IUO458795 JDO458793:JEK458795 JNK458793:JOG458795 JXG458793:JYC458795 KHC458793:KHY458795 KQY458793:KRU458795 LAU458793:LBQ458795 LKQ458793:LLM458795 LUM458793:LVI458795 MEI458793:MFE458795 MOE458793:MPA458795 MYA458793:MYW458795 NHW458793:NIS458795 NRS458793:NSO458795 OBO458793:OCK458795 OLK458793:OMG458795 OVG458793:OWC458795 PFC458793:PFY458795 POY458793:PPU458795 PYU458793:PZQ458795 QIQ458793:QJM458795 QSM458793:QTI458795 RCI458793:RDE458795 RME458793:RNA458795 RWA458793:RWW458795 SFW458793:SGS458795 SPS458793:SQO458795 SZO458793:TAK458795 TJK458793:TKG458795 TTG458793:TUC458795 UDC458793:UDY458795 UMY458793:UNU458795 UWU458793:UXQ458795 VGQ458793:VHM458795 VQM458793:VRI458795 WAI458793:WBE458795 WKE458793:WLA458795 WUA458793:WUW458795 HO524329:IK524331 RK524329:SG524331 ABG524329:ACC524331 ALC524329:ALY524331 AUY524329:AVU524331 BEU524329:BFQ524331 BOQ524329:BPM524331 BYM524329:BZI524331 CII524329:CJE524331 CSE524329:CTA524331 DCA524329:DCW524331 DLW524329:DMS524331 DVS524329:DWO524331 EFO524329:EGK524331 EPK524329:EQG524331 EZG524329:FAC524331 FJC524329:FJY524331 FSY524329:FTU524331 GCU524329:GDQ524331 GMQ524329:GNM524331 GWM524329:GXI524331 HGI524329:HHE524331 HQE524329:HRA524331 IAA524329:IAW524331 IJW524329:IKS524331 ITS524329:IUO524331 JDO524329:JEK524331 JNK524329:JOG524331 JXG524329:JYC524331 KHC524329:KHY524331 KQY524329:KRU524331 LAU524329:LBQ524331 LKQ524329:LLM524331 LUM524329:LVI524331 MEI524329:MFE524331 MOE524329:MPA524331 MYA524329:MYW524331 NHW524329:NIS524331 NRS524329:NSO524331 OBO524329:OCK524331 OLK524329:OMG524331 OVG524329:OWC524331 PFC524329:PFY524331 POY524329:PPU524331 PYU524329:PZQ524331 QIQ524329:QJM524331 QSM524329:QTI524331 RCI524329:RDE524331 RME524329:RNA524331 RWA524329:RWW524331 SFW524329:SGS524331 SPS524329:SQO524331 SZO524329:TAK524331 TJK524329:TKG524331 TTG524329:TUC524331 UDC524329:UDY524331 UMY524329:UNU524331 UWU524329:UXQ524331 VGQ524329:VHM524331 VQM524329:VRI524331 WAI524329:WBE524331 WKE524329:WLA524331 WUA524329:WUW524331 HO589865:IK589867 RK589865:SG589867 ABG589865:ACC589867 ALC589865:ALY589867 AUY589865:AVU589867 BEU589865:BFQ589867 BOQ589865:BPM589867 BYM589865:BZI589867 CII589865:CJE589867 CSE589865:CTA589867 DCA589865:DCW589867 DLW589865:DMS589867 DVS589865:DWO589867 EFO589865:EGK589867 EPK589865:EQG589867 EZG589865:FAC589867 FJC589865:FJY589867 FSY589865:FTU589867 GCU589865:GDQ589867 GMQ589865:GNM589867 GWM589865:GXI589867 HGI589865:HHE589867 HQE589865:HRA589867 IAA589865:IAW589867 IJW589865:IKS589867 ITS589865:IUO589867 JDO589865:JEK589867 JNK589865:JOG589867 JXG589865:JYC589867 KHC589865:KHY589867 KQY589865:KRU589867 LAU589865:LBQ589867 LKQ589865:LLM589867 LUM589865:LVI589867 MEI589865:MFE589867 MOE589865:MPA589867 MYA589865:MYW589867 NHW589865:NIS589867 NRS589865:NSO589867 OBO589865:OCK589867 OLK589865:OMG589867 OVG589865:OWC589867 PFC589865:PFY589867 POY589865:PPU589867 PYU589865:PZQ589867 QIQ589865:QJM589867 QSM589865:QTI589867 RCI589865:RDE589867 RME589865:RNA589867 RWA589865:RWW589867 SFW589865:SGS589867 SPS589865:SQO589867 SZO589865:TAK589867 TJK589865:TKG589867 TTG589865:TUC589867 UDC589865:UDY589867 UMY589865:UNU589867 UWU589865:UXQ589867 VGQ589865:VHM589867 VQM589865:VRI589867 WAI589865:WBE589867 WKE589865:WLA589867 WUA589865:WUW589867 HO655401:IK655403 RK655401:SG655403 ABG655401:ACC655403 ALC655401:ALY655403 AUY655401:AVU655403 BEU655401:BFQ655403 BOQ655401:BPM655403 BYM655401:BZI655403 CII655401:CJE655403 CSE655401:CTA655403 DCA655401:DCW655403 DLW655401:DMS655403 DVS655401:DWO655403 EFO655401:EGK655403 EPK655401:EQG655403 EZG655401:FAC655403 FJC655401:FJY655403 FSY655401:FTU655403 GCU655401:GDQ655403 GMQ655401:GNM655403 GWM655401:GXI655403 HGI655401:HHE655403 HQE655401:HRA655403 IAA655401:IAW655403 IJW655401:IKS655403 ITS655401:IUO655403 JDO655401:JEK655403 JNK655401:JOG655403 JXG655401:JYC655403 KHC655401:KHY655403 KQY655401:KRU655403 LAU655401:LBQ655403 LKQ655401:LLM655403 LUM655401:LVI655403 MEI655401:MFE655403 MOE655401:MPA655403 MYA655401:MYW655403 NHW655401:NIS655403 NRS655401:NSO655403 OBO655401:OCK655403 OLK655401:OMG655403 OVG655401:OWC655403 PFC655401:PFY655403 POY655401:PPU655403 PYU655401:PZQ655403 QIQ655401:QJM655403 QSM655401:QTI655403 RCI655401:RDE655403 RME655401:RNA655403 RWA655401:RWW655403 SFW655401:SGS655403 SPS655401:SQO655403 SZO655401:TAK655403 TJK655401:TKG655403 TTG655401:TUC655403 UDC655401:UDY655403 UMY655401:UNU655403 UWU655401:UXQ655403 VGQ655401:VHM655403 VQM655401:VRI655403 WAI655401:WBE655403 WKE655401:WLA655403 WUA655401:WUW655403 HO720937:IK720939 RK720937:SG720939 ABG720937:ACC720939 ALC720937:ALY720939 AUY720937:AVU720939 BEU720937:BFQ720939 BOQ720937:BPM720939 BYM720937:BZI720939 CII720937:CJE720939 CSE720937:CTA720939 DCA720937:DCW720939 DLW720937:DMS720939 DVS720937:DWO720939 EFO720937:EGK720939 EPK720937:EQG720939 EZG720937:FAC720939 FJC720937:FJY720939 FSY720937:FTU720939 GCU720937:GDQ720939 GMQ720937:GNM720939 GWM720937:GXI720939 HGI720937:HHE720939 HQE720937:HRA720939 IAA720937:IAW720939 IJW720937:IKS720939 ITS720937:IUO720939 JDO720937:JEK720939 JNK720937:JOG720939 JXG720937:JYC720939 KHC720937:KHY720939 KQY720937:KRU720939 LAU720937:LBQ720939 LKQ720937:LLM720939 LUM720937:LVI720939 MEI720937:MFE720939 MOE720937:MPA720939 MYA720937:MYW720939 NHW720937:NIS720939 NRS720937:NSO720939 OBO720937:OCK720939 OLK720937:OMG720939 OVG720937:OWC720939 PFC720937:PFY720939 POY720937:PPU720939 PYU720937:PZQ720939 QIQ720937:QJM720939 QSM720937:QTI720939 RCI720937:RDE720939 RME720937:RNA720939 RWA720937:RWW720939 SFW720937:SGS720939 SPS720937:SQO720939 SZO720937:TAK720939 TJK720937:TKG720939 TTG720937:TUC720939 UDC720937:UDY720939 UMY720937:UNU720939 UWU720937:UXQ720939 VGQ720937:VHM720939 VQM720937:VRI720939 WAI720937:WBE720939 WKE720937:WLA720939 WUA720937:WUW720939 HO786473:IK786475 RK786473:SG786475 ABG786473:ACC786475 ALC786473:ALY786475 AUY786473:AVU786475 BEU786473:BFQ786475 BOQ786473:BPM786475 BYM786473:BZI786475 CII786473:CJE786475 CSE786473:CTA786475 DCA786473:DCW786475 DLW786473:DMS786475 DVS786473:DWO786475 EFO786473:EGK786475 EPK786473:EQG786475 EZG786473:FAC786475 FJC786473:FJY786475 FSY786473:FTU786475 GCU786473:GDQ786475 GMQ786473:GNM786475 GWM786473:GXI786475 HGI786473:HHE786475 HQE786473:HRA786475 IAA786473:IAW786475 IJW786473:IKS786475 ITS786473:IUO786475 JDO786473:JEK786475 JNK786473:JOG786475 JXG786473:JYC786475 KHC786473:KHY786475 KQY786473:KRU786475 LAU786473:LBQ786475 LKQ786473:LLM786475 LUM786473:LVI786475 MEI786473:MFE786475 MOE786473:MPA786475 MYA786473:MYW786475 NHW786473:NIS786475 NRS786473:NSO786475 OBO786473:OCK786475 OLK786473:OMG786475 OVG786473:OWC786475 PFC786473:PFY786475 POY786473:PPU786475 PYU786473:PZQ786475 QIQ786473:QJM786475 QSM786473:QTI786475 RCI786473:RDE786475 RME786473:RNA786475 RWA786473:RWW786475 SFW786473:SGS786475 SPS786473:SQO786475 SZO786473:TAK786475 TJK786473:TKG786475 TTG786473:TUC786475 UDC786473:UDY786475 UMY786473:UNU786475 UWU786473:UXQ786475 VGQ786473:VHM786475 VQM786473:VRI786475 WAI786473:WBE786475 WKE786473:WLA786475 WUA786473:WUW786475 HO852009:IK852011 RK852009:SG852011 ABG852009:ACC852011 ALC852009:ALY852011 AUY852009:AVU852011 BEU852009:BFQ852011 BOQ852009:BPM852011 BYM852009:BZI852011 CII852009:CJE852011 CSE852009:CTA852011 DCA852009:DCW852011 DLW852009:DMS852011 DVS852009:DWO852011 EFO852009:EGK852011 EPK852009:EQG852011 EZG852009:FAC852011 FJC852009:FJY852011 FSY852009:FTU852011 GCU852009:GDQ852011 GMQ852009:GNM852011 GWM852009:GXI852011 HGI852009:HHE852011 HQE852009:HRA852011 IAA852009:IAW852011 IJW852009:IKS852011 ITS852009:IUO852011 JDO852009:JEK852011 JNK852009:JOG852011 JXG852009:JYC852011 KHC852009:KHY852011 KQY852009:KRU852011 LAU852009:LBQ852011 LKQ852009:LLM852011 LUM852009:LVI852011 MEI852009:MFE852011 MOE852009:MPA852011 MYA852009:MYW852011 NHW852009:NIS852011 NRS852009:NSO852011 OBO852009:OCK852011 OLK852009:OMG852011 OVG852009:OWC852011 PFC852009:PFY852011 POY852009:PPU852011 PYU852009:PZQ852011 QIQ852009:QJM852011 QSM852009:QTI852011 RCI852009:RDE852011 RME852009:RNA852011 RWA852009:RWW852011 SFW852009:SGS852011 SPS852009:SQO852011 SZO852009:TAK852011 TJK852009:TKG852011 TTG852009:TUC852011 UDC852009:UDY852011 UMY852009:UNU852011 UWU852009:UXQ852011 VGQ852009:VHM852011 VQM852009:VRI852011 WAI852009:WBE852011 WKE852009:WLA852011 WUA852009:WUW852011 HO917545:IK917547 RK917545:SG917547 ABG917545:ACC917547 ALC917545:ALY917547 AUY917545:AVU917547 BEU917545:BFQ917547 BOQ917545:BPM917547 BYM917545:BZI917547 CII917545:CJE917547 CSE917545:CTA917547 DCA917545:DCW917547 DLW917545:DMS917547 DVS917545:DWO917547 EFO917545:EGK917547 EPK917545:EQG917547 EZG917545:FAC917547 FJC917545:FJY917547 FSY917545:FTU917547 GCU917545:GDQ917547 GMQ917545:GNM917547 GWM917545:GXI917547 HGI917545:HHE917547 HQE917545:HRA917547 IAA917545:IAW917547 IJW917545:IKS917547 ITS917545:IUO917547 JDO917545:JEK917547 JNK917545:JOG917547 JXG917545:JYC917547 KHC917545:KHY917547 KQY917545:KRU917547 LAU917545:LBQ917547 LKQ917545:LLM917547 LUM917545:LVI917547 MEI917545:MFE917547 MOE917545:MPA917547 MYA917545:MYW917547 NHW917545:NIS917547 NRS917545:NSO917547 OBO917545:OCK917547 OLK917545:OMG917547 OVG917545:OWC917547 PFC917545:PFY917547 POY917545:PPU917547 PYU917545:PZQ917547 QIQ917545:QJM917547 QSM917545:QTI917547 RCI917545:RDE917547 RME917545:RNA917547 RWA917545:RWW917547 SFW917545:SGS917547 SPS917545:SQO917547 SZO917545:TAK917547 TJK917545:TKG917547 TTG917545:TUC917547 UDC917545:UDY917547 UMY917545:UNU917547 UWU917545:UXQ917547 VGQ917545:VHM917547 VQM917545:VRI917547 WAI917545:WBE917547 WKE917545:WLA917547 WUA917545:WUW917547 HO983081:IK983083 RK983081:SG983083 ABG983081:ACC983083 ALC983081:ALY983083 AUY983081:AVU983083 BEU983081:BFQ983083 BOQ983081:BPM983083 BYM983081:BZI983083 CII983081:CJE983083 CSE983081:CTA983083 DCA983081:DCW983083 DLW983081:DMS983083 DVS983081:DWO983083 EFO983081:EGK983083 EPK983081:EQG983083 EZG983081:FAC983083 FJC983081:FJY983083 FSY983081:FTU983083 GCU983081:GDQ983083 GMQ983081:GNM983083 GWM983081:GXI983083 HGI983081:HHE983083 HQE983081:HRA983083 IAA983081:IAW983083 IJW983081:IKS983083 ITS983081:IUO983083 JDO983081:JEK983083 JNK983081:JOG983083 JXG983081:JYC983083 KHC983081:KHY983083 KQY983081:KRU983083 LAU983081:LBQ983083 LKQ983081:LLM983083 LUM983081:LVI983083 MEI983081:MFE983083 MOE983081:MPA983083 MYA983081:MYW983083 NHW983081:NIS983083 NRS983081:NSO983083 OBO983081:OCK983083 OLK983081:OMG983083 OVG983081:OWC983083 PFC983081:PFY983083 POY983081:PPU983083 PYU983081:PZQ983083 QIQ983081:QJM983083 QSM983081:QTI983083 RCI983081:RDE983083 RME983081:RNA983083 RWA983081:RWW983083 SFW983081:SGS983083 SPS983081:SQO983083 SZO983081:TAK983083 TJK983081:TKG983083 TTG983081:TUC983083 UDC983081:UDY983083 UMY983081:UNU983083 UWU983081:UXQ983083 VGQ983081:VHM983083 VQM983081:VRI983083 WAI983081:WBE983083 WKE983081:WLA983083 WUA983081:WUW983083 O65562:O65563 HV65560:HV65561 RR65560:RR65561 ABN65560:ABN65561 ALJ65560:ALJ65561 AVF65560:AVF65561 BFB65560:BFB65561 BOX65560:BOX65561 BYT65560:BYT65561 CIP65560:CIP65561 CSL65560:CSL65561 DCH65560:DCH65561 DMD65560:DMD65561 DVZ65560:DVZ65561 EFV65560:EFV65561 EPR65560:EPR65561 EZN65560:EZN65561 FJJ65560:FJJ65561 FTF65560:FTF65561 GDB65560:GDB65561 GMX65560:GMX65561 GWT65560:GWT65561 HGP65560:HGP65561 HQL65560:HQL65561 IAH65560:IAH65561 IKD65560:IKD65561 ITZ65560:ITZ65561 JDV65560:JDV65561 JNR65560:JNR65561 JXN65560:JXN65561 KHJ65560:KHJ65561 KRF65560:KRF65561 LBB65560:LBB65561 LKX65560:LKX65561 LUT65560:LUT65561 MEP65560:MEP65561 MOL65560:MOL65561 MYH65560:MYH65561 NID65560:NID65561 NRZ65560:NRZ65561 OBV65560:OBV65561 OLR65560:OLR65561 OVN65560:OVN65561 PFJ65560:PFJ65561 PPF65560:PPF65561 PZB65560:PZB65561 QIX65560:QIX65561 QST65560:QST65561 RCP65560:RCP65561 RML65560:RML65561 RWH65560:RWH65561 SGD65560:SGD65561 SPZ65560:SPZ65561 SZV65560:SZV65561 TJR65560:TJR65561 TTN65560:TTN65561 UDJ65560:UDJ65561 UNF65560:UNF65561 UXB65560:UXB65561 VGX65560:VGX65561 VQT65560:VQT65561 WAP65560:WAP65561 WKL65560:WKL65561 WUH65560:WUH65561 O131098:O131099 HV131096:HV131097 RR131096:RR131097 ABN131096:ABN131097 ALJ131096:ALJ131097 AVF131096:AVF131097 BFB131096:BFB131097 BOX131096:BOX131097 BYT131096:BYT131097 CIP131096:CIP131097 CSL131096:CSL131097 DCH131096:DCH131097 DMD131096:DMD131097 DVZ131096:DVZ131097 EFV131096:EFV131097 EPR131096:EPR131097 EZN131096:EZN131097 FJJ131096:FJJ131097 FTF131096:FTF131097 GDB131096:GDB131097 GMX131096:GMX131097 GWT131096:GWT131097 HGP131096:HGP131097 HQL131096:HQL131097 IAH131096:IAH131097 IKD131096:IKD131097 ITZ131096:ITZ131097 JDV131096:JDV131097 JNR131096:JNR131097 JXN131096:JXN131097 KHJ131096:KHJ131097 KRF131096:KRF131097 LBB131096:LBB131097 LKX131096:LKX131097 LUT131096:LUT131097 MEP131096:MEP131097 MOL131096:MOL131097 MYH131096:MYH131097 NID131096:NID131097 NRZ131096:NRZ131097 OBV131096:OBV131097 OLR131096:OLR131097 OVN131096:OVN131097 PFJ131096:PFJ131097 PPF131096:PPF131097 PZB131096:PZB131097 QIX131096:QIX131097 QST131096:QST131097 RCP131096:RCP131097 RML131096:RML131097 RWH131096:RWH131097 SGD131096:SGD131097 SPZ131096:SPZ131097 SZV131096:SZV131097 TJR131096:TJR131097 TTN131096:TTN131097 UDJ131096:UDJ131097 UNF131096:UNF131097 UXB131096:UXB131097 VGX131096:VGX131097 VQT131096:VQT131097 WAP131096:WAP131097 WKL131096:WKL131097 WUH131096:WUH131097 O196634:O196635 HV196632:HV196633 RR196632:RR196633 ABN196632:ABN196633 ALJ196632:ALJ196633 AVF196632:AVF196633 BFB196632:BFB196633 BOX196632:BOX196633 BYT196632:BYT196633 CIP196632:CIP196633 CSL196632:CSL196633 DCH196632:DCH196633 DMD196632:DMD196633 DVZ196632:DVZ196633 EFV196632:EFV196633 EPR196632:EPR196633 EZN196632:EZN196633 FJJ196632:FJJ196633 FTF196632:FTF196633 GDB196632:GDB196633 GMX196632:GMX196633 GWT196632:GWT196633 HGP196632:HGP196633 HQL196632:HQL196633 IAH196632:IAH196633 IKD196632:IKD196633 ITZ196632:ITZ196633 JDV196632:JDV196633 JNR196632:JNR196633 JXN196632:JXN196633 KHJ196632:KHJ196633 KRF196632:KRF196633 LBB196632:LBB196633 LKX196632:LKX196633 LUT196632:LUT196633 MEP196632:MEP196633 MOL196632:MOL196633 MYH196632:MYH196633 NID196632:NID196633 NRZ196632:NRZ196633 OBV196632:OBV196633 OLR196632:OLR196633 OVN196632:OVN196633 PFJ196632:PFJ196633 PPF196632:PPF196633 PZB196632:PZB196633 QIX196632:QIX196633 QST196632:QST196633 RCP196632:RCP196633 RML196632:RML196633 RWH196632:RWH196633 SGD196632:SGD196633 SPZ196632:SPZ196633 SZV196632:SZV196633 TJR196632:TJR196633 TTN196632:TTN196633 UDJ196632:UDJ196633 UNF196632:UNF196633 UXB196632:UXB196633 VGX196632:VGX196633 VQT196632:VQT196633 WAP196632:WAP196633 WKL196632:WKL196633 WUH196632:WUH196633 O262170:O262171 HV262168:HV262169 RR262168:RR262169 ABN262168:ABN262169 ALJ262168:ALJ262169 AVF262168:AVF262169 BFB262168:BFB262169 BOX262168:BOX262169 BYT262168:BYT262169 CIP262168:CIP262169 CSL262168:CSL262169 DCH262168:DCH262169 DMD262168:DMD262169 DVZ262168:DVZ262169 EFV262168:EFV262169 EPR262168:EPR262169 EZN262168:EZN262169 FJJ262168:FJJ262169 FTF262168:FTF262169 GDB262168:GDB262169 GMX262168:GMX262169 GWT262168:GWT262169 HGP262168:HGP262169 HQL262168:HQL262169 IAH262168:IAH262169 IKD262168:IKD262169 ITZ262168:ITZ262169 JDV262168:JDV262169 JNR262168:JNR262169 JXN262168:JXN262169 KHJ262168:KHJ262169 KRF262168:KRF262169 LBB262168:LBB262169 LKX262168:LKX262169 LUT262168:LUT262169 MEP262168:MEP262169 MOL262168:MOL262169 MYH262168:MYH262169 NID262168:NID262169 NRZ262168:NRZ262169 OBV262168:OBV262169 OLR262168:OLR262169 OVN262168:OVN262169 PFJ262168:PFJ262169 PPF262168:PPF262169 PZB262168:PZB262169 QIX262168:QIX262169 QST262168:QST262169 RCP262168:RCP262169 RML262168:RML262169 RWH262168:RWH262169 SGD262168:SGD262169 SPZ262168:SPZ262169 SZV262168:SZV262169 TJR262168:TJR262169 TTN262168:TTN262169 UDJ262168:UDJ262169 UNF262168:UNF262169 UXB262168:UXB262169 VGX262168:VGX262169 VQT262168:VQT262169 WAP262168:WAP262169 WKL262168:WKL262169 WUH262168:WUH262169 O327706:O327707 HV327704:HV327705 RR327704:RR327705 ABN327704:ABN327705 ALJ327704:ALJ327705 AVF327704:AVF327705 BFB327704:BFB327705 BOX327704:BOX327705 BYT327704:BYT327705 CIP327704:CIP327705 CSL327704:CSL327705 DCH327704:DCH327705 DMD327704:DMD327705 DVZ327704:DVZ327705 EFV327704:EFV327705 EPR327704:EPR327705 EZN327704:EZN327705 FJJ327704:FJJ327705 FTF327704:FTF327705 GDB327704:GDB327705 GMX327704:GMX327705 GWT327704:GWT327705 HGP327704:HGP327705 HQL327704:HQL327705 IAH327704:IAH327705 IKD327704:IKD327705 ITZ327704:ITZ327705 JDV327704:JDV327705 JNR327704:JNR327705 JXN327704:JXN327705 KHJ327704:KHJ327705 KRF327704:KRF327705 LBB327704:LBB327705 LKX327704:LKX327705 LUT327704:LUT327705 MEP327704:MEP327705 MOL327704:MOL327705 MYH327704:MYH327705 NID327704:NID327705 NRZ327704:NRZ327705 OBV327704:OBV327705 OLR327704:OLR327705 OVN327704:OVN327705 PFJ327704:PFJ327705 PPF327704:PPF327705 PZB327704:PZB327705 QIX327704:QIX327705 QST327704:QST327705 RCP327704:RCP327705 RML327704:RML327705 RWH327704:RWH327705 SGD327704:SGD327705 SPZ327704:SPZ327705 SZV327704:SZV327705 TJR327704:TJR327705 TTN327704:TTN327705 UDJ327704:UDJ327705 UNF327704:UNF327705 UXB327704:UXB327705 VGX327704:VGX327705 VQT327704:VQT327705 WAP327704:WAP327705 WKL327704:WKL327705 WUH327704:WUH327705 O393242:O393243 HV393240:HV393241 RR393240:RR393241 ABN393240:ABN393241 ALJ393240:ALJ393241 AVF393240:AVF393241 BFB393240:BFB393241 BOX393240:BOX393241 BYT393240:BYT393241 CIP393240:CIP393241 CSL393240:CSL393241 DCH393240:DCH393241 DMD393240:DMD393241 DVZ393240:DVZ393241 EFV393240:EFV393241 EPR393240:EPR393241 EZN393240:EZN393241 FJJ393240:FJJ393241 FTF393240:FTF393241 GDB393240:GDB393241 GMX393240:GMX393241 GWT393240:GWT393241 HGP393240:HGP393241 HQL393240:HQL393241 IAH393240:IAH393241 IKD393240:IKD393241 ITZ393240:ITZ393241 JDV393240:JDV393241 JNR393240:JNR393241 JXN393240:JXN393241 KHJ393240:KHJ393241 KRF393240:KRF393241 LBB393240:LBB393241 LKX393240:LKX393241 LUT393240:LUT393241 MEP393240:MEP393241 MOL393240:MOL393241 MYH393240:MYH393241 NID393240:NID393241 NRZ393240:NRZ393241 OBV393240:OBV393241 OLR393240:OLR393241 OVN393240:OVN393241 PFJ393240:PFJ393241 PPF393240:PPF393241 PZB393240:PZB393241 QIX393240:QIX393241 QST393240:QST393241 RCP393240:RCP393241 RML393240:RML393241 RWH393240:RWH393241 SGD393240:SGD393241 SPZ393240:SPZ393241 SZV393240:SZV393241 TJR393240:TJR393241 TTN393240:TTN393241 UDJ393240:UDJ393241 UNF393240:UNF393241 UXB393240:UXB393241 VGX393240:VGX393241 VQT393240:VQT393241 WAP393240:WAP393241 WKL393240:WKL393241 WUH393240:WUH393241 O458778:O458779 HV458776:HV458777 RR458776:RR458777 ABN458776:ABN458777 ALJ458776:ALJ458777 AVF458776:AVF458777 BFB458776:BFB458777 BOX458776:BOX458777 BYT458776:BYT458777 CIP458776:CIP458777 CSL458776:CSL458777 DCH458776:DCH458777 DMD458776:DMD458777 DVZ458776:DVZ458777 EFV458776:EFV458777 EPR458776:EPR458777 EZN458776:EZN458777 FJJ458776:FJJ458777 FTF458776:FTF458777 GDB458776:GDB458777 GMX458776:GMX458777 GWT458776:GWT458777 HGP458776:HGP458777 HQL458776:HQL458777 IAH458776:IAH458777 IKD458776:IKD458777 ITZ458776:ITZ458777 JDV458776:JDV458777 JNR458776:JNR458777 JXN458776:JXN458777 KHJ458776:KHJ458777 KRF458776:KRF458777 LBB458776:LBB458777 LKX458776:LKX458777 LUT458776:LUT458777 MEP458776:MEP458777 MOL458776:MOL458777 MYH458776:MYH458777 NID458776:NID458777 NRZ458776:NRZ458777 OBV458776:OBV458777 OLR458776:OLR458777 OVN458776:OVN458777 PFJ458776:PFJ458777 PPF458776:PPF458777 PZB458776:PZB458777 QIX458776:QIX458777 QST458776:QST458777 RCP458776:RCP458777 RML458776:RML458777 RWH458776:RWH458777 SGD458776:SGD458777 SPZ458776:SPZ458777 SZV458776:SZV458777 TJR458776:TJR458777 TTN458776:TTN458777 UDJ458776:UDJ458777 UNF458776:UNF458777 UXB458776:UXB458777 VGX458776:VGX458777 VQT458776:VQT458777 WAP458776:WAP458777 WKL458776:WKL458777 WUH458776:WUH458777 O524314:O524315 HV524312:HV524313 RR524312:RR524313 ABN524312:ABN524313 ALJ524312:ALJ524313 AVF524312:AVF524313 BFB524312:BFB524313 BOX524312:BOX524313 BYT524312:BYT524313 CIP524312:CIP524313 CSL524312:CSL524313 DCH524312:DCH524313 DMD524312:DMD524313 DVZ524312:DVZ524313 EFV524312:EFV524313 EPR524312:EPR524313 EZN524312:EZN524313 FJJ524312:FJJ524313 FTF524312:FTF524313 GDB524312:GDB524313 GMX524312:GMX524313 GWT524312:GWT524313 HGP524312:HGP524313 HQL524312:HQL524313 IAH524312:IAH524313 IKD524312:IKD524313 ITZ524312:ITZ524313 JDV524312:JDV524313 JNR524312:JNR524313 JXN524312:JXN524313 KHJ524312:KHJ524313 KRF524312:KRF524313 LBB524312:LBB524313 LKX524312:LKX524313 LUT524312:LUT524313 MEP524312:MEP524313 MOL524312:MOL524313 MYH524312:MYH524313 NID524312:NID524313 NRZ524312:NRZ524313 OBV524312:OBV524313 OLR524312:OLR524313 OVN524312:OVN524313 PFJ524312:PFJ524313 PPF524312:PPF524313 PZB524312:PZB524313 QIX524312:QIX524313 QST524312:QST524313 RCP524312:RCP524313 RML524312:RML524313 RWH524312:RWH524313 SGD524312:SGD524313 SPZ524312:SPZ524313 SZV524312:SZV524313 TJR524312:TJR524313 TTN524312:TTN524313 UDJ524312:UDJ524313 UNF524312:UNF524313 UXB524312:UXB524313 VGX524312:VGX524313 VQT524312:VQT524313 WAP524312:WAP524313 WKL524312:WKL524313 WUH524312:WUH524313 O589850:O589851 HV589848:HV589849 RR589848:RR589849 ABN589848:ABN589849 ALJ589848:ALJ589849 AVF589848:AVF589849 BFB589848:BFB589849 BOX589848:BOX589849 BYT589848:BYT589849 CIP589848:CIP589849 CSL589848:CSL589849 DCH589848:DCH589849 DMD589848:DMD589849 DVZ589848:DVZ589849 EFV589848:EFV589849 EPR589848:EPR589849 EZN589848:EZN589849 FJJ589848:FJJ589849 FTF589848:FTF589849 GDB589848:GDB589849 GMX589848:GMX589849 GWT589848:GWT589849 HGP589848:HGP589849 HQL589848:HQL589849 IAH589848:IAH589849 IKD589848:IKD589849 ITZ589848:ITZ589849 JDV589848:JDV589849 JNR589848:JNR589849 JXN589848:JXN589849 KHJ589848:KHJ589849 KRF589848:KRF589849 LBB589848:LBB589849 LKX589848:LKX589849 LUT589848:LUT589849 MEP589848:MEP589849 MOL589848:MOL589849 MYH589848:MYH589849 NID589848:NID589849 NRZ589848:NRZ589849 OBV589848:OBV589849 OLR589848:OLR589849 OVN589848:OVN589849 PFJ589848:PFJ589849 PPF589848:PPF589849 PZB589848:PZB589849 QIX589848:QIX589849 QST589848:QST589849 RCP589848:RCP589849 RML589848:RML589849 RWH589848:RWH589849 SGD589848:SGD589849 SPZ589848:SPZ589849 SZV589848:SZV589849 TJR589848:TJR589849 TTN589848:TTN589849 UDJ589848:UDJ589849 UNF589848:UNF589849 UXB589848:UXB589849 VGX589848:VGX589849 VQT589848:VQT589849 WAP589848:WAP589849 WKL589848:WKL589849 WUH589848:WUH589849 O655386:O655387 HV655384:HV655385 RR655384:RR655385 ABN655384:ABN655385 ALJ655384:ALJ655385 AVF655384:AVF655385 BFB655384:BFB655385 BOX655384:BOX655385 BYT655384:BYT655385 CIP655384:CIP655385 CSL655384:CSL655385 DCH655384:DCH655385 DMD655384:DMD655385 DVZ655384:DVZ655385 EFV655384:EFV655385 EPR655384:EPR655385 EZN655384:EZN655385 FJJ655384:FJJ655385 FTF655384:FTF655385 GDB655384:GDB655385 GMX655384:GMX655385 GWT655384:GWT655385 HGP655384:HGP655385 HQL655384:HQL655385 IAH655384:IAH655385 IKD655384:IKD655385 ITZ655384:ITZ655385 JDV655384:JDV655385 JNR655384:JNR655385 JXN655384:JXN655385 KHJ655384:KHJ655385 KRF655384:KRF655385 LBB655384:LBB655385 LKX655384:LKX655385 LUT655384:LUT655385 MEP655384:MEP655385 MOL655384:MOL655385 MYH655384:MYH655385 NID655384:NID655385 NRZ655384:NRZ655385 OBV655384:OBV655385 OLR655384:OLR655385 OVN655384:OVN655385 PFJ655384:PFJ655385 PPF655384:PPF655385 PZB655384:PZB655385 QIX655384:QIX655385 QST655384:QST655385 RCP655384:RCP655385 RML655384:RML655385 RWH655384:RWH655385 SGD655384:SGD655385 SPZ655384:SPZ655385 SZV655384:SZV655385 TJR655384:TJR655385 TTN655384:TTN655385 UDJ655384:UDJ655385 UNF655384:UNF655385 UXB655384:UXB655385 VGX655384:VGX655385 VQT655384:VQT655385 WAP655384:WAP655385 WKL655384:WKL655385 WUH655384:WUH655385 O720922:O720923 HV720920:HV720921 RR720920:RR720921 ABN720920:ABN720921 ALJ720920:ALJ720921 AVF720920:AVF720921 BFB720920:BFB720921 BOX720920:BOX720921 BYT720920:BYT720921 CIP720920:CIP720921 CSL720920:CSL720921 DCH720920:DCH720921 DMD720920:DMD720921 DVZ720920:DVZ720921 EFV720920:EFV720921 EPR720920:EPR720921 EZN720920:EZN720921 FJJ720920:FJJ720921 FTF720920:FTF720921 GDB720920:GDB720921 GMX720920:GMX720921 GWT720920:GWT720921 HGP720920:HGP720921 HQL720920:HQL720921 IAH720920:IAH720921 IKD720920:IKD720921 ITZ720920:ITZ720921 JDV720920:JDV720921 JNR720920:JNR720921 JXN720920:JXN720921 KHJ720920:KHJ720921 KRF720920:KRF720921 LBB720920:LBB720921 LKX720920:LKX720921 LUT720920:LUT720921 MEP720920:MEP720921 MOL720920:MOL720921 MYH720920:MYH720921 NID720920:NID720921 NRZ720920:NRZ720921 OBV720920:OBV720921 OLR720920:OLR720921 OVN720920:OVN720921 PFJ720920:PFJ720921 PPF720920:PPF720921 PZB720920:PZB720921 QIX720920:QIX720921 QST720920:QST720921 RCP720920:RCP720921 RML720920:RML720921 RWH720920:RWH720921 SGD720920:SGD720921 SPZ720920:SPZ720921 SZV720920:SZV720921 TJR720920:TJR720921 TTN720920:TTN720921 UDJ720920:UDJ720921 UNF720920:UNF720921 UXB720920:UXB720921 VGX720920:VGX720921 VQT720920:VQT720921 WAP720920:WAP720921 WKL720920:WKL720921 WUH720920:WUH720921 O786458:O786459 HV786456:HV786457 RR786456:RR786457 ABN786456:ABN786457 ALJ786456:ALJ786457 AVF786456:AVF786457 BFB786456:BFB786457 BOX786456:BOX786457 BYT786456:BYT786457 CIP786456:CIP786457 CSL786456:CSL786457 DCH786456:DCH786457 DMD786456:DMD786457 DVZ786456:DVZ786457 EFV786456:EFV786457 EPR786456:EPR786457 EZN786456:EZN786457 FJJ786456:FJJ786457 FTF786456:FTF786457 GDB786456:GDB786457 GMX786456:GMX786457 GWT786456:GWT786457 HGP786456:HGP786457 HQL786456:HQL786457 IAH786456:IAH786457 IKD786456:IKD786457 ITZ786456:ITZ786457 JDV786456:JDV786457 JNR786456:JNR786457 JXN786456:JXN786457 KHJ786456:KHJ786457 KRF786456:KRF786457 LBB786456:LBB786457 LKX786456:LKX786457 LUT786456:LUT786457 MEP786456:MEP786457 MOL786456:MOL786457 MYH786456:MYH786457 NID786456:NID786457 NRZ786456:NRZ786457 OBV786456:OBV786457 OLR786456:OLR786457 OVN786456:OVN786457 PFJ786456:PFJ786457 PPF786456:PPF786457 PZB786456:PZB786457 QIX786456:QIX786457 QST786456:QST786457 RCP786456:RCP786457 RML786456:RML786457 RWH786456:RWH786457 SGD786456:SGD786457 SPZ786456:SPZ786457 SZV786456:SZV786457 TJR786456:TJR786457 TTN786456:TTN786457 UDJ786456:UDJ786457 UNF786456:UNF786457 UXB786456:UXB786457 VGX786456:VGX786457 VQT786456:VQT786457 WAP786456:WAP786457 WKL786456:WKL786457 WUH786456:WUH786457 O851994:O851995 HV851992:HV851993 RR851992:RR851993 ABN851992:ABN851993 ALJ851992:ALJ851993 AVF851992:AVF851993 BFB851992:BFB851993 BOX851992:BOX851993 BYT851992:BYT851993 CIP851992:CIP851993 CSL851992:CSL851993 DCH851992:DCH851993 DMD851992:DMD851993 DVZ851992:DVZ851993 EFV851992:EFV851993 EPR851992:EPR851993 EZN851992:EZN851993 FJJ851992:FJJ851993 FTF851992:FTF851993 GDB851992:GDB851993 GMX851992:GMX851993 GWT851992:GWT851993 HGP851992:HGP851993 HQL851992:HQL851993 IAH851992:IAH851993 IKD851992:IKD851993 ITZ851992:ITZ851993 JDV851992:JDV851993 JNR851992:JNR851993 JXN851992:JXN851993 KHJ851992:KHJ851993 KRF851992:KRF851993 LBB851992:LBB851993 LKX851992:LKX851993 LUT851992:LUT851993 MEP851992:MEP851993 MOL851992:MOL851993 MYH851992:MYH851993 NID851992:NID851993 NRZ851992:NRZ851993 OBV851992:OBV851993 OLR851992:OLR851993 OVN851992:OVN851993 PFJ851992:PFJ851993 PPF851992:PPF851993 PZB851992:PZB851993 QIX851992:QIX851993 QST851992:QST851993 RCP851992:RCP851993 RML851992:RML851993 RWH851992:RWH851993 SGD851992:SGD851993 SPZ851992:SPZ851993 SZV851992:SZV851993 TJR851992:TJR851993 TTN851992:TTN851993 UDJ851992:UDJ851993 UNF851992:UNF851993 UXB851992:UXB851993 VGX851992:VGX851993 VQT851992:VQT851993 WAP851992:WAP851993 WKL851992:WKL851993 WUH851992:WUH851993 O917530:O917531 HV917528:HV917529 RR917528:RR917529 ABN917528:ABN917529 ALJ917528:ALJ917529 AVF917528:AVF917529 BFB917528:BFB917529 BOX917528:BOX917529 BYT917528:BYT917529 CIP917528:CIP917529 CSL917528:CSL917529 DCH917528:DCH917529 DMD917528:DMD917529 DVZ917528:DVZ917529 EFV917528:EFV917529 EPR917528:EPR917529 EZN917528:EZN917529 FJJ917528:FJJ917529 FTF917528:FTF917529 GDB917528:GDB917529 GMX917528:GMX917529 GWT917528:GWT917529 HGP917528:HGP917529 HQL917528:HQL917529 IAH917528:IAH917529 IKD917528:IKD917529 ITZ917528:ITZ917529 JDV917528:JDV917529 JNR917528:JNR917529 JXN917528:JXN917529 KHJ917528:KHJ917529 KRF917528:KRF917529 LBB917528:LBB917529 LKX917528:LKX917529 LUT917528:LUT917529 MEP917528:MEP917529 MOL917528:MOL917529 MYH917528:MYH917529 NID917528:NID917529 NRZ917528:NRZ917529 OBV917528:OBV917529 OLR917528:OLR917529 OVN917528:OVN917529 PFJ917528:PFJ917529 PPF917528:PPF917529 PZB917528:PZB917529 QIX917528:QIX917529 QST917528:QST917529 RCP917528:RCP917529 RML917528:RML917529 RWH917528:RWH917529 SGD917528:SGD917529 SPZ917528:SPZ917529 SZV917528:SZV917529 TJR917528:TJR917529 TTN917528:TTN917529 UDJ917528:UDJ917529 UNF917528:UNF917529 UXB917528:UXB917529 VGX917528:VGX917529 VQT917528:VQT917529 WAP917528:WAP917529 WKL917528:WKL917529 WUH917528:WUH917529 O983066:O983067 HV983064:HV983065 RR983064:RR983065 ABN983064:ABN983065 ALJ983064:ALJ983065 AVF983064:AVF983065 BFB983064:BFB983065 BOX983064:BOX983065 BYT983064:BYT983065 CIP983064:CIP983065 CSL983064:CSL983065 DCH983064:DCH983065 DMD983064:DMD983065 DVZ983064:DVZ983065 EFV983064:EFV983065 EPR983064:EPR983065 EZN983064:EZN983065 FJJ983064:FJJ983065 FTF983064:FTF983065 GDB983064:GDB983065 GMX983064:GMX983065 GWT983064:GWT983065 HGP983064:HGP983065 HQL983064:HQL983065 IAH983064:IAH983065 IKD983064:IKD983065 ITZ983064:ITZ983065 JDV983064:JDV983065 JNR983064:JNR983065 JXN983064:JXN983065 KHJ983064:KHJ983065 KRF983064:KRF983065 LBB983064:LBB983065 LKX983064:LKX983065 LUT983064:LUT983065 MEP983064:MEP983065 MOL983064:MOL983065 MYH983064:MYH983065 NID983064:NID983065 NRZ983064:NRZ983065 OBV983064:OBV983065 OLR983064:OLR983065 OVN983064:OVN983065 PFJ983064:PFJ983065 PPF983064:PPF983065 PZB983064:PZB983065 QIX983064:QIX983065 QST983064:QST983065 RCP983064:RCP983065 RML983064:RML983065 RWH983064:RWH983065 SGD983064:SGD983065 SPZ983064:SPZ983065 SZV983064:SZV983065 TJR983064:TJR983065 TTN983064:TTN983065 UDJ983064:UDJ983065 UNF983064:UNF983065 UXB983064:UXB983065 VGX983064:VGX983065 VQT983064:VQT983065 WAP983064:WAP983065 WKL983064:WKL983065 WUH983064:WUH983065 L65556:L65558 HS65554:HS65556 RO65554:RO65556 ABK65554:ABK65556 ALG65554:ALG65556 AVC65554:AVC65556 BEY65554:BEY65556 BOU65554:BOU65556 BYQ65554:BYQ65556 CIM65554:CIM65556 CSI65554:CSI65556 DCE65554:DCE65556 DMA65554:DMA65556 DVW65554:DVW65556 EFS65554:EFS65556 EPO65554:EPO65556 EZK65554:EZK65556 FJG65554:FJG65556 FTC65554:FTC65556 GCY65554:GCY65556 GMU65554:GMU65556 GWQ65554:GWQ65556 HGM65554:HGM65556 HQI65554:HQI65556 IAE65554:IAE65556 IKA65554:IKA65556 ITW65554:ITW65556 JDS65554:JDS65556 JNO65554:JNO65556 JXK65554:JXK65556 KHG65554:KHG65556 KRC65554:KRC65556 LAY65554:LAY65556 LKU65554:LKU65556 LUQ65554:LUQ65556 MEM65554:MEM65556 MOI65554:MOI65556 MYE65554:MYE65556 NIA65554:NIA65556 NRW65554:NRW65556 OBS65554:OBS65556 OLO65554:OLO65556 OVK65554:OVK65556 PFG65554:PFG65556 PPC65554:PPC65556 PYY65554:PYY65556 QIU65554:QIU65556 QSQ65554:QSQ65556 RCM65554:RCM65556 RMI65554:RMI65556 RWE65554:RWE65556 SGA65554:SGA65556 SPW65554:SPW65556 SZS65554:SZS65556 TJO65554:TJO65556 TTK65554:TTK65556 UDG65554:UDG65556 UNC65554:UNC65556 UWY65554:UWY65556 VGU65554:VGU65556 VQQ65554:VQQ65556 WAM65554:WAM65556 WKI65554:WKI65556 WUE65554:WUE65556 L131092:L131094 HS131090:HS131092 RO131090:RO131092 ABK131090:ABK131092 ALG131090:ALG131092 AVC131090:AVC131092 BEY131090:BEY131092 BOU131090:BOU131092 BYQ131090:BYQ131092 CIM131090:CIM131092 CSI131090:CSI131092 DCE131090:DCE131092 DMA131090:DMA131092 DVW131090:DVW131092 EFS131090:EFS131092 EPO131090:EPO131092 EZK131090:EZK131092 FJG131090:FJG131092 FTC131090:FTC131092 GCY131090:GCY131092 GMU131090:GMU131092 GWQ131090:GWQ131092 HGM131090:HGM131092 HQI131090:HQI131092 IAE131090:IAE131092 IKA131090:IKA131092 ITW131090:ITW131092 JDS131090:JDS131092 JNO131090:JNO131092 JXK131090:JXK131092 KHG131090:KHG131092 KRC131090:KRC131092 LAY131090:LAY131092 LKU131090:LKU131092 LUQ131090:LUQ131092 MEM131090:MEM131092 MOI131090:MOI131092 MYE131090:MYE131092 NIA131090:NIA131092 NRW131090:NRW131092 OBS131090:OBS131092 OLO131090:OLO131092 OVK131090:OVK131092 PFG131090:PFG131092 PPC131090:PPC131092 PYY131090:PYY131092 QIU131090:QIU131092 QSQ131090:QSQ131092 RCM131090:RCM131092 RMI131090:RMI131092 RWE131090:RWE131092 SGA131090:SGA131092 SPW131090:SPW131092 SZS131090:SZS131092 TJO131090:TJO131092 TTK131090:TTK131092 UDG131090:UDG131092 UNC131090:UNC131092 UWY131090:UWY131092 VGU131090:VGU131092 VQQ131090:VQQ131092 WAM131090:WAM131092 WKI131090:WKI131092 WUE131090:WUE131092 L196628:L196630 HS196626:HS196628 RO196626:RO196628 ABK196626:ABK196628 ALG196626:ALG196628 AVC196626:AVC196628 BEY196626:BEY196628 BOU196626:BOU196628 BYQ196626:BYQ196628 CIM196626:CIM196628 CSI196626:CSI196628 DCE196626:DCE196628 DMA196626:DMA196628 DVW196626:DVW196628 EFS196626:EFS196628 EPO196626:EPO196628 EZK196626:EZK196628 FJG196626:FJG196628 FTC196626:FTC196628 GCY196626:GCY196628 GMU196626:GMU196628 GWQ196626:GWQ196628 HGM196626:HGM196628 HQI196626:HQI196628 IAE196626:IAE196628 IKA196626:IKA196628 ITW196626:ITW196628 JDS196626:JDS196628 JNO196626:JNO196628 JXK196626:JXK196628 KHG196626:KHG196628 KRC196626:KRC196628 LAY196626:LAY196628 LKU196626:LKU196628 LUQ196626:LUQ196628 MEM196626:MEM196628 MOI196626:MOI196628 MYE196626:MYE196628 NIA196626:NIA196628 NRW196626:NRW196628 OBS196626:OBS196628 OLO196626:OLO196628 OVK196626:OVK196628 PFG196626:PFG196628 PPC196626:PPC196628 PYY196626:PYY196628 QIU196626:QIU196628 QSQ196626:QSQ196628 RCM196626:RCM196628 RMI196626:RMI196628 RWE196626:RWE196628 SGA196626:SGA196628 SPW196626:SPW196628 SZS196626:SZS196628 TJO196626:TJO196628 TTK196626:TTK196628 UDG196626:UDG196628 UNC196626:UNC196628 UWY196626:UWY196628 VGU196626:VGU196628 VQQ196626:VQQ196628 WAM196626:WAM196628 WKI196626:WKI196628 WUE196626:WUE196628 L262164:L262166 HS262162:HS262164 RO262162:RO262164 ABK262162:ABK262164 ALG262162:ALG262164 AVC262162:AVC262164 BEY262162:BEY262164 BOU262162:BOU262164 BYQ262162:BYQ262164 CIM262162:CIM262164 CSI262162:CSI262164 DCE262162:DCE262164 DMA262162:DMA262164 DVW262162:DVW262164 EFS262162:EFS262164 EPO262162:EPO262164 EZK262162:EZK262164 FJG262162:FJG262164 FTC262162:FTC262164 GCY262162:GCY262164 GMU262162:GMU262164 GWQ262162:GWQ262164 HGM262162:HGM262164 HQI262162:HQI262164 IAE262162:IAE262164 IKA262162:IKA262164 ITW262162:ITW262164 JDS262162:JDS262164 JNO262162:JNO262164 JXK262162:JXK262164 KHG262162:KHG262164 KRC262162:KRC262164 LAY262162:LAY262164 LKU262162:LKU262164 LUQ262162:LUQ262164 MEM262162:MEM262164 MOI262162:MOI262164 MYE262162:MYE262164 NIA262162:NIA262164 NRW262162:NRW262164 OBS262162:OBS262164 OLO262162:OLO262164 OVK262162:OVK262164 PFG262162:PFG262164 PPC262162:PPC262164 PYY262162:PYY262164 QIU262162:QIU262164 QSQ262162:QSQ262164 RCM262162:RCM262164 RMI262162:RMI262164 RWE262162:RWE262164 SGA262162:SGA262164 SPW262162:SPW262164 SZS262162:SZS262164 TJO262162:TJO262164 TTK262162:TTK262164 UDG262162:UDG262164 UNC262162:UNC262164 UWY262162:UWY262164 VGU262162:VGU262164 VQQ262162:VQQ262164 WAM262162:WAM262164 WKI262162:WKI262164 WUE262162:WUE262164 L327700:L327702 HS327698:HS327700 RO327698:RO327700 ABK327698:ABK327700 ALG327698:ALG327700 AVC327698:AVC327700 BEY327698:BEY327700 BOU327698:BOU327700 BYQ327698:BYQ327700 CIM327698:CIM327700 CSI327698:CSI327700 DCE327698:DCE327700 DMA327698:DMA327700 DVW327698:DVW327700 EFS327698:EFS327700 EPO327698:EPO327700 EZK327698:EZK327700 FJG327698:FJG327700 FTC327698:FTC327700 GCY327698:GCY327700 GMU327698:GMU327700 GWQ327698:GWQ327700 HGM327698:HGM327700 HQI327698:HQI327700 IAE327698:IAE327700 IKA327698:IKA327700 ITW327698:ITW327700 JDS327698:JDS327700 JNO327698:JNO327700 JXK327698:JXK327700 KHG327698:KHG327700 KRC327698:KRC327700 LAY327698:LAY327700 LKU327698:LKU327700 LUQ327698:LUQ327700 MEM327698:MEM327700 MOI327698:MOI327700 MYE327698:MYE327700 NIA327698:NIA327700 NRW327698:NRW327700 OBS327698:OBS327700 OLO327698:OLO327700 OVK327698:OVK327700 PFG327698:PFG327700 PPC327698:PPC327700 PYY327698:PYY327700 QIU327698:QIU327700 QSQ327698:QSQ327700 RCM327698:RCM327700 RMI327698:RMI327700 RWE327698:RWE327700 SGA327698:SGA327700 SPW327698:SPW327700 SZS327698:SZS327700 TJO327698:TJO327700 TTK327698:TTK327700 UDG327698:UDG327700 UNC327698:UNC327700 UWY327698:UWY327700 VGU327698:VGU327700 VQQ327698:VQQ327700 WAM327698:WAM327700 WKI327698:WKI327700 WUE327698:WUE327700 L393236:L393238 HS393234:HS393236 RO393234:RO393236 ABK393234:ABK393236 ALG393234:ALG393236 AVC393234:AVC393236 BEY393234:BEY393236 BOU393234:BOU393236 BYQ393234:BYQ393236 CIM393234:CIM393236 CSI393234:CSI393236 DCE393234:DCE393236 DMA393234:DMA393236 DVW393234:DVW393236 EFS393234:EFS393236 EPO393234:EPO393236 EZK393234:EZK393236 FJG393234:FJG393236 FTC393234:FTC393236 GCY393234:GCY393236 GMU393234:GMU393236 GWQ393234:GWQ393236 HGM393234:HGM393236 HQI393234:HQI393236 IAE393234:IAE393236 IKA393234:IKA393236 ITW393234:ITW393236 JDS393234:JDS393236 JNO393234:JNO393236 JXK393234:JXK393236 KHG393234:KHG393236 KRC393234:KRC393236 LAY393234:LAY393236 LKU393234:LKU393236 LUQ393234:LUQ393236 MEM393234:MEM393236 MOI393234:MOI393236 MYE393234:MYE393236 NIA393234:NIA393236 NRW393234:NRW393236 OBS393234:OBS393236 OLO393234:OLO393236 OVK393234:OVK393236 PFG393234:PFG393236 PPC393234:PPC393236 PYY393234:PYY393236 QIU393234:QIU393236 QSQ393234:QSQ393236 RCM393234:RCM393236 RMI393234:RMI393236 RWE393234:RWE393236 SGA393234:SGA393236 SPW393234:SPW393236 SZS393234:SZS393236 TJO393234:TJO393236 TTK393234:TTK393236 UDG393234:UDG393236 UNC393234:UNC393236 UWY393234:UWY393236 VGU393234:VGU393236 VQQ393234:VQQ393236 WAM393234:WAM393236 WKI393234:WKI393236 WUE393234:WUE393236 L458772:L458774 HS458770:HS458772 RO458770:RO458772 ABK458770:ABK458772 ALG458770:ALG458772 AVC458770:AVC458772 BEY458770:BEY458772 BOU458770:BOU458772 BYQ458770:BYQ458772 CIM458770:CIM458772 CSI458770:CSI458772 DCE458770:DCE458772 DMA458770:DMA458772 DVW458770:DVW458772 EFS458770:EFS458772 EPO458770:EPO458772 EZK458770:EZK458772 FJG458770:FJG458772 FTC458770:FTC458772 GCY458770:GCY458772 GMU458770:GMU458772 GWQ458770:GWQ458772 HGM458770:HGM458772 HQI458770:HQI458772 IAE458770:IAE458772 IKA458770:IKA458772 ITW458770:ITW458772 JDS458770:JDS458772 JNO458770:JNO458772 JXK458770:JXK458772 KHG458770:KHG458772 KRC458770:KRC458772 LAY458770:LAY458772 LKU458770:LKU458772 LUQ458770:LUQ458772 MEM458770:MEM458772 MOI458770:MOI458772 MYE458770:MYE458772 NIA458770:NIA458772 NRW458770:NRW458772 OBS458770:OBS458772 OLO458770:OLO458772 OVK458770:OVK458772 PFG458770:PFG458772 PPC458770:PPC458772 PYY458770:PYY458772 QIU458770:QIU458772 QSQ458770:QSQ458772 RCM458770:RCM458772 RMI458770:RMI458772 RWE458770:RWE458772 SGA458770:SGA458772 SPW458770:SPW458772 SZS458770:SZS458772 TJO458770:TJO458772 TTK458770:TTK458772 UDG458770:UDG458772 UNC458770:UNC458772 UWY458770:UWY458772 VGU458770:VGU458772 VQQ458770:VQQ458772 WAM458770:WAM458772 WKI458770:WKI458772 WUE458770:WUE458772 L524308:L524310 HS524306:HS524308 RO524306:RO524308 ABK524306:ABK524308 ALG524306:ALG524308 AVC524306:AVC524308 BEY524306:BEY524308 BOU524306:BOU524308 BYQ524306:BYQ524308 CIM524306:CIM524308 CSI524306:CSI524308 DCE524306:DCE524308 DMA524306:DMA524308 DVW524306:DVW524308 EFS524306:EFS524308 EPO524306:EPO524308 EZK524306:EZK524308 FJG524306:FJG524308 FTC524306:FTC524308 GCY524306:GCY524308 GMU524306:GMU524308 GWQ524306:GWQ524308 HGM524306:HGM524308 HQI524306:HQI524308 IAE524306:IAE524308 IKA524306:IKA524308 ITW524306:ITW524308 JDS524306:JDS524308 JNO524306:JNO524308 JXK524306:JXK524308 KHG524306:KHG524308 KRC524306:KRC524308 LAY524306:LAY524308 LKU524306:LKU524308 LUQ524306:LUQ524308 MEM524306:MEM524308 MOI524306:MOI524308 MYE524306:MYE524308 NIA524306:NIA524308 NRW524306:NRW524308 OBS524306:OBS524308 OLO524306:OLO524308 OVK524306:OVK524308 PFG524306:PFG524308 PPC524306:PPC524308 PYY524306:PYY524308 QIU524306:QIU524308 QSQ524306:QSQ524308 RCM524306:RCM524308 RMI524306:RMI524308 RWE524306:RWE524308 SGA524306:SGA524308 SPW524306:SPW524308 SZS524306:SZS524308 TJO524306:TJO524308 TTK524306:TTK524308 UDG524306:UDG524308 UNC524306:UNC524308 UWY524306:UWY524308 VGU524306:VGU524308 VQQ524306:VQQ524308 WAM524306:WAM524308 WKI524306:WKI524308 WUE524306:WUE524308 L589844:L589846 HS589842:HS589844 RO589842:RO589844 ABK589842:ABK589844 ALG589842:ALG589844 AVC589842:AVC589844 BEY589842:BEY589844 BOU589842:BOU589844 BYQ589842:BYQ589844 CIM589842:CIM589844 CSI589842:CSI589844 DCE589842:DCE589844 DMA589842:DMA589844 DVW589842:DVW589844 EFS589842:EFS589844 EPO589842:EPO589844 EZK589842:EZK589844 FJG589842:FJG589844 FTC589842:FTC589844 GCY589842:GCY589844 GMU589842:GMU589844 GWQ589842:GWQ589844 HGM589842:HGM589844 HQI589842:HQI589844 IAE589842:IAE589844 IKA589842:IKA589844 ITW589842:ITW589844 JDS589842:JDS589844 JNO589842:JNO589844 JXK589842:JXK589844 KHG589842:KHG589844 KRC589842:KRC589844 LAY589842:LAY589844 LKU589842:LKU589844 LUQ589842:LUQ589844 MEM589842:MEM589844 MOI589842:MOI589844 MYE589842:MYE589844 NIA589842:NIA589844 NRW589842:NRW589844 OBS589842:OBS589844 OLO589842:OLO589844 OVK589842:OVK589844 PFG589842:PFG589844 PPC589842:PPC589844 PYY589842:PYY589844 QIU589842:QIU589844 QSQ589842:QSQ589844 RCM589842:RCM589844 RMI589842:RMI589844 RWE589842:RWE589844 SGA589842:SGA589844 SPW589842:SPW589844 SZS589842:SZS589844 TJO589842:TJO589844 TTK589842:TTK589844 UDG589842:UDG589844 UNC589842:UNC589844 UWY589842:UWY589844 VGU589842:VGU589844 VQQ589842:VQQ589844 WAM589842:WAM589844 WKI589842:WKI589844 WUE589842:WUE589844 L655380:L655382 HS655378:HS655380 RO655378:RO655380 ABK655378:ABK655380 ALG655378:ALG655380 AVC655378:AVC655380 BEY655378:BEY655380 BOU655378:BOU655380 BYQ655378:BYQ655380 CIM655378:CIM655380 CSI655378:CSI655380 DCE655378:DCE655380 DMA655378:DMA655380 DVW655378:DVW655380 EFS655378:EFS655380 EPO655378:EPO655380 EZK655378:EZK655380 FJG655378:FJG655380 FTC655378:FTC655380 GCY655378:GCY655380 GMU655378:GMU655380 GWQ655378:GWQ655380 HGM655378:HGM655380 HQI655378:HQI655380 IAE655378:IAE655380 IKA655378:IKA655380 ITW655378:ITW655380 JDS655378:JDS655380 JNO655378:JNO655380 JXK655378:JXK655380 KHG655378:KHG655380 KRC655378:KRC655380 LAY655378:LAY655380 LKU655378:LKU655380 LUQ655378:LUQ655380 MEM655378:MEM655380 MOI655378:MOI655380 MYE655378:MYE655380 NIA655378:NIA655380 NRW655378:NRW655380 OBS655378:OBS655380 OLO655378:OLO655380 OVK655378:OVK655380 PFG655378:PFG655380 PPC655378:PPC655380 PYY655378:PYY655380 QIU655378:QIU655380 QSQ655378:QSQ655380 RCM655378:RCM655380 RMI655378:RMI655380 RWE655378:RWE655380 SGA655378:SGA655380 SPW655378:SPW655380 SZS655378:SZS655380 TJO655378:TJO655380 TTK655378:TTK655380 UDG655378:UDG655380 UNC655378:UNC655380 UWY655378:UWY655380 VGU655378:VGU655380 VQQ655378:VQQ655380 WAM655378:WAM655380 WKI655378:WKI655380 WUE655378:WUE655380 L720916:L720918 HS720914:HS720916 RO720914:RO720916 ABK720914:ABK720916 ALG720914:ALG720916 AVC720914:AVC720916 BEY720914:BEY720916 BOU720914:BOU720916 BYQ720914:BYQ720916 CIM720914:CIM720916 CSI720914:CSI720916 DCE720914:DCE720916 DMA720914:DMA720916 DVW720914:DVW720916 EFS720914:EFS720916 EPO720914:EPO720916 EZK720914:EZK720916 FJG720914:FJG720916 FTC720914:FTC720916 GCY720914:GCY720916 GMU720914:GMU720916 GWQ720914:GWQ720916 HGM720914:HGM720916 HQI720914:HQI720916 IAE720914:IAE720916 IKA720914:IKA720916 ITW720914:ITW720916 JDS720914:JDS720916 JNO720914:JNO720916 JXK720914:JXK720916 KHG720914:KHG720916 KRC720914:KRC720916 LAY720914:LAY720916 LKU720914:LKU720916 LUQ720914:LUQ720916 MEM720914:MEM720916 MOI720914:MOI720916 MYE720914:MYE720916 NIA720914:NIA720916 NRW720914:NRW720916 OBS720914:OBS720916 OLO720914:OLO720916 OVK720914:OVK720916 PFG720914:PFG720916 PPC720914:PPC720916 PYY720914:PYY720916 QIU720914:QIU720916 QSQ720914:QSQ720916 RCM720914:RCM720916 RMI720914:RMI720916 RWE720914:RWE720916 SGA720914:SGA720916 SPW720914:SPW720916 SZS720914:SZS720916 TJO720914:TJO720916 TTK720914:TTK720916 UDG720914:UDG720916 UNC720914:UNC720916 UWY720914:UWY720916 VGU720914:VGU720916 VQQ720914:VQQ720916 WAM720914:WAM720916 WKI720914:WKI720916 WUE720914:WUE720916 L786452:L786454 HS786450:HS786452 RO786450:RO786452 ABK786450:ABK786452 ALG786450:ALG786452 AVC786450:AVC786452 BEY786450:BEY786452 BOU786450:BOU786452 BYQ786450:BYQ786452 CIM786450:CIM786452 CSI786450:CSI786452 DCE786450:DCE786452 DMA786450:DMA786452 DVW786450:DVW786452 EFS786450:EFS786452 EPO786450:EPO786452 EZK786450:EZK786452 FJG786450:FJG786452 FTC786450:FTC786452 GCY786450:GCY786452 GMU786450:GMU786452 GWQ786450:GWQ786452 HGM786450:HGM786452 HQI786450:HQI786452 IAE786450:IAE786452 IKA786450:IKA786452 ITW786450:ITW786452 JDS786450:JDS786452 JNO786450:JNO786452 JXK786450:JXK786452 KHG786450:KHG786452 KRC786450:KRC786452 LAY786450:LAY786452 LKU786450:LKU786452 LUQ786450:LUQ786452 MEM786450:MEM786452 MOI786450:MOI786452 MYE786450:MYE786452 NIA786450:NIA786452 NRW786450:NRW786452 OBS786450:OBS786452 OLO786450:OLO786452 OVK786450:OVK786452 PFG786450:PFG786452 PPC786450:PPC786452 PYY786450:PYY786452 QIU786450:QIU786452 QSQ786450:QSQ786452 RCM786450:RCM786452 RMI786450:RMI786452 RWE786450:RWE786452 SGA786450:SGA786452 SPW786450:SPW786452 SZS786450:SZS786452 TJO786450:TJO786452 TTK786450:TTK786452 UDG786450:UDG786452 UNC786450:UNC786452 UWY786450:UWY786452 VGU786450:VGU786452 VQQ786450:VQQ786452 WAM786450:WAM786452 WKI786450:WKI786452 WUE786450:WUE786452 L851988:L851990 HS851986:HS851988 RO851986:RO851988 ABK851986:ABK851988 ALG851986:ALG851988 AVC851986:AVC851988 BEY851986:BEY851988 BOU851986:BOU851988 BYQ851986:BYQ851988 CIM851986:CIM851988 CSI851986:CSI851988 DCE851986:DCE851988 DMA851986:DMA851988 DVW851986:DVW851988 EFS851986:EFS851988 EPO851986:EPO851988 EZK851986:EZK851988 FJG851986:FJG851988 FTC851986:FTC851988 GCY851986:GCY851988 GMU851986:GMU851988 GWQ851986:GWQ851988 HGM851986:HGM851988 HQI851986:HQI851988 IAE851986:IAE851988 IKA851986:IKA851988 ITW851986:ITW851988 JDS851986:JDS851988 JNO851986:JNO851988 JXK851986:JXK851988 KHG851986:KHG851988 KRC851986:KRC851988 LAY851986:LAY851988 LKU851986:LKU851988 LUQ851986:LUQ851988 MEM851986:MEM851988 MOI851986:MOI851988 MYE851986:MYE851988 NIA851986:NIA851988 NRW851986:NRW851988 OBS851986:OBS851988 OLO851986:OLO851988 OVK851986:OVK851988 PFG851986:PFG851988 PPC851986:PPC851988 PYY851986:PYY851988 QIU851986:QIU851988 QSQ851986:QSQ851988 RCM851986:RCM851988 RMI851986:RMI851988 RWE851986:RWE851988 SGA851986:SGA851988 SPW851986:SPW851988 SZS851986:SZS851988 TJO851986:TJO851988 TTK851986:TTK851988 UDG851986:UDG851988 UNC851986:UNC851988 UWY851986:UWY851988 VGU851986:VGU851988 VQQ851986:VQQ851988 WAM851986:WAM851988 WKI851986:WKI851988 WUE851986:WUE851988 L917524:L917526 HS917522:HS917524 RO917522:RO917524 ABK917522:ABK917524 ALG917522:ALG917524 AVC917522:AVC917524 BEY917522:BEY917524 BOU917522:BOU917524 BYQ917522:BYQ917524 CIM917522:CIM917524 CSI917522:CSI917524 DCE917522:DCE917524 DMA917522:DMA917524 DVW917522:DVW917524 EFS917522:EFS917524 EPO917522:EPO917524 EZK917522:EZK917524 FJG917522:FJG917524 FTC917522:FTC917524 GCY917522:GCY917524 GMU917522:GMU917524 GWQ917522:GWQ917524 HGM917522:HGM917524 HQI917522:HQI917524 IAE917522:IAE917524 IKA917522:IKA917524 ITW917522:ITW917524 JDS917522:JDS917524 JNO917522:JNO917524 JXK917522:JXK917524 KHG917522:KHG917524 KRC917522:KRC917524 LAY917522:LAY917524 LKU917522:LKU917524 LUQ917522:LUQ917524 MEM917522:MEM917524 MOI917522:MOI917524 MYE917522:MYE917524 NIA917522:NIA917524 NRW917522:NRW917524 OBS917522:OBS917524 OLO917522:OLO917524 OVK917522:OVK917524 PFG917522:PFG917524 PPC917522:PPC917524 PYY917522:PYY917524 QIU917522:QIU917524 QSQ917522:QSQ917524 RCM917522:RCM917524 RMI917522:RMI917524 RWE917522:RWE917524 SGA917522:SGA917524 SPW917522:SPW917524 SZS917522:SZS917524 TJO917522:TJO917524 TTK917522:TTK917524 UDG917522:UDG917524 UNC917522:UNC917524 UWY917522:UWY917524 VGU917522:VGU917524 VQQ917522:VQQ917524 WAM917522:WAM917524 WKI917522:WKI917524 WUE917522:WUE917524 L983060:L983062 HS983058:HS983060 RO983058:RO983060 ABK983058:ABK983060 ALG983058:ALG983060 AVC983058:AVC983060 BEY983058:BEY983060 BOU983058:BOU983060 BYQ983058:BYQ983060 CIM983058:CIM983060 CSI983058:CSI983060 DCE983058:DCE983060 DMA983058:DMA983060 DVW983058:DVW983060 EFS983058:EFS983060 EPO983058:EPO983060 EZK983058:EZK983060 FJG983058:FJG983060 FTC983058:FTC983060 GCY983058:GCY983060 GMU983058:GMU983060 GWQ983058:GWQ983060 HGM983058:HGM983060 HQI983058:HQI983060 IAE983058:IAE983060 IKA983058:IKA983060 ITW983058:ITW983060 JDS983058:JDS983060 JNO983058:JNO983060 JXK983058:JXK983060 KHG983058:KHG983060 KRC983058:KRC983060 LAY983058:LAY983060 LKU983058:LKU983060 LUQ983058:LUQ983060 MEM983058:MEM983060 MOI983058:MOI983060 MYE983058:MYE983060 NIA983058:NIA983060 NRW983058:NRW983060 OBS983058:OBS983060 OLO983058:OLO983060 OVK983058:OVK983060 PFG983058:PFG983060 PPC983058:PPC983060 PYY983058:PYY983060 QIU983058:QIU983060 QSQ983058:QSQ983060 RCM983058:RCM983060 RMI983058:RMI983060 RWE983058:RWE983060 SGA983058:SGA983060 SPW983058:SPW983060 SZS983058:SZS983060 TJO983058:TJO983060 TTK983058:TTK983060 UDG983058:UDG983060 UNC983058:UNC983060 UWY983058:UWY983060 VGU983058:VGU983060 VQQ983058:VQQ983060 WAM983058:WAM983060 WKI983058:WKI983060 WUE983058:WUE983060 M65557:N65558 HT65555:HU65556 RP65555:RQ65556 ABL65555:ABM65556 ALH65555:ALI65556 AVD65555:AVE65556 BEZ65555:BFA65556 BOV65555:BOW65556 BYR65555:BYS65556 CIN65555:CIO65556 CSJ65555:CSK65556 DCF65555:DCG65556 DMB65555:DMC65556 DVX65555:DVY65556 EFT65555:EFU65556 EPP65555:EPQ65556 EZL65555:EZM65556 FJH65555:FJI65556 FTD65555:FTE65556 GCZ65555:GDA65556 GMV65555:GMW65556 GWR65555:GWS65556 HGN65555:HGO65556 HQJ65555:HQK65556 IAF65555:IAG65556 IKB65555:IKC65556 ITX65555:ITY65556 JDT65555:JDU65556 JNP65555:JNQ65556 JXL65555:JXM65556 KHH65555:KHI65556 KRD65555:KRE65556 LAZ65555:LBA65556 LKV65555:LKW65556 LUR65555:LUS65556 MEN65555:MEO65556 MOJ65555:MOK65556 MYF65555:MYG65556 NIB65555:NIC65556 NRX65555:NRY65556 OBT65555:OBU65556 OLP65555:OLQ65556 OVL65555:OVM65556 PFH65555:PFI65556 PPD65555:PPE65556 PYZ65555:PZA65556 QIV65555:QIW65556 QSR65555:QSS65556 RCN65555:RCO65556 RMJ65555:RMK65556 RWF65555:RWG65556 SGB65555:SGC65556 SPX65555:SPY65556 SZT65555:SZU65556 TJP65555:TJQ65556 TTL65555:TTM65556 UDH65555:UDI65556 UND65555:UNE65556 UWZ65555:UXA65556 VGV65555:VGW65556 VQR65555:VQS65556 WAN65555:WAO65556 WKJ65555:WKK65556 WUF65555:WUG65556 M131093:N131094 HT131091:HU131092 RP131091:RQ131092 ABL131091:ABM131092 ALH131091:ALI131092 AVD131091:AVE131092 BEZ131091:BFA131092 BOV131091:BOW131092 BYR131091:BYS131092 CIN131091:CIO131092 CSJ131091:CSK131092 DCF131091:DCG131092 DMB131091:DMC131092 DVX131091:DVY131092 EFT131091:EFU131092 EPP131091:EPQ131092 EZL131091:EZM131092 FJH131091:FJI131092 FTD131091:FTE131092 GCZ131091:GDA131092 GMV131091:GMW131092 GWR131091:GWS131092 HGN131091:HGO131092 HQJ131091:HQK131092 IAF131091:IAG131092 IKB131091:IKC131092 ITX131091:ITY131092 JDT131091:JDU131092 JNP131091:JNQ131092 JXL131091:JXM131092 KHH131091:KHI131092 KRD131091:KRE131092 LAZ131091:LBA131092 LKV131091:LKW131092 LUR131091:LUS131092 MEN131091:MEO131092 MOJ131091:MOK131092 MYF131091:MYG131092 NIB131091:NIC131092 NRX131091:NRY131092 OBT131091:OBU131092 OLP131091:OLQ131092 OVL131091:OVM131092 PFH131091:PFI131092 PPD131091:PPE131092 PYZ131091:PZA131092 QIV131091:QIW131092 QSR131091:QSS131092 RCN131091:RCO131092 RMJ131091:RMK131092 RWF131091:RWG131092 SGB131091:SGC131092 SPX131091:SPY131092 SZT131091:SZU131092 TJP131091:TJQ131092 TTL131091:TTM131092 UDH131091:UDI131092 UND131091:UNE131092 UWZ131091:UXA131092 VGV131091:VGW131092 VQR131091:VQS131092 WAN131091:WAO131092 WKJ131091:WKK131092 WUF131091:WUG131092 M196629:N196630 HT196627:HU196628 RP196627:RQ196628 ABL196627:ABM196628 ALH196627:ALI196628 AVD196627:AVE196628 BEZ196627:BFA196628 BOV196627:BOW196628 BYR196627:BYS196628 CIN196627:CIO196628 CSJ196627:CSK196628 DCF196627:DCG196628 DMB196627:DMC196628 DVX196627:DVY196628 EFT196627:EFU196628 EPP196627:EPQ196628 EZL196627:EZM196628 FJH196627:FJI196628 FTD196627:FTE196628 GCZ196627:GDA196628 GMV196627:GMW196628 GWR196627:GWS196628 HGN196627:HGO196628 HQJ196627:HQK196628 IAF196627:IAG196628 IKB196627:IKC196628 ITX196627:ITY196628 JDT196627:JDU196628 JNP196627:JNQ196628 JXL196627:JXM196628 KHH196627:KHI196628 KRD196627:KRE196628 LAZ196627:LBA196628 LKV196627:LKW196628 LUR196627:LUS196628 MEN196627:MEO196628 MOJ196627:MOK196628 MYF196627:MYG196628 NIB196627:NIC196628 NRX196627:NRY196628 OBT196627:OBU196628 OLP196627:OLQ196628 OVL196627:OVM196628 PFH196627:PFI196628 PPD196627:PPE196628 PYZ196627:PZA196628 QIV196627:QIW196628 QSR196627:QSS196628 RCN196627:RCO196628 RMJ196627:RMK196628 RWF196627:RWG196628 SGB196627:SGC196628 SPX196627:SPY196628 SZT196627:SZU196628 TJP196627:TJQ196628 TTL196627:TTM196628 UDH196627:UDI196628 UND196627:UNE196628 UWZ196627:UXA196628 VGV196627:VGW196628 VQR196627:VQS196628 WAN196627:WAO196628 WKJ196627:WKK196628 WUF196627:WUG196628 M262165:N262166 HT262163:HU262164 RP262163:RQ262164 ABL262163:ABM262164 ALH262163:ALI262164 AVD262163:AVE262164 BEZ262163:BFA262164 BOV262163:BOW262164 BYR262163:BYS262164 CIN262163:CIO262164 CSJ262163:CSK262164 DCF262163:DCG262164 DMB262163:DMC262164 DVX262163:DVY262164 EFT262163:EFU262164 EPP262163:EPQ262164 EZL262163:EZM262164 FJH262163:FJI262164 FTD262163:FTE262164 GCZ262163:GDA262164 GMV262163:GMW262164 GWR262163:GWS262164 HGN262163:HGO262164 HQJ262163:HQK262164 IAF262163:IAG262164 IKB262163:IKC262164 ITX262163:ITY262164 JDT262163:JDU262164 JNP262163:JNQ262164 JXL262163:JXM262164 KHH262163:KHI262164 KRD262163:KRE262164 LAZ262163:LBA262164 LKV262163:LKW262164 LUR262163:LUS262164 MEN262163:MEO262164 MOJ262163:MOK262164 MYF262163:MYG262164 NIB262163:NIC262164 NRX262163:NRY262164 OBT262163:OBU262164 OLP262163:OLQ262164 OVL262163:OVM262164 PFH262163:PFI262164 PPD262163:PPE262164 PYZ262163:PZA262164 QIV262163:QIW262164 QSR262163:QSS262164 RCN262163:RCO262164 RMJ262163:RMK262164 RWF262163:RWG262164 SGB262163:SGC262164 SPX262163:SPY262164 SZT262163:SZU262164 TJP262163:TJQ262164 TTL262163:TTM262164 UDH262163:UDI262164 UND262163:UNE262164 UWZ262163:UXA262164 VGV262163:VGW262164 VQR262163:VQS262164 WAN262163:WAO262164 WKJ262163:WKK262164 WUF262163:WUG262164 M327701:N327702 HT327699:HU327700 RP327699:RQ327700 ABL327699:ABM327700 ALH327699:ALI327700 AVD327699:AVE327700 BEZ327699:BFA327700 BOV327699:BOW327700 BYR327699:BYS327700 CIN327699:CIO327700 CSJ327699:CSK327700 DCF327699:DCG327700 DMB327699:DMC327700 DVX327699:DVY327700 EFT327699:EFU327700 EPP327699:EPQ327700 EZL327699:EZM327700 FJH327699:FJI327700 FTD327699:FTE327700 GCZ327699:GDA327700 GMV327699:GMW327700 GWR327699:GWS327700 HGN327699:HGO327700 HQJ327699:HQK327700 IAF327699:IAG327700 IKB327699:IKC327700 ITX327699:ITY327700 JDT327699:JDU327700 JNP327699:JNQ327700 JXL327699:JXM327700 KHH327699:KHI327700 KRD327699:KRE327700 LAZ327699:LBA327700 LKV327699:LKW327700 LUR327699:LUS327700 MEN327699:MEO327700 MOJ327699:MOK327700 MYF327699:MYG327700 NIB327699:NIC327700 NRX327699:NRY327700 OBT327699:OBU327700 OLP327699:OLQ327700 OVL327699:OVM327700 PFH327699:PFI327700 PPD327699:PPE327700 PYZ327699:PZA327700 QIV327699:QIW327700 QSR327699:QSS327700 RCN327699:RCO327700 RMJ327699:RMK327700 RWF327699:RWG327700 SGB327699:SGC327700 SPX327699:SPY327700 SZT327699:SZU327700 TJP327699:TJQ327700 TTL327699:TTM327700 UDH327699:UDI327700 UND327699:UNE327700 UWZ327699:UXA327700 VGV327699:VGW327700 VQR327699:VQS327700 WAN327699:WAO327700 WKJ327699:WKK327700 WUF327699:WUG327700 M393237:N393238 HT393235:HU393236 RP393235:RQ393236 ABL393235:ABM393236 ALH393235:ALI393236 AVD393235:AVE393236 BEZ393235:BFA393236 BOV393235:BOW393236 BYR393235:BYS393236 CIN393235:CIO393236 CSJ393235:CSK393236 DCF393235:DCG393236 DMB393235:DMC393236 DVX393235:DVY393236 EFT393235:EFU393236 EPP393235:EPQ393236 EZL393235:EZM393236 FJH393235:FJI393236 FTD393235:FTE393236 GCZ393235:GDA393236 GMV393235:GMW393236 GWR393235:GWS393236 HGN393235:HGO393236 HQJ393235:HQK393236 IAF393235:IAG393236 IKB393235:IKC393236 ITX393235:ITY393236 JDT393235:JDU393236 JNP393235:JNQ393236 JXL393235:JXM393236 KHH393235:KHI393236 KRD393235:KRE393236 LAZ393235:LBA393236 LKV393235:LKW393236 LUR393235:LUS393236 MEN393235:MEO393236 MOJ393235:MOK393236 MYF393235:MYG393236 NIB393235:NIC393236 NRX393235:NRY393236 OBT393235:OBU393236 OLP393235:OLQ393236 OVL393235:OVM393236 PFH393235:PFI393236 PPD393235:PPE393236 PYZ393235:PZA393236 QIV393235:QIW393236 QSR393235:QSS393236 RCN393235:RCO393236 RMJ393235:RMK393236 RWF393235:RWG393236 SGB393235:SGC393236 SPX393235:SPY393236 SZT393235:SZU393236 TJP393235:TJQ393236 TTL393235:TTM393236 UDH393235:UDI393236 UND393235:UNE393236 UWZ393235:UXA393236 VGV393235:VGW393236 VQR393235:VQS393236 WAN393235:WAO393236 WKJ393235:WKK393236 WUF393235:WUG393236 M458773:N458774 HT458771:HU458772 RP458771:RQ458772 ABL458771:ABM458772 ALH458771:ALI458772 AVD458771:AVE458772 BEZ458771:BFA458772 BOV458771:BOW458772 BYR458771:BYS458772 CIN458771:CIO458772 CSJ458771:CSK458772 DCF458771:DCG458772 DMB458771:DMC458772 DVX458771:DVY458772 EFT458771:EFU458772 EPP458771:EPQ458772 EZL458771:EZM458772 FJH458771:FJI458772 FTD458771:FTE458772 GCZ458771:GDA458772 GMV458771:GMW458772 GWR458771:GWS458772 HGN458771:HGO458772 HQJ458771:HQK458772 IAF458771:IAG458772 IKB458771:IKC458772 ITX458771:ITY458772 JDT458771:JDU458772 JNP458771:JNQ458772 JXL458771:JXM458772 KHH458771:KHI458772 KRD458771:KRE458772 LAZ458771:LBA458772 LKV458771:LKW458772 LUR458771:LUS458772 MEN458771:MEO458772 MOJ458771:MOK458772 MYF458771:MYG458772 NIB458771:NIC458772 NRX458771:NRY458772 OBT458771:OBU458772 OLP458771:OLQ458772 OVL458771:OVM458772 PFH458771:PFI458772 PPD458771:PPE458772 PYZ458771:PZA458772 QIV458771:QIW458772 QSR458771:QSS458772 RCN458771:RCO458772 RMJ458771:RMK458772 RWF458771:RWG458772 SGB458771:SGC458772 SPX458771:SPY458772 SZT458771:SZU458772 TJP458771:TJQ458772 TTL458771:TTM458772 UDH458771:UDI458772 UND458771:UNE458772 UWZ458771:UXA458772 VGV458771:VGW458772 VQR458771:VQS458772 WAN458771:WAO458772 WKJ458771:WKK458772 WUF458771:WUG458772 M524309:N524310 HT524307:HU524308 RP524307:RQ524308 ABL524307:ABM524308 ALH524307:ALI524308 AVD524307:AVE524308 BEZ524307:BFA524308 BOV524307:BOW524308 BYR524307:BYS524308 CIN524307:CIO524308 CSJ524307:CSK524308 DCF524307:DCG524308 DMB524307:DMC524308 DVX524307:DVY524308 EFT524307:EFU524308 EPP524307:EPQ524308 EZL524307:EZM524308 FJH524307:FJI524308 FTD524307:FTE524308 GCZ524307:GDA524308 GMV524307:GMW524308 GWR524307:GWS524308 HGN524307:HGO524308 HQJ524307:HQK524308 IAF524307:IAG524308 IKB524307:IKC524308 ITX524307:ITY524308 JDT524307:JDU524308 JNP524307:JNQ524308 JXL524307:JXM524308 KHH524307:KHI524308 KRD524307:KRE524308 LAZ524307:LBA524308 LKV524307:LKW524308 LUR524307:LUS524308 MEN524307:MEO524308 MOJ524307:MOK524308 MYF524307:MYG524308 NIB524307:NIC524308 NRX524307:NRY524308 OBT524307:OBU524308 OLP524307:OLQ524308 OVL524307:OVM524308 PFH524307:PFI524308 PPD524307:PPE524308 PYZ524307:PZA524308 QIV524307:QIW524308 QSR524307:QSS524308 RCN524307:RCO524308 RMJ524307:RMK524308 RWF524307:RWG524308 SGB524307:SGC524308 SPX524307:SPY524308 SZT524307:SZU524308 TJP524307:TJQ524308 TTL524307:TTM524308 UDH524307:UDI524308 UND524307:UNE524308 UWZ524307:UXA524308 VGV524307:VGW524308 VQR524307:VQS524308 WAN524307:WAO524308 WKJ524307:WKK524308 WUF524307:WUG524308 M589845:N589846 HT589843:HU589844 RP589843:RQ589844 ABL589843:ABM589844 ALH589843:ALI589844 AVD589843:AVE589844 BEZ589843:BFA589844 BOV589843:BOW589844 BYR589843:BYS589844 CIN589843:CIO589844 CSJ589843:CSK589844 DCF589843:DCG589844 DMB589843:DMC589844 DVX589843:DVY589844 EFT589843:EFU589844 EPP589843:EPQ589844 EZL589843:EZM589844 FJH589843:FJI589844 FTD589843:FTE589844 GCZ589843:GDA589844 GMV589843:GMW589844 GWR589843:GWS589844 HGN589843:HGO589844 HQJ589843:HQK589844 IAF589843:IAG589844 IKB589843:IKC589844 ITX589843:ITY589844 JDT589843:JDU589844 JNP589843:JNQ589844 JXL589843:JXM589844 KHH589843:KHI589844 KRD589843:KRE589844 LAZ589843:LBA589844 LKV589843:LKW589844 LUR589843:LUS589844 MEN589843:MEO589844 MOJ589843:MOK589844 MYF589843:MYG589844 NIB589843:NIC589844 NRX589843:NRY589844 OBT589843:OBU589844 OLP589843:OLQ589844 OVL589843:OVM589844 PFH589843:PFI589844 PPD589843:PPE589844 PYZ589843:PZA589844 QIV589843:QIW589844 QSR589843:QSS589844 RCN589843:RCO589844 RMJ589843:RMK589844 RWF589843:RWG589844 SGB589843:SGC589844 SPX589843:SPY589844 SZT589843:SZU589844 TJP589843:TJQ589844 TTL589843:TTM589844 UDH589843:UDI589844 UND589843:UNE589844 UWZ589843:UXA589844 VGV589843:VGW589844 VQR589843:VQS589844 WAN589843:WAO589844 WKJ589843:WKK589844 WUF589843:WUG589844 M655381:N655382 HT655379:HU655380 RP655379:RQ655380 ABL655379:ABM655380 ALH655379:ALI655380 AVD655379:AVE655380 BEZ655379:BFA655380 BOV655379:BOW655380 BYR655379:BYS655380 CIN655379:CIO655380 CSJ655379:CSK655380 DCF655379:DCG655380 DMB655379:DMC655380 DVX655379:DVY655380 EFT655379:EFU655380 EPP655379:EPQ655380 EZL655379:EZM655380 FJH655379:FJI655380 FTD655379:FTE655380 GCZ655379:GDA655380 GMV655379:GMW655380 GWR655379:GWS655380 HGN655379:HGO655380 HQJ655379:HQK655380 IAF655379:IAG655380 IKB655379:IKC655380 ITX655379:ITY655380 JDT655379:JDU655380 JNP655379:JNQ655380 JXL655379:JXM655380 KHH655379:KHI655380 KRD655379:KRE655380 LAZ655379:LBA655380 LKV655379:LKW655380 LUR655379:LUS655380 MEN655379:MEO655380 MOJ655379:MOK655380 MYF655379:MYG655380 NIB655379:NIC655380 NRX655379:NRY655380 OBT655379:OBU655380 OLP655379:OLQ655380 OVL655379:OVM655380 PFH655379:PFI655380 PPD655379:PPE655380 PYZ655379:PZA655380 QIV655379:QIW655380 QSR655379:QSS655380 RCN655379:RCO655380 RMJ655379:RMK655380 RWF655379:RWG655380 SGB655379:SGC655380 SPX655379:SPY655380 SZT655379:SZU655380 TJP655379:TJQ655380 TTL655379:TTM655380 UDH655379:UDI655380 UND655379:UNE655380 UWZ655379:UXA655380 VGV655379:VGW655380 VQR655379:VQS655380 WAN655379:WAO655380 WKJ655379:WKK655380 WUF655379:WUG655380 M720917:N720918 HT720915:HU720916 RP720915:RQ720916 ABL720915:ABM720916 ALH720915:ALI720916 AVD720915:AVE720916 BEZ720915:BFA720916 BOV720915:BOW720916 BYR720915:BYS720916 CIN720915:CIO720916 CSJ720915:CSK720916 DCF720915:DCG720916 DMB720915:DMC720916 DVX720915:DVY720916 EFT720915:EFU720916 EPP720915:EPQ720916 EZL720915:EZM720916 FJH720915:FJI720916 FTD720915:FTE720916 GCZ720915:GDA720916 GMV720915:GMW720916 GWR720915:GWS720916 HGN720915:HGO720916 HQJ720915:HQK720916 IAF720915:IAG720916 IKB720915:IKC720916 ITX720915:ITY720916 JDT720915:JDU720916 JNP720915:JNQ720916 JXL720915:JXM720916 KHH720915:KHI720916 KRD720915:KRE720916 LAZ720915:LBA720916 LKV720915:LKW720916 LUR720915:LUS720916 MEN720915:MEO720916 MOJ720915:MOK720916 MYF720915:MYG720916 NIB720915:NIC720916 NRX720915:NRY720916 OBT720915:OBU720916 OLP720915:OLQ720916 OVL720915:OVM720916 PFH720915:PFI720916 PPD720915:PPE720916 PYZ720915:PZA720916 QIV720915:QIW720916 QSR720915:QSS720916 RCN720915:RCO720916 RMJ720915:RMK720916 RWF720915:RWG720916 SGB720915:SGC720916 SPX720915:SPY720916 SZT720915:SZU720916 TJP720915:TJQ720916 TTL720915:TTM720916 UDH720915:UDI720916 UND720915:UNE720916 UWZ720915:UXA720916 VGV720915:VGW720916 VQR720915:VQS720916 WAN720915:WAO720916 WKJ720915:WKK720916 WUF720915:WUG720916 M786453:N786454 HT786451:HU786452 RP786451:RQ786452 ABL786451:ABM786452 ALH786451:ALI786452 AVD786451:AVE786452 BEZ786451:BFA786452 BOV786451:BOW786452 BYR786451:BYS786452 CIN786451:CIO786452 CSJ786451:CSK786452 DCF786451:DCG786452 DMB786451:DMC786452 DVX786451:DVY786452 EFT786451:EFU786452 EPP786451:EPQ786452 EZL786451:EZM786452 FJH786451:FJI786452 FTD786451:FTE786452 GCZ786451:GDA786452 GMV786451:GMW786452 GWR786451:GWS786452 HGN786451:HGO786452 HQJ786451:HQK786452 IAF786451:IAG786452 IKB786451:IKC786452 ITX786451:ITY786452 JDT786451:JDU786452 JNP786451:JNQ786452 JXL786451:JXM786452 KHH786451:KHI786452 KRD786451:KRE786452 LAZ786451:LBA786452 LKV786451:LKW786452 LUR786451:LUS786452 MEN786451:MEO786452 MOJ786451:MOK786452 MYF786451:MYG786452 NIB786451:NIC786452 NRX786451:NRY786452 OBT786451:OBU786452 OLP786451:OLQ786452 OVL786451:OVM786452 PFH786451:PFI786452 PPD786451:PPE786452 PYZ786451:PZA786452 QIV786451:QIW786452 QSR786451:QSS786452 RCN786451:RCO786452 RMJ786451:RMK786452 RWF786451:RWG786452 SGB786451:SGC786452 SPX786451:SPY786452 SZT786451:SZU786452 TJP786451:TJQ786452 TTL786451:TTM786452 UDH786451:UDI786452 UND786451:UNE786452 UWZ786451:UXA786452 VGV786451:VGW786452 VQR786451:VQS786452 WAN786451:WAO786452 WKJ786451:WKK786452 WUF786451:WUG786452 M851989:N851990 HT851987:HU851988 RP851987:RQ851988 ABL851987:ABM851988 ALH851987:ALI851988 AVD851987:AVE851988 BEZ851987:BFA851988 BOV851987:BOW851988 BYR851987:BYS851988 CIN851987:CIO851988 CSJ851987:CSK851988 DCF851987:DCG851988 DMB851987:DMC851988 DVX851987:DVY851988 EFT851987:EFU851988 EPP851987:EPQ851988 EZL851987:EZM851988 FJH851987:FJI851988 FTD851987:FTE851988 GCZ851987:GDA851988 GMV851987:GMW851988 GWR851987:GWS851988 HGN851987:HGO851988 HQJ851987:HQK851988 IAF851987:IAG851988 IKB851987:IKC851988 ITX851987:ITY851988 JDT851987:JDU851988 JNP851987:JNQ851988 JXL851987:JXM851988 KHH851987:KHI851988 KRD851987:KRE851988 LAZ851987:LBA851988 LKV851987:LKW851988 LUR851987:LUS851988 MEN851987:MEO851988 MOJ851987:MOK851988 MYF851987:MYG851988 NIB851987:NIC851988 NRX851987:NRY851988 OBT851987:OBU851988 OLP851987:OLQ851988 OVL851987:OVM851988 PFH851987:PFI851988 PPD851987:PPE851988 PYZ851987:PZA851988 QIV851987:QIW851988 QSR851987:QSS851988 RCN851987:RCO851988 RMJ851987:RMK851988 RWF851987:RWG851988 SGB851987:SGC851988 SPX851987:SPY851988 SZT851987:SZU851988 TJP851987:TJQ851988 TTL851987:TTM851988 UDH851987:UDI851988 UND851987:UNE851988 UWZ851987:UXA851988 VGV851987:VGW851988 VQR851987:VQS851988 WAN851987:WAO851988 WKJ851987:WKK851988 WUF851987:WUG851988 M917525:N917526 HT917523:HU917524 RP917523:RQ917524 ABL917523:ABM917524 ALH917523:ALI917524 AVD917523:AVE917524 BEZ917523:BFA917524 BOV917523:BOW917524 BYR917523:BYS917524 CIN917523:CIO917524 CSJ917523:CSK917524 DCF917523:DCG917524 DMB917523:DMC917524 DVX917523:DVY917524 EFT917523:EFU917524 EPP917523:EPQ917524 EZL917523:EZM917524 FJH917523:FJI917524 FTD917523:FTE917524 GCZ917523:GDA917524 GMV917523:GMW917524 GWR917523:GWS917524 HGN917523:HGO917524 HQJ917523:HQK917524 IAF917523:IAG917524 IKB917523:IKC917524 ITX917523:ITY917524 JDT917523:JDU917524 JNP917523:JNQ917524 JXL917523:JXM917524 KHH917523:KHI917524 KRD917523:KRE917524 LAZ917523:LBA917524 LKV917523:LKW917524 LUR917523:LUS917524 MEN917523:MEO917524 MOJ917523:MOK917524 MYF917523:MYG917524 NIB917523:NIC917524 NRX917523:NRY917524 OBT917523:OBU917524 OLP917523:OLQ917524 OVL917523:OVM917524 PFH917523:PFI917524 PPD917523:PPE917524 PYZ917523:PZA917524 QIV917523:QIW917524 QSR917523:QSS917524 RCN917523:RCO917524 RMJ917523:RMK917524 RWF917523:RWG917524 SGB917523:SGC917524 SPX917523:SPY917524 SZT917523:SZU917524 TJP917523:TJQ917524 TTL917523:TTM917524 UDH917523:UDI917524 UND917523:UNE917524 UWZ917523:UXA917524 VGV917523:VGW917524 VQR917523:VQS917524 WAN917523:WAO917524 WKJ917523:WKK917524 WUF917523:WUG917524 M983061:N983062 HT983059:HU983060 RP983059:RQ983060 ABL983059:ABM983060 ALH983059:ALI983060 AVD983059:AVE983060 BEZ983059:BFA983060 BOV983059:BOW983060 BYR983059:BYS983060 CIN983059:CIO983060 CSJ983059:CSK983060 DCF983059:DCG983060 DMB983059:DMC983060 DVX983059:DVY983060 EFT983059:EFU983060 EPP983059:EPQ983060 EZL983059:EZM983060 FJH983059:FJI983060 FTD983059:FTE983060 GCZ983059:GDA983060 GMV983059:GMW983060 GWR983059:GWS983060 HGN983059:HGO983060 HQJ983059:HQK983060 IAF983059:IAG983060 IKB983059:IKC983060 ITX983059:ITY983060 JDT983059:JDU983060 JNP983059:JNQ983060 JXL983059:JXM983060 KHH983059:KHI983060 KRD983059:KRE983060 LAZ983059:LBA983060 LKV983059:LKW983060 LUR983059:LUS983060 MEN983059:MEO983060 MOJ983059:MOK983060 MYF983059:MYG983060 NIB983059:NIC983060 NRX983059:NRY983060 OBT983059:OBU983060 OLP983059:OLQ983060 OVL983059:OVM983060 PFH983059:PFI983060 PPD983059:PPE983060 PYZ983059:PZA983060 QIV983059:QIW983060 QSR983059:QSS983060 RCN983059:RCO983060 RMJ983059:RMK983060 RWF983059:RWG983060 SGB983059:SGC983060 SPX983059:SPY983060 SZT983059:SZU983060 TJP983059:TJQ983060 TTL983059:TTM983060 UDH983059:UDI983060 UND983059:UNE983060 UWZ983059:UXA983060 VGV983059:VGW983060 VQR983059:VQS983060 WAN983059:WAO983060 WKJ983059:WKK983060 WUF983059:WUG983060 L65554 HS65552 RO65552 ABK65552 ALG65552 AVC65552 BEY65552 BOU65552 BYQ65552 CIM65552 CSI65552 DCE65552 DMA65552 DVW65552 EFS65552 EPO65552 EZK65552 FJG65552 FTC65552 GCY65552 GMU65552 GWQ65552 HGM65552 HQI65552 IAE65552 IKA65552 ITW65552 JDS65552 JNO65552 JXK65552 KHG65552 KRC65552 LAY65552 LKU65552 LUQ65552 MEM65552 MOI65552 MYE65552 NIA65552 NRW65552 OBS65552 OLO65552 OVK65552 PFG65552 PPC65552 PYY65552 QIU65552 QSQ65552 RCM65552 RMI65552 RWE65552 SGA65552 SPW65552 SZS65552 TJO65552 TTK65552 UDG65552 UNC65552 UWY65552 VGU65552 VQQ65552 WAM65552 WKI65552 WUE65552 L131090 HS131088 RO131088 ABK131088 ALG131088 AVC131088 BEY131088 BOU131088 BYQ131088 CIM131088 CSI131088 DCE131088 DMA131088 DVW131088 EFS131088 EPO131088 EZK131088 FJG131088 FTC131088 GCY131088 GMU131088 GWQ131088 HGM131088 HQI131088 IAE131088 IKA131088 ITW131088 JDS131088 JNO131088 JXK131088 KHG131088 KRC131088 LAY131088 LKU131088 LUQ131088 MEM131088 MOI131088 MYE131088 NIA131088 NRW131088 OBS131088 OLO131088 OVK131088 PFG131088 PPC131088 PYY131088 QIU131088 QSQ131088 RCM131088 RMI131088 RWE131088 SGA131088 SPW131088 SZS131088 TJO131088 TTK131088 UDG131088 UNC131088 UWY131088 VGU131088 VQQ131088 WAM131088 WKI131088 WUE131088 L196626 HS196624 RO196624 ABK196624 ALG196624 AVC196624 BEY196624 BOU196624 BYQ196624 CIM196624 CSI196624 DCE196624 DMA196624 DVW196624 EFS196624 EPO196624 EZK196624 FJG196624 FTC196624 GCY196624 GMU196624 GWQ196624 HGM196624 HQI196624 IAE196624 IKA196624 ITW196624 JDS196624 JNO196624 JXK196624 KHG196624 KRC196624 LAY196624 LKU196624 LUQ196624 MEM196624 MOI196624 MYE196624 NIA196624 NRW196624 OBS196624 OLO196624 OVK196624 PFG196624 PPC196624 PYY196624 QIU196624 QSQ196624 RCM196624 RMI196624 RWE196624 SGA196624 SPW196624 SZS196624 TJO196624 TTK196624 UDG196624 UNC196624 UWY196624 VGU196624 VQQ196624 WAM196624 WKI196624 WUE196624 L262162 HS262160 RO262160 ABK262160 ALG262160 AVC262160 BEY262160 BOU262160 BYQ262160 CIM262160 CSI262160 DCE262160 DMA262160 DVW262160 EFS262160 EPO262160 EZK262160 FJG262160 FTC262160 GCY262160 GMU262160 GWQ262160 HGM262160 HQI262160 IAE262160 IKA262160 ITW262160 JDS262160 JNO262160 JXK262160 KHG262160 KRC262160 LAY262160 LKU262160 LUQ262160 MEM262160 MOI262160 MYE262160 NIA262160 NRW262160 OBS262160 OLO262160 OVK262160 PFG262160 PPC262160 PYY262160 QIU262160 QSQ262160 RCM262160 RMI262160 RWE262160 SGA262160 SPW262160 SZS262160 TJO262160 TTK262160 UDG262160 UNC262160 UWY262160 VGU262160 VQQ262160 WAM262160 WKI262160 WUE262160 L327698 HS327696 RO327696 ABK327696 ALG327696 AVC327696 BEY327696 BOU327696 BYQ327696 CIM327696 CSI327696 DCE327696 DMA327696 DVW327696 EFS327696 EPO327696 EZK327696 FJG327696 FTC327696 GCY327696 GMU327696 GWQ327696 HGM327696 HQI327696 IAE327696 IKA327696 ITW327696 JDS327696 JNO327696 JXK327696 KHG327696 KRC327696 LAY327696 LKU327696 LUQ327696 MEM327696 MOI327696 MYE327696 NIA327696 NRW327696 OBS327696 OLO327696 OVK327696 PFG327696 PPC327696 PYY327696 QIU327696 QSQ327696 RCM327696 RMI327696 RWE327696 SGA327696 SPW327696 SZS327696 TJO327696 TTK327696 UDG327696 UNC327696 UWY327696 VGU327696 VQQ327696 WAM327696 WKI327696 WUE327696 L393234 HS393232 RO393232 ABK393232 ALG393232 AVC393232 BEY393232 BOU393232 BYQ393232 CIM393232 CSI393232 DCE393232 DMA393232 DVW393232 EFS393232 EPO393232 EZK393232 FJG393232 FTC393232 GCY393232 GMU393232 GWQ393232 HGM393232 HQI393232 IAE393232 IKA393232 ITW393232 JDS393232 JNO393232 JXK393232 KHG393232 KRC393232 LAY393232 LKU393232 LUQ393232 MEM393232 MOI393232 MYE393232 NIA393232 NRW393232 OBS393232 OLO393232 OVK393232 PFG393232 PPC393232 PYY393232 QIU393232 QSQ393232 RCM393232 RMI393232 RWE393232 SGA393232 SPW393232 SZS393232 TJO393232 TTK393232 UDG393232 UNC393232 UWY393232 VGU393232 VQQ393232 WAM393232 WKI393232 WUE393232 L458770 HS458768 RO458768 ABK458768 ALG458768 AVC458768 BEY458768 BOU458768 BYQ458768 CIM458768 CSI458768 DCE458768 DMA458768 DVW458768 EFS458768 EPO458768 EZK458768 FJG458768 FTC458768 GCY458768 GMU458768 GWQ458768 HGM458768 HQI458768 IAE458768 IKA458768 ITW458768 JDS458768 JNO458768 JXK458768 KHG458768 KRC458768 LAY458768 LKU458768 LUQ458768 MEM458768 MOI458768 MYE458768 NIA458768 NRW458768 OBS458768 OLO458768 OVK458768 PFG458768 PPC458768 PYY458768 QIU458768 QSQ458768 RCM458768 RMI458768 RWE458768 SGA458768 SPW458768 SZS458768 TJO458768 TTK458768 UDG458768 UNC458768 UWY458768 VGU458768 VQQ458768 WAM458768 WKI458768 WUE458768 L524306 HS524304 RO524304 ABK524304 ALG524304 AVC524304 BEY524304 BOU524304 BYQ524304 CIM524304 CSI524304 DCE524304 DMA524304 DVW524304 EFS524304 EPO524304 EZK524304 FJG524304 FTC524304 GCY524304 GMU524304 GWQ524304 HGM524304 HQI524304 IAE524304 IKA524304 ITW524304 JDS524304 JNO524304 JXK524304 KHG524304 KRC524304 LAY524304 LKU524304 LUQ524304 MEM524304 MOI524304 MYE524304 NIA524304 NRW524304 OBS524304 OLO524304 OVK524304 PFG524304 PPC524304 PYY524304 QIU524304 QSQ524304 RCM524304 RMI524304 RWE524304 SGA524304 SPW524304 SZS524304 TJO524304 TTK524304 UDG524304 UNC524304 UWY524304 VGU524304 VQQ524304 WAM524304 WKI524304 WUE524304 L589842 HS589840 RO589840 ABK589840 ALG589840 AVC589840 BEY589840 BOU589840 BYQ589840 CIM589840 CSI589840 DCE589840 DMA589840 DVW589840 EFS589840 EPO589840 EZK589840 FJG589840 FTC589840 GCY589840 GMU589840 GWQ589840 HGM589840 HQI589840 IAE589840 IKA589840 ITW589840 JDS589840 JNO589840 JXK589840 KHG589840 KRC589840 LAY589840 LKU589840 LUQ589840 MEM589840 MOI589840 MYE589840 NIA589840 NRW589840 OBS589840 OLO589840 OVK589840 PFG589840 PPC589840 PYY589840 QIU589840 QSQ589840 RCM589840 RMI589840 RWE589840 SGA589840 SPW589840 SZS589840 TJO589840 TTK589840 UDG589840 UNC589840 UWY589840 VGU589840 VQQ589840 WAM589840 WKI589840 WUE589840 L655378 HS655376 RO655376 ABK655376 ALG655376 AVC655376 BEY655376 BOU655376 BYQ655376 CIM655376 CSI655376 DCE655376 DMA655376 DVW655376 EFS655376 EPO655376 EZK655376 FJG655376 FTC655376 GCY655376 GMU655376 GWQ655376 HGM655376 HQI655376 IAE655376 IKA655376 ITW655376 JDS655376 JNO655376 JXK655376 KHG655376 KRC655376 LAY655376 LKU655376 LUQ655376 MEM655376 MOI655376 MYE655376 NIA655376 NRW655376 OBS655376 OLO655376 OVK655376 PFG655376 PPC655376 PYY655376 QIU655376 QSQ655376 RCM655376 RMI655376 RWE655376 SGA655376 SPW655376 SZS655376 TJO655376 TTK655376 UDG655376 UNC655376 UWY655376 VGU655376 VQQ655376 WAM655376 WKI655376 WUE655376 L720914 HS720912 RO720912 ABK720912 ALG720912 AVC720912 BEY720912 BOU720912 BYQ720912 CIM720912 CSI720912 DCE720912 DMA720912 DVW720912 EFS720912 EPO720912 EZK720912 FJG720912 FTC720912 GCY720912 GMU720912 GWQ720912 HGM720912 HQI720912 IAE720912 IKA720912 ITW720912 JDS720912 JNO720912 JXK720912 KHG720912 KRC720912 LAY720912 LKU720912 LUQ720912 MEM720912 MOI720912 MYE720912 NIA720912 NRW720912 OBS720912 OLO720912 OVK720912 PFG720912 PPC720912 PYY720912 QIU720912 QSQ720912 RCM720912 RMI720912 RWE720912 SGA720912 SPW720912 SZS720912 TJO720912 TTK720912 UDG720912 UNC720912 UWY720912 VGU720912 VQQ720912 WAM720912 WKI720912 WUE720912 L786450 HS786448 RO786448 ABK786448 ALG786448 AVC786448 BEY786448 BOU786448 BYQ786448 CIM786448 CSI786448 DCE786448 DMA786448 DVW786448 EFS786448 EPO786448 EZK786448 FJG786448 FTC786448 GCY786448 GMU786448 GWQ786448 HGM786448 HQI786448 IAE786448 IKA786448 ITW786448 JDS786448 JNO786448 JXK786448 KHG786448 KRC786448 LAY786448 LKU786448 LUQ786448 MEM786448 MOI786448 MYE786448 NIA786448 NRW786448 OBS786448 OLO786448 OVK786448 PFG786448 PPC786448 PYY786448 QIU786448 QSQ786448 RCM786448 RMI786448 RWE786448 SGA786448 SPW786448 SZS786448 TJO786448 TTK786448 UDG786448 UNC786448 UWY786448 VGU786448 VQQ786448 WAM786448 WKI786448 WUE786448 L851986 HS851984 RO851984 ABK851984 ALG851984 AVC851984 BEY851984 BOU851984 BYQ851984 CIM851984 CSI851984 DCE851984 DMA851984 DVW851984 EFS851984 EPO851984 EZK851984 FJG851984 FTC851984 GCY851984 GMU851984 GWQ851984 HGM851984 HQI851984 IAE851984 IKA851984 ITW851984 JDS851984 JNO851984 JXK851984 KHG851984 KRC851984 LAY851984 LKU851984 LUQ851984 MEM851984 MOI851984 MYE851984 NIA851984 NRW851984 OBS851984 OLO851984 OVK851984 PFG851984 PPC851984 PYY851984 QIU851984 QSQ851984 RCM851984 RMI851984 RWE851984 SGA851984 SPW851984 SZS851984 TJO851984 TTK851984 UDG851984 UNC851984 UWY851984 VGU851984 VQQ851984 WAM851984 WKI851984 WUE851984 L917522 HS917520 RO917520 ABK917520 ALG917520 AVC917520 BEY917520 BOU917520 BYQ917520 CIM917520 CSI917520 DCE917520 DMA917520 DVW917520 EFS917520 EPO917520 EZK917520 FJG917520 FTC917520 GCY917520 GMU917520 GWQ917520 HGM917520 HQI917520 IAE917520 IKA917520 ITW917520 JDS917520 JNO917520 JXK917520 KHG917520 KRC917520 LAY917520 LKU917520 LUQ917520 MEM917520 MOI917520 MYE917520 NIA917520 NRW917520 OBS917520 OLO917520 OVK917520 PFG917520 PPC917520 PYY917520 QIU917520 QSQ917520 RCM917520 RMI917520 RWE917520 SGA917520 SPW917520 SZS917520 TJO917520 TTK917520 UDG917520 UNC917520 UWY917520 VGU917520 VQQ917520 WAM917520 WKI917520 WUE917520 L983058 HS983056 RO983056 ABK983056 ALG983056 AVC983056 BEY983056 BOU983056 BYQ983056 CIM983056 CSI983056 DCE983056 DMA983056 DVW983056 EFS983056 EPO983056 EZK983056 FJG983056 FTC983056 GCY983056 GMU983056 GWQ983056 HGM983056 HQI983056 IAE983056 IKA983056 ITW983056 JDS983056 JNO983056 JXK983056 KHG983056 KRC983056 LAY983056 LKU983056 LUQ983056 MEM983056 MOI983056 MYE983056 NIA983056 NRW983056 OBS983056 OLO983056 OVK983056 PFG983056 PPC983056 PYY983056 QIU983056 QSQ983056 RCM983056 RMI983056 RWE983056 SGA983056 SPW983056 SZS983056 TJO983056 TTK983056 UDG983056 UNC983056 UWY983056 VGU983056 VQQ983056 WAM983056 WKI983056 WUE983056 O65554:O65558 HV65552:HV65556 RR65552:RR65556 ABN65552:ABN65556 ALJ65552:ALJ65556 AVF65552:AVF65556 BFB65552:BFB65556 BOX65552:BOX65556 BYT65552:BYT65556 CIP65552:CIP65556 CSL65552:CSL65556 DCH65552:DCH65556 DMD65552:DMD65556 DVZ65552:DVZ65556 EFV65552:EFV65556 EPR65552:EPR65556 EZN65552:EZN65556 FJJ65552:FJJ65556 FTF65552:FTF65556 GDB65552:GDB65556 GMX65552:GMX65556 GWT65552:GWT65556 HGP65552:HGP65556 HQL65552:HQL65556 IAH65552:IAH65556 IKD65552:IKD65556 ITZ65552:ITZ65556 JDV65552:JDV65556 JNR65552:JNR65556 JXN65552:JXN65556 KHJ65552:KHJ65556 KRF65552:KRF65556 LBB65552:LBB65556 LKX65552:LKX65556 LUT65552:LUT65556 MEP65552:MEP65556 MOL65552:MOL65556 MYH65552:MYH65556 NID65552:NID65556 NRZ65552:NRZ65556 OBV65552:OBV65556 OLR65552:OLR65556 OVN65552:OVN65556 PFJ65552:PFJ65556 PPF65552:PPF65556 PZB65552:PZB65556 QIX65552:QIX65556 QST65552:QST65556 RCP65552:RCP65556 RML65552:RML65556 RWH65552:RWH65556 SGD65552:SGD65556 SPZ65552:SPZ65556 SZV65552:SZV65556 TJR65552:TJR65556 TTN65552:TTN65556 UDJ65552:UDJ65556 UNF65552:UNF65556 UXB65552:UXB65556 VGX65552:VGX65556 VQT65552:VQT65556 WAP65552:WAP65556 WKL65552:WKL65556 WUH65552:WUH65556 O131090:O131094 HV131088:HV131092 RR131088:RR131092 ABN131088:ABN131092 ALJ131088:ALJ131092 AVF131088:AVF131092 BFB131088:BFB131092 BOX131088:BOX131092 BYT131088:BYT131092 CIP131088:CIP131092 CSL131088:CSL131092 DCH131088:DCH131092 DMD131088:DMD131092 DVZ131088:DVZ131092 EFV131088:EFV131092 EPR131088:EPR131092 EZN131088:EZN131092 FJJ131088:FJJ131092 FTF131088:FTF131092 GDB131088:GDB131092 GMX131088:GMX131092 GWT131088:GWT131092 HGP131088:HGP131092 HQL131088:HQL131092 IAH131088:IAH131092 IKD131088:IKD131092 ITZ131088:ITZ131092 JDV131088:JDV131092 JNR131088:JNR131092 JXN131088:JXN131092 KHJ131088:KHJ131092 KRF131088:KRF131092 LBB131088:LBB131092 LKX131088:LKX131092 LUT131088:LUT131092 MEP131088:MEP131092 MOL131088:MOL131092 MYH131088:MYH131092 NID131088:NID131092 NRZ131088:NRZ131092 OBV131088:OBV131092 OLR131088:OLR131092 OVN131088:OVN131092 PFJ131088:PFJ131092 PPF131088:PPF131092 PZB131088:PZB131092 QIX131088:QIX131092 QST131088:QST131092 RCP131088:RCP131092 RML131088:RML131092 RWH131088:RWH131092 SGD131088:SGD131092 SPZ131088:SPZ131092 SZV131088:SZV131092 TJR131088:TJR131092 TTN131088:TTN131092 UDJ131088:UDJ131092 UNF131088:UNF131092 UXB131088:UXB131092 VGX131088:VGX131092 VQT131088:VQT131092 WAP131088:WAP131092 WKL131088:WKL131092 WUH131088:WUH131092 O196626:O196630 HV196624:HV196628 RR196624:RR196628 ABN196624:ABN196628 ALJ196624:ALJ196628 AVF196624:AVF196628 BFB196624:BFB196628 BOX196624:BOX196628 BYT196624:BYT196628 CIP196624:CIP196628 CSL196624:CSL196628 DCH196624:DCH196628 DMD196624:DMD196628 DVZ196624:DVZ196628 EFV196624:EFV196628 EPR196624:EPR196628 EZN196624:EZN196628 FJJ196624:FJJ196628 FTF196624:FTF196628 GDB196624:GDB196628 GMX196624:GMX196628 GWT196624:GWT196628 HGP196624:HGP196628 HQL196624:HQL196628 IAH196624:IAH196628 IKD196624:IKD196628 ITZ196624:ITZ196628 JDV196624:JDV196628 JNR196624:JNR196628 JXN196624:JXN196628 KHJ196624:KHJ196628 KRF196624:KRF196628 LBB196624:LBB196628 LKX196624:LKX196628 LUT196624:LUT196628 MEP196624:MEP196628 MOL196624:MOL196628 MYH196624:MYH196628 NID196624:NID196628 NRZ196624:NRZ196628 OBV196624:OBV196628 OLR196624:OLR196628 OVN196624:OVN196628 PFJ196624:PFJ196628 PPF196624:PPF196628 PZB196624:PZB196628 QIX196624:QIX196628 QST196624:QST196628 RCP196624:RCP196628 RML196624:RML196628 RWH196624:RWH196628 SGD196624:SGD196628 SPZ196624:SPZ196628 SZV196624:SZV196628 TJR196624:TJR196628 TTN196624:TTN196628 UDJ196624:UDJ196628 UNF196624:UNF196628 UXB196624:UXB196628 VGX196624:VGX196628 VQT196624:VQT196628 WAP196624:WAP196628 WKL196624:WKL196628 WUH196624:WUH196628 O262162:O262166 HV262160:HV262164 RR262160:RR262164 ABN262160:ABN262164 ALJ262160:ALJ262164 AVF262160:AVF262164 BFB262160:BFB262164 BOX262160:BOX262164 BYT262160:BYT262164 CIP262160:CIP262164 CSL262160:CSL262164 DCH262160:DCH262164 DMD262160:DMD262164 DVZ262160:DVZ262164 EFV262160:EFV262164 EPR262160:EPR262164 EZN262160:EZN262164 FJJ262160:FJJ262164 FTF262160:FTF262164 GDB262160:GDB262164 GMX262160:GMX262164 GWT262160:GWT262164 HGP262160:HGP262164 HQL262160:HQL262164 IAH262160:IAH262164 IKD262160:IKD262164 ITZ262160:ITZ262164 JDV262160:JDV262164 JNR262160:JNR262164 JXN262160:JXN262164 KHJ262160:KHJ262164 KRF262160:KRF262164 LBB262160:LBB262164 LKX262160:LKX262164 LUT262160:LUT262164 MEP262160:MEP262164 MOL262160:MOL262164 MYH262160:MYH262164 NID262160:NID262164 NRZ262160:NRZ262164 OBV262160:OBV262164 OLR262160:OLR262164 OVN262160:OVN262164 PFJ262160:PFJ262164 PPF262160:PPF262164 PZB262160:PZB262164 QIX262160:QIX262164 QST262160:QST262164 RCP262160:RCP262164 RML262160:RML262164 RWH262160:RWH262164 SGD262160:SGD262164 SPZ262160:SPZ262164 SZV262160:SZV262164 TJR262160:TJR262164 TTN262160:TTN262164 UDJ262160:UDJ262164 UNF262160:UNF262164 UXB262160:UXB262164 VGX262160:VGX262164 VQT262160:VQT262164 WAP262160:WAP262164 WKL262160:WKL262164 WUH262160:WUH262164 O327698:O327702 HV327696:HV327700 RR327696:RR327700 ABN327696:ABN327700 ALJ327696:ALJ327700 AVF327696:AVF327700 BFB327696:BFB327700 BOX327696:BOX327700 BYT327696:BYT327700 CIP327696:CIP327700 CSL327696:CSL327700 DCH327696:DCH327700 DMD327696:DMD327700 DVZ327696:DVZ327700 EFV327696:EFV327700 EPR327696:EPR327700 EZN327696:EZN327700 FJJ327696:FJJ327700 FTF327696:FTF327700 GDB327696:GDB327700 GMX327696:GMX327700 GWT327696:GWT327700 HGP327696:HGP327700 HQL327696:HQL327700 IAH327696:IAH327700 IKD327696:IKD327700 ITZ327696:ITZ327700 JDV327696:JDV327700 JNR327696:JNR327700 JXN327696:JXN327700 KHJ327696:KHJ327700 KRF327696:KRF327700 LBB327696:LBB327700 LKX327696:LKX327700 LUT327696:LUT327700 MEP327696:MEP327700 MOL327696:MOL327700 MYH327696:MYH327700 NID327696:NID327700 NRZ327696:NRZ327700 OBV327696:OBV327700 OLR327696:OLR327700 OVN327696:OVN327700 PFJ327696:PFJ327700 PPF327696:PPF327700 PZB327696:PZB327700 QIX327696:QIX327700 QST327696:QST327700 RCP327696:RCP327700 RML327696:RML327700 RWH327696:RWH327700 SGD327696:SGD327700 SPZ327696:SPZ327700 SZV327696:SZV327700 TJR327696:TJR327700 TTN327696:TTN327700 UDJ327696:UDJ327700 UNF327696:UNF327700 UXB327696:UXB327700 VGX327696:VGX327700 VQT327696:VQT327700 WAP327696:WAP327700 WKL327696:WKL327700 WUH327696:WUH327700 O393234:O393238 HV393232:HV393236 RR393232:RR393236 ABN393232:ABN393236 ALJ393232:ALJ393236 AVF393232:AVF393236 BFB393232:BFB393236 BOX393232:BOX393236 BYT393232:BYT393236 CIP393232:CIP393236 CSL393232:CSL393236 DCH393232:DCH393236 DMD393232:DMD393236 DVZ393232:DVZ393236 EFV393232:EFV393236 EPR393232:EPR393236 EZN393232:EZN393236 FJJ393232:FJJ393236 FTF393232:FTF393236 GDB393232:GDB393236 GMX393232:GMX393236 GWT393232:GWT393236 HGP393232:HGP393236 HQL393232:HQL393236 IAH393232:IAH393236 IKD393232:IKD393236 ITZ393232:ITZ393236 JDV393232:JDV393236 JNR393232:JNR393236 JXN393232:JXN393236 KHJ393232:KHJ393236 KRF393232:KRF393236 LBB393232:LBB393236 LKX393232:LKX393236 LUT393232:LUT393236 MEP393232:MEP393236 MOL393232:MOL393236 MYH393232:MYH393236 NID393232:NID393236 NRZ393232:NRZ393236 OBV393232:OBV393236 OLR393232:OLR393236 OVN393232:OVN393236 PFJ393232:PFJ393236 PPF393232:PPF393236 PZB393232:PZB393236 QIX393232:QIX393236 QST393232:QST393236 RCP393232:RCP393236 RML393232:RML393236 RWH393232:RWH393236 SGD393232:SGD393236 SPZ393232:SPZ393236 SZV393232:SZV393236 TJR393232:TJR393236 TTN393232:TTN393236 UDJ393232:UDJ393236 UNF393232:UNF393236 UXB393232:UXB393236 VGX393232:VGX393236 VQT393232:VQT393236 WAP393232:WAP393236 WKL393232:WKL393236 WUH393232:WUH393236 O458770:O458774 HV458768:HV458772 RR458768:RR458772 ABN458768:ABN458772 ALJ458768:ALJ458772 AVF458768:AVF458772 BFB458768:BFB458772 BOX458768:BOX458772 BYT458768:BYT458772 CIP458768:CIP458772 CSL458768:CSL458772 DCH458768:DCH458772 DMD458768:DMD458772 DVZ458768:DVZ458772 EFV458768:EFV458772 EPR458768:EPR458772 EZN458768:EZN458772 FJJ458768:FJJ458772 FTF458768:FTF458772 GDB458768:GDB458772 GMX458768:GMX458772 GWT458768:GWT458772 HGP458768:HGP458772 HQL458768:HQL458772 IAH458768:IAH458772 IKD458768:IKD458772 ITZ458768:ITZ458772 JDV458768:JDV458772 JNR458768:JNR458772 JXN458768:JXN458772 KHJ458768:KHJ458772 KRF458768:KRF458772 LBB458768:LBB458772 LKX458768:LKX458772 LUT458768:LUT458772 MEP458768:MEP458772 MOL458768:MOL458772 MYH458768:MYH458772 NID458768:NID458772 NRZ458768:NRZ458772 OBV458768:OBV458772 OLR458768:OLR458772 OVN458768:OVN458772 PFJ458768:PFJ458772 PPF458768:PPF458772 PZB458768:PZB458772 QIX458768:QIX458772 QST458768:QST458772 RCP458768:RCP458772 RML458768:RML458772 RWH458768:RWH458772 SGD458768:SGD458772 SPZ458768:SPZ458772 SZV458768:SZV458772 TJR458768:TJR458772 TTN458768:TTN458772 UDJ458768:UDJ458772 UNF458768:UNF458772 UXB458768:UXB458772 VGX458768:VGX458772 VQT458768:VQT458772 WAP458768:WAP458772 WKL458768:WKL458772 WUH458768:WUH458772 O524306:O524310 HV524304:HV524308 RR524304:RR524308 ABN524304:ABN524308 ALJ524304:ALJ524308 AVF524304:AVF524308 BFB524304:BFB524308 BOX524304:BOX524308 BYT524304:BYT524308 CIP524304:CIP524308 CSL524304:CSL524308 DCH524304:DCH524308 DMD524304:DMD524308 DVZ524304:DVZ524308 EFV524304:EFV524308 EPR524304:EPR524308 EZN524304:EZN524308 FJJ524304:FJJ524308 FTF524304:FTF524308 GDB524304:GDB524308 GMX524304:GMX524308 GWT524304:GWT524308 HGP524304:HGP524308 HQL524304:HQL524308 IAH524304:IAH524308 IKD524304:IKD524308 ITZ524304:ITZ524308 JDV524304:JDV524308 JNR524304:JNR524308 JXN524304:JXN524308 KHJ524304:KHJ524308 KRF524304:KRF524308 LBB524304:LBB524308 LKX524304:LKX524308 LUT524304:LUT524308 MEP524304:MEP524308 MOL524304:MOL524308 MYH524304:MYH524308 NID524304:NID524308 NRZ524304:NRZ524308 OBV524304:OBV524308 OLR524304:OLR524308 OVN524304:OVN524308 PFJ524304:PFJ524308 PPF524304:PPF524308 PZB524304:PZB524308 QIX524304:QIX524308 QST524304:QST524308 RCP524304:RCP524308 RML524304:RML524308 RWH524304:RWH524308 SGD524304:SGD524308 SPZ524304:SPZ524308 SZV524304:SZV524308 TJR524304:TJR524308 TTN524304:TTN524308 UDJ524304:UDJ524308 UNF524304:UNF524308 UXB524304:UXB524308 VGX524304:VGX524308 VQT524304:VQT524308 WAP524304:WAP524308 WKL524304:WKL524308 WUH524304:WUH524308 O589842:O589846 HV589840:HV589844 RR589840:RR589844 ABN589840:ABN589844 ALJ589840:ALJ589844 AVF589840:AVF589844 BFB589840:BFB589844 BOX589840:BOX589844 BYT589840:BYT589844 CIP589840:CIP589844 CSL589840:CSL589844 DCH589840:DCH589844 DMD589840:DMD589844 DVZ589840:DVZ589844 EFV589840:EFV589844 EPR589840:EPR589844 EZN589840:EZN589844 FJJ589840:FJJ589844 FTF589840:FTF589844 GDB589840:GDB589844 GMX589840:GMX589844 GWT589840:GWT589844 HGP589840:HGP589844 HQL589840:HQL589844 IAH589840:IAH589844 IKD589840:IKD589844 ITZ589840:ITZ589844 JDV589840:JDV589844 JNR589840:JNR589844 JXN589840:JXN589844 KHJ589840:KHJ589844 KRF589840:KRF589844 LBB589840:LBB589844 LKX589840:LKX589844 LUT589840:LUT589844 MEP589840:MEP589844 MOL589840:MOL589844 MYH589840:MYH589844 NID589840:NID589844 NRZ589840:NRZ589844 OBV589840:OBV589844 OLR589840:OLR589844 OVN589840:OVN589844 PFJ589840:PFJ589844 PPF589840:PPF589844 PZB589840:PZB589844 QIX589840:QIX589844 QST589840:QST589844 RCP589840:RCP589844 RML589840:RML589844 RWH589840:RWH589844 SGD589840:SGD589844 SPZ589840:SPZ589844 SZV589840:SZV589844 TJR589840:TJR589844 TTN589840:TTN589844 UDJ589840:UDJ589844 UNF589840:UNF589844 UXB589840:UXB589844 VGX589840:VGX589844 VQT589840:VQT589844 WAP589840:WAP589844 WKL589840:WKL589844 WUH589840:WUH589844 O655378:O655382 HV655376:HV655380 RR655376:RR655380 ABN655376:ABN655380 ALJ655376:ALJ655380 AVF655376:AVF655380 BFB655376:BFB655380 BOX655376:BOX655380 BYT655376:BYT655380 CIP655376:CIP655380 CSL655376:CSL655380 DCH655376:DCH655380 DMD655376:DMD655380 DVZ655376:DVZ655380 EFV655376:EFV655380 EPR655376:EPR655380 EZN655376:EZN655380 FJJ655376:FJJ655380 FTF655376:FTF655380 GDB655376:GDB655380 GMX655376:GMX655380 GWT655376:GWT655380 HGP655376:HGP655380 HQL655376:HQL655380 IAH655376:IAH655380 IKD655376:IKD655380 ITZ655376:ITZ655380 JDV655376:JDV655380 JNR655376:JNR655380 JXN655376:JXN655380 KHJ655376:KHJ655380 KRF655376:KRF655380 LBB655376:LBB655380 LKX655376:LKX655380 LUT655376:LUT655380 MEP655376:MEP655380 MOL655376:MOL655380 MYH655376:MYH655380 NID655376:NID655380 NRZ655376:NRZ655380 OBV655376:OBV655380 OLR655376:OLR655380 OVN655376:OVN655380 PFJ655376:PFJ655380 PPF655376:PPF655380 PZB655376:PZB655380 QIX655376:QIX655380 QST655376:QST655380 RCP655376:RCP655380 RML655376:RML655380 RWH655376:RWH655380 SGD655376:SGD655380 SPZ655376:SPZ655380 SZV655376:SZV655380 TJR655376:TJR655380 TTN655376:TTN655380 UDJ655376:UDJ655380 UNF655376:UNF655380 UXB655376:UXB655380 VGX655376:VGX655380 VQT655376:VQT655380 WAP655376:WAP655380 WKL655376:WKL655380 WUH655376:WUH655380 O720914:O720918 HV720912:HV720916 RR720912:RR720916 ABN720912:ABN720916 ALJ720912:ALJ720916 AVF720912:AVF720916 BFB720912:BFB720916 BOX720912:BOX720916 BYT720912:BYT720916 CIP720912:CIP720916 CSL720912:CSL720916 DCH720912:DCH720916 DMD720912:DMD720916 DVZ720912:DVZ720916 EFV720912:EFV720916 EPR720912:EPR720916 EZN720912:EZN720916 FJJ720912:FJJ720916 FTF720912:FTF720916 GDB720912:GDB720916 GMX720912:GMX720916 GWT720912:GWT720916 HGP720912:HGP720916 HQL720912:HQL720916 IAH720912:IAH720916 IKD720912:IKD720916 ITZ720912:ITZ720916 JDV720912:JDV720916 JNR720912:JNR720916 JXN720912:JXN720916 KHJ720912:KHJ720916 KRF720912:KRF720916 LBB720912:LBB720916 LKX720912:LKX720916 LUT720912:LUT720916 MEP720912:MEP720916 MOL720912:MOL720916 MYH720912:MYH720916 NID720912:NID720916 NRZ720912:NRZ720916 OBV720912:OBV720916 OLR720912:OLR720916 OVN720912:OVN720916 PFJ720912:PFJ720916 PPF720912:PPF720916 PZB720912:PZB720916 QIX720912:QIX720916 QST720912:QST720916 RCP720912:RCP720916 RML720912:RML720916 RWH720912:RWH720916 SGD720912:SGD720916 SPZ720912:SPZ720916 SZV720912:SZV720916 TJR720912:TJR720916 TTN720912:TTN720916 UDJ720912:UDJ720916 UNF720912:UNF720916 UXB720912:UXB720916 VGX720912:VGX720916 VQT720912:VQT720916 WAP720912:WAP720916 WKL720912:WKL720916 WUH720912:WUH720916 O786450:O786454 HV786448:HV786452 RR786448:RR786452 ABN786448:ABN786452 ALJ786448:ALJ786452 AVF786448:AVF786452 BFB786448:BFB786452 BOX786448:BOX786452 BYT786448:BYT786452 CIP786448:CIP786452 CSL786448:CSL786452 DCH786448:DCH786452 DMD786448:DMD786452 DVZ786448:DVZ786452 EFV786448:EFV786452 EPR786448:EPR786452 EZN786448:EZN786452 FJJ786448:FJJ786452 FTF786448:FTF786452 GDB786448:GDB786452 GMX786448:GMX786452 GWT786448:GWT786452 HGP786448:HGP786452 HQL786448:HQL786452 IAH786448:IAH786452 IKD786448:IKD786452 ITZ786448:ITZ786452 JDV786448:JDV786452 JNR786448:JNR786452 JXN786448:JXN786452 KHJ786448:KHJ786452 KRF786448:KRF786452 LBB786448:LBB786452 LKX786448:LKX786452 LUT786448:LUT786452 MEP786448:MEP786452 MOL786448:MOL786452 MYH786448:MYH786452 NID786448:NID786452 NRZ786448:NRZ786452 OBV786448:OBV786452 OLR786448:OLR786452 OVN786448:OVN786452 PFJ786448:PFJ786452 PPF786448:PPF786452 PZB786448:PZB786452 QIX786448:QIX786452 QST786448:QST786452 RCP786448:RCP786452 RML786448:RML786452 RWH786448:RWH786452 SGD786448:SGD786452 SPZ786448:SPZ786452 SZV786448:SZV786452 TJR786448:TJR786452 TTN786448:TTN786452 UDJ786448:UDJ786452 UNF786448:UNF786452 UXB786448:UXB786452 VGX786448:VGX786452 VQT786448:VQT786452 WAP786448:WAP786452 WKL786448:WKL786452 WUH786448:WUH786452 O851986:O851990 HV851984:HV851988 RR851984:RR851988 ABN851984:ABN851988 ALJ851984:ALJ851988 AVF851984:AVF851988 BFB851984:BFB851988 BOX851984:BOX851988 BYT851984:BYT851988 CIP851984:CIP851988 CSL851984:CSL851988 DCH851984:DCH851988 DMD851984:DMD851988 DVZ851984:DVZ851988 EFV851984:EFV851988 EPR851984:EPR851988 EZN851984:EZN851988 FJJ851984:FJJ851988 FTF851984:FTF851988 GDB851984:GDB851988 GMX851984:GMX851988 GWT851984:GWT851988 HGP851984:HGP851988 HQL851984:HQL851988 IAH851984:IAH851988 IKD851984:IKD851988 ITZ851984:ITZ851988 JDV851984:JDV851988 JNR851984:JNR851988 JXN851984:JXN851988 KHJ851984:KHJ851988 KRF851984:KRF851988 LBB851984:LBB851988 LKX851984:LKX851988 LUT851984:LUT851988 MEP851984:MEP851988 MOL851984:MOL851988 MYH851984:MYH851988 NID851984:NID851988 NRZ851984:NRZ851988 OBV851984:OBV851988 OLR851984:OLR851988 OVN851984:OVN851988 PFJ851984:PFJ851988 PPF851984:PPF851988 PZB851984:PZB851988 QIX851984:QIX851988 QST851984:QST851988 RCP851984:RCP851988 RML851984:RML851988 RWH851984:RWH851988 SGD851984:SGD851988 SPZ851984:SPZ851988 SZV851984:SZV851988 TJR851984:TJR851988 TTN851984:TTN851988 UDJ851984:UDJ851988 UNF851984:UNF851988 UXB851984:UXB851988 VGX851984:VGX851988 VQT851984:VQT851988 WAP851984:WAP851988 WKL851984:WKL851988 WUH851984:WUH851988 O917522:O917526 HV917520:HV917524 RR917520:RR917524 ABN917520:ABN917524 ALJ917520:ALJ917524 AVF917520:AVF917524 BFB917520:BFB917524 BOX917520:BOX917524 BYT917520:BYT917524 CIP917520:CIP917524 CSL917520:CSL917524 DCH917520:DCH917524 DMD917520:DMD917524 DVZ917520:DVZ917524 EFV917520:EFV917524 EPR917520:EPR917524 EZN917520:EZN917524 FJJ917520:FJJ917524 FTF917520:FTF917524 GDB917520:GDB917524 GMX917520:GMX917524 GWT917520:GWT917524 HGP917520:HGP917524 HQL917520:HQL917524 IAH917520:IAH917524 IKD917520:IKD917524 ITZ917520:ITZ917524 JDV917520:JDV917524 JNR917520:JNR917524 JXN917520:JXN917524 KHJ917520:KHJ917524 KRF917520:KRF917524 LBB917520:LBB917524 LKX917520:LKX917524 LUT917520:LUT917524 MEP917520:MEP917524 MOL917520:MOL917524 MYH917520:MYH917524 NID917520:NID917524 NRZ917520:NRZ917524 OBV917520:OBV917524 OLR917520:OLR917524 OVN917520:OVN917524 PFJ917520:PFJ917524 PPF917520:PPF917524 PZB917520:PZB917524 QIX917520:QIX917524 QST917520:QST917524 RCP917520:RCP917524 RML917520:RML917524 RWH917520:RWH917524 SGD917520:SGD917524 SPZ917520:SPZ917524 SZV917520:SZV917524 TJR917520:TJR917524 TTN917520:TTN917524 UDJ917520:UDJ917524 UNF917520:UNF917524 UXB917520:UXB917524 VGX917520:VGX917524 VQT917520:VQT917524 WAP917520:WAP917524 WKL917520:WKL917524 WUH917520:WUH917524 O983058:O983062 HV983056:HV983060 RR983056:RR983060 ABN983056:ABN983060 ALJ983056:ALJ983060 AVF983056:AVF983060 BFB983056:BFB983060 BOX983056:BOX983060 BYT983056:BYT983060 CIP983056:CIP983060 CSL983056:CSL983060 DCH983056:DCH983060 DMD983056:DMD983060 DVZ983056:DVZ983060 EFV983056:EFV983060 EPR983056:EPR983060 EZN983056:EZN983060 FJJ983056:FJJ983060 FTF983056:FTF983060 GDB983056:GDB983060 GMX983056:GMX983060 GWT983056:GWT983060 HGP983056:HGP983060 HQL983056:HQL983060 IAH983056:IAH983060 IKD983056:IKD983060 ITZ983056:ITZ983060 JDV983056:JDV983060 JNR983056:JNR983060 JXN983056:JXN983060 KHJ983056:KHJ983060 KRF983056:KRF983060 LBB983056:LBB983060 LKX983056:LKX983060 LUT983056:LUT983060 MEP983056:MEP983060 MOL983056:MOL983060 MYH983056:MYH983060 NID983056:NID983060 NRZ983056:NRZ983060 OBV983056:OBV983060 OLR983056:OLR983060 OVN983056:OVN983060 PFJ983056:PFJ983060 PPF983056:PPF983060 PZB983056:PZB983060 QIX983056:QIX983060 QST983056:QST983060 RCP983056:RCP983060 RML983056:RML983060 RWH983056:RWH983060 SGD983056:SGD983060 SPZ983056:SPZ983060 SZV983056:SZV983060 TJR983056:TJR983060 TTN983056:TTN983060 UDJ983056:UDJ983060 UNF983056:UNF983060 UXB983056:UXB983060 VGX983056:VGX983060 VQT983056:VQT983060 WAP983056:WAP983060 WKL983056:WKL983060 WUH983056:WUH983060 HW65555:IK65556 RS65555:SG65556 ABO65555:ACC65556 ALK65555:ALY65556 AVG65555:AVU65556 BFC65555:BFQ65556 BOY65555:BPM65556 BYU65555:BZI65556 CIQ65555:CJE65556 CSM65555:CTA65556 DCI65555:DCW65556 DME65555:DMS65556 DWA65555:DWO65556 EFW65555:EGK65556 EPS65555:EQG65556 EZO65555:FAC65556 FJK65555:FJY65556 FTG65555:FTU65556 GDC65555:GDQ65556 GMY65555:GNM65556 GWU65555:GXI65556 HGQ65555:HHE65556 HQM65555:HRA65556 IAI65555:IAW65556 IKE65555:IKS65556 IUA65555:IUO65556 JDW65555:JEK65556 JNS65555:JOG65556 JXO65555:JYC65556 KHK65555:KHY65556 KRG65555:KRU65556 LBC65555:LBQ65556 LKY65555:LLM65556 LUU65555:LVI65556 MEQ65555:MFE65556 MOM65555:MPA65556 MYI65555:MYW65556 NIE65555:NIS65556 NSA65555:NSO65556 OBW65555:OCK65556 OLS65555:OMG65556 OVO65555:OWC65556 PFK65555:PFY65556 PPG65555:PPU65556 PZC65555:PZQ65556 QIY65555:QJM65556 QSU65555:QTI65556 RCQ65555:RDE65556 RMM65555:RNA65556 RWI65555:RWW65556 SGE65555:SGS65556 SQA65555:SQO65556 SZW65555:TAK65556 TJS65555:TKG65556 TTO65555:TUC65556 UDK65555:UDY65556 UNG65555:UNU65556 UXC65555:UXQ65556 VGY65555:VHM65556 VQU65555:VRI65556 WAQ65555:WBE65556 WKM65555:WLA65556 WUI65555:WUW65556 HW131091:IK131092 RS131091:SG131092 ABO131091:ACC131092 ALK131091:ALY131092 AVG131091:AVU131092 BFC131091:BFQ131092 BOY131091:BPM131092 BYU131091:BZI131092 CIQ131091:CJE131092 CSM131091:CTA131092 DCI131091:DCW131092 DME131091:DMS131092 DWA131091:DWO131092 EFW131091:EGK131092 EPS131091:EQG131092 EZO131091:FAC131092 FJK131091:FJY131092 FTG131091:FTU131092 GDC131091:GDQ131092 GMY131091:GNM131092 GWU131091:GXI131092 HGQ131091:HHE131092 HQM131091:HRA131092 IAI131091:IAW131092 IKE131091:IKS131092 IUA131091:IUO131092 JDW131091:JEK131092 JNS131091:JOG131092 JXO131091:JYC131092 KHK131091:KHY131092 KRG131091:KRU131092 LBC131091:LBQ131092 LKY131091:LLM131092 LUU131091:LVI131092 MEQ131091:MFE131092 MOM131091:MPA131092 MYI131091:MYW131092 NIE131091:NIS131092 NSA131091:NSO131092 OBW131091:OCK131092 OLS131091:OMG131092 OVO131091:OWC131092 PFK131091:PFY131092 PPG131091:PPU131092 PZC131091:PZQ131092 QIY131091:QJM131092 QSU131091:QTI131092 RCQ131091:RDE131092 RMM131091:RNA131092 RWI131091:RWW131092 SGE131091:SGS131092 SQA131091:SQO131092 SZW131091:TAK131092 TJS131091:TKG131092 TTO131091:TUC131092 UDK131091:UDY131092 UNG131091:UNU131092 UXC131091:UXQ131092 VGY131091:VHM131092 VQU131091:VRI131092 WAQ131091:WBE131092 WKM131091:WLA131092 WUI131091:WUW131092 HW196627:IK196628 RS196627:SG196628 ABO196627:ACC196628 ALK196627:ALY196628 AVG196627:AVU196628 BFC196627:BFQ196628 BOY196627:BPM196628 BYU196627:BZI196628 CIQ196627:CJE196628 CSM196627:CTA196628 DCI196627:DCW196628 DME196627:DMS196628 DWA196627:DWO196628 EFW196627:EGK196628 EPS196627:EQG196628 EZO196627:FAC196628 FJK196627:FJY196628 FTG196627:FTU196628 GDC196627:GDQ196628 GMY196627:GNM196628 GWU196627:GXI196628 HGQ196627:HHE196628 HQM196627:HRA196628 IAI196627:IAW196628 IKE196627:IKS196628 IUA196627:IUO196628 JDW196627:JEK196628 JNS196627:JOG196628 JXO196627:JYC196628 KHK196627:KHY196628 KRG196627:KRU196628 LBC196627:LBQ196628 LKY196627:LLM196628 LUU196627:LVI196628 MEQ196627:MFE196628 MOM196627:MPA196628 MYI196627:MYW196628 NIE196627:NIS196628 NSA196627:NSO196628 OBW196627:OCK196628 OLS196627:OMG196628 OVO196627:OWC196628 PFK196627:PFY196628 PPG196627:PPU196628 PZC196627:PZQ196628 QIY196627:QJM196628 QSU196627:QTI196628 RCQ196627:RDE196628 RMM196627:RNA196628 RWI196627:RWW196628 SGE196627:SGS196628 SQA196627:SQO196628 SZW196627:TAK196628 TJS196627:TKG196628 TTO196627:TUC196628 UDK196627:UDY196628 UNG196627:UNU196628 UXC196627:UXQ196628 VGY196627:VHM196628 VQU196627:VRI196628 WAQ196627:WBE196628 WKM196627:WLA196628 WUI196627:WUW196628 HW262163:IK262164 RS262163:SG262164 ABO262163:ACC262164 ALK262163:ALY262164 AVG262163:AVU262164 BFC262163:BFQ262164 BOY262163:BPM262164 BYU262163:BZI262164 CIQ262163:CJE262164 CSM262163:CTA262164 DCI262163:DCW262164 DME262163:DMS262164 DWA262163:DWO262164 EFW262163:EGK262164 EPS262163:EQG262164 EZO262163:FAC262164 FJK262163:FJY262164 FTG262163:FTU262164 GDC262163:GDQ262164 GMY262163:GNM262164 GWU262163:GXI262164 HGQ262163:HHE262164 HQM262163:HRA262164 IAI262163:IAW262164 IKE262163:IKS262164 IUA262163:IUO262164 JDW262163:JEK262164 JNS262163:JOG262164 JXO262163:JYC262164 KHK262163:KHY262164 KRG262163:KRU262164 LBC262163:LBQ262164 LKY262163:LLM262164 LUU262163:LVI262164 MEQ262163:MFE262164 MOM262163:MPA262164 MYI262163:MYW262164 NIE262163:NIS262164 NSA262163:NSO262164 OBW262163:OCK262164 OLS262163:OMG262164 OVO262163:OWC262164 PFK262163:PFY262164 PPG262163:PPU262164 PZC262163:PZQ262164 QIY262163:QJM262164 QSU262163:QTI262164 RCQ262163:RDE262164 RMM262163:RNA262164 RWI262163:RWW262164 SGE262163:SGS262164 SQA262163:SQO262164 SZW262163:TAK262164 TJS262163:TKG262164 TTO262163:TUC262164 UDK262163:UDY262164 UNG262163:UNU262164 UXC262163:UXQ262164 VGY262163:VHM262164 VQU262163:VRI262164 WAQ262163:WBE262164 WKM262163:WLA262164 WUI262163:WUW262164 HW327699:IK327700 RS327699:SG327700 ABO327699:ACC327700 ALK327699:ALY327700 AVG327699:AVU327700 BFC327699:BFQ327700 BOY327699:BPM327700 BYU327699:BZI327700 CIQ327699:CJE327700 CSM327699:CTA327700 DCI327699:DCW327700 DME327699:DMS327700 DWA327699:DWO327700 EFW327699:EGK327700 EPS327699:EQG327700 EZO327699:FAC327700 FJK327699:FJY327700 FTG327699:FTU327700 GDC327699:GDQ327700 GMY327699:GNM327700 GWU327699:GXI327700 HGQ327699:HHE327700 HQM327699:HRA327700 IAI327699:IAW327700 IKE327699:IKS327700 IUA327699:IUO327700 JDW327699:JEK327700 JNS327699:JOG327700 JXO327699:JYC327700 KHK327699:KHY327700 KRG327699:KRU327700 LBC327699:LBQ327700 LKY327699:LLM327700 LUU327699:LVI327700 MEQ327699:MFE327700 MOM327699:MPA327700 MYI327699:MYW327700 NIE327699:NIS327700 NSA327699:NSO327700 OBW327699:OCK327700 OLS327699:OMG327700 OVO327699:OWC327700 PFK327699:PFY327700 PPG327699:PPU327700 PZC327699:PZQ327700 QIY327699:QJM327700 QSU327699:QTI327700 RCQ327699:RDE327700 RMM327699:RNA327700 RWI327699:RWW327700 SGE327699:SGS327700 SQA327699:SQO327700 SZW327699:TAK327700 TJS327699:TKG327700 TTO327699:TUC327700 UDK327699:UDY327700 UNG327699:UNU327700 UXC327699:UXQ327700 VGY327699:VHM327700 VQU327699:VRI327700 WAQ327699:WBE327700 WKM327699:WLA327700 WUI327699:WUW327700 HW393235:IK393236 RS393235:SG393236 ABO393235:ACC393236 ALK393235:ALY393236 AVG393235:AVU393236 BFC393235:BFQ393236 BOY393235:BPM393236 BYU393235:BZI393236 CIQ393235:CJE393236 CSM393235:CTA393236 DCI393235:DCW393236 DME393235:DMS393236 DWA393235:DWO393236 EFW393235:EGK393236 EPS393235:EQG393236 EZO393235:FAC393236 FJK393235:FJY393236 FTG393235:FTU393236 GDC393235:GDQ393236 GMY393235:GNM393236 GWU393235:GXI393236 HGQ393235:HHE393236 HQM393235:HRA393236 IAI393235:IAW393236 IKE393235:IKS393236 IUA393235:IUO393236 JDW393235:JEK393236 JNS393235:JOG393236 JXO393235:JYC393236 KHK393235:KHY393236 KRG393235:KRU393236 LBC393235:LBQ393236 LKY393235:LLM393236 LUU393235:LVI393236 MEQ393235:MFE393236 MOM393235:MPA393236 MYI393235:MYW393236 NIE393235:NIS393236 NSA393235:NSO393236 OBW393235:OCK393236 OLS393235:OMG393236 OVO393235:OWC393236 PFK393235:PFY393236 PPG393235:PPU393236 PZC393235:PZQ393236 QIY393235:QJM393236 QSU393235:QTI393236 RCQ393235:RDE393236 RMM393235:RNA393236 RWI393235:RWW393236 SGE393235:SGS393236 SQA393235:SQO393236 SZW393235:TAK393236 TJS393235:TKG393236 TTO393235:TUC393236 UDK393235:UDY393236 UNG393235:UNU393236 UXC393235:UXQ393236 VGY393235:VHM393236 VQU393235:VRI393236 WAQ393235:WBE393236 WKM393235:WLA393236 WUI393235:WUW393236 HW458771:IK458772 RS458771:SG458772 ABO458771:ACC458772 ALK458771:ALY458772 AVG458771:AVU458772 BFC458771:BFQ458772 BOY458771:BPM458772 BYU458771:BZI458772 CIQ458771:CJE458772 CSM458771:CTA458772 DCI458771:DCW458772 DME458771:DMS458772 DWA458771:DWO458772 EFW458771:EGK458772 EPS458771:EQG458772 EZO458771:FAC458772 FJK458771:FJY458772 FTG458771:FTU458772 GDC458771:GDQ458772 GMY458771:GNM458772 GWU458771:GXI458772 HGQ458771:HHE458772 HQM458771:HRA458772 IAI458771:IAW458772 IKE458771:IKS458772 IUA458771:IUO458772 JDW458771:JEK458772 JNS458771:JOG458772 JXO458771:JYC458772 KHK458771:KHY458772 KRG458771:KRU458772 LBC458771:LBQ458772 LKY458771:LLM458772 LUU458771:LVI458772 MEQ458771:MFE458772 MOM458771:MPA458772 MYI458771:MYW458772 NIE458771:NIS458772 NSA458771:NSO458772 OBW458771:OCK458772 OLS458771:OMG458772 OVO458771:OWC458772 PFK458771:PFY458772 PPG458771:PPU458772 PZC458771:PZQ458772 QIY458771:QJM458772 QSU458771:QTI458772 RCQ458771:RDE458772 RMM458771:RNA458772 RWI458771:RWW458772 SGE458771:SGS458772 SQA458771:SQO458772 SZW458771:TAK458772 TJS458771:TKG458772 TTO458771:TUC458772 UDK458771:UDY458772 UNG458771:UNU458772 UXC458771:UXQ458772 VGY458771:VHM458772 VQU458771:VRI458772 WAQ458771:WBE458772 WKM458771:WLA458772 WUI458771:WUW458772 HW524307:IK524308 RS524307:SG524308 ABO524307:ACC524308 ALK524307:ALY524308 AVG524307:AVU524308 BFC524307:BFQ524308 BOY524307:BPM524308 BYU524307:BZI524308 CIQ524307:CJE524308 CSM524307:CTA524308 DCI524307:DCW524308 DME524307:DMS524308 DWA524307:DWO524308 EFW524307:EGK524308 EPS524307:EQG524308 EZO524307:FAC524308 FJK524307:FJY524308 FTG524307:FTU524308 GDC524307:GDQ524308 GMY524307:GNM524308 GWU524307:GXI524308 HGQ524307:HHE524308 HQM524307:HRA524308 IAI524307:IAW524308 IKE524307:IKS524308 IUA524307:IUO524308 JDW524307:JEK524308 JNS524307:JOG524308 JXO524307:JYC524308 KHK524307:KHY524308 KRG524307:KRU524308 LBC524307:LBQ524308 LKY524307:LLM524308 LUU524307:LVI524308 MEQ524307:MFE524308 MOM524307:MPA524308 MYI524307:MYW524308 NIE524307:NIS524308 NSA524307:NSO524308 OBW524307:OCK524308 OLS524307:OMG524308 OVO524307:OWC524308 PFK524307:PFY524308 PPG524307:PPU524308 PZC524307:PZQ524308 QIY524307:QJM524308 QSU524307:QTI524308 RCQ524307:RDE524308 RMM524307:RNA524308 RWI524307:RWW524308 SGE524307:SGS524308 SQA524307:SQO524308 SZW524307:TAK524308 TJS524307:TKG524308 TTO524307:TUC524308 UDK524307:UDY524308 UNG524307:UNU524308 UXC524307:UXQ524308 VGY524307:VHM524308 VQU524307:VRI524308 WAQ524307:WBE524308 WKM524307:WLA524308 WUI524307:WUW524308 HW589843:IK589844 RS589843:SG589844 ABO589843:ACC589844 ALK589843:ALY589844 AVG589843:AVU589844 BFC589843:BFQ589844 BOY589843:BPM589844 BYU589843:BZI589844 CIQ589843:CJE589844 CSM589843:CTA589844 DCI589843:DCW589844 DME589843:DMS589844 DWA589843:DWO589844 EFW589843:EGK589844 EPS589843:EQG589844 EZO589843:FAC589844 FJK589843:FJY589844 FTG589843:FTU589844 GDC589843:GDQ589844 GMY589843:GNM589844 GWU589843:GXI589844 HGQ589843:HHE589844 HQM589843:HRA589844 IAI589843:IAW589844 IKE589843:IKS589844 IUA589843:IUO589844 JDW589843:JEK589844 JNS589843:JOG589844 JXO589843:JYC589844 KHK589843:KHY589844 KRG589843:KRU589844 LBC589843:LBQ589844 LKY589843:LLM589844 LUU589843:LVI589844 MEQ589843:MFE589844 MOM589843:MPA589844 MYI589843:MYW589844 NIE589843:NIS589844 NSA589843:NSO589844 OBW589843:OCK589844 OLS589843:OMG589844 OVO589843:OWC589844 PFK589843:PFY589844 PPG589843:PPU589844 PZC589843:PZQ589844 QIY589843:QJM589844 QSU589843:QTI589844 RCQ589843:RDE589844 RMM589843:RNA589844 RWI589843:RWW589844 SGE589843:SGS589844 SQA589843:SQO589844 SZW589843:TAK589844 TJS589843:TKG589844 TTO589843:TUC589844 UDK589843:UDY589844 UNG589843:UNU589844 UXC589843:UXQ589844 VGY589843:VHM589844 VQU589843:VRI589844 WAQ589843:WBE589844 WKM589843:WLA589844 WUI589843:WUW589844 HW655379:IK655380 RS655379:SG655380 ABO655379:ACC655380 ALK655379:ALY655380 AVG655379:AVU655380 BFC655379:BFQ655380 BOY655379:BPM655380 BYU655379:BZI655380 CIQ655379:CJE655380 CSM655379:CTA655380 DCI655379:DCW655380 DME655379:DMS655380 DWA655379:DWO655380 EFW655379:EGK655380 EPS655379:EQG655380 EZO655379:FAC655380 FJK655379:FJY655380 FTG655379:FTU655380 GDC655379:GDQ655380 GMY655379:GNM655380 GWU655379:GXI655380 HGQ655379:HHE655380 HQM655379:HRA655380 IAI655379:IAW655380 IKE655379:IKS655380 IUA655379:IUO655380 JDW655379:JEK655380 JNS655379:JOG655380 JXO655379:JYC655380 KHK655379:KHY655380 KRG655379:KRU655380 LBC655379:LBQ655380 LKY655379:LLM655380 LUU655379:LVI655380 MEQ655379:MFE655380 MOM655379:MPA655380 MYI655379:MYW655380 NIE655379:NIS655380 NSA655379:NSO655380 OBW655379:OCK655380 OLS655379:OMG655380 OVO655379:OWC655380 PFK655379:PFY655380 PPG655379:PPU655380 PZC655379:PZQ655380 QIY655379:QJM655380 QSU655379:QTI655380 RCQ655379:RDE655380 RMM655379:RNA655380 RWI655379:RWW655380 SGE655379:SGS655380 SQA655379:SQO655380 SZW655379:TAK655380 TJS655379:TKG655380 TTO655379:TUC655380 UDK655379:UDY655380 UNG655379:UNU655380 UXC655379:UXQ655380 VGY655379:VHM655380 VQU655379:VRI655380 WAQ655379:WBE655380 WKM655379:WLA655380 WUI655379:WUW655380 HW720915:IK720916 RS720915:SG720916 ABO720915:ACC720916 ALK720915:ALY720916 AVG720915:AVU720916 BFC720915:BFQ720916 BOY720915:BPM720916 BYU720915:BZI720916 CIQ720915:CJE720916 CSM720915:CTA720916 DCI720915:DCW720916 DME720915:DMS720916 DWA720915:DWO720916 EFW720915:EGK720916 EPS720915:EQG720916 EZO720915:FAC720916 FJK720915:FJY720916 FTG720915:FTU720916 GDC720915:GDQ720916 GMY720915:GNM720916 GWU720915:GXI720916 HGQ720915:HHE720916 HQM720915:HRA720916 IAI720915:IAW720916 IKE720915:IKS720916 IUA720915:IUO720916 JDW720915:JEK720916 JNS720915:JOG720916 JXO720915:JYC720916 KHK720915:KHY720916 KRG720915:KRU720916 LBC720915:LBQ720916 LKY720915:LLM720916 LUU720915:LVI720916 MEQ720915:MFE720916 MOM720915:MPA720916 MYI720915:MYW720916 NIE720915:NIS720916 NSA720915:NSO720916 OBW720915:OCK720916 OLS720915:OMG720916 OVO720915:OWC720916 PFK720915:PFY720916 PPG720915:PPU720916 PZC720915:PZQ720916 QIY720915:QJM720916 QSU720915:QTI720916 RCQ720915:RDE720916 RMM720915:RNA720916 RWI720915:RWW720916 SGE720915:SGS720916 SQA720915:SQO720916 SZW720915:TAK720916 TJS720915:TKG720916 TTO720915:TUC720916 UDK720915:UDY720916 UNG720915:UNU720916 UXC720915:UXQ720916 VGY720915:VHM720916 VQU720915:VRI720916 WAQ720915:WBE720916 WKM720915:WLA720916 WUI720915:WUW720916 HW786451:IK786452 RS786451:SG786452 ABO786451:ACC786452 ALK786451:ALY786452 AVG786451:AVU786452 BFC786451:BFQ786452 BOY786451:BPM786452 BYU786451:BZI786452 CIQ786451:CJE786452 CSM786451:CTA786452 DCI786451:DCW786452 DME786451:DMS786452 DWA786451:DWO786452 EFW786451:EGK786452 EPS786451:EQG786452 EZO786451:FAC786452 FJK786451:FJY786452 FTG786451:FTU786452 GDC786451:GDQ786452 GMY786451:GNM786452 GWU786451:GXI786452 HGQ786451:HHE786452 HQM786451:HRA786452 IAI786451:IAW786452 IKE786451:IKS786452 IUA786451:IUO786452 JDW786451:JEK786452 JNS786451:JOG786452 JXO786451:JYC786452 KHK786451:KHY786452 KRG786451:KRU786452 LBC786451:LBQ786452 LKY786451:LLM786452 LUU786451:LVI786452 MEQ786451:MFE786452 MOM786451:MPA786452 MYI786451:MYW786452 NIE786451:NIS786452 NSA786451:NSO786452 OBW786451:OCK786452 OLS786451:OMG786452 OVO786451:OWC786452 PFK786451:PFY786452 PPG786451:PPU786452 PZC786451:PZQ786452 QIY786451:QJM786452 QSU786451:QTI786452 RCQ786451:RDE786452 RMM786451:RNA786452 RWI786451:RWW786452 SGE786451:SGS786452 SQA786451:SQO786452 SZW786451:TAK786452 TJS786451:TKG786452 TTO786451:TUC786452 UDK786451:UDY786452 UNG786451:UNU786452 UXC786451:UXQ786452 VGY786451:VHM786452 VQU786451:VRI786452 WAQ786451:WBE786452 WKM786451:WLA786452 WUI786451:WUW786452 HW851987:IK851988 RS851987:SG851988 ABO851987:ACC851988 ALK851987:ALY851988 AVG851987:AVU851988 BFC851987:BFQ851988 BOY851987:BPM851988 BYU851987:BZI851988 CIQ851987:CJE851988 CSM851987:CTA851988 DCI851987:DCW851988 DME851987:DMS851988 DWA851987:DWO851988 EFW851987:EGK851988 EPS851987:EQG851988 EZO851987:FAC851988 FJK851987:FJY851988 FTG851987:FTU851988 GDC851987:GDQ851988 GMY851987:GNM851988 GWU851987:GXI851988 HGQ851987:HHE851988 HQM851987:HRA851988 IAI851987:IAW851988 IKE851987:IKS851988 IUA851987:IUO851988 JDW851987:JEK851988 JNS851987:JOG851988 JXO851987:JYC851988 KHK851987:KHY851988 KRG851987:KRU851988 LBC851987:LBQ851988 LKY851987:LLM851988 LUU851987:LVI851988 MEQ851987:MFE851988 MOM851987:MPA851988 MYI851987:MYW851988 NIE851987:NIS851988 NSA851987:NSO851988 OBW851987:OCK851988 OLS851987:OMG851988 OVO851987:OWC851988 PFK851987:PFY851988 PPG851987:PPU851988 PZC851987:PZQ851988 QIY851987:QJM851988 QSU851987:QTI851988 RCQ851987:RDE851988 RMM851987:RNA851988 RWI851987:RWW851988 SGE851987:SGS851988 SQA851987:SQO851988 SZW851987:TAK851988 TJS851987:TKG851988 TTO851987:TUC851988 UDK851987:UDY851988 UNG851987:UNU851988 UXC851987:UXQ851988 VGY851987:VHM851988 VQU851987:VRI851988 WAQ851987:WBE851988 WKM851987:WLA851988 WUI851987:WUW851988 HW917523:IK917524 RS917523:SG917524 ABO917523:ACC917524 ALK917523:ALY917524 AVG917523:AVU917524 BFC917523:BFQ917524 BOY917523:BPM917524 BYU917523:BZI917524 CIQ917523:CJE917524 CSM917523:CTA917524 DCI917523:DCW917524 DME917523:DMS917524 DWA917523:DWO917524 EFW917523:EGK917524 EPS917523:EQG917524 EZO917523:FAC917524 FJK917523:FJY917524 FTG917523:FTU917524 GDC917523:GDQ917524 GMY917523:GNM917524 GWU917523:GXI917524 HGQ917523:HHE917524 HQM917523:HRA917524 IAI917523:IAW917524 IKE917523:IKS917524 IUA917523:IUO917524 JDW917523:JEK917524 JNS917523:JOG917524 JXO917523:JYC917524 KHK917523:KHY917524 KRG917523:KRU917524 LBC917523:LBQ917524 LKY917523:LLM917524 LUU917523:LVI917524 MEQ917523:MFE917524 MOM917523:MPA917524 MYI917523:MYW917524 NIE917523:NIS917524 NSA917523:NSO917524 OBW917523:OCK917524 OLS917523:OMG917524 OVO917523:OWC917524 PFK917523:PFY917524 PPG917523:PPU917524 PZC917523:PZQ917524 QIY917523:QJM917524 QSU917523:QTI917524 RCQ917523:RDE917524 RMM917523:RNA917524 RWI917523:RWW917524 SGE917523:SGS917524 SQA917523:SQO917524 SZW917523:TAK917524 TJS917523:TKG917524 TTO917523:TUC917524 UDK917523:UDY917524 UNG917523:UNU917524 UXC917523:UXQ917524 VGY917523:VHM917524 VQU917523:VRI917524 WAQ917523:WBE917524 WKM917523:WLA917524 WUI917523:WUW917524 HW983059:IK983060 RS983059:SG983060 ABO983059:ACC983060 ALK983059:ALY983060 AVG983059:AVU983060 BFC983059:BFQ983060 BOY983059:BPM983060 BYU983059:BZI983060 CIQ983059:CJE983060 CSM983059:CTA983060 DCI983059:DCW983060 DME983059:DMS983060 DWA983059:DWO983060 EFW983059:EGK983060 EPS983059:EQG983060 EZO983059:FAC983060 FJK983059:FJY983060 FTG983059:FTU983060 GDC983059:GDQ983060 GMY983059:GNM983060 GWU983059:GXI983060 HGQ983059:HHE983060 HQM983059:HRA983060 IAI983059:IAW983060 IKE983059:IKS983060 IUA983059:IUO983060 JDW983059:JEK983060 JNS983059:JOG983060 JXO983059:JYC983060 KHK983059:KHY983060 KRG983059:KRU983060 LBC983059:LBQ983060 LKY983059:LLM983060 LUU983059:LVI983060 MEQ983059:MFE983060 MOM983059:MPA983060 MYI983059:MYW983060 NIE983059:NIS983060 NSA983059:NSO983060 OBW983059:OCK983060 OLS983059:OMG983060 OVO983059:OWC983060 PFK983059:PFY983060 PPG983059:PPU983060 PZC983059:PZQ983060 QIY983059:QJM983060 QSU983059:QTI983060 RCQ983059:RDE983060 RMM983059:RNA983060 RWI983059:RWW983060 SGE983059:SGS983060 SQA983059:SQO983060 SZW983059:TAK983060 TJS983059:TKG983060 TTO983059:TUC983060 UDK983059:UDY983060 UNG983059:UNU983060 UXC983059:UXQ983060 VGY983059:VHM983060 VQU983059:VRI983060 WAQ983059:WBE983060 WKM983059:WLA983060 WUI983059:WUW983060 HV65547:IK65550 RR65547:SG65550 ABN65547:ACC65550 ALJ65547:ALY65550 AVF65547:AVU65550 BFB65547:BFQ65550 BOX65547:BPM65550 BYT65547:BZI65550 CIP65547:CJE65550 CSL65547:CTA65550 DCH65547:DCW65550 DMD65547:DMS65550 DVZ65547:DWO65550 EFV65547:EGK65550 EPR65547:EQG65550 EZN65547:FAC65550 FJJ65547:FJY65550 FTF65547:FTU65550 GDB65547:GDQ65550 GMX65547:GNM65550 GWT65547:GXI65550 HGP65547:HHE65550 HQL65547:HRA65550 IAH65547:IAW65550 IKD65547:IKS65550 ITZ65547:IUO65550 JDV65547:JEK65550 JNR65547:JOG65550 JXN65547:JYC65550 KHJ65547:KHY65550 KRF65547:KRU65550 LBB65547:LBQ65550 LKX65547:LLM65550 LUT65547:LVI65550 MEP65547:MFE65550 MOL65547:MPA65550 MYH65547:MYW65550 NID65547:NIS65550 NRZ65547:NSO65550 OBV65547:OCK65550 OLR65547:OMG65550 OVN65547:OWC65550 PFJ65547:PFY65550 PPF65547:PPU65550 PZB65547:PZQ65550 QIX65547:QJM65550 QST65547:QTI65550 RCP65547:RDE65550 RML65547:RNA65550 RWH65547:RWW65550 SGD65547:SGS65550 SPZ65547:SQO65550 SZV65547:TAK65550 TJR65547:TKG65550 TTN65547:TUC65550 UDJ65547:UDY65550 UNF65547:UNU65550 UXB65547:UXQ65550 VGX65547:VHM65550 VQT65547:VRI65550 WAP65547:WBE65550 WKL65547:WLA65550 WUH65547:WUW65550 HV131083:IK131086 RR131083:SG131086 ABN131083:ACC131086 ALJ131083:ALY131086 AVF131083:AVU131086 BFB131083:BFQ131086 BOX131083:BPM131086 BYT131083:BZI131086 CIP131083:CJE131086 CSL131083:CTA131086 DCH131083:DCW131086 DMD131083:DMS131086 DVZ131083:DWO131086 EFV131083:EGK131086 EPR131083:EQG131086 EZN131083:FAC131086 FJJ131083:FJY131086 FTF131083:FTU131086 GDB131083:GDQ131086 GMX131083:GNM131086 GWT131083:GXI131086 HGP131083:HHE131086 HQL131083:HRA131086 IAH131083:IAW131086 IKD131083:IKS131086 ITZ131083:IUO131086 JDV131083:JEK131086 JNR131083:JOG131086 JXN131083:JYC131086 KHJ131083:KHY131086 KRF131083:KRU131086 LBB131083:LBQ131086 LKX131083:LLM131086 LUT131083:LVI131086 MEP131083:MFE131086 MOL131083:MPA131086 MYH131083:MYW131086 NID131083:NIS131086 NRZ131083:NSO131086 OBV131083:OCK131086 OLR131083:OMG131086 OVN131083:OWC131086 PFJ131083:PFY131086 PPF131083:PPU131086 PZB131083:PZQ131086 QIX131083:QJM131086 QST131083:QTI131086 RCP131083:RDE131086 RML131083:RNA131086 RWH131083:RWW131086 SGD131083:SGS131086 SPZ131083:SQO131086 SZV131083:TAK131086 TJR131083:TKG131086 TTN131083:TUC131086 UDJ131083:UDY131086 UNF131083:UNU131086 UXB131083:UXQ131086 VGX131083:VHM131086 VQT131083:VRI131086 WAP131083:WBE131086 WKL131083:WLA131086 WUH131083:WUW131086 HV196619:IK196622 RR196619:SG196622 ABN196619:ACC196622 ALJ196619:ALY196622 AVF196619:AVU196622 BFB196619:BFQ196622 BOX196619:BPM196622 BYT196619:BZI196622 CIP196619:CJE196622 CSL196619:CTA196622 DCH196619:DCW196622 DMD196619:DMS196622 DVZ196619:DWO196622 EFV196619:EGK196622 EPR196619:EQG196622 EZN196619:FAC196622 FJJ196619:FJY196622 FTF196619:FTU196622 GDB196619:GDQ196622 GMX196619:GNM196622 GWT196619:GXI196622 HGP196619:HHE196622 HQL196619:HRA196622 IAH196619:IAW196622 IKD196619:IKS196622 ITZ196619:IUO196622 JDV196619:JEK196622 JNR196619:JOG196622 JXN196619:JYC196622 KHJ196619:KHY196622 KRF196619:KRU196622 LBB196619:LBQ196622 LKX196619:LLM196622 LUT196619:LVI196622 MEP196619:MFE196622 MOL196619:MPA196622 MYH196619:MYW196622 NID196619:NIS196622 NRZ196619:NSO196622 OBV196619:OCK196622 OLR196619:OMG196622 OVN196619:OWC196622 PFJ196619:PFY196622 PPF196619:PPU196622 PZB196619:PZQ196622 QIX196619:QJM196622 QST196619:QTI196622 RCP196619:RDE196622 RML196619:RNA196622 RWH196619:RWW196622 SGD196619:SGS196622 SPZ196619:SQO196622 SZV196619:TAK196622 TJR196619:TKG196622 TTN196619:TUC196622 UDJ196619:UDY196622 UNF196619:UNU196622 UXB196619:UXQ196622 VGX196619:VHM196622 VQT196619:VRI196622 WAP196619:WBE196622 WKL196619:WLA196622 WUH196619:WUW196622 HV262155:IK262158 RR262155:SG262158 ABN262155:ACC262158 ALJ262155:ALY262158 AVF262155:AVU262158 BFB262155:BFQ262158 BOX262155:BPM262158 BYT262155:BZI262158 CIP262155:CJE262158 CSL262155:CTA262158 DCH262155:DCW262158 DMD262155:DMS262158 DVZ262155:DWO262158 EFV262155:EGK262158 EPR262155:EQG262158 EZN262155:FAC262158 FJJ262155:FJY262158 FTF262155:FTU262158 GDB262155:GDQ262158 GMX262155:GNM262158 GWT262155:GXI262158 HGP262155:HHE262158 HQL262155:HRA262158 IAH262155:IAW262158 IKD262155:IKS262158 ITZ262155:IUO262158 JDV262155:JEK262158 JNR262155:JOG262158 JXN262155:JYC262158 KHJ262155:KHY262158 KRF262155:KRU262158 LBB262155:LBQ262158 LKX262155:LLM262158 LUT262155:LVI262158 MEP262155:MFE262158 MOL262155:MPA262158 MYH262155:MYW262158 NID262155:NIS262158 NRZ262155:NSO262158 OBV262155:OCK262158 OLR262155:OMG262158 OVN262155:OWC262158 PFJ262155:PFY262158 PPF262155:PPU262158 PZB262155:PZQ262158 QIX262155:QJM262158 QST262155:QTI262158 RCP262155:RDE262158 RML262155:RNA262158 RWH262155:RWW262158 SGD262155:SGS262158 SPZ262155:SQO262158 SZV262155:TAK262158 TJR262155:TKG262158 TTN262155:TUC262158 UDJ262155:UDY262158 UNF262155:UNU262158 UXB262155:UXQ262158 VGX262155:VHM262158 VQT262155:VRI262158 WAP262155:WBE262158 WKL262155:WLA262158 WUH262155:WUW262158 HV327691:IK327694 RR327691:SG327694 ABN327691:ACC327694 ALJ327691:ALY327694 AVF327691:AVU327694 BFB327691:BFQ327694 BOX327691:BPM327694 BYT327691:BZI327694 CIP327691:CJE327694 CSL327691:CTA327694 DCH327691:DCW327694 DMD327691:DMS327694 DVZ327691:DWO327694 EFV327691:EGK327694 EPR327691:EQG327694 EZN327691:FAC327694 FJJ327691:FJY327694 FTF327691:FTU327694 GDB327691:GDQ327694 GMX327691:GNM327694 GWT327691:GXI327694 HGP327691:HHE327694 HQL327691:HRA327694 IAH327691:IAW327694 IKD327691:IKS327694 ITZ327691:IUO327694 JDV327691:JEK327694 JNR327691:JOG327694 JXN327691:JYC327694 KHJ327691:KHY327694 KRF327691:KRU327694 LBB327691:LBQ327694 LKX327691:LLM327694 LUT327691:LVI327694 MEP327691:MFE327694 MOL327691:MPA327694 MYH327691:MYW327694 NID327691:NIS327694 NRZ327691:NSO327694 OBV327691:OCK327694 OLR327691:OMG327694 OVN327691:OWC327694 PFJ327691:PFY327694 PPF327691:PPU327694 PZB327691:PZQ327694 QIX327691:QJM327694 QST327691:QTI327694 RCP327691:RDE327694 RML327691:RNA327694 RWH327691:RWW327694 SGD327691:SGS327694 SPZ327691:SQO327694 SZV327691:TAK327694 TJR327691:TKG327694 TTN327691:TUC327694 UDJ327691:UDY327694 UNF327691:UNU327694 UXB327691:UXQ327694 VGX327691:VHM327694 VQT327691:VRI327694 WAP327691:WBE327694 WKL327691:WLA327694 WUH327691:WUW327694 HV393227:IK393230 RR393227:SG393230 ABN393227:ACC393230 ALJ393227:ALY393230 AVF393227:AVU393230 BFB393227:BFQ393230 BOX393227:BPM393230 BYT393227:BZI393230 CIP393227:CJE393230 CSL393227:CTA393230 DCH393227:DCW393230 DMD393227:DMS393230 DVZ393227:DWO393230 EFV393227:EGK393230 EPR393227:EQG393230 EZN393227:FAC393230 FJJ393227:FJY393230 FTF393227:FTU393230 GDB393227:GDQ393230 GMX393227:GNM393230 GWT393227:GXI393230 HGP393227:HHE393230 HQL393227:HRA393230 IAH393227:IAW393230 IKD393227:IKS393230 ITZ393227:IUO393230 JDV393227:JEK393230 JNR393227:JOG393230 JXN393227:JYC393230 KHJ393227:KHY393230 KRF393227:KRU393230 LBB393227:LBQ393230 LKX393227:LLM393230 LUT393227:LVI393230 MEP393227:MFE393230 MOL393227:MPA393230 MYH393227:MYW393230 NID393227:NIS393230 NRZ393227:NSO393230 OBV393227:OCK393230 OLR393227:OMG393230 OVN393227:OWC393230 PFJ393227:PFY393230 PPF393227:PPU393230 PZB393227:PZQ393230 QIX393227:QJM393230 QST393227:QTI393230 RCP393227:RDE393230 RML393227:RNA393230 RWH393227:RWW393230 SGD393227:SGS393230 SPZ393227:SQO393230 SZV393227:TAK393230 TJR393227:TKG393230 TTN393227:TUC393230 UDJ393227:UDY393230 UNF393227:UNU393230 UXB393227:UXQ393230 VGX393227:VHM393230 VQT393227:VRI393230 WAP393227:WBE393230 WKL393227:WLA393230 WUH393227:WUW393230 HV458763:IK458766 RR458763:SG458766 ABN458763:ACC458766 ALJ458763:ALY458766 AVF458763:AVU458766 BFB458763:BFQ458766 BOX458763:BPM458766 BYT458763:BZI458766 CIP458763:CJE458766 CSL458763:CTA458766 DCH458763:DCW458766 DMD458763:DMS458766 DVZ458763:DWO458766 EFV458763:EGK458766 EPR458763:EQG458766 EZN458763:FAC458766 FJJ458763:FJY458766 FTF458763:FTU458766 GDB458763:GDQ458766 GMX458763:GNM458766 GWT458763:GXI458766 HGP458763:HHE458766 HQL458763:HRA458766 IAH458763:IAW458766 IKD458763:IKS458766 ITZ458763:IUO458766 JDV458763:JEK458766 JNR458763:JOG458766 JXN458763:JYC458766 KHJ458763:KHY458766 KRF458763:KRU458766 LBB458763:LBQ458766 LKX458763:LLM458766 LUT458763:LVI458766 MEP458763:MFE458766 MOL458763:MPA458766 MYH458763:MYW458766 NID458763:NIS458766 NRZ458763:NSO458766 OBV458763:OCK458766 OLR458763:OMG458766 OVN458763:OWC458766 PFJ458763:PFY458766 PPF458763:PPU458766 PZB458763:PZQ458766 QIX458763:QJM458766 QST458763:QTI458766 RCP458763:RDE458766 RML458763:RNA458766 RWH458763:RWW458766 SGD458763:SGS458766 SPZ458763:SQO458766 SZV458763:TAK458766 TJR458763:TKG458766 TTN458763:TUC458766 UDJ458763:UDY458766 UNF458763:UNU458766 UXB458763:UXQ458766 VGX458763:VHM458766 VQT458763:VRI458766 WAP458763:WBE458766 WKL458763:WLA458766 WUH458763:WUW458766 HV524299:IK524302 RR524299:SG524302 ABN524299:ACC524302 ALJ524299:ALY524302 AVF524299:AVU524302 BFB524299:BFQ524302 BOX524299:BPM524302 BYT524299:BZI524302 CIP524299:CJE524302 CSL524299:CTA524302 DCH524299:DCW524302 DMD524299:DMS524302 DVZ524299:DWO524302 EFV524299:EGK524302 EPR524299:EQG524302 EZN524299:FAC524302 FJJ524299:FJY524302 FTF524299:FTU524302 GDB524299:GDQ524302 GMX524299:GNM524302 GWT524299:GXI524302 HGP524299:HHE524302 HQL524299:HRA524302 IAH524299:IAW524302 IKD524299:IKS524302 ITZ524299:IUO524302 JDV524299:JEK524302 JNR524299:JOG524302 JXN524299:JYC524302 KHJ524299:KHY524302 KRF524299:KRU524302 LBB524299:LBQ524302 LKX524299:LLM524302 LUT524299:LVI524302 MEP524299:MFE524302 MOL524299:MPA524302 MYH524299:MYW524302 NID524299:NIS524302 NRZ524299:NSO524302 OBV524299:OCK524302 OLR524299:OMG524302 OVN524299:OWC524302 PFJ524299:PFY524302 PPF524299:PPU524302 PZB524299:PZQ524302 QIX524299:QJM524302 QST524299:QTI524302 RCP524299:RDE524302 RML524299:RNA524302 RWH524299:RWW524302 SGD524299:SGS524302 SPZ524299:SQO524302 SZV524299:TAK524302 TJR524299:TKG524302 TTN524299:TUC524302 UDJ524299:UDY524302 UNF524299:UNU524302 UXB524299:UXQ524302 VGX524299:VHM524302 VQT524299:VRI524302 WAP524299:WBE524302 WKL524299:WLA524302 WUH524299:WUW524302 HV589835:IK589838 RR589835:SG589838 ABN589835:ACC589838 ALJ589835:ALY589838 AVF589835:AVU589838 BFB589835:BFQ589838 BOX589835:BPM589838 BYT589835:BZI589838 CIP589835:CJE589838 CSL589835:CTA589838 DCH589835:DCW589838 DMD589835:DMS589838 DVZ589835:DWO589838 EFV589835:EGK589838 EPR589835:EQG589838 EZN589835:FAC589838 FJJ589835:FJY589838 FTF589835:FTU589838 GDB589835:GDQ589838 GMX589835:GNM589838 GWT589835:GXI589838 HGP589835:HHE589838 HQL589835:HRA589838 IAH589835:IAW589838 IKD589835:IKS589838 ITZ589835:IUO589838 JDV589835:JEK589838 JNR589835:JOG589838 JXN589835:JYC589838 KHJ589835:KHY589838 KRF589835:KRU589838 LBB589835:LBQ589838 LKX589835:LLM589838 LUT589835:LVI589838 MEP589835:MFE589838 MOL589835:MPA589838 MYH589835:MYW589838 NID589835:NIS589838 NRZ589835:NSO589838 OBV589835:OCK589838 OLR589835:OMG589838 OVN589835:OWC589838 PFJ589835:PFY589838 PPF589835:PPU589838 PZB589835:PZQ589838 QIX589835:QJM589838 QST589835:QTI589838 RCP589835:RDE589838 RML589835:RNA589838 RWH589835:RWW589838 SGD589835:SGS589838 SPZ589835:SQO589838 SZV589835:TAK589838 TJR589835:TKG589838 TTN589835:TUC589838 UDJ589835:UDY589838 UNF589835:UNU589838 UXB589835:UXQ589838 VGX589835:VHM589838 VQT589835:VRI589838 WAP589835:WBE589838 WKL589835:WLA589838 WUH589835:WUW589838 HV655371:IK655374 RR655371:SG655374 ABN655371:ACC655374 ALJ655371:ALY655374 AVF655371:AVU655374 BFB655371:BFQ655374 BOX655371:BPM655374 BYT655371:BZI655374 CIP655371:CJE655374 CSL655371:CTA655374 DCH655371:DCW655374 DMD655371:DMS655374 DVZ655371:DWO655374 EFV655371:EGK655374 EPR655371:EQG655374 EZN655371:FAC655374 FJJ655371:FJY655374 FTF655371:FTU655374 GDB655371:GDQ655374 GMX655371:GNM655374 GWT655371:GXI655374 HGP655371:HHE655374 HQL655371:HRA655374 IAH655371:IAW655374 IKD655371:IKS655374 ITZ655371:IUO655374 JDV655371:JEK655374 JNR655371:JOG655374 JXN655371:JYC655374 KHJ655371:KHY655374 KRF655371:KRU655374 LBB655371:LBQ655374 LKX655371:LLM655374 LUT655371:LVI655374 MEP655371:MFE655374 MOL655371:MPA655374 MYH655371:MYW655374 NID655371:NIS655374 NRZ655371:NSO655374 OBV655371:OCK655374 OLR655371:OMG655374 OVN655371:OWC655374 PFJ655371:PFY655374 PPF655371:PPU655374 PZB655371:PZQ655374 QIX655371:QJM655374 QST655371:QTI655374 RCP655371:RDE655374 RML655371:RNA655374 RWH655371:RWW655374 SGD655371:SGS655374 SPZ655371:SQO655374 SZV655371:TAK655374 TJR655371:TKG655374 TTN655371:TUC655374 UDJ655371:UDY655374 UNF655371:UNU655374 UXB655371:UXQ655374 VGX655371:VHM655374 VQT655371:VRI655374 WAP655371:WBE655374 WKL655371:WLA655374 WUH655371:WUW655374 HV720907:IK720910 RR720907:SG720910 ABN720907:ACC720910 ALJ720907:ALY720910 AVF720907:AVU720910 BFB720907:BFQ720910 BOX720907:BPM720910 BYT720907:BZI720910 CIP720907:CJE720910 CSL720907:CTA720910 DCH720907:DCW720910 DMD720907:DMS720910 DVZ720907:DWO720910 EFV720907:EGK720910 EPR720907:EQG720910 EZN720907:FAC720910 FJJ720907:FJY720910 FTF720907:FTU720910 GDB720907:GDQ720910 GMX720907:GNM720910 GWT720907:GXI720910 HGP720907:HHE720910 HQL720907:HRA720910 IAH720907:IAW720910 IKD720907:IKS720910 ITZ720907:IUO720910 JDV720907:JEK720910 JNR720907:JOG720910 JXN720907:JYC720910 KHJ720907:KHY720910 KRF720907:KRU720910 LBB720907:LBQ720910 LKX720907:LLM720910 LUT720907:LVI720910 MEP720907:MFE720910 MOL720907:MPA720910 MYH720907:MYW720910 NID720907:NIS720910 NRZ720907:NSO720910 OBV720907:OCK720910 OLR720907:OMG720910 OVN720907:OWC720910 PFJ720907:PFY720910 PPF720907:PPU720910 PZB720907:PZQ720910 QIX720907:QJM720910 QST720907:QTI720910 RCP720907:RDE720910 RML720907:RNA720910 RWH720907:RWW720910 SGD720907:SGS720910 SPZ720907:SQO720910 SZV720907:TAK720910 TJR720907:TKG720910 TTN720907:TUC720910 UDJ720907:UDY720910 UNF720907:UNU720910 UXB720907:UXQ720910 VGX720907:VHM720910 VQT720907:VRI720910 WAP720907:WBE720910 WKL720907:WLA720910 WUH720907:WUW720910 HV786443:IK786446 RR786443:SG786446 ABN786443:ACC786446 ALJ786443:ALY786446 AVF786443:AVU786446 BFB786443:BFQ786446 BOX786443:BPM786446 BYT786443:BZI786446 CIP786443:CJE786446 CSL786443:CTA786446 DCH786443:DCW786446 DMD786443:DMS786446 DVZ786443:DWO786446 EFV786443:EGK786446 EPR786443:EQG786446 EZN786443:FAC786446 FJJ786443:FJY786446 FTF786443:FTU786446 GDB786443:GDQ786446 GMX786443:GNM786446 GWT786443:GXI786446 HGP786443:HHE786446 HQL786443:HRA786446 IAH786443:IAW786446 IKD786443:IKS786446 ITZ786443:IUO786446 JDV786443:JEK786446 JNR786443:JOG786446 JXN786443:JYC786446 KHJ786443:KHY786446 KRF786443:KRU786446 LBB786443:LBQ786446 LKX786443:LLM786446 LUT786443:LVI786446 MEP786443:MFE786446 MOL786443:MPA786446 MYH786443:MYW786446 NID786443:NIS786446 NRZ786443:NSO786446 OBV786443:OCK786446 OLR786443:OMG786446 OVN786443:OWC786446 PFJ786443:PFY786446 PPF786443:PPU786446 PZB786443:PZQ786446 QIX786443:QJM786446 QST786443:QTI786446 RCP786443:RDE786446 RML786443:RNA786446 RWH786443:RWW786446 SGD786443:SGS786446 SPZ786443:SQO786446 SZV786443:TAK786446 TJR786443:TKG786446 TTN786443:TUC786446 UDJ786443:UDY786446 UNF786443:UNU786446 UXB786443:UXQ786446 VGX786443:VHM786446 VQT786443:VRI786446 WAP786443:WBE786446 WKL786443:WLA786446 WUH786443:WUW786446 HV851979:IK851982 RR851979:SG851982 ABN851979:ACC851982 ALJ851979:ALY851982 AVF851979:AVU851982 BFB851979:BFQ851982 BOX851979:BPM851982 BYT851979:BZI851982 CIP851979:CJE851982 CSL851979:CTA851982 DCH851979:DCW851982 DMD851979:DMS851982 DVZ851979:DWO851982 EFV851979:EGK851982 EPR851979:EQG851982 EZN851979:FAC851982 FJJ851979:FJY851982 FTF851979:FTU851982 GDB851979:GDQ851982 GMX851979:GNM851982 GWT851979:GXI851982 HGP851979:HHE851982 HQL851979:HRA851982 IAH851979:IAW851982 IKD851979:IKS851982 ITZ851979:IUO851982 JDV851979:JEK851982 JNR851979:JOG851982 JXN851979:JYC851982 KHJ851979:KHY851982 KRF851979:KRU851982 LBB851979:LBQ851982 LKX851979:LLM851982 LUT851979:LVI851982 MEP851979:MFE851982 MOL851979:MPA851982 MYH851979:MYW851982 NID851979:NIS851982 NRZ851979:NSO851982 OBV851979:OCK851982 OLR851979:OMG851982 OVN851979:OWC851982 PFJ851979:PFY851982 PPF851979:PPU851982 PZB851979:PZQ851982 QIX851979:QJM851982 QST851979:QTI851982 RCP851979:RDE851982 RML851979:RNA851982 RWH851979:RWW851982 SGD851979:SGS851982 SPZ851979:SQO851982 SZV851979:TAK851982 TJR851979:TKG851982 TTN851979:TUC851982 UDJ851979:UDY851982 UNF851979:UNU851982 UXB851979:UXQ851982 VGX851979:VHM851982 VQT851979:VRI851982 WAP851979:WBE851982 WKL851979:WLA851982 WUH851979:WUW851982 HV917515:IK917518 RR917515:SG917518 ABN917515:ACC917518 ALJ917515:ALY917518 AVF917515:AVU917518 BFB917515:BFQ917518 BOX917515:BPM917518 BYT917515:BZI917518 CIP917515:CJE917518 CSL917515:CTA917518 DCH917515:DCW917518 DMD917515:DMS917518 DVZ917515:DWO917518 EFV917515:EGK917518 EPR917515:EQG917518 EZN917515:FAC917518 FJJ917515:FJY917518 FTF917515:FTU917518 GDB917515:GDQ917518 GMX917515:GNM917518 GWT917515:GXI917518 HGP917515:HHE917518 HQL917515:HRA917518 IAH917515:IAW917518 IKD917515:IKS917518 ITZ917515:IUO917518 JDV917515:JEK917518 JNR917515:JOG917518 JXN917515:JYC917518 KHJ917515:KHY917518 KRF917515:KRU917518 LBB917515:LBQ917518 LKX917515:LLM917518 LUT917515:LVI917518 MEP917515:MFE917518 MOL917515:MPA917518 MYH917515:MYW917518 NID917515:NIS917518 NRZ917515:NSO917518 OBV917515:OCK917518 OLR917515:OMG917518 OVN917515:OWC917518 PFJ917515:PFY917518 PPF917515:PPU917518 PZB917515:PZQ917518 QIX917515:QJM917518 QST917515:QTI917518 RCP917515:RDE917518 RML917515:RNA917518 RWH917515:RWW917518 SGD917515:SGS917518 SPZ917515:SQO917518 SZV917515:TAK917518 TJR917515:TKG917518 TTN917515:TUC917518 UDJ917515:UDY917518 UNF917515:UNU917518 UXB917515:UXQ917518 VGX917515:VHM917518 VQT917515:VRI917518 WAP917515:WBE917518 WKL917515:WLA917518 WUH917515:WUW917518 HV983051:IK983054 RR983051:SG983054 ABN983051:ACC983054 ALJ983051:ALY983054 AVF983051:AVU983054 BFB983051:BFQ983054 BOX983051:BPM983054 BYT983051:BZI983054 CIP983051:CJE983054 CSL983051:CTA983054 DCH983051:DCW983054 DMD983051:DMS983054 DVZ983051:DWO983054 EFV983051:EGK983054 EPR983051:EQG983054 EZN983051:FAC983054 FJJ983051:FJY983054 FTF983051:FTU983054 GDB983051:GDQ983054 GMX983051:GNM983054 GWT983051:GXI983054 HGP983051:HHE983054 HQL983051:HRA983054 IAH983051:IAW983054 IKD983051:IKS983054 ITZ983051:IUO983054 JDV983051:JEK983054 JNR983051:JOG983054 JXN983051:JYC983054 KHJ983051:KHY983054 KRF983051:KRU983054 LBB983051:LBQ983054 LKX983051:LLM983054 LUT983051:LVI983054 MEP983051:MFE983054 MOL983051:MPA983054 MYH983051:MYW983054 NID983051:NIS983054 NRZ983051:NSO983054 OBV983051:OCK983054 OLR983051:OMG983054 OVN983051:OWC983054 PFJ983051:PFY983054 PPF983051:PPU983054 PZB983051:PZQ983054 QIX983051:QJM983054 QST983051:QTI983054 RCP983051:RDE983054 RML983051:RNA983054 RWH983051:RWW983054 SGD983051:SGS983054 SPZ983051:SQO983054 SZV983051:TAK983054 TJR983051:TKG983054 TTN983051:TUC983054 UDJ983051:UDY983054 UNF983051:UNU983054 UXB983051:UXQ983054 VGX983051:VHM983054 VQT983051:VRI983054 WAP983051:WBE983054 WKL983051:WLA983054 WUH983051:WUW983054 O983053:AA983056 O917517:AA917520 O851981:AA851984 O786445:AA786448 O720909:AA720912 O655373:AA655376 O589837:AA589840 O524301:AA524304 O458765:AA458768 O393229:AA393232 O327693:AA327696 O262157:AA262160 O196621:AA196624 O131085:AA131088 O65549:AA65552 P983061:AA983062 P917525:AA917526 P851989:AA851990 P786453:AA786454 P720917:AA720918 P655381:AA655382 P589845:AA589846 P524309:AA524310 P458773:AA458774 P393237:AA393238 P327701:AA327702 P262165:AA262166 P196629:AA196630 P131093:AA131094 P65557:AA65558 H983083:AA983085 H917547:AA917549 H852011:AA852013 H786475:AA786477 H720939:AA720941 H655403:AA655405 H589867:AA589869 H524331:AA524333 H458795:AA458797 H393259:AA393261 H327723:AA327725 H262187:AA262189 H196651:AA196653 H131115:AA131117 H65579:AA65581 L983074:AA983075 L917538:AA917539 L852002:AA852003 L786466:AA786467 L720930:AA720931 L655394:AA655395 L589858:AA589859 L524322:AA524323 L458786:AA458787 L393250:AA393251 L327714:AA327715 L262178:AA262179 L196642:AA196643 L131106:AA131107 L65570:AA65571 H983079:AA983079 H917543:AA917543 H852007:AA852007 H786471:AA786471 H720935:AA720935 H655399:AA655399 H589863:AA589863 H524327:AA524327 H458791:AA458791 H393255:AA393255 H327719:AA327719 H262183:AA262183 H196647:AA196647 H131111:AA131111 H65575:AA65575 L983064:AA983065 L917528:AA917529 L851992:AA851993 L786456:AA786457 L720920:AA720921 L655384:AA655385 L589848:AA589849 L524312:AA524313 L458776:AA458777 L393240:AA393241 L327704:AA327705 L262168:AA262169 L196632:AA196633 L131096:AA131097 L65560:AA65561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14BEF-D0FD-420E-8140-EE898EFC6974}">
  <sheetPr>
    <pageSetUpPr fitToPage="1"/>
  </sheetPr>
  <dimension ref="A1:AS204"/>
  <sheetViews>
    <sheetView showGridLines="0" view="pageBreakPreview" topLeftCell="B2" zoomScale="80" zoomScaleNormal="100" zoomScaleSheetLayoutView="80" workbookViewId="0">
      <selection activeCell="J11" sqref="J11"/>
    </sheetView>
  </sheetViews>
  <sheetFormatPr defaultRowHeight="20.100000000000001" customHeight="1"/>
  <cols>
    <col min="1" max="1" width="1.125" style="110" hidden="1" customWidth="1"/>
    <col min="2" max="2" width="1.5" style="110" customWidth="1"/>
    <col min="3" max="3" width="2.5" style="110" customWidth="1"/>
    <col min="4" max="9" width="4.625" style="110" customWidth="1"/>
    <col min="10" max="10" width="7.125" style="110" bestFit="1" customWidth="1"/>
    <col min="11" max="14" width="4.625" style="110" customWidth="1"/>
    <col min="15" max="15" width="7.125" style="110" bestFit="1" customWidth="1"/>
    <col min="16" max="24" width="4.625" style="110" customWidth="1"/>
    <col min="25" max="25" width="4.75" style="110" customWidth="1"/>
    <col min="26" max="27" width="3.875" style="110" customWidth="1"/>
    <col min="28" max="28" width="3.875" style="281" hidden="1" customWidth="1"/>
    <col min="29" max="29" width="3.875" style="557" customWidth="1"/>
    <col min="30" max="30" width="3.875" style="558" customWidth="1"/>
    <col min="31" max="40" width="3.875" style="110" customWidth="1"/>
    <col min="41" max="43" width="9" style="110"/>
    <col min="44" max="44" width="16.875" style="110" bestFit="1" customWidth="1"/>
    <col min="45" max="45" width="13.375" style="110" customWidth="1"/>
    <col min="46" max="217" width="9" style="110"/>
    <col min="218" max="241" width="3.625" style="110" customWidth="1"/>
    <col min="242" max="250" width="9" style="110" customWidth="1"/>
    <col min="251" max="251" width="2" style="110" customWidth="1"/>
    <col min="252" max="473" width="9" style="110"/>
    <col min="474" max="497" width="3.625" style="110" customWidth="1"/>
    <col min="498" max="506" width="9" style="110" customWidth="1"/>
    <col min="507" max="507" width="2" style="110" customWidth="1"/>
    <col min="508" max="729" width="9" style="110"/>
    <col min="730" max="753" width="3.625" style="110" customWidth="1"/>
    <col min="754" max="762" width="9" style="110" customWidth="1"/>
    <col min="763" max="763" width="2" style="110" customWidth="1"/>
    <col min="764" max="985" width="9" style="110"/>
    <col min="986" max="1009" width="3.625" style="110" customWidth="1"/>
    <col min="1010" max="1018" width="9" style="110" customWidth="1"/>
    <col min="1019" max="1019" width="2" style="110" customWidth="1"/>
    <col min="1020" max="1241" width="9" style="110"/>
    <col min="1242" max="1265" width="3.625" style="110" customWidth="1"/>
    <col min="1266" max="1274" width="9" style="110" customWidth="1"/>
    <col min="1275" max="1275" width="2" style="110" customWidth="1"/>
    <col min="1276" max="1497" width="9" style="110"/>
    <col min="1498" max="1521" width="3.625" style="110" customWidth="1"/>
    <col min="1522" max="1530" width="9" style="110" customWidth="1"/>
    <col min="1531" max="1531" width="2" style="110" customWidth="1"/>
    <col min="1532" max="1753" width="9" style="110"/>
    <col min="1754" max="1777" width="3.625" style="110" customWidth="1"/>
    <col min="1778" max="1786" width="9" style="110" customWidth="1"/>
    <col min="1787" max="1787" width="2" style="110" customWidth="1"/>
    <col min="1788" max="2009" width="9" style="110"/>
    <col min="2010" max="2033" width="3.625" style="110" customWidth="1"/>
    <col min="2034" max="2042" width="9" style="110" customWidth="1"/>
    <col min="2043" max="2043" width="2" style="110" customWidth="1"/>
    <col min="2044" max="2265" width="9" style="110"/>
    <col min="2266" max="2289" width="3.625" style="110" customWidth="1"/>
    <col min="2290" max="2298" width="9" style="110" customWidth="1"/>
    <col min="2299" max="2299" width="2" style="110" customWidth="1"/>
    <col min="2300" max="2521" width="9" style="110"/>
    <col min="2522" max="2545" width="3.625" style="110" customWidth="1"/>
    <col min="2546" max="2554" width="9" style="110" customWidth="1"/>
    <col min="2555" max="2555" width="2" style="110" customWidth="1"/>
    <col min="2556" max="2777" width="9" style="110"/>
    <col min="2778" max="2801" width="3.625" style="110" customWidth="1"/>
    <col min="2802" max="2810" width="9" style="110" customWidth="1"/>
    <col min="2811" max="2811" width="2" style="110" customWidth="1"/>
    <col min="2812" max="3033" width="9" style="110"/>
    <col min="3034" max="3057" width="3.625" style="110" customWidth="1"/>
    <col min="3058" max="3066" width="9" style="110" customWidth="1"/>
    <col min="3067" max="3067" width="2" style="110" customWidth="1"/>
    <col min="3068" max="3289" width="9" style="110"/>
    <col min="3290" max="3313" width="3.625" style="110" customWidth="1"/>
    <col min="3314" max="3322" width="9" style="110" customWidth="1"/>
    <col min="3323" max="3323" width="2" style="110" customWidth="1"/>
    <col min="3324" max="3545" width="9" style="110"/>
    <col min="3546" max="3569" width="3.625" style="110" customWidth="1"/>
    <col min="3570" max="3578" width="9" style="110" customWidth="1"/>
    <col min="3579" max="3579" width="2" style="110" customWidth="1"/>
    <col min="3580" max="3801" width="9" style="110"/>
    <col min="3802" max="3825" width="3.625" style="110" customWidth="1"/>
    <col min="3826" max="3834" width="9" style="110" customWidth="1"/>
    <col min="3835" max="3835" width="2" style="110" customWidth="1"/>
    <col min="3836" max="4057" width="9" style="110"/>
    <col min="4058" max="4081" width="3.625" style="110" customWidth="1"/>
    <col min="4082" max="4090" width="9" style="110" customWidth="1"/>
    <col min="4091" max="4091" width="2" style="110" customWidth="1"/>
    <col min="4092" max="4313" width="9" style="110"/>
    <col min="4314" max="4337" width="3.625" style="110" customWidth="1"/>
    <col min="4338" max="4346" width="9" style="110" customWidth="1"/>
    <col min="4347" max="4347" width="2" style="110" customWidth="1"/>
    <col min="4348" max="4569" width="9" style="110"/>
    <col min="4570" max="4593" width="3.625" style="110" customWidth="1"/>
    <col min="4594" max="4602" width="9" style="110" customWidth="1"/>
    <col min="4603" max="4603" width="2" style="110" customWidth="1"/>
    <col min="4604" max="4825" width="9" style="110"/>
    <col min="4826" max="4849" width="3.625" style="110" customWidth="1"/>
    <col min="4850" max="4858" width="9" style="110" customWidth="1"/>
    <col min="4859" max="4859" width="2" style="110" customWidth="1"/>
    <col min="4860" max="5081" width="9" style="110"/>
    <col min="5082" max="5105" width="3.625" style="110" customWidth="1"/>
    <col min="5106" max="5114" width="9" style="110" customWidth="1"/>
    <col min="5115" max="5115" width="2" style="110" customWidth="1"/>
    <col min="5116" max="5337" width="9" style="110"/>
    <col min="5338" max="5361" width="3.625" style="110" customWidth="1"/>
    <col min="5362" max="5370" width="9" style="110" customWidth="1"/>
    <col min="5371" max="5371" width="2" style="110" customWidth="1"/>
    <col min="5372" max="5593" width="9" style="110"/>
    <col min="5594" max="5617" width="3.625" style="110" customWidth="1"/>
    <col min="5618" max="5626" width="9" style="110" customWidth="1"/>
    <col min="5627" max="5627" width="2" style="110" customWidth="1"/>
    <col min="5628" max="5849" width="9" style="110"/>
    <col min="5850" max="5873" width="3.625" style="110" customWidth="1"/>
    <col min="5874" max="5882" width="9" style="110" customWidth="1"/>
    <col min="5883" max="5883" width="2" style="110" customWidth="1"/>
    <col min="5884" max="6105" width="9" style="110"/>
    <col min="6106" max="6129" width="3.625" style="110" customWidth="1"/>
    <col min="6130" max="6138" width="9" style="110" customWidth="1"/>
    <col min="6139" max="6139" width="2" style="110" customWidth="1"/>
    <col min="6140" max="6361" width="9" style="110"/>
    <col min="6362" max="6385" width="3.625" style="110" customWidth="1"/>
    <col min="6386" max="6394" width="9" style="110" customWidth="1"/>
    <col min="6395" max="6395" width="2" style="110" customWidth="1"/>
    <col min="6396" max="6617" width="9" style="110"/>
    <col min="6618" max="6641" width="3.625" style="110" customWidth="1"/>
    <col min="6642" max="6650" width="9" style="110" customWidth="1"/>
    <col min="6651" max="6651" width="2" style="110" customWidth="1"/>
    <col min="6652" max="6873" width="9" style="110"/>
    <col min="6874" max="6897" width="3.625" style="110" customWidth="1"/>
    <col min="6898" max="6906" width="9" style="110" customWidth="1"/>
    <col min="6907" max="6907" width="2" style="110" customWidth="1"/>
    <col min="6908" max="7129" width="9" style="110"/>
    <col min="7130" max="7153" width="3.625" style="110" customWidth="1"/>
    <col min="7154" max="7162" width="9" style="110" customWidth="1"/>
    <col min="7163" max="7163" width="2" style="110" customWidth="1"/>
    <col min="7164" max="7385" width="9" style="110"/>
    <col min="7386" max="7409" width="3.625" style="110" customWidth="1"/>
    <col min="7410" max="7418" width="9" style="110" customWidth="1"/>
    <col min="7419" max="7419" width="2" style="110" customWidth="1"/>
    <col min="7420" max="7641" width="9" style="110"/>
    <col min="7642" max="7665" width="3.625" style="110" customWidth="1"/>
    <col min="7666" max="7674" width="9" style="110" customWidth="1"/>
    <col min="7675" max="7675" width="2" style="110" customWidth="1"/>
    <col min="7676" max="7897" width="9" style="110"/>
    <col min="7898" max="7921" width="3.625" style="110" customWidth="1"/>
    <col min="7922" max="7930" width="9" style="110" customWidth="1"/>
    <col min="7931" max="7931" width="2" style="110" customWidth="1"/>
    <col min="7932" max="8153" width="9" style="110"/>
    <col min="8154" max="8177" width="3.625" style="110" customWidth="1"/>
    <col min="8178" max="8186" width="9" style="110" customWidth="1"/>
    <col min="8187" max="8187" width="2" style="110" customWidth="1"/>
    <col min="8188" max="8409" width="9" style="110"/>
    <col min="8410" max="8433" width="3.625" style="110" customWidth="1"/>
    <col min="8434" max="8442" width="9" style="110" customWidth="1"/>
    <col min="8443" max="8443" width="2" style="110" customWidth="1"/>
    <col min="8444" max="8665" width="9" style="110"/>
    <col min="8666" max="8689" width="3.625" style="110" customWidth="1"/>
    <col min="8690" max="8698" width="9" style="110" customWidth="1"/>
    <col min="8699" max="8699" width="2" style="110" customWidth="1"/>
    <col min="8700" max="8921" width="9" style="110"/>
    <col min="8922" max="8945" width="3.625" style="110" customWidth="1"/>
    <col min="8946" max="8954" width="9" style="110" customWidth="1"/>
    <col min="8955" max="8955" width="2" style="110" customWidth="1"/>
    <col min="8956" max="9177" width="9" style="110"/>
    <col min="9178" max="9201" width="3.625" style="110" customWidth="1"/>
    <col min="9202" max="9210" width="9" style="110" customWidth="1"/>
    <col min="9211" max="9211" width="2" style="110" customWidth="1"/>
    <col min="9212" max="9433" width="9" style="110"/>
    <col min="9434" max="9457" width="3.625" style="110" customWidth="1"/>
    <col min="9458" max="9466" width="9" style="110" customWidth="1"/>
    <col min="9467" max="9467" width="2" style="110" customWidth="1"/>
    <col min="9468" max="9689" width="9" style="110"/>
    <col min="9690" max="9713" width="3.625" style="110" customWidth="1"/>
    <col min="9714" max="9722" width="9" style="110" customWidth="1"/>
    <col min="9723" max="9723" width="2" style="110" customWidth="1"/>
    <col min="9724" max="9945" width="9" style="110"/>
    <col min="9946" max="9969" width="3.625" style="110" customWidth="1"/>
    <col min="9970" max="9978" width="9" style="110" customWidth="1"/>
    <col min="9979" max="9979" width="2" style="110" customWidth="1"/>
    <col min="9980" max="10201" width="9" style="110"/>
    <col min="10202" max="10225" width="3.625" style="110" customWidth="1"/>
    <col min="10226" max="10234" width="9" style="110" customWidth="1"/>
    <col min="10235" max="10235" width="2" style="110" customWidth="1"/>
    <col min="10236" max="10457" width="9" style="110"/>
    <col min="10458" max="10481" width="3.625" style="110" customWidth="1"/>
    <col min="10482" max="10490" width="9" style="110" customWidth="1"/>
    <col min="10491" max="10491" width="2" style="110" customWidth="1"/>
    <col min="10492" max="10713" width="9" style="110"/>
    <col min="10714" max="10737" width="3.625" style="110" customWidth="1"/>
    <col min="10738" max="10746" width="9" style="110" customWidth="1"/>
    <col min="10747" max="10747" width="2" style="110" customWidth="1"/>
    <col min="10748" max="10969" width="9" style="110"/>
    <col min="10970" max="10993" width="3.625" style="110" customWidth="1"/>
    <col min="10994" max="11002" width="9" style="110" customWidth="1"/>
    <col min="11003" max="11003" width="2" style="110" customWidth="1"/>
    <col min="11004" max="11225" width="9" style="110"/>
    <col min="11226" max="11249" width="3.625" style="110" customWidth="1"/>
    <col min="11250" max="11258" width="9" style="110" customWidth="1"/>
    <col min="11259" max="11259" width="2" style="110" customWidth="1"/>
    <col min="11260" max="11481" width="9" style="110"/>
    <col min="11482" max="11505" width="3.625" style="110" customWidth="1"/>
    <col min="11506" max="11514" width="9" style="110" customWidth="1"/>
    <col min="11515" max="11515" width="2" style="110" customWidth="1"/>
    <col min="11516" max="11737" width="9" style="110"/>
    <col min="11738" max="11761" width="3.625" style="110" customWidth="1"/>
    <col min="11762" max="11770" width="9" style="110" customWidth="1"/>
    <col min="11771" max="11771" width="2" style="110" customWidth="1"/>
    <col min="11772" max="11993" width="9" style="110"/>
    <col min="11994" max="12017" width="3.625" style="110" customWidth="1"/>
    <col min="12018" max="12026" width="9" style="110" customWidth="1"/>
    <col min="12027" max="12027" width="2" style="110" customWidth="1"/>
    <col min="12028" max="12249" width="9" style="110"/>
    <col min="12250" max="12273" width="3.625" style="110" customWidth="1"/>
    <col min="12274" max="12282" width="9" style="110" customWidth="1"/>
    <col min="12283" max="12283" width="2" style="110" customWidth="1"/>
    <col min="12284" max="12505" width="9" style="110"/>
    <col min="12506" max="12529" width="3.625" style="110" customWidth="1"/>
    <col min="12530" max="12538" width="9" style="110" customWidth="1"/>
    <col min="12539" max="12539" width="2" style="110" customWidth="1"/>
    <col min="12540" max="12761" width="9" style="110"/>
    <col min="12762" max="12785" width="3.625" style="110" customWidth="1"/>
    <col min="12786" max="12794" width="9" style="110" customWidth="1"/>
    <col min="12795" max="12795" width="2" style="110" customWidth="1"/>
    <col min="12796" max="13017" width="9" style="110"/>
    <col min="13018" max="13041" width="3.625" style="110" customWidth="1"/>
    <col min="13042" max="13050" width="9" style="110" customWidth="1"/>
    <col min="13051" max="13051" width="2" style="110" customWidth="1"/>
    <col min="13052" max="13273" width="9" style="110"/>
    <col min="13274" max="13297" width="3.625" style="110" customWidth="1"/>
    <col min="13298" max="13306" width="9" style="110" customWidth="1"/>
    <col min="13307" max="13307" width="2" style="110" customWidth="1"/>
    <col min="13308" max="13529" width="9" style="110"/>
    <col min="13530" max="13553" width="3.625" style="110" customWidth="1"/>
    <col min="13554" max="13562" width="9" style="110" customWidth="1"/>
    <col min="13563" max="13563" width="2" style="110" customWidth="1"/>
    <col min="13564" max="13785" width="9" style="110"/>
    <col min="13786" max="13809" width="3.625" style="110" customWidth="1"/>
    <col min="13810" max="13818" width="9" style="110" customWidth="1"/>
    <col min="13819" max="13819" width="2" style="110" customWidth="1"/>
    <col min="13820" max="14041" width="9" style="110"/>
    <col min="14042" max="14065" width="3.625" style="110" customWidth="1"/>
    <col min="14066" max="14074" width="9" style="110" customWidth="1"/>
    <col min="14075" max="14075" width="2" style="110" customWidth="1"/>
    <col min="14076" max="14297" width="9" style="110"/>
    <col min="14298" max="14321" width="3.625" style="110" customWidth="1"/>
    <col min="14322" max="14330" width="9" style="110" customWidth="1"/>
    <col min="14331" max="14331" width="2" style="110" customWidth="1"/>
    <col min="14332" max="14553" width="9" style="110"/>
    <col min="14554" max="14577" width="3.625" style="110" customWidth="1"/>
    <col min="14578" max="14586" width="9" style="110" customWidth="1"/>
    <col min="14587" max="14587" width="2" style="110" customWidth="1"/>
    <col min="14588" max="14809" width="9" style="110"/>
    <col min="14810" max="14833" width="3.625" style="110" customWidth="1"/>
    <col min="14834" max="14842" width="9" style="110" customWidth="1"/>
    <col min="14843" max="14843" width="2" style="110" customWidth="1"/>
    <col min="14844" max="15065" width="9" style="110"/>
    <col min="15066" max="15089" width="3.625" style="110" customWidth="1"/>
    <col min="15090" max="15098" width="9" style="110" customWidth="1"/>
    <col min="15099" max="15099" width="2" style="110" customWidth="1"/>
    <col min="15100" max="15321" width="9" style="110"/>
    <col min="15322" max="15345" width="3.625" style="110" customWidth="1"/>
    <col min="15346" max="15354" width="9" style="110" customWidth="1"/>
    <col min="15355" max="15355" width="2" style="110" customWidth="1"/>
    <col min="15356" max="15577" width="9" style="110"/>
    <col min="15578" max="15601" width="3.625" style="110" customWidth="1"/>
    <col min="15602" max="15610" width="9" style="110" customWidth="1"/>
    <col min="15611" max="15611" width="2" style="110" customWidth="1"/>
    <col min="15612" max="15833" width="9" style="110"/>
    <col min="15834" max="15857" width="3.625" style="110" customWidth="1"/>
    <col min="15858" max="15866" width="9" style="110" customWidth="1"/>
    <col min="15867" max="15867" width="2" style="110" customWidth="1"/>
    <col min="15868" max="16089" width="9" style="110"/>
    <col min="16090" max="16113" width="3.625" style="110" customWidth="1"/>
    <col min="16114" max="16122" width="9" style="110" customWidth="1"/>
    <col min="16123" max="16123" width="2" style="110" customWidth="1"/>
    <col min="16124" max="16383" width="9" style="110"/>
    <col min="16384" max="16384" width="9" style="110" customWidth="1"/>
  </cols>
  <sheetData>
    <row r="1" spans="2:45" ht="20.100000000000001" hidden="1" customHeight="1">
      <c r="B1" s="280"/>
    </row>
    <row r="2" spans="2:45" ht="20.100000000000001" customHeight="1">
      <c r="B2" s="280" t="s">
        <v>323</v>
      </c>
    </row>
    <row r="3" spans="2:45" ht="20.100000000000001" customHeight="1">
      <c r="B3" s="280" t="s">
        <v>325</v>
      </c>
    </row>
    <row r="4" spans="2:45" ht="7.5" customHeight="1">
      <c r="B4" s="83"/>
      <c r="C4" s="83"/>
      <c r="D4" s="83"/>
      <c r="E4" s="83"/>
      <c r="F4" s="83"/>
      <c r="G4" s="83"/>
      <c r="H4" s="83"/>
      <c r="I4" s="83"/>
      <c r="J4" s="83"/>
      <c r="K4" s="83"/>
      <c r="L4" s="83"/>
      <c r="M4" s="83"/>
      <c r="N4" s="83"/>
      <c r="O4" s="83"/>
      <c r="P4" s="83"/>
      <c r="Q4" s="559"/>
      <c r="R4" s="83"/>
      <c r="S4" s="83"/>
      <c r="T4" s="83"/>
      <c r="U4" s="83"/>
      <c r="V4" s="83"/>
      <c r="W4" s="83"/>
      <c r="X4" s="83"/>
      <c r="Y4" s="559"/>
      <c r="Z4" s="560"/>
      <c r="AA4" s="560"/>
    </row>
    <row r="5" spans="2:45" ht="19.5" customHeight="1">
      <c r="B5" s="71" t="s">
        <v>993</v>
      </c>
      <c r="C5" s="83"/>
      <c r="D5" s="74"/>
      <c r="E5" s="74"/>
      <c r="F5" s="74"/>
      <c r="G5" s="74"/>
      <c r="H5" s="74"/>
      <c r="I5" s="74"/>
      <c r="J5" s="74"/>
      <c r="K5" s="74"/>
      <c r="L5" s="74"/>
      <c r="M5" s="74"/>
      <c r="N5" s="74"/>
      <c r="O5" s="74"/>
      <c r="P5" s="74"/>
      <c r="Q5" s="74"/>
      <c r="R5" s="74"/>
      <c r="S5" s="74"/>
      <c r="T5" s="74"/>
      <c r="U5" s="74"/>
      <c r="V5" s="74"/>
      <c r="W5" s="74"/>
      <c r="X5" s="74"/>
      <c r="Y5" s="74"/>
      <c r="Z5" s="560"/>
      <c r="AA5" s="560"/>
    </row>
    <row r="6" spans="2:45" ht="15.75" customHeight="1">
      <c r="B6" s="83"/>
      <c r="C6" s="74"/>
      <c r="D6" s="561"/>
      <c r="E6" s="561"/>
      <c r="F6" s="561"/>
      <c r="G6" s="561"/>
      <c r="H6" s="561"/>
      <c r="I6" s="74"/>
      <c r="J6" s="74"/>
      <c r="K6" s="74"/>
      <c r="L6" s="74"/>
      <c r="M6" s="74"/>
      <c r="N6" s="74"/>
      <c r="O6" s="74"/>
      <c r="P6" s="74"/>
      <c r="Q6" s="74"/>
      <c r="R6" s="74"/>
      <c r="S6" s="74"/>
      <c r="T6" s="74"/>
      <c r="U6" s="74"/>
      <c r="V6" s="74"/>
      <c r="W6" s="74"/>
      <c r="X6" s="74"/>
      <c r="Y6" s="74"/>
      <c r="Z6" s="83"/>
      <c r="AA6" s="83"/>
    </row>
    <row r="7" spans="2:45" ht="18" customHeight="1">
      <c r="B7" s="83"/>
      <c r="C7" s="74" t="s">
        <v>229</v>
      </c>
      <c r="D7" s="562"/>
      <c r="E7" s="74"/>
      <c r="F7" s="74"/>
      <c r="G7" s="74"/>
      <c r="H7" s="74"/>
      <c r="I7" s="74"/>
      <c r="J7" s="74"/>
      <c r="K7" s="74"/>
      <c r="L7" s="74"/>
      <c r="M7" s="74"/>
      <c r="N7" s="74"/>
      <c r="O7" s="74"/>
      <c r="P7" s="74"/>
      <c r="Q7" s="74"/>
      <c r="R7" s="74"/>
      <c r="S7" s="74"/>
      <c r="T7" s="74"/>
      <c r="U7" s="563"/>
      <c r="V7" s="74"/>
      <c r="W7" s="74"/>
      <c r="X7" s="74"/>
      <c r="Y7" s="74"/>
      <c r="Z7" s="83"/>
      <c r="AA7" s="83"/>
      <c r="AR7" s="558"/>
      <c r="AS7" s="564"/>
    </row>
    <row r="8" spans="2:45" ht="30" customHeight="1">
      <c r="B8" s="83"/>
      <c r="C8" s="74"/>
      <c r="D8" s="1670" t="s">
        <v>230</v>
      </c>
      <c r="E8" s="1671"/>
      <c r="F8" s="1671"/>
      <c r="G8" s="1671"/>
      <c r="H8" s="1671"/>
      <c r="I8" s="1672"/>
      <c r="J8" s="1742" t="str">
        <f>IF(入力シート!F11="","",入力シート!F11)&amp;"中層ＺＥＨ-Ｍ支援事業"</f>
        <v>中層ＺＥＨ-Ｍ支援事業</v>
      </c>
      <c r="K8" s="1742"/>
      <c r="L8" s="1742"/>
      <c r="M8" s="1742"/>
      <c r="N8" s="1742"/>
      <c r="O8" s="1742"/>
      <c r="P8" s="1742"/>
      <c r="Q8" s="1742"/>
      <c r="R8" s="1742"/>
      <c r="S8" s="1742"/>
      <c r="T8" s="1742"/>
      <c r="U8" s="1742"/>
      <c r="V8" s="1743"/>
      <c r="W8" s="565"/>
      <c r="X8" s="565"/>
      <c r="Y8" s="565"/>
      <c r="Z8" s="83"/>
      <c r="AA8" s="83"/>
    </row>
    <row r="9" spans="2:45" ht="7.5" customHeight="1">
      <c r="B9" s="83"/>
      <c r="C9" s="74"/>
      <c r="D9" s="566"/>
      <c r="E9" s="566"/>
      <c r="F9" s="566"/>
      <c r="G9" s="566"/>
      <c r="H9" s="566"/>
      <c r="I9" s="566"/>
      <c r="J9" s="566"/>
      <c r="K9" s="566"/>
      <c r="L9" s="566"/>
      <c r="M9" s="566"/>
      <c r="N9" s="566"/>
      <c r="O9" s="566"/>
      <c r="P9" s="566"/>
      <c r="Q9" s="566"/>
      <c r="R9" s="566"/>
      <c r="S9" s="566"/>
      <c r="T9" s="566"/>
      <c r="U9" s="566"/>
      <c r="V9" s="566"/>
      <c r="W9" s="565"/>
      <c r="X9" s="565"/>
      <c r="Y9" s="565"/>
      <c r="Z9" s="83"/>
      <c r="AA9" s="83"/>
    </row>
    <row r="10" spans="2:45" ht="18" customHeight="1">
      <c r="B10" s="83"/>
      <c r="C10" s="74" t="s">
        <v>385</v>
      </c>
      <c r="D10" s="562"/>
      <c r="E10" s="74"/>
      <c r="F10" s="74"/>
      <c r="G10" s="74"/>
      <c r="H10" s="74"/>
      <c r="I10" s="74"/>
      <c r="J10" s="74"/>
      <c r="K10" s="74"/>
      <c r="L10" s="74"/>
      <c r="M10" s="74"/>
      <c r="N10" s="74"/>
      <c r="O10" s="74"/>
      <c r="P10" s="74"/>
      <c r="Q10" s="74"/>
      <c r="R10" s="74"/>
      <c r="S10" s="74"/>
      <c r="T10" s="74"/>
      <c r="U10" s="563"/>
      <c r="V10" s="74"/>
      <c r="W10" s="74"/>
      <c r="X10" s="74"/>
      <c r="Y10" s="74"/>
      <c r="Z10" s="83"/>
      <c r="AA10" s="83"/>
    </row>
    <row r="11" spans="2:45" ht="30" customHeight="1">
      <c r="B11" s="83"/>
      <c r="C11" s="74"/>
      <c r="D11" s="1670" t="s">
        <v>386</v>
      </c>
      <c r="E11" s="1671"/>
      <c r="F11" s="1671"/>
      <c r="G11" s="1671"/>
      <c r="H11" s="1671"/>
      <c r="I11" s="1672"/>
      <c r="J11" s="705" t="s">
        <v>159</v>
      </c>
      <c r="K11" s="568" t="s">
        <v>387</v>
      </c>
      <c r="L11" s="568"/>
      <c r="M11" s="568"/>
      <c r="N11" s="568"/>
      <c r="O11" s="568"/>
      <c r="P11" s="568"/>
      <c r="Q11" s="567" t="s">
        <v>159</v>
      </c>
      <c r="R11" s="568" t="s">
        <v>388</v>
      </c>
      <c r="S11" s="568"/>
      <c r="T11" s="568"/>
      <c r="U11" s="568"/>
      <c r="V11" s="569"/>
      <c r="W11" s="565"/>
      <c r="X11" s="565"/>
      <c r="Y11" s="565"/>
      <c r="Z11" s="83"/>
      <c r="AA11" s="83"/>
      <c r="AC11" s="570"/>
    </row>
    <row r="12" spans="2:45" ht="39.950000000000003" customHeight="1">
      <c r="B12" s="83"/>
      <c r="C12" s="74"/>
      <c r="D12" s="1744" t="s">
        <v>389</v>
      </c>
      <c r="E12" s="1745"/>
      <c r="F12" s="1745"/>
      <c r="G12" s="1745"/>
      <c r="H12" s="1745"/>
      <c r="I12" s="1746"/>
      <c r="J12" s="1747"/>
      <c r="K12" s="1748"/>
      <c r="L12" s="1748"/>
      <c r="M12" s="1748"/>
      <c r="N12" s="1748"/>
      <c r="O12" s="1748"/>
      <c r="P12" s="1748"/>
      <c r="Q12" s="1748"/>
      <c r="R12" s="1748"/>
      <c r="S12" s="1748"/>
      <c r="T12" s="1748"/>
      <c r="U12" s="1748"/>
      <c r="V12" s="1749"/>
      <c r="W12" s="565"/>
      <c r="X12" s="565"/>
      <c r="Y12" s="565"/>
      <c r="Z12" s="83"/>
      <c r="AA12" s="83"/>
      <c r="AC12" s="570"/>
    </row>
    <row r="13" spans="2:45" ht="30" customHeight="1">
      <c r="B13" s="83"/>
      <c r="C13" s="74"/>
      <c r="D13" s="1670" t="s">
        <v>397</v>
      </c>
      <c r="E13" s="1671"/>
      <c r="F13" s="1671"/>
      <c r="G13" s="1671"/>
      <c r="H13" s="1671"/>
      <c r="I13" s="1672"/>
      <c r="J13" s="556" t="s">
        <v>361</v>
      </c>
      <c r="K13" s="1750"/>
      <c r="L13" s="1750"/>
      <c r="M13" s="1750"/>
      <c r="N13" s="571" t="s">
        <v>333</v>
      </c>
      <c r="O13" s="556" t="s">
        <v>334</v>
      </c>
      <c r="P13" s="1751"/>
      <c r="Q13" s="1751"/>
      <c r="R13" s="1752"/>
      <c r="S13" s="572" t="s">
        <v>231</v>
      </c>
      <c r="T13" s="609" t="s">
        <v>213</v>
      </c>
      <c r="U13" s="74"/>
      <c r="V13" s="74"/>
      <c r="Y13" s="565"/>
      <c r="Z13" s="83"/>
      <c r="AA13" s="83"/>
    </row>
    <row r="14" spans="2:45" ht="7.5" customHeight="1">
      <c r="B14" s="83"/>
      <c r="C14" s="74"/>
      <c r="D14" s="566"/>
      <c r="E14" s="566"/>
      <c r="F14" s="566"/>
      <c r="G14" s="566"/>
      <c r="H14" s="566"/>
      <c r="I14" s="566"/>
      <c r="J14" s="566"/>
      <c r="K14" s="566"/>
      <c r="L14" s="566"/>
      <c r="M14" s="566"/>
      <c r="N14" s="566"/>
      <c r="O14" s="566"/>
      <c r="P14" s="566"/>
      <c r="Q14" s="566"/>
      <c r="R14" s="566"/>
      <c r="S14" s="566"/>
      <c r="T14" s="566"/>
      <c r="U14" s="566"/>
      <c r="V14" s="566"/>
      <c r="W14" s="565"/>
      <c r="X14" s="565"/>
      <c r="Y14" s="565"/>
      <c r="Z14" s="83"/>
      <c r="AA14" s="83"/>
    </row>
    <row r="15" spans="2:45" ht="18" customHeight="1">
      <c r="B15" s="83"/>
      <c r="C15" s="74" t="s">
        <v>296</v>
      </c>
      <c r="D15" s="562"/>
      <c r="E15" s="74"/>
      <c r="F15" s="74"/>
      <c r="G15" s="74"/>
      <c r="H15" s="74"/>
      <c r="I15" s="74"/>
      <c r="J15" s="74"/>
      <c r="K15" s="74"/>
      <c r="L15" s="74"/>
      <c r="M15" s="74"/>
      <c r="N15" s="74"/>
      <c r="O15" s="74"/>
      <c r="P15" s="74"/>
      <c r="Q15" s="74"/>
      <c r="R15" s="74"/>
      <c r="S15" s="74"/>
      <c r="T15" s="74"/>
      <c r="V15" s="696"/>
      <c r="W15" s="696"/>
      <c r="X15" s="696"/>
      <c r="Y15" s="696"/>
      <c r="Z15" s="696"/>
      <c r="AA15" s="83"/>
      <c r="AB15" s="573"/>
      <c r="AC15" s="573"/>
      <c r="AD15" s="573"/>
      <c r="AE15" s="573"/>
      <c r="AF15" s="573"/>
    </row>
    <row r="16" spans="2:45" ht="30" customHeight="1">
      <c r="B16" s="83"/>
      <c r="C16" s="74"/>
      <c r="D16" s="1670" t="s">
        <v>166</v>
      </c>
      <c r="E16" s="1671"/>
      <c r="F16" s="1671"/>
      <c r="G16" s="1671"/>
      <c r="H16" s="1671"/>
      <c r="I16" s="1672"/>
      <c r="J16" s="1753"/>
      <c r="K16" s="1754"/>
      <c r="L16" s="1754"/>
      <c r="M16" s="1754"/>
      <c r="N16" s="1754"/>
      <c r="O16" s="1754"/>
      <c r="P16" s="1754"/>
      <c r="Q16" s="1754"/>
      <c r="R16" s="1755"/>
      <c r="S16" s="563"/>
      <c r="T16" s="1733" t="s">
        <v>852</v>
      </c>
      <c r="U16" s="1733"/>
      <c r="V16" s="1733"/>
      <c r="W16" s="1733"/>
      <c r="X16" s="1733"/>
      <c r="Y16" s="1733"/>
      <c r="Z16" s="1733"/>
      <c r="AA16" s="83"/>
      <c r="AB16" s="573"/>
      <c r="AC16" s="573"/>
      <c r="AD16" s="573"/>
      <c r="AE16" s="573"/>
      <c r="AF16" s="573"/>
    </row>
    <row r="17" spans="2:32" ht="30" customHeight="1">
      <c r="B17" s="83"/>
      <c r="C17" s="74"/>
      <c r="D17" s="1670" t="s">
        <v>173</v>
      </c>
      <c r="E17" s="1671"/>
      <c r="F17" s="1671"/>
      <c r="G17" s="1671"/>
      <c r="H17" s="1671"/>
      <c r="I17" s="1672"/>
      <c r="J17" s="1753"/>
      <c r="K17" s="1754"/>
      <c r="L17" s="1754"/>
      <c r="M17" s="1754"/>
      <c r="N17" s="1754"/>
      <c r="O17" s="1754"/>
      <c r="P17" s="1754"/>
      <c r="Q17" s="1754"/>
      <c r="R17" s="1755"/>
      <c r="S17" s="563"/>
      <c r="T17" s="1733"/>
      <c r="U17" s="1733"/>
      <c r="V17" s="1733"/>
      <c r="W17" s="1733"/>
      <c r="X17" s="1733"/>
      <c r="Y17" s="1733"/>
      <c r="Z17" s="1733"/>
      <c r="AA17" s="83"/>
      <c r="AB17" s="573"/>
      <c r="AC17" s="573"/>
      <c r="AD17" s="573"/>
      <c r="AE17" s="573"/>
      <c r="AF17" s="573"/>
    </row>
    <row r="18" spans="2:32" ht="7.5" customHeight="1">
      <c r="B18" s="83"/>
      <c r="C18" s="74"/>
      <c r="D18" s="566"/>
      <c r="E18" s="566"/>
      <c r="F18" s="566"/>
      <c r="G18" s="566"/>
      <c r="H18" s="566"/>
      <c r="I18" s="566"/>
      <c r="J18" s="566"/>
      <c r="K18" s="566"/>
      <c r="L18" s="566"/>
      <c r="M18" s="566"/>
      <c r="N18" s="566"/>
      <c r="O18" s="566"/>
      <c r="P18" s="566"/>
      <c r="Q18" s="566"/>
      <c r="R18" s="566"/>
      <c r="S18" s="563"/>
      <c r="T18" s="74"/>
      <c r="U18" s="74"/>
      <c r="V18" s="74"/>
      <c r="W18" s="74"/>
      <c r="X18" s="74"/>
      <c r="Y18" s="696"/>
      <c r="Z18" s="83"/>
      <c r="AA18" s="83"/>
      <c r="AB18" s="573"/>
      <c r="AC18" s="573"/>
      <c r="AD18" s="573"/>
      <c r="AE18" s="573"/>
      <c r="AF18" s="573"/>
    </row>
    <row r="19" spans="2:32" ht="18" customHeight="1">
      <c r="B19" s="83"/>
      <c r="C19" s="74" t="s">
        <v>328</v>
      </c>
      <c r="D19" s="562"/>
      <c r="E19" s="74"/>
      <c r="F19" s="74"/>
      <c r="G19" s="74"/>
      <c r="H19" s="74"/>
      <c r="I19" s="74"/>
      <c r="J19" s="74"/>
      <c r="K19" s="74"/>
      <c r="L19" s="74"/>
      <c r="M19" s="74"/>
      <c r="N19" s="74"/>
      <c r="O19" s="74"/>
      <c r="P19" s="74"/>
      <c r="Q19" s="74"/>
      <c r="R19" s="74"/>
      <c r="S19" s="74"/>
      <c r="T19" s="74"/>
      <c r="U19" s="563"/>
      <c r="V19" s="74"/>
      <c r="W19" s="74"/>
      <c r="X19" s="74"/>
      <c r="Y19" s="74"/>
      <c r="Z19" s="83"/>
      <c r="AA19" s="83"/>
    </row>
    <row r="20" spans="2:32" ht="18" customHeight="1">
      <c r="B20" s="83"/>
      <c r="C20" s="74"/>
      <c r="D20" s="562" t="s">
        <v>679</v>
      </c>
      <c r="E20" s="74"/>
      <c r="F20" s="74"/>
      <c r="G20" s="74"/>
      <c r="H20" s="74"/>
      <c r="I20" s="74"/>
      <c r="J20" s="74"/>
      <c r="K20" s="74"/>
      <c r="L20" s="74"/>
      <c r="M20" s="74"/>
      <c r="N20" s="74"/>
      <c r="O20" s="74"/>
      <c r="P20" s="74"/>
      <c r="Q20" s="74"/>
      <c r="R20" s="74"/>
      <c r="S20" s="74"/>
      <c r="T20" s="74"/>
      <c r="U20" s="563"/>
      <c r="V20" s="74"/>
      <c r="W20" s="74"/>
      <c r="X20" s="74"/>
      <c r="Y20" s="74"/>
      <c r="Z20" s="83"/>
      <c r="AA20" s="83"/>
    </row>
    <row r="21" spans="2:32" ht="30" customHeight="1">
      <c r="B21" s="83"/>
      <c r="C21" s="74"/>
      <c r="D21" s="1724" t="s">
        <v>434</v>
      </c>
      <c r="E21" s="1725"/>
      <c r="F21" s="1725"/>
      <c r="G21" s="1725"/>
      <c r="H21" s="1725"/>
      <c r="I21" s="1726"/>
      <c r="J21" s="1739"/>
      <c r="K21" s="1740"/>
      <c r="L21" s="1740"/>
      <c r="M21" s="1741"/>
      <c r="N21" s="94" t="s">
        <v>165</v>
      </c>
      <c r="O21" s="74" t="s">
        <v>232</v>
      </c>
      <c r="P21" s="574" t="s">
        <v>853</v>
      </c>
      <c r="Q21" s="74"/>
      <c r="R21" s="74"/>
      <c r="S21" s="74"/>
      <c r="T21" s="74"/>
      <c r="U21" s="563"/>
      <c r="V21" s="74"/>
      <c r="W21" s="74"/>
      <c r="X21" s="74"/>
      <c r="Y21" s="74"/>
      <c r="AB21" s="110"/>
      <c r="AC21" s="110"/>
      <c r="AD21" s="575"/>
      <c r="AE21" s="558"/>
    </row>
    <row r="22" spans="2:32" ht="30" customHeight="1">
      <c r="B22" s="83"/>
      <c r="C22" s="74"/>
      <c r="D22" s="1724" t="s">
        <v>667</v>
      </c>
      <c r="E22" s="1725"/>
      <c r="F22" s="1725"/>
      <c r="G22" s="1725"/>
      <c r="H22" s="1725"/>
      <c r="I22" s="1726"/>
      <c r="J22" s="1739"/>
      <c r="K22" s="1740"/>
      <c r="L22" s="1740"/>
      <c r="M22" s="1741"/>
      <c r="N22" s="94" t="s">
        <v>165</v>
      </c>
      <c r="O22" s="74" t="s">
        <v>398</v>
      </c>
      <c r="P22" s="574" t="s">
        <v>853</v>
      </c>
      <c r="Q22" s="74"/>
      <c r="R22" s="74"/>
      <c r="S22" s="74"/>
      <c r="T22" s="74"/>
      <c r="U22" s="563"/>
      <c r="V22" s="74"/>
      <c r="W22" s="74"/>
      <c r="X22" s="74"/>
      <c r="Y22" s="74"/>
      <c r="AB22" s="110"/>
      <c r="AC22" s="110"/>
      <c r="AD22" s="575"/>
      <c r="AE22" s="558"/>
    </row>
    <row r="23" spans="2:32" ht="29.1" customHeight="1">
      <c r="B23" s="83"/>
      <c r="C23" s="74"/>
      <c r="D23" s="1724" t="s">
        <v>703</v>
      </c>
      <c r="E23" s="1725"/>
      <c r="F23" s="1725"/>
      <c r="G23" s="1725"/>
      <c r="H23" s="1725"/>
      <c r="I23" s="1726"/>
      <c r="J23" s="1732" t="str">
        <f>IF(OR(J21="",J22=""),"",J21+J22)</f>
        <v/>
      </c>
      <c r="K23" s="1732"/>
      <c r="L23" s="1732"/>
      <c r="M23" s="1732"/>
      <c r="N23" s="94" t="s">
        <v>165</v>
      </c>
      <c r="O23" s="74" t="s">
        <v>324</v>
      </c>
      <c r="P23" s="74" t="s">
        <v>854</v>
      </c>
      <c r="Q23" s="74"/>
      <c r="R23" s="74"/>
      <c r="S23" s="74"/>
      <c r="T23" s="74"/>
      <c r="U23" s="563"/>
      <c r="V23" s="74"/>
      <c r="W23" s="74"/>
      <c r="X23" s="74"/>
      <c r="Y23" s="74"/>
      <c r="Z23" s="83"/>
      <c r="AA23" s="111"/>
      <c r="AB23" s="110"/>
      <c r="AC23" s="110"/>
      <c r="AD23" s="110"/>
    </row>
    <row r="24" spans="2:32" ht="29.1" customHeight="1">
      <c r="B24" s="83"/>
      <c r="C24" s="74"/>
      <c r="D24" s="1724" t="s">
        <v>704</v>
      </c>
      <c r="E24" s="1725"/>
      <c r="F24" s="1725"/>
      <c r="G24" s="1725"/>
      <c r="H24" s="1725"/>
      <c r="I24" s="1726"/>
      <c r="J24" s="1732" t="str">
        <f>IF(OR(J21="",J22=""),"",ROUNDDOWN(J23/3,-3))</f>
        <v/>
      </c>
      <c r="K24" s="1732"/>
      <c r="L24" s="1732"/>
      <c r="M24" s="1732"/>
      <c r="N24" s="94" t="s">
        <v>165</v>
      </c>
      <c r="O24" s="74" t="s">
        <v>402</v>
      </c>
      <c r="P24" s="74" t="s">
        <v>705</v>
      </c>
      <c r="Q24" s="74"/>
      <c r="R24" s="74"/>
      <c r="S24" s="74"/>
      <c r="T24" s="74"/>
      <c r="U24" s="563"/>
      <c r="V24" s="74"/>
      <c r="W24" s="74"/>
      <c r="X24" s="74"/>
      <c r="Y24" s="74"/>
      <c r="Z24" s="83"/>
      <c r="AA24" s="111"/>
      <c r="AB24" s="557"/>
      <c r="AC24" s="110"/>
      <c r="AD24" s="110"/>
    </row>
    <row r="25" spans="2:32" ht="7.5" customHeight="1">
      <c r="B25" s="83"/>
      <c r="C25" s="74"/>
      <c r="D25" s="574"/>
      <c r="E25" s="91"/>
      <c r="F25" s="576"/>
      <c r="G25" s="91"/>
      <c r="H25" s="91"/>
      <c r="I25" s="91"/>
      <c r="J25" s="91"/>
      <c r="K25" s="91"/>
      <c r="L25" s="577"/>
      <c r="M25" s="577"/>
      <c r="N25" s="577"/>
      <c r="O25" s="74"/>
      <c r="P25" s="74"/>
      <c r="Q25" s="74"/>
      <c r="R25" s="74"/>
      <c r="S25" s="74"/>
      <c r="T25" s="74"/>
      <c r="U25" s="563"/>
      <c r="V25" s="74"/>
      <c r="W25" s="74"/>
      <c r="X25" s="74"/>
      <c r="Y25" s="74"/>
      <c r="Z25" s="83"/>
      <c r="AA25" s="83"/>
      <c r="AC25" s="110"/>
      <c r="AD25" s="110"/>
    </row>
    <row r="26" spans="2:32" ht="45" customHeight="1">
      <c r="B26" s="83"/>
      <c r="C26" s="74"/>
      <c r="D26" s="1733" t="s">
        <v>914</v>
      </c>
      <c r="E26" s="1733"/>
      <c r="F26" s="1733"/>
      <c r="G26" s="1733"/>
      <c r="H26" s="1733"/>
      <c r="I26" s="1733"/>
      <c r="J26" s="1733"/>
      <c r="K26" s="1733"/>
      <c r="L26" s="1733"/>
      <c r="M26" s="1733"/>
      <c r="N26" s="1733"/>
      <c r="O26" s="1733"/>
      <c r="P26" s="696"/>
      <c r="Q26" s="696"/>
      <c r="R26" s="696"/>
      <c r="S26" s="696"/>
      <c r="T26" s="696"/>
      <c r="U26" s="696"/>
      <c r="V26" s="696"/>
      <c r="W26" s="696"/>
      <c r="X26" s="696"/>
      <c r="Y26" s="696"/>
      <c r="Z26" s="696"/>
      <c r="AA26" s="565"/>
    </row>
    <row r="27" spans="2:32" ht="30" customHeight="1">
      <c r="B27" s="83"/>
      <c r="C27" s="74"/>
      <c r="D27" s="1724" t="s">
        <v>668</v>
      </c>
      <c r="E27" s="1725"/>
      <c r="F27" s="1725"/>
      <c r="G27" s="1725"/>
      <c r="H27" s="1725"/>
      <c r="I27" s="1726"/>
      <c r="J27" s="1734"/>
      <c r="K27" s="1734"/>
      <c r="L27" s="1734"/>
      <c r="M27" s="1734"/>
      <c r="N27" s="94" t="s">
        <v>165</v>
      </c>
      <c r="O27" s="74" t="s">
        <v>706</v>
      </c>
      <c r="P27" s="1735" t="s">
        <v>855</v>
      </c>
      <c r="Q27" s="1735"/>
      <c r="R27" s="1735"/>
      <c r="S27" s="1735"/>
      <c r="T27" s="1735"/>
      <c r="U27" s="1735"/>
      <c r="V27" s="1735"/>
      <c r="W27" s="1735"/>
      <c r="X27" s="1735"/>
      <c r="Y27" s="1735"/>
      <c r="Z27" s="578"/>
      <c r="AA27" s="83"/>
      <c r="AB27" s="579"/>
    </row>
    <row r="28" spans="2:32" ht="30" customHeight="1">
      <c r="B28" s="83"/>
      <c r="C28" s="74"/>
      <c r="D28" s="1724" t="s">
        <v>856</v>
      </c>
      <c r="E28" s="1725"/>
      <c r="F28" s="1725"/>
      <c r="G28" s="1725"/>
      <c r="H28" s="1725"/>
      <c r="I28" s="1726"/>
      <c r="J28" s="1736"/>
      <c r="K28" s="1737"/>
      <c r="L28" s="1737"/>
      <c r="M28" s="1738"/>
      <c r="N28" s="94"/>
      <c r="O28" s="74" t="s">
        <v>707</v>
      </c>
      <c r="P28" s="1735" t="s">
        <v>857</v>
      </c>
      <c r="Q28" s="1735"/>
      <c r="R28" s="1735"/>
      <c r="S28" s="1735"/>
      <c r="T28" s="1735"/>
      <c r="U28" s="1735"/>
      <c r="V28" s="1735"/>
      <c r="W28" s="1735"/>
      <c r="X28" s="1735"/>
      <c r="Y28" s="1735"/>
      <c r="Z28" s="578"/>
      <c r="AB28" s="554" t="s">
        <v>858</v>
      </c>
    </row>
    <row r="29" spans="2:32" ht="30" customHeight="1">
      <c r="B29" s="83"/>
      <c r="C29" s="74"/>
      <c r="D29" s="1724" t="s">
        <v>669</v>
      </c>
      <c r="E29" s="1725"/>
      <c r="F29" s="1725"/>
      <c r="G29" s="1725"/>
      <c r="H29" s="1725"/>
      <c r="I29" s="1726"/>
      <c r="J29" s="1756">
        <v>80000</v>
      </c>
      <c r="K29" s="1756"/>
      <c r="L29" s="1756"/>
      <c r="M29" s="1756"/>
      <c r="N29" s="94" t="s">
        <v>165</v>
      </c>
      <c r="O29" s="74" t="s">
        <v>457</v>
      </c>
      <c r="P29" s="74" t="s">
        <v>670</v>
      </c>
      <c r="Q29" s="696"/>
      <c r="R29" s="696"/>
      <c r="S29" s="696"/>
      <c r="T29" s="696"/>
      <c r="U29" s="696"/>
      <c r="V29" s="696"/>
      <c r="W29" s="696"/>
      <c r="X29" s="696"/>
      <c r="Y29" s="696"/>
      <c r="Z29" s="580"/>
      <c r="AB29" s="554" t="s">
        <v>859</v>
      </c>
      <c r="AC29" s="281"/>
    </row>
    <row r="30" spans="2:32" ht="30" customHeight="1">
      <c r="B30" s="83"/>
      <c r="C30" s="74"/>
      <c r="D30" s="1724" t="s">
        <v>860</v>
      </c>
      <c r="E30" s="1725"/>
      <c r="F30" s="1725"/>
      <c r="G30" s="1725"/>
      <c r="H30" s="1725"/>
      <c r="I30" s="1726"/>
      <c r="J30" s="1731">
        <f>IF(J28="１／２",J27*2,J27*3)+(J29*3)</f>
        <v>240000</v>
      </c>
      <c r="K30" s="1731"/>
      <c r="L30" s="1731"/>
      <c r="M30" s="1731"/>
      <c r="N30" s="94" t="s">
        <v>165</v>
      </c>
      <c r="O30" s="74" t="s">
        <v>570</v>
      </c>
      <c r="P30" s="83" t="s">
        <v>950</v>
      </c>
      <c r="Q30" s="74"/>
      <c r="R30" s="696"/>
      <c r="S30" s="696"/>
      <c r="T30" s="696"/>
      <c r="U30" s="696"/>
      <c r="V30" s="696"/>
      <c r="W30" s="696"/>
      <c r="X30" s="696"/>
      <c r="Y30" s="696"/>
      <c r="Z30" s="580"/>
      <c r="AA30" s="83"/>
      <c r="AB30" s="579"/>
      <c r="AC30" s="281"/>
    </row>
    <row r="31" spans="2:32" ht="30" customHeight="1">
      <c r="B31" s="83"/>
      <c r="C31" s="74"/>
      <c r="D31" s="1724" t="s">
        <v>861</v>
      </c>
      <c r="E31" s="1725"/>
      <c r="F31" s="1725"/>
      <c r="G31" s="1725"/>
      <c r="H31" s="1725"/>
      <c r="I31" s="1726"/>
      <c r="J31" s="1732" t="str">
        <f>IF(J27="","",ROUNDDOWN(J30/3,-3))</f>
        <v/>
      </c>
      <c r="K31" s="1732"/>
      <c r="L31" s="1732"/>
      <c r="M31" s="1732"/>
      <c r="N31" s="94" t="s">
        <v>165</v>
      </c>
      <c r="O31" s="74" t="s">
        <v>708</v>
      </c>
      <c r="P31" s="74" t="s">
        <v>862</v>
      </c>
      <c r="Q31" s="696"/>
      <c r="R31" s="696"/>
      <c r="S31" s="696"/>
      <c r="T31" s="696"/>
      <c r="U31" s="696"/>
      <c r="V31" s="696"/>
      <c r="W31" s="696"/>
      <c r="X31" s="696"/>
      <c r="Y31" s="696"/>
      <c r="Z31" s="580"/>
      <c r="AA31" s="83"/>
      <c r="AB31" s="579"/>
      <c r="AC31" s="281"/>
    </row>
    <row r="32" spans="2:32" ht="7.5" customHeight="1">
      <c r="B32" s="83"/>
      <c r="C32" s="74"/>
      <c r="D32" s="91"/>
      <c r="E32" s="91"/>
      <c r="F32" s="576"/>
      <c r="G32" s="91"/>
      <c r="H32" s="91"/>
      <c r="I32" s="91"/>
      <c r="J32" s="91"/>
      <c r="K32" s="91"/>
      <c r="L32" s="577"/>
      <c r="M32" s="577"/>
      <c r="N32" s="577"/>
      <c r="O32" s="577"/>
      <c r="P32" s="577"/>
      <c r="Q32" s="577"/>
      <c r="R32" s="577"/>
      <c r="S32" s="577"/>
      <c r="T32" s="577"/>
      <c r="U32" s="577"/>
      <c r="V32" s="577"/>
      <c r="W32" s="577"/>
      <c r="X32" s="577"/>
      <c r="Y32" s="577"/>
      <c r="Z32" s="83"/>
      <c r="AA32" s="83"/>
      <c r="AB32" s="579"/>
    </row>
    <row r="33" spans="2:29" ht="18" customHeight="1">
      <c r="B33" s="83"/>
      <c r="C33" s="74"/>
      <c r="D33" s="74" t="s">
        <v>671</v>
      </c>
      <c r="E33" s="74"/>
      <c r="F33" s="74"/>
      <c r="G33" s="74"/>
      <c r="H33" s="74"/>
      <c r="I33" s="74"/>
      <c r="J33" s="74"/>
      <c r="K33" s="74"/>
      <c r="L33" s="74"/>
      <c r="M33" s="74"/>
      <c r="N33" s="74"/>
      <c r="O33" s="74"/>
      <c r="P33" s="74"/>
      <c r="Q33" s="74"/>
      <c r="R33" s="74"/>
      <c r="S33" s="74"/>
      <c r="T33" s="74"/>
      <c r="U33" s="563"/>
      <c r="V33" s="74"/>
      <c r="W33" s="74"/>
      <c r="X33" s="74"/>
      <c r="Y33" s="74"/>
      <c r="Z33" s="83"/>
      <c r="AA33" s="83"/>
      <c r="AC33" s="555"/>
    </row>
    <row r="34" spans="2:29" ht="30" customHeight="1">
      <c r="B34" s="83"/>
      <c r="C34" s="74"/>
      <c r="D34" s="1670" t="s">
        <v>418</v>
      </c>
      <c r="E34" s="1671"/>
      <c r="F34" s="1671"/>
      <c r="G34" s="1671"/>
      <c r="H34" s="1671"/>
      <c r="I34" s="1672"/>
      <c r="J34" s="1727">
        <v>800000</v>
      </c>
      <c r="K34" s="1727"/>
      <c r="L34" s="1727"/>
      <c r="M34" s="1727"/>
      <c r="N34" s="94" t="s">
        <v>165</v>
      </c>
      <c r="O34" s="74" t="s">
        <v>710</v>
      </c>
      <c r="P34" s="74" t="s">
        <v>672</v>
      </c>
      <c r="Q34" s="696"/>
      <c r="R34" s="696"/>
      <c r="S34" s="696"/>
      <c r="T34" s="696"/>
      <c r="U34" s="696"/>
      <c r="V34" s="696"/>
      <c r="W34" s="696"/>
      <c r="X34" s="696"/>
      <c r="Y34" s="696"/>
      <c r="Z34" s="580"/>
      <c r="AA34" s="83"/>
    </row>
    <row r="35" spans="2:29" ht="7.5" customHeight="1">
      <c r="B35" s="83"/>
      <c r="C35" s="74"/>
      <c r="D35" s="91"/>
      <c r="E35" s="91"/>
      <c r="F35" s="576"/>
      <c r="G35" s="91"/>
      <c r="H35" s="91"/>
      <c r="I35" s="577"/>
      <c r="J35" s="577"/>
      <c r="K35" s="577"/>
      <c r="L35" s="577"/>
      <c r="M35" s="577"/>
      <c r="N35" s="577"/>
      <c r="O35" s="577"/>
      <c r="P35" s="581"/>
      <c r="Q35" s="577"/>
      <c r="R35" s="577"/>
      <c r="S35" s="577"/>
      <c r="T35" s="577"/>
      <c r="U35" s="577"/>
      <c r="V35" s="577"/>
      <c r="W35" s="577"/>
      <c r="X35" s="577"/>
      <c r="Y35" s="577"/>
      <c r="Z35" s="83"/>
      <c r="AA35" s="83"/>
    </row>
    <row r="36" spans="2:29" ht="18" customHeight="1">
      <c r="B36" s="83"/>
      <c r="C36" s="74" t="s">
        <v>420</v>
      </c>
      <c r="D36" s="562"/>
      <c r="E36" s="74"/>
      <c r="F36" s="74"/>
      <c r="G36" s="74"/>
      <c r="H36" s="74"/>
      <c r="I36" s="74"/>
      <c r="J36" s="74"/>
      <c r="K36" s="74"/>
      <c r="L36" s="74"/>
      <c r="M36" s="74"/>
      <c r="N36" s="74"/>
      <c r="O36" s="74"/>
      <c r="P36" s="74"/>
      <c r="Q36" s="74"/>
      <c r="R36" s="74"/>
      <c r="S36" s="74"/>
      <c r="T36" s="74"/>
      <c r="U36" s="563"/>
      <c r="V36" s="74"/>
      <c r="W36" s="74"/>
      <c r="X36" s="74"/>
      <c r="Y36" s="74"/>
      <c r="Z36" s="83"/>
      <c r="AA36" s="83"/>
    </row>
    <row r="37" spans="2:29" ht="30" customHeight="1">
      <c r="B37" s="83"/>
      <c r="C37" s="74"/>
      <c r="D37" s="1670" t="s">
        <v>421</v>
      </c>
      <c r="E37" s="1671"/>
      <c r="F37" s="1671"/>
      <c r="G37" s="1671"/>
      <c r="H37" s="1671"/>
      <c r="I37" s="1672"/>
      <c r="J37" s="1727" t="str">
        <f>IF(OR(J21="",J22="",J27=""),"",MIN(J24,J31,J34))</f>
        <v/>
      </c>
      <c r="K37" s="1727"/>
      <c r="L37" s="1727"/>
      <c r="M37" s="1727"/>
      <c r="N37" s="94" t="s">
        <v>165</v>
      </c>
      <c r="O37" s="74" t="s">
        <v>863</v>
      </c>
      <c r="P37" s="74" t="s">
        <v>915</v>
      </c>
      <c r="Q37" s="696"/>
      <c r="R37" s="696"/>
      <c r="S37" s="696"/>
      <c r="T37" s="696"/>
      <c r="U37" s="696"/>
      <c r="V37" s="696"/>
      <c r="W37" s="696"/>
      <c r="X37" s="696"/>
      <c r="Y37" s="696"/>
      <c r="Z37" s="580"/>
      <c r="AA37" s="83"/>
    </row>
    <row r="38" spans="2:29" ht="36" customHeight="1">
      <c r="B38" s="83"/>
      <c r="C38" s="74"/>
      <c r="D38" s="1728" t="s">
        <v>1012</v>
      </c>
      <c r="E38" s="1728"/>
      <c r="F38" s="1728"/>
      <c r="G38" s="1728"/>
      <c r="H38" s="1728"/>
      <c r="I38" s="1728"/>
      <c r="J38" s="1728"/>
      <c r="K38" s="1728"/>
      <c r="L38" s="1728"/>
      <c r="M38" s="1728"/>
      <c r="N38" s="1728"/>
      <c r="O38" s="1728"/>
      <c r="P38" s="1728"/>
      <c r="Q38" s="1728"/>
      <c r="R38" s="1728"/>
      <c r="S38" s="1728"/>
      <c r="T38" s="1728"/>
      <c r="U38" s="1728"/>
      <c r="V38" s="1728"/>
      <c r="W38" s="1728"/>
      <c r="X38" s="1728"/>
      <c r="Y38" s="577"/>
      <c r="Z38" s="83"/>
      <c r="AA38" s="83"/>
    </row>
    <row r="39" spans="2:29" ht="30" customHeight="1">
      <c r="B39" s="83"/>
      <c r="C39" s="74"/>
      <c r="D39" s="1670" t="s">
        <v>454</v>
      </c>
      <c r="E39" s="1671"/>
      <c r="F39" s="1671"/>
      <c r="G39" s="1671"/>
      <c r="H39" s="1671"/>
      <c r="I39" s="1672"/>
      <c r="J39" s="1723">
        <f>IF(J11="□",0,J37*K13)</f>
        <v>0</v>
      </c>
      <c r="K39" s="1723"/>
      <c r="L39" s="1723"/>
      <c r="M39" s="1723"/>
      <c r="N39" s="204" t="s">
        <v>165</v>
      </c>
      <c r="O39" s="696" t="s">
        <v>864</v>
      </c>
      <c r="P39" s="74" t="s">
        <v>916</v>
      </c>
      <c r="Q39" s="74"/>
      <c r="R39" s="74"/>
      <c r="S39" s="74"/>
      <c r="T39" s="74"/>
      <c r="U39" s="74"/>
      <c r="V39" s="74"/>
      <c r="W39" s="74"/>
      <c r="X39" s="74"/>
      <c r="Y39" s="74"/>
      <c r="Z39" s="574"/>
      <c r="AA39" s="83"/>
    </row>
    <row r="40" spans="2:29" ht="7.5" customHeight="1">
      <c r="B40" s="83"/>
      <c r="C40" s="74"/>
      <c r="D40" s="445"/>
      <c r="E40" s="571"/>
      <c r="F40" s="571"/>
      <c r="G40" s="571"/>
      <c r="H40" s="571"/>
      <c r="I40" s="571"/>
      <c r="J40" s="582"/>
      <c r="K40" s="582"/>
      <c r="L40" s="582"/>
      <c r="M40" s="582"/>
      <c r="N40" s="583"/>
      <c r="O40" s="583"/>
      <c r="P40" s="584"/>
      <c r="Q40" s="583"/>
      <c r="R40" s="583"/>
      <c r="S40" s="577"/>
      <c r="T40" s="577"/>
      <c r="U40" s="581"/>
      <c r="V40" s="577"/>
      <c r="W40" s="577"/>
      <c r="X40" s="577"/>
      <c r="Y40" s="577"/>
      <c r="Z40" s="83"/>
      <c r="AA40" s="83"/>
    </row>
    <row r="41" spans="2:29" ht="30" customHeight="1">
      <c r="B41" s="83"/>
      <c r="C41" s="74"/>
      <c r="D41" s="1670" t="s">
        <v>455</v>
      </c>
      <c r="E41" s="1671"/>
      <c r="F41" s="1671"/>
      <c r="G41" s="1671"/>
      <c r="H41" s="1671"/>
      <c r="I41" s="1672"/>
      <c r="J41" s="1723">
        <f>IF(Q11="□",0,J37*P13)</f>
        <v>0</v>
      </c>
      <c r="K41" s="1723"/>
      <c r="L41" s="1723"/>
      <c r="M41" s="1723"/>
      <c r="N41" s="94" t="s">
        <v>165</v>
      </c>
      <c r="O41" s="696" t="s">
        <v>865</v>
      </c>
      <c r="P41" s="74" t="s">
        <v>917</v>
      </c>
      <c r="Q41" s="74"/>
      <c r="R41" s="74"/>
      <c r="S41" s="74"/>
      <c r="T41" s="74"/>
      <c r="U41" s="74"/>
      <c r="V41" s="74"/>
      <c r="W41" s="74"/>
      <c r="X41" s="74"/>
      <c r="Y41" s="74"/>
      <c r="Z41" s="574"/>
      <c r="AA41" s="83"/>
    </row>
    <row r="42" spans="2:29" ht="34.5" customHeight="1">
      <c r="B42" s="83"/>
      <c r="C42" s="74"/>
      <c r="D42" s="1728" t="s">
        <v>967</v>
      </c>
      <c r="E42" s="1729"/>
      <c r="F42" s="1729"/>
      <c r="G42" s="1729"/>
      <c r="H42" s="1729"/>
      <c r="I42" s="1729"/>
      <c r="J42" s="1729"/>
      <c r="K42" s="1729"/>
      <c r="L42" s="1729"/>
      <c r="M42" s="1729"/>
      <c r="N42" s="1729"/>
      <c r="O42" s="1729"/>
      <c r="P42" s="1729"/>
      <c r="Q42" s="1729"/>
      <c r="R42" s="1729"/>
      <c r="S42" s="1729"/>
      <c r="T42" s="1729"/>
      <c r="U42" s="1729"/>
      <c r="V42" s="1729"/>
      <c r="W42" s="1729"/>
      <c r="X42" s="1729"/>
      <c r="Y42" s="577"/>
      <c r="Z42" s="83"/>
      <c r="AA42" s="83"/>
    </row>
    <row r="43" spans="2:29" ht="50.1" customHeight="1">
      <c r="B43" s="83"/>
      <c r="C43" s="74"/>
      <c r="D43" s="1724" t="s">
        <v>456</v>
      </c>
      <c r="E43" s="1725"/>
      <c r="F43" s="1725"/>
      <c r="G43" s="1725"/>
      <c r="H43" s="1725"/>
      <c r="I43" s="1726"/>
      <c r="J43" s="1727">
        <f>IFERROR(J39+J41,"")</f>
        <v>0</v>
      </c>
      <c r="K43" s="1727"/>
      <c r="L43" s="1727"/>
      <c r="M43" s="1727"/>
      <c r="N43" s="94" t="s">
        <v>165</v>
      </c>
      <c r="O43" s="74" t="s">
        <v>866</v>
      </c>
      <c r="P43" s="74" t="s">
        <v>867</v>
      </c>
      <c r="Q43" s="696"/>
      <c r="R43" s="565"/>
      <c r="S43" s="565"/>
      <c r="T43" s="565"/>
      <c r="U43" s="565"/>
      <c r="V43" s="565"/>
      <c r="W43" s="565"/>
      <c r="X43" s="565"/>
      <c r="Y43" s="565"/>
      <c r="Z43" s="580"/>
      <c r="AA43" s="83"/>
    </row>
    <row r="44" spans="2:29" ht="15" customHeight="1">
      <c r="B44" s="83"/>
      <c r="C44" s="74"/>
      <c r="D44" s="445"/>
      <c r="E44" s="577"/>
      <c r="F44" s="577"/>
      <c r="G44" s="577"/>
      <c r="H44" s="577"/>
      <c r="I44" s="577"/>
      <c r="J44" s="577"/>
      <c r="K44" s="577"/>
      <c r="L44" s="577"/>
      <c r="M44" s="577"/>
      <c r="N44" s="577"/>
      <c r="O44" s="577"/>
      <c r="P44" s="577"/>
      <c r="Q44" s="577"/>
      <c r="R44" s="577"/>
      <c r="S44" s="577"/>
      <c r="T44" s="577"/>
      <c r="U44" s="577"/>
      <c r="V44" s="577"/>
      <c r="W44" s="577"/>
      <c r="X44" s="577"/>
      <c r="Y44" s="577"/>
      <c r="Z44" s="83"/>
      <c r="AA44" s="83"/>
    </row>
    <row r="45" spans="2:29" ht="13.5">
      <c r="B45" s="83"/>
      <c r="C45" s="74"/>
      <c r="D45" s="562"/>
      <c r="E45" s="74"/>
      <c r="F45" s="74"/>
      <c r="G45" s="74"/>
      <c r="H45" s="74"/>
      <c r="I45" s="74"/>
      <c r="J45" s="74"/>
      <c r="K45" s="74"/>
      <c r="L45" s="74"/>
      <c r="M45" s="74"/>
      <c r="N45" s="74"/>
      <c r="O45" s="74"/>
      <c r="P45" s="74"/>
      <c r="Q45" s="74"/>
      <c r="R45" s="74"/>
      <c r="S45" s="74"/>
      <c r="T45" s="74"/>
      <c r="U45" s="563"/>
      <c r="V45" s="74"/>
      <c r="W45" s="74"/>
      <c r="X45" s="74"/>
      <c r="Y45" s="74"/>
      <c r="Z45" s="83"/>
      <c r="AA45" s="83"/>
    </row>
    <row r="46" spans="2:29" ht="13.5">
      <c r="B46" s="83"/>
      <c r="C46" s="74"/>
      <c r="D46" s="562"/>
      <c r="E46" s="74"/>
      <c r="F46" s="74"/>
      <c r="G46" s="74"/>
      <c r="H46" s="74"/>
      <c r="I46" s="74"/>
      <c r="J46" s="74"/>
      <c r="K46" s="74"/>
      <c r="L46" s="74"/>
      <c r="M46" s="74"/>
      <c r="N46" s="74"/>
      <c r="O46" s="74"/>
      <c r="P46" s="74"/>
      <c r="Q46" s="74"/>
      <c r="R46" s="74"/>
      <c r="S46" s="74"/>
      <c r="T46" s="74"/>
      <c r="U46" s="563"/>
      <c r="V46" s="74"/>
      <c r="W46" s="74"/>
      <c r="X46" s="74"/>
      <c r="Y46" s="74"/>
      <c r="Z46" s="83"/>
      <c r="AA46" s="83"/>
    </row>
    <row r="47" spans="2:29" ht="13.5">
      <c r="B47" s="83"/>
      <c r="C47" s="74"/>
      <c r="D47" s="562"/>
      <c r="E47" s="74"/>
      <c r="F47" s="74"/>
      <c r="G47" s="74"/>
      <c r="H47" s="74"/>
      <c r="I47" s="74"/>
      <c r="J47" s="74"/>
      <c r="K47" s="74"/>
      <c r="L47" s="74"/>
      <c r="M47" s="74"/>
      <c r="N47" s="74"/>
      <c r="O47" s="74"/>
      <c r="P47" s="74"/>
      <c r="Q47" s="74"/>
      <c r="R47" s="74"/>
      <c r="S47" s="74"/>
      <c r="T47" s="74"/>
      <c r="U47" s="563"/>
      <c r="V47" s="74"/>
      <c r="W47" s="74"/>
      <c r="X47" s="74"/>
      <c r="Y47" s="74"/>
      <c r="Z47" s="83"/>
      <c r="AA47" s="83"/>
    </row>
    <row r="48" spans="2:29" ht="13.5">
      <c r="B48" s="83"/>
      <c r="C48" s="74"/>
      <c r="D48" s="562"/>
      <c r="E48" s="74"/>
      <c r="F48" s="74"/>
      <c r="G48" s="74"/>
      <c r="H48" s="74"/>
      <c r="I48" s="74"/>
      <c r="J48" s="74"/>
      <c r="K48" s="74"/>
      <c r="L48" s="74"/>
      <c r="M48" s="74"/>
      <c r="N48" s="74"/>
      <c r="O48" s="74"/>
      <c r="P48" s="74"/>
      <c r="Q48" s="74"/>
      <c r="R48" s="74"/>
      <c r="S48" s="74"/>
      <c r="T48" s="74"/>
      <c r="U48" s="563"/>
      <c r="V48" s="74"/>
      <c r="W48" s="74"/>
      <c r="X48" s="74"/>
      <c r="Y48" s="74"/>
      <c r="Z48" s="83"/>
      <c r="AA48" s="83"/>
    </row>
    <row r="49" spans="2:31" ht="13.5">
      <c r="B49" s="83"/>
      <c r="C49" s="74"/>
      <c r="D49" s="562"/>
      <c r="E49" s="74"/>
      <c r="F49" s="74"/>
      <c r="G49" s="74"/>
      <c r="H49" s="74"/>
      <c r="I49" s="74"/>
      <c r="J49" s="74"/>
      <c r="K49" s="74"/>
      <c r="L49" s="74"/>
      <c r="M49" s="74"/>
      <c r="N49" s="74"/>
      <c r="O49" s="74"/>
      <c r="P49" s="74"/>
      <c r="Q49" s="74"/>
      <c r="R49" s="74"/>
      <c r="S49" s="74"/>
      <c r="T49" s="74"/>
      <c r="U49" s="563"/>
      <c r="V49" s="74"/>
      <c r="W49" s="74"/>
      <c r="X49" s="74"/>
      <c r="Y49" s="74"/>
      <c r="Z49" s="83"/>
      <c r="AA49" s="83"/>
    </row>
    <row r="50" spans="2:31" ht="13.5">
      <c r="B50" s="83"/>
      <c r="C50" s="74"/>
      <c r="D50" s="562"/>
      <c r="E50" s="74"/>
      <c r="F50" s="74"/>
      <c r="G50" s="74"/>
      <c r="H50" s="74"/>
      <c r="I50" s="74"/>
      <c r="J50" s="74"/>
      <c r="K50" s="74"/>
      <c r="L50" s="74"/>
      <c r="M50" s="74"/>
      <c r="N50" s="74"/>
      <c r="O50" s="74"/>
      <c r="P50" s="74"/>
      <c r="Q50" s="74"/>
      <c r="R50" s="74"/>
      <c r="S50" s="74"/>
      <c r="T50" s="74"/>
      <c r="U50" s="563"/>
      <c r="V50" s="74"/>
      <c r="W50" s="74"/>
      <c r="X50" s="74"/>
      <c r="Y50" s="74"/>
      <c r="Z50" s="83"/>
      <c r="AA50" s="83"/>
    </row>
    <row r="51" spans="2:31" ht="13.5">
      <c r="B51" s="83"/>
      <c r="C51" s="74"/>
      <c r="D51" s="562"/>
      <c r="E51" s="74"/>
      <c r="F51" s="74"/>
      <c r="G51" s="74"/>
      <c r="H51" s="74"/>
      <c r="I51" s="74"/>
      <c r="J51" s="74"/>
      <c r="K51" s="74"/>
      <c r="L51" s="74"/>
      <c r="M51" s="74"/>
      <c r="N51" s="74"/>
      <c r="O51" s="74"/>
      <c r="P51" s="74"/>
      <c r="Q51" s="74"/>
      <c r="R51" s="74"/>
      <c r="S51" s="74"/>
      <c r="T51" s="74"/>
      <c r="U51" s="563"/>
      <c r="V51" s="74"/>
      <c r="W51" s="74"/>
      <c r="X51" s="74"/>
      <c r="Y51" s="74"/>
      <c r="Z51" s="83"/>
      <c r="AA51" s="83"/>
      <c r="AC51" s="585"/>
      <c r="AD51" s="586"/>
    </row>
    <row r="52" spans="2:31" ht="13.5">
      <c r="B52" s="83"/>
      <c r="C52" s="74"/>
      <c r="D52" s="562"/>
      <c r="E52" s="74"/>
      <c r="F52" s="74"/>
      <c r="G52" s="74"/>
      <c r="H52" s="74"/>
      <c r="I52" s="74"/>
      <c r="J52" s="74"/>
      <c r="K52" s="74"/>
      <c r="L52" s="74"/>
      <c r="M52" s="74"/>
      <c r="N52" s="74"/>
      <c r="O52" s="74"/>
      <c r="P52" s="74"/>
      <c r="Q52" s="74"/>
      <c r="R52" s="74"/>
      <c r="S52" s="74"/>
      <c r="T52" s="74"/>
      <c r="U52" s="563"/>
      <c r="V52" s="74"/>
      <c r="W52" s="74"/>
      <c r="X52" s="74"/>
      <c r="Y52" s="74"/>
      <c r="Z52" s="83"/>
      <c r="AA52" s="83"/>
      <c r="AC52" s="585"/>
      <c r="AD52" s="586"/>
    </row>
    <row r="53" spans="2:31" ht="13.5">
      <c r="B53" s="83"/>
      <c r="C53" s="74"/>
      <c r="D53" s="562"/>
      <c r="E53" s="74"/>
      <c r="F53" s="74"/>
      <c r="G53" s="74"/>
      <c r="H53" s="74"/>
      <c r="I53" s="74"/>
      <c r="J53" s="74"/>
      <c r="K53" s="74"/>
      <c r="L53" s="74"/>
      <c r="M53" s="74"/>
      <c r="N53" s="74"/>
      <c r="O53" s="74"/>
      <c r="P53" s="74"/>
      <c r="Q53" s="74"/>
      <c r="R53" s="74"/>
      <c r="S53" s="74"/>
      <c r="T53" s="74"/>
      <c r="U53" s="563"/>
      <c r="V53" s="74"/>
      <c r="W53" s="74"/>
      <c r="X53" s="74"/>
      <c r="Y53" s="74"/>
      <c r="Z53" s="83"/>
      <c r="AA53" s="83"/>
      <c r="AC53" s="585"/>
      <c r="AD53" s="586"/>
    </row>
    <row r="54" spans="2:31" ht="13.5">
      <c r="B54" s="83"/>
      <c r="C54" s="74"/>
      <c r="D54" s="562"/>
      <c r="E54" s="74"/>
      <c r="F54" s="74"/>
      <c r="G54" s="74"/>
      <c r="H54" s="74"/>
      <c r="I54" s="74"/>
      <c r="J54" s="74"/>
      <c r="K54" s="74"/>
      <c r="L54" s="74"/>
      <c r="M54" s="74"/>
      <c r="N54" s="74"/>
      <c r="O54" s="74"/>
      <c r="P54" s="74"/>
      <c r="Q54" s="74"/>
      <c r="R54" s="74"/>
      <c r="S54" s="74"/>
      <c r="T54" s="74"/>
      <c r="U54" s="563"/>
      <c r="V54" s="74"/>
      <c r="W54" s="74"/>
      <c r="X54" s="74"/>
      <c r="Y54" s="74"/>
      <c r="Z54" s="83"/>
      <c r="AA54" s="83"/>
      <c r="AC54" s="585"/>
      <c r="AD54" s="586"/>
    </row>
    <row r="55" spans="2:31" ht="13.5">
      <c r="B55" s="83"/>
      <c r="C55" s="74"/>
      <c r="D55" s="562"/>
      <c r="E55" s="74"/>
      <c r="F55" s="74"/>
      <c r="G55" s="74"/>
      <c r="H55" s="74"/>
      <c r="I55" s="74"/>
      <c r="J55" s="74"/>
      <c r="K55" s="74"/>
      <c r="L55" s="74"/>
      <c r="M55" s="74"/>
      <c r="N55" s="74"/>
      <c r="O55" s="74"/>
      <c r="P55" s="74"/>
      <c r="Q55" s="74"/>
      <c r="R55" s="74"/>
      <c r="S55" s="74"/>
      <c r="T55" s="74"/>
      <c r="U55" s="563"/>
      <c r="V55" s="74"/>
      <c r="W55" s="74"/>
      <c r="X55" s="74"/>
      <c r="Y55" s="74"/>
      <c r="Z55" s="83"/>
      <c r="AA55" s="83"/>
      <c r="AC55" s="585"/>
      <c r="AD55" s="586"/>
    </row>
    <row r="56" spans="2:31" ht="13.5">
      <c r="B56" s="83"/>
      <c r="C56" s="74"/>
      <c r="D56" s="562"/>
      <c r="E56" s="74"/>
      <c r="F56" s="74"/>
      <c r="G56" s="74"/>
      <c r="H56" s="74"/>
      <c r="I56" s="74"/>
      <c r="J56" s="74"/>
      <c r="K56" s="74"/>
      <c r="L56" s="74"/>
      <c r="M56" s="74"/>
      <c r="N56" s="74"/>
      <c r="O56" s="74"/>
      <c r="P56" s="74"/>
      <c r="Q56" s="74"/>
      <c r="R56" s="74"/>
      <c r="S56" s="74"/>
      <c r="T56" s="74"/>
      <c r="U56" s="563"/>
      <c r="V56" s="74"/>
      <c r="W56" s="74"/>
      <c r="X56" s="74"/>
      <c r="Y56" s="74"/>
      <c r="Z56" s="83"/>
      <c r="AA56" s="83"/>
      <c r="AC56" s="585"/>
      <c r="AD56" s="586"/>
    </row>
    <row r="57" spans="2:31" ht="13.5">
      <c r="B57" s="83"/>
      <c r="C57" s="74"/>
      <c r="D57" s="562"/>
      <c r="E57" s="74"/>
      <c r="F57" s="74"/>
      <c r="G57" s="74"/>
      <c r="H57" s="74"/>
      <c r="I57" s="74"/>
      <c r="J57" s="74"/>
      <c r="K57" s="74"/>
      <c r="L57" s="74"/>
      <c r="M57" s="74"/>
      <c r="N57" s="74"/>
      <c r="O57" s="74"/>
      <c r="P57" s="74"/>
      <c r="Q57" s="74"/>
      <c r="R57" s="74"/>
      <c r="S57" s="74"/>
      <c r="T57" s="74"/>
      <c r="U57" s="563"/>
      <c r="V57" s="74"/>
      <c r="W57" s="74"/>
      <c r="X57" s="74"/>
      <c r="Y57" s="74"/>
      <c r="Z57" s="83"/>
      <c r="AA57" s="83"/>
      <c r="AC57" s="585"/>
      <c r="AD57" s="586"/>
    </row>
    <row r="58" spans="2:31" ht="13.5">
      <c r="B58" s="83"/>
      <c r="C58" s="74"/>
      <c r="D58" s="562"/>
      <c r="E58" s="74"/>
      <c r="F58" s="74"/>
      <c r="G58" s="74"/>
      <c r="H58" s="74"/>
      <c r="I58" s="74"/>
      <c r="J58" s="74"/>
      <c r="K58" s="74"/>
      <c r="L58" s="74"/>
      <c r="M58" s="74"/>
      <c r="N58" s="74"/>
      <c r="O58" s="74"/>
      <c r="P58" s="74"/>
      <c r="Q58" s="74"/>
      <c r="R58" s="74"/>
      <c r="S58" s="74"/>
      <c r="T58" s="74"/>
      <c r="U58" s="563"/>
      <c r="V58" s="74"/>
      <c r="W58" s="74"/>
      <c r="X58" s="74"/>
      <c r="Y58" s="74"/>
      <c r="Z58" s="83"/>
      <c r="AA58" s="83"/>
      <c r="AC58" s="585"/>
      <c r="AD58" s="586"/>
    </row>
    <row r="59" spans="2:31" ht="12.75" customHeight="1">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C59" s="585"/>
      <c r="AD59" s="586"/>
    </row>
    <row r="60" spans="2:31" ht="20.100000000000001" customHeight="1">
      <c r="AC60" s="585"/>
      <c r="AD60" s="586"/>
    </row>
    <row r="61" spans="2:31" ht="20.100000000000001" customHeight="1">
      <c r="AC61" s="585"/>
      <c r="AD61" s="586"/>
    </row>
    <row r="62" spans="2:31" ht="20.100000000000001" customHeight="1">
      <c r="AC62" s="585"/>
      <c r="AD62" s="586"/>
    </row>
    <row r="63" spans="2:31" ht="20.100000000000001" customHeight="1">
      <c r="AC63" s="585"/>
      <c r="AD63" s="586"/>
    </row>
    <row r="64" spans="2:31" ht="20.100000000000001" customHeight="1">
      <c r="AC64" s="585"/>
      <c r="AD64" s="586"/>
      <c r="AE64" s="99"/>
    </row>
    <row r="65" spans="29:30" ht="20.100000000000001" customHeight="1">
      <c r="AC65" s="585"/>
      <c r="AD65" s="586"/>
    </row>
    <row r="66" spans="29:30" ht="20.100000000000001" customHeight="1">
      <c r="AC66" s="585"/>
      <c r="AD66" s="586"/>
    </row>
    <row r="67" spans="29:30" ht="20.100000000000001" customHeight="1">
      <c r="AC67" s="585"/>
      <c r="AD67" s="586"/>
    </row>
    <row r="68" spans="29:30" ht="20.100000000000001" customHeight="1">
      <c r="AC68" s="585"/>
      <c r="AD68" s="586"/>
    </row>
    <row r="69" spans="29:30" ht="20.100000000000001" customHeight="1">
      <c r="AC69" s="585"/>
      <c r="AD69" s="586"/>
    </row>
    <row r="70" spans="29:30" ht="20.100000000000001" customHeight="1">
      <c r="AC70" s="585"/>
      <c r="AD70" s="586"/>
    </row>
    <row r="71" spans="29:30" ht="20.100000000000001" customHeight="1">
      <c r="AC71" s="585"/>
      <c r="AD71" s="586"/>
    </row>
    <row r="72" spans="29:30" ht="20.100000000000001" customHeight="1">
      <c r="AC72" s="585"/>
      <c r="AD72" s="586"/>
    </row>
    <row r="73" spans="29:30" ht="20.100000000000001" customHeight="1">
      <c r="AC73" s="585"/>
      <c r="AD73" s="586"/>
    </row>
    <row r="74" spans="29:30" ht="20.100000000000001" customHeight="1">
      <c r="AC74" s="585"/>
      <c r="AD74" s="586"/>
    </row>
    <row r="75" spans="29:30" ht="20.100000000000001" customHeight="1">
      <c r="AC75" s="585"/>
      <c r="AD75" s="586"/>
    </row>
    <row r="76" spans="29:30" ht="20.100000000000001" customHeight="1">
      <c r="AC76" s="587"/>
      <c r="AD76" s="588"/>
    </row>
    <row r="77" spans="29:30" ht="20.100000000000001" customHeight="1">
      <c r="AC77" s="585"/>
      <c r="AD77" s="586"/>
    </row>
    <row r="78" spans="29:30" ht="20.100000000000001" customHeight="1">
      <c r="AC78" s="585"/>
      <c r="AD78" s="586"/>
    </row>
    <row r="79" spans="29:30" ht="20.100000000000001" customHeight="1">
      <c r="AC79" s="585"/>
      <c r="AD79" s="586"/>
    </row>
    <row r="80" spans="29:30" ht="20.100000000000001" customHeight="1">
      <c r="AC80" s="585"/>
      <c r="AD80" s="586"/>
    </row>
    <row r="81" spans="29:30" ht="20.100000000000001" customHeight="1">
      <c r="AC81" s="585"/>
      <c r="AD81" s="586"/>
    </row>
    <row r="82" spans="29:30" ht="20.100000000000001" customHeight="1">
      <c r="AC82" s="585"/>
      <c r="AD82" s="586"/>
    </row>
    <row r="83" spans="29:30" ht="20.100000000000001" customHeight="1">
      <c r="AC83" s="585"/>
      <c r="AD83" s="586"/>
    </row>
    <row r="84" spans="29:30" ht="20.100000000000001" customHeight="1">
      <c r="AC84" s="585"/>
      <c r="AD84" s="586"/>
    </row>
    <row r="85" spans="29:30" ht="20.100000000000001" customHeight="1">
      <c r="AC85" s="585"/>
      <c r="AD85" s="586"/>
    </row>
    <row r="93" spans="29:30" ht="20.100000000000001" customHeight="1">
      <c r="AD93" s="589"/>
    </row>
    <row r="94" spans="29:30" ht="20.100000000000001" customHeight="1">
      <c r="AD94" s="590"/>
    </row>
    <row r="158" spans="29:30" ht="20.100000000000001" customHeight="1">
      <c r="AC158" s="591"/>
      <c r="AD158" s="592"/>
    </row>
    <row r="159" spans="29:30" ht="20.100000000000001" customHeight="1">
      <c r="AC159" s="591"/>
      <c r="AD159" s="592"/>
    </row>
    <row r="160" spans="29:30" ht="20.100000000000001" customHeight="1">
      <c r="AC160" s="591"/>
      <c r="AD160" s="592"/>
    </row>
    <row r="161" spans="29:30" ht="20.100000000000001" customHeight="1">
      <c r="AC161" s="591"/>
      <c r="AD161" s="592"/>
    </row>
    <row r="162" spans="29:30" ht="20.100000000000001" customHeight="1">
      <c r="AC162" s="591"/>
      <c r="AD162" s="592"/>
    </row>
    <row r="163" spans="29:30" ht="20.100000000000001" customHeight="1">
      <c r="AC163" s="591"/>
      <c r="AD163" s="592"/>
    </row>
    <row r="164" spans="29:30" ht="20.100000000000001" customHeight="1">
      <c r="AC164" s="591"/>
      <c r="AD164" s="592"/>
    </row>
    <row r="165" spans="29:30" ht="20.100000000000001" customHeight="1">
      <c r="AC165" s="591"/>
      <c r="AD165" s="592"/>
    </row>
    <row r="166" spans="29:30" ht="20.100000000000001" customHeight="1">
      <c r="AC166" s="591"/>
      <c r="AD166" s="592"/>
    </row>
    <row r="167" spans="29:30" ht="20.100000000000001" customHeight="1">
      <c r="AC167" s="591"/>
      <c r="AD167" s="592"/>
    </row>
    <row r="168" spans="29:30" ht="20.100000000000001" customHeight="1">
      <c r="AC168" s="591"/>
      <c r="AD168" s="592"/>
    </row>
    <row r="169" spans="29:30" ht="20.100000000000001" customHeight="1">
      <c r="AC169" s="591"/>
      <c r="AD169" s="592"/>
    </row>
    <row r="170" spans="29:30" ht="20.100000000000001" customHeight="1">
      <c r="AC170" s="591"/>
      <c r="AD170" s="592"/>
    </row>
    <row r="171" spans="29:30" ht="20.100000000000001" customHeight="1">
      <c r="AC171" s="591"/>
      <c r="AD171" s="592"/>
    </row>
    <row r="172" spans="29:30" ht="20.100000000000001" customHeight="1">
      <c r="AC172" s="591"/>
      <c r="AD172" s="592"/>
    </row>
    <row r="173" spans="29:30" ht="20.100000000000001" customHeight="1">
      <c r="AC173" s="591"/>
      <c r="AD173" s="592"/>
    </row>
    <row r="174" spans="29:30" ht="20.100000000000001" customHeight="1">
      <c r="AC174" s="591"/>
      <c r="AD174" s="592"/>
    </row>
    <row r="175" spans="29:30" ht="20.100000000000001" customHeight="1">
      <c r="AC175" s="591"/>
      <c r="AD175" s="592"/>
    </row>
    <row r="176" spans="29:30" ht="20.100000000000001" customHeight="1">
      <c r="AC176" s="591"/>
      <c r="AD176" s="592"/>
    </row>
    <row r="177" spans="29:30" ht="20.100000000000001" customHeight="1">
      <c r="AC177" s="591"/>
      <c r="AD177" s="592"/>
    </row>
    <row r="178" spans="29:30" ht="20.100000000000001" customHeight="1">
      <c r="AC178" s="591"/>
      <c r="AD178" s="592"/>
    </row>
    <row r="179" spans="29:30" ht="20.100000000000001" customHeight="1">
      <c r="AC179" s="591"/>
      <c r="AD179" s="592"/>
    </row>
    <row r="180" spans="29:30" ht="20.100000000000001" customHeight="1">
      <c r="AC180" s="591"/>
      <c r="AD180" s="592"/>
    </row>
    <row r="181" spans="29:30" ht="20.100000000000001" customHeight="1">
      <c r="AC181" s="591"/>
      <c r="AD181" s="592"/>
    </row>
    <row r="182" spans="29:30" ht="20.100000000000001" customHeight="1">
      <c r="AC182" s="591"/>
      <c r="AD182" s="592"/>
    </row>
    <row r="183" spans="29:30" ht="20.100000000000001" customHeight="1">
      <c r="AC183" s="591"/>
      <c r="AD183" s="592"/>
    </row>
    <row r="184" spans="29:30" ht="20.100000000000001" customHeight="1">
      <c r="AC184" s="591"/>
      <c r="AD184" s="592"/>
    </row>
    <row r="185" spans="29:30" ht="20.100000000000001" customHeight="1">
      <c r="AC185" s="591"/>
      <c r="AD185" s="592"/>
    </row>
    <row r="186" spans="29:30" ht="20.100000000000001" customHeight="1">
      <c r="AC186" s="591"/>
      <c r="AD186" s="592"/>
    </row>
    <row r="187" spans="29:30" ht="20.100000000000001" customHeight="1">
      <c r="AC187" s="591"/>
      <c r="AD187" s="592"/>
    </row>
    <row r="188" spans="29:30" ht="20.100000000000001" customHeight="1">
      <c r="AC188" s="591"/>
      <c r="AD188" s="592"/>
    </row>
    <row r="189" spans="29:30" ht="20.100000000000001" customHeight="1">
      <c r="AC189" s="591"/>
      <c r="AD189" s="592"/>
    </row>
    <row r="190" spans="29:30" ht="20.100000000000001" customHeight="1">
      <c r="AC190" s="591"/>
      <c r="AD190" s="592"/>
    </row>
    <row r="191" spans="29:30" ht="20.100000000000001" customHeight="1">
      <c r="AC191" s="591"/>
      <c r="AD191" s="592"/>
    </row>
    <row r="192" spans="29:30" ht="20.100000000000001" customHeight="1">
      <c r="AC192" s="591"/>
      <c r="AD192" s="592"/>
    </row>
    <row r="193" spans="29:30" ht="20.100000000000001" customHeight="1">
      <c r="AC193" s="591"/>
      <c r="AD193" s="592"/>
    </row>
    <row r="194" spans="29:30" ht="20.100000000000001" customHeight="1">
      <c r="AC194" s="591"/>
      <c r="AD194" s="592"/>
    </row>
    <row r="195" spans="29:30" ht="20.100000000000001" customHeight="1">
      <c r="AC195" s="591"/>
      <c r="AD195" s="592"/>
    </row>
    <row r="196" spans="29:30" ht="20.100000000000001" customHeight="1">
      <c r="AC196" s="591"/>
      <c r="AD196" s="592"/>
    </row>
    <row r="197" spans="29:30" ht="20.100000000000001" customHeight="1">
      <c r="AC197" s="591"/>
      <c r="AD197" s="592"/>
    </row>
    <row r="198" spans="29:30" ht="20.100000000000001" customHeight="1">
      <c r="AC198" s="591"/>
      <c r="AD198" s="592"/>
    </row>
    <row r="199" spans="29:30" ht="20.100000000000001" customHeight="1">
      <c r="AC199" s="593"/>
      <c r="AD199" s="594"/>
    </row>
    <row r="200" spans="29:30" ht="20.100000000000001" customHeight="1">
      <c r="AC200" s="593"/>
      <c r="AD200" s="594"/>
    </row>
    <row r="201" spans="29:30" ht="20.100000000000001" customHeight="1">
      <c r="AC201" s="595"/>
      <c r="AD201" s="596"/>
    </row>
    <row r="202" spans="29:30" ht="20.100000000000001" customHeight="1">
      <c r="AC202" s="595"/>
      <c r="AD202" s="596"/>
    </row>
    <row r="203" spans="29:30" ht="20.100000000000001" customHeight="1">
      <c r="AC203" s="595"/>
      <c r="AD203" s="596"/>
    </row>
    <row r="204" spans="29:30" ht="20.100000000000001" customHeight="1">
      <c r="AC204" s="595"/>
      <c r="AD204" s="596"/>
    </row>
  </sheetData>
  <sheetProtection algorithmName="SHA-512" hashValue="OXMwDt/3PlH8k7A/qZUQx5ovoVaBwlXI86UISHgmb574IYE7MdNRn1BdcOGIVUtB1a2G3Z+Bgm5ov1vxjSBSIw==" saltValue="mQmuTZJFiDcKdfUxBHeeAg==" spinCount="100000" sheet="1" formatCells="0" formatRows="0" insertRows="0" deleteRows="0" selectLockedCells="1" autoFilter="0" pivotTables="0"/>
  <mergeCells count="46">
    <mergeCell ref="D21:I21"/>
    <mergeCell ref="J21:M21"/>
    <mergeCell ref="D8:I8"/>
    <mergeCell ref="J8:V8"/>
    <mergeCell ref="D11:I11"/>
    <mergeCell ref="D12:I12"/>
    <mergeCell ref="J12:V12"/>
    <mergeCell ref="D13:I13"/>
    <mergeCell ref="K13:M13"/>
    <mergeCell ref="P13:R13"/>
    <mergeCell ref="D16:I16"/>
    <mergeCell ref="J16:R16"/>
    <mergeCell ref="T16:Z17"/>
    <mergeCell ref="D17:I17"/>
    <mergeCell ref="J17:R17"/>
    <mergeCell ref="D22:I22"/>
    <mergeCell ref="J22:M22"/>
    <mergeCell ref="D23:I23"/>
    <mergeCell ref="J23:M23"/>
    <mergeCell ref="D24:I24"/>
    <mergeCell ref="J24:M24"/>
    <mergeCell ref="D26:O26"/>
    <mergeCell ref="D27:I27"/>
    <mergeCell ref="J27:M27"/>
    <mergeCell ref="P27:Y27"/>
    <mergeCell ref="D28:I28"/>
    <mergeCell ref="J28:M28"/>
    <mergeCell ref="P28:Y28"/>
    <mergeCell ref="D29:I29"/>
    <mergeCell ref="J29:M29"/>
    <mergeCell ref="D30:I30"/>
    <mergeCell ref="J30:M30"/>
    <mergeCell ref="D31:I31"/>
    <mergeCell ref="J31:M31"/>
    <mergeCell ref="D41:I41"/>
    <mergeCell ref="J41:M41"/>
    <mergeCell ref="D43:I43"/>
    <mergeCell ref="J43:M43"/>
    <mergeCell ref="D34:I34"/>
    <mergeCell ref="J34:M34"/>
    <mergeCell ref="D37:I37"/>
    <mergeCell ref="J37:M37"/>
    <mergeCell ref="D39:I39"/>
    <mergeCell ref="J39:M39"/>
    <mergeCell ref="D42:X42"/>
    <mergeCell ref="D38:X38"/>
  </mergeCells>
  <phoneticPr fontId="23"/>
  <conditionalFormatting sqref="B1:B3">
    <cfRule type="expression" dxfId="108" priority="8">
      <formula>_xlfn.ISFORMULA(B1)=TRUE</formula>
    </cfRule>
  </conditionalFormatting>
  <conditionalFormatting sqref="J11">
    <cfRule type="expression" dxfId="107" priority="9">
      <formula>$Q$11="■"</formula>
    </cfRule>
    <cfRule type="expression" dxfId="106" priority="10">
      <formula>#REF!="■"</formula>
    </cfRule>
    <cfRule type="expression" dxfId="105" priority="11">
      <formula>#REF!="■"</formula>
    </cfRule>
  </conditionalFormatting>
  <conditionalFormatting sqref="J16:J17">
    <cfRule type="containsBlanks" dxfId="104" priority="27">
      <formula>LEN(TRIM(J16))=0</formula>
    </cfRule>
  </conditionalFormatting>
  <conditionalFormatting sqref="J21:J22">
    <cfRule type="containsBlanks" dxfId="103" priority="28">
      <formula>LEN(TRIM(J21))=0</formula>
    </cfRule>
  </conditionalFormatting>
  <conditionalFormatting sqref="J23:J24">
    <cfRule type="notContainsBlanks" dxfId="102" priority="16">
      <formula>LEN(TRIM(J23))&gt;0</formula>
    </cfRule>
    <cfRule type="expression" dxfId="101" priority="17">
      <formula>#REF!="■"</formula>
    </cfRule>
  </conditionalFormatting>
  <conditionalFormatting sqref="J27 J29">
    <cfRule type="expression" dxfId="100" priority="21">
      <formula>#REF!&lt;&gt;""</formula>
    </cfRule>
    <cfRule type="containsBlanks" dxfId="99" priority="22">
      <formula>LEN(TRIM(J27))=0</formula>
    </cfRule>
  </conditionalFormatting>
  <conditionalFormatting sqref="J28">
    <cfRule type="expression" dxfId="98" priority="5">
      <formula>#REF!&lt;&gt;""</formula>
    </cfRule>
    <cfRule type="containsBlanks" dxfId="97" priority="6">
      <formula>LEN(TRIM(J28))=0</formula>
    </cfRule>
  </conditionalFormatting>
  <conditionalFormatting sqref="J30">
    <cfRule type="expression" dxfId="96" priority="2">
      <formula>#REF!&lt;&gt;""</formula>
    </cfRule>
    <cfRule type="containsBlanks" dxfId="95" priority="3">
      <formula>LEN(TRIM(J30))=0</formula>
    </cfRule>
  </conditionalFormatting>
  <conditionalFormatting sqref="J31">
    <cfRule type="notContainsBlanks" dxfId="94" priority="18">
      <formula>LEN(TRIM(J31))&gt;0</formula>
    </cfRule>
    <cfRule type="expression" dxfId="93" priority="19">
      <formula>#REF!="■"</formula>
    </cfRule>
  </conditionalFormatting>
  <conditionalFormatting sqref="J27:M27">
    <cfRule type="expression" dxfId="92" priority="20">
      <formula>#REF!&lt;&gt;""</formula>
    </cfRule>
  </conditionalFormatting>
  <conditionalFormatting sqref="J28:M30">
    <cfRule type="expression" dxfId="91" priority="1">
      <formula>#REF!&lt;&gt;""</formula>
    </cfRule>
  </conditionalFormatting>
  <conditionalFormatting sqref="J13:N13">
    <cfRule type="expression" dxfId="90" priority="13">
      <formula>AND($Q$11="■",$J$11="□")</formula>
    </cfRule>
  </conditionalFormatting>
  <conditionalFormatting sqref="J12:V12">
    <cfRule type="expression" dxfId="89" priority="14">
      <formula>AND($Q$11="■",$J$11="□")</formula>
    </cfRule>
    <cfRule type="containsBlanks" dxfId="88" priority="26">
      <formula>LEN(TRIM(J12))=0</formula>
    </cfRule>
  </conditionalFormatting>
  <conditionalFormatting sqref="K13:M13">
    <cfRule type="containsBlanks" dxfId="87" priority="25">
      <formula>LEN(TRIM(K13))=0</formula>
    </cfRule>
  </conditionalFormatting>
  <conditionalFormatting sqref="O13:S13">
    <cfRule type="expression" dxfId="86" priority="12">
      <formula>AND($Q$11="□",$J$11="■")</formula>
    </cfRule>
  </conditionalFormatting>
  <conditionalFormatting sqref="P13:R13">
    <cfRule type="containsBlanks" dxfId="85" priority="24">
      <formula>LEN(TRIM(P13))=0</formula>
    </cfRule>
  </conditionalFormatting>
  <conditionalFormatting sqref="Q11">
    <cfRule type="expression" dxfId="84" priority="23">
      <formula>$Q$11="■"</formula>
    </cfRule>
    <cfRule type="expression" dxfId="83" priority="30">
      <formula>#REF!="■"</formula>
    </cfRule>
    <cfRule type="expression" dxfId="82" priority="31">
      <formula>#REF!="■"</formula>
    </cfRule>
  </conditionalFormatting>
  <conditionalFormatting sqref="AB30:AB32">
    <cfRule type="expression" dxfId="81" priority="15">
      <formula>_xlfn.ISFORMULA(AB30)=TRUE</formula>
    </cfRule>
  </conditionalFormatting>
  <conditionalFormatting sqref="AD93:AD94 AC158:AD204">
    <cfRule type="expression" priority="29">
      <formula>CELL("protect",AC93)=0</formula>
    </cfRule>
  </conditionalFormatting>
  <dataValidations count="6">
    <dataValidation type="list" allowBlank="1" showInputMessage="1" showErrorMessage="1" sqref="J28:M28" xr:uid="{A5E1167E-009C-4D1F-BD52-EF10E40C8F7F}">
      <formula1>$AB$28:$AB$29</formula1>
    </dataValidation>
    <dataValidation type="custom" imeMode="disabled" allowBlank="1" showInputMessage="1" showErrorMessage="1" error="整数で入力してください。" sqref="WVH983077:WVK983077 L65508:R65508 HS65506:HY65506 RO65506:RU65506 ABK65506:ABQ65506 ALG65506:ALM65506 AVC65506:AVI65506 BEY65506:BFE65506 BOU65506:BPA65506 BYQ65506:BYW65506 CIM65506:CIS65506 CSI65506:CSO65506 DCE65506:DCK65506 DMA65506:DMG65506 DVW65506:DWC65506 EFS65506:EFY65506 EPO65506:EPU65506 EZK65506:EZQ65506 FJG65506:FJM65506 FTC65506:FTI65506 GCY65506:GDE65506 GMU65506:GNA65506 GWQ65506:GWW65506 HGM65506:HGS65506 HQI65506:HQO65506 IAE65506:IAK65506 IKA65506:IKG65506 ITW65506:IUC65506 JDS65506:JDY65506 JNO65506:JNU65506 JXK65506:JXQ65506 KHG65506:KHM65506 KRC65506:KRI65506 LAY65506:LBE65506 LKU65506:LLA65506 LUQ65506:LUW65506 MEM65506:MES65506 MOI65506:MOO65506 MYE65506:MYK65506 NIA65506:NIG65506 NRW65506:NSC65506 OBS65506:OBY65506 OLO65506:OLU65506 OVK65506:OVQ65506 PFG65506:PFM65506 PPC65506:PPI65506 PYY65506:PZE65506 QIU65506:QJA65506 QSQ65506:QSW65506 RCM65506:RCS65506 RMI65506:RMO65506 RWE65506:RWK65506 SGA65506:SGG65506 SPW65506:SQC65506 SZS65506:SZY65506 TJO65506:TJU65506 TTK65506:TTQ65506 UDG65506:UDM65506 UNC65506:UNI65506 UWY65506:UXE65506 VGU65506:VHA65506 VQQ65506:VQW65506 WAM65506:WAS65506 WKI65506:WKO65506 WUE65506:WUK65506 L131044:R131044 HS131042:HY131042 RO131042:RU131042 ABK131042:ABQ131042 ALG131042:ALM131042 AVC131042:AVI131042 BEY131042:BFE131042 BOU131042:BPA131042 BYQ131042:BYW131042 CIM131042:CIS131042 CSI131042:CSO131042 DCE131042:DCK131042 DMA131042:DMG131042 DVW131042:DWC131042 EFS131042:EFY131042 EPO131042:EPU131042 EZK131042:EZQ131042 FJG131042:FJM131042 FTC131042:FTI131042 GCY131042:GDE131042 GMU131042:GNA131042 GWQ131042:GWW131042 HGM131042:HGS131042 HQI131042:HQO131042 IAE131042:IAK131042 IKA131042:IKG131042 ITW131042:IUC131042 JDS131042:JDY131042 JNO131042:JNU131042 JXK131042:JXQ131042 KHG131042:KHM131042 KRC131042:KRI131042 LAY131042:LBE131042 LKU131042:LLA131042 LUQ131042:LUW131042 MEM131042:MES131042 MOI131042:MOO131042 MYE131042:MYK131042 NIA131042:NIG131042 NRW131042:NSC131042 OBS131042:OBY131042 OLO131042:OLU131042 OVK131042:OVQ131042 PFG131042:PFM131042 PPC131042:PPI131042 PYY131042:PZE131042 QIU131042:QJA131042 QSQ131042:QSW131042 RCM131042:RCS131042 RMI131042:RMO131042 RWE131042:RWK131042 SGA131042:SGG131042 SPW131042:SQC131042 SZS131042:SZY131042 TJO131042:TJU131042 TTK131042:TTQ131042 UDG131042:UDM131042 UNC131042:UNI131042 UWY131042:UXE131042 VGU131042:VHA131042 VQQ131042:VQW131042 WAM131042:WAS131042 WKI131042:WKO131042 WUE131042:WUK131042 L196580:R196580 HS196578:HY196578 RO196578:RU196578 ABK196578:ABQ196578 ALG196578:ALM196578 AVC196578:AVI196578 BEY196578:BFE196578 BOU196578:BPA196578 BYQ196578:BYW196578 CIM196578:CIS196578 CSI196578:CSO196578 DCE196578:DCK196578 DMA196578:DMG196578 DVW196578:DWC196578 EFS196578:EFY196578 EPO196578:EPU196578 EZK196578:EZQ196578 FJG196578:FJM196578 FTC196578:FTI196578 GCY196578:GDE196578 GMU196578:GNA196578 GWQ196578:GWW196578 HGM196578:HGS196578 HQI196578:HQO196578 IAE196578:IAK196578 IKA196578:IKG196578 ITW196578:IUC196578 JDS196578:JDY196578 JNO196578:JNU196578 JXK196578:JXQ196578 KHG196578:KHM196578 KRC196578:KRI196578 LAY196578:LBE196578 LKU196578:LLA196578 LUQ196578:LUW196578 MEM196578:MES196578 MOI196578:MOO196578 MYE196578:MYK196578 NIA196578:NIG196578 NRW196578:NSC196578 OBS196578:OBY196578 OLO196578:OLU196578 OVK196578:OVQ196578 PFG196578:PFM196578 PPC196578:PPI196578 PYY196578:PZE196578 QIU196578:QJA196578 QSQ196578:QSW196578 RCM196578:RCS196578 RMI196578:RMO196578 RWE196578:RWK196578 SGA196578:SGG196578 SPW196578:SQC196578 SZS196578:SZY196578 TJO196578:TJU196578 TTK196578:TTQ196578 UDG196578:UDM196578 UNC196578:UNI196578 UWY196578:UXE196578 VGU196578:VHA196578 VQQ196578:VQW196578 WAM196578:WAS196578 WKI196578:WKO196578 WUE196578:WUK196578 L262116:R262116 HS262114:HY262114 RO262114:RU262114 ABK262114:ABQ262114 ALG262114:ALM262114 AVC262114:AVI262114 BEY262114:BFE262114 BOU262114:BPA262114 BYQ262114:BYW262114 CIM262114:CIS262114 CSI262114:CSO262114 DCE262114:DCK262114 DMA262114:DMG262114 DVW262114:DWC262114 EFS262114:EFY262114 EPO262114:EPU262114 EZK262114:EZQ262114 FJG262114:FJM262114 FTC262114:FTI262114 GCY262114:GDE262114 GMU262114:GNA262114 GWQ262114:GWW262114 HGM262114:HGS262114 HQI262114:HQO262114 IAE262114:IAK262114 IKA262114:IKG262114 ITW262114:IUC262114 JDS262114:JDY262114 JNO262114:JNU262114 JXK262114:JXQ262114 KHG262114:KHM262114 KRC262114:KRI262114 LAY262114:LBE262114 LKU262114:LLA262114 LUQ262114:LUW262114 MEM262114:MES262114 MOI262114:MOO262114 MYE262114:MYK262114 NIA262114:NIG262114 NRW262114:NSC262114 OBS262114:OBY262114 OLO262114:OLU262114 OVK262114:OVQ262114 PFG262114:PFM262114 PPC262114:PPI262114 PYY262114:PZE262114 QIU262114:QJA262114 QSQ262114:QSW262114 RCM262114:RCS262114 RMI262114:RMO262114 RWE262114:RWK262114 SGA262114:SGG262114 SPW262114:SQC262114 SZS262114:SZY262114 TJO262114:TJU262114 TTK262114:TTQ262114 UDG262114:UDM262114 UNC262114:UNI262114 UWY262114:UXE262114 VGU262114:VHA262114 VQQ262114:VQW262114 WAM262114:WAS262114 WKI262114:WKO262114 WUE262114:WUK262114 L327652:R327652 HS327650:HY327650 RO327650:RU327650 ABK327650:ABQ327650 ALG327650:ALM327650 AVC327650:AVI327650 BEY327650:BFE327650 BOU327650:BPA327650 BYQ327650:BYW327650 CIM327650:CIS327650 CSI327650:CSO327650 DCE327650:DCK327650 DMA327650:DMG327650 DVW327650:DWC327650 EFS327650:EFY327650 EPO327650:EPU327650 EZK327650:EZQ327650 FJG327650:FJM327650 FTC327650:FTI327650 GCY327650:GDE327650 GMU327650:GNA327650 GWQ327650:GWW327650 HGM327650:HGS327650 HQI327650:HQO327650 IAE327650:IAK327650 IKA327650:IKG327650 ITW327650:IUC327650 JDS327650:JDY327650 JNO327650:JNU327650 JXK327650:JXQ327650 KHG327650:KHM327650 KRC327650:KRI327650 LAY327650:LBE327650 LKU327650:LLA327650 LUQ327650:LUW327650 MEM327650:MES327650 MOI327650:MOO327650 MYE327650:MYK327650 NIA327650:NIG327650 NRW327650:NSC327650 OBS327650:OBY327650 OLO327650:OLU327650 OVK327650:OVQ327650 PFG327650:PFM327650 PPC327650:PPI327650 PYY327650:PZE327650 QIU327650:QJA327650 QSQ327650:QSW327650 RCM327650:RCS327650 RMI327650:RMO327650 RWE327650:RWK327650 SGA327650:SGG327650 SPW327650:SQC327650 SZS327650:SZY327650 TJO327650:TJU327650 TTK327650:TTQ327650 UDG327650:UDM327650 UNC327650:UNI327650 UWY327650:UXE327650 VGU327650:VHA327650 VQQ327650:VQW327650 WAM327650:WAS327650 WKI327650:WKO327650 WUE327650:WUK327650 L393188:R393188 HS393186:HY393186 RO393186:RU393186 ABK393186:ABQ393186 ALG393186:ALM393186 AVC393186:AVI393186 BEY393186:BFE393186 BOU393186:BPA393186 BYQ393186:BYW393186 CIM393186:CIS393186 CSI393186:CSO393186 DCE393186:DCK393186 DMA393186:DMG393186 DVW393186:DWC393186 EFS393186:EFY393186 EPO393186:EPU393186 EZK393186:EZQ393186 FJG393186:FJM393186 FTC393186:FTI393186 GCY393186:GDE393186 GMU393186:GNA393186 GWQ393186:GWW393186 HGM393186:HGS393186 HQI393186:HQO393186 IAE393186:IAK393186 IKA393186:IKG393186 ITW393186:IUC393186 JDS393186:JDY393186 JNO393186:JNU393186 JXK393186:JXQ393186 KHG393186:KHM393186 KRC393186:KRI393186 LAY393186:LBE393186 LKU393186:LLA393186 LUQ393186:LUW393186 MEM393186:MES393186 MOI393186:MOO393186 MYE393186:MYK393186 NIA393186:NIG393186 NRW393186:NSC393186 OBS393186:OBY393186 OLO393186:OLU393186 OVK393186:OVQ393186 PFG393186:PFM393186 PPC393186:PPI393186 PYY393186:PZE393186 QIU393186:QJA393186 QSQ393186:QSW393186 RCM393186:RCS393186 RMI393186:RMO393186 RWE393186:RWK393186 SGA393186:SGG393186 SPW393186:SQC393186 SZS393186:SZY393186 TJO393186:TJU393186 TTK393186:TTQ393186 UDG393186:UDM393186 UNC393186:UNI393186 UWY393186:UXE393186 VGU393186:VHA393186 VQQ393186:VQW393186 WAM393186:WAS393186 WKI393186:WKO393186 WUE393186:WUK393186 L458724:R458724 HS458722:HY458722 RO458722:RU458722 ABK458722:ABQ458722 ALG458722:ALM458722 AVC458722:AVI458722 BEY458722:BFE458722 BOU458722:BPA458722 BYQ458722:BYW458722 CIM458722:CIS458722 CSI458722:CSO458722 DCE458722:DCK458722 DMA458722:DMG458722 DVW458722:DWC458722 EFS458722:EFY458722 EPO458722:EPU458722 EZK458722:EZQ458722 FJG458722:FJM458722 FTC458722:FTI458722 GCY458722:GDE458722 GMU458722:GNA458722 GWQ458722:GWW458722 HGM458722:HGS458722 HQI458722:HQO458722 IAE458722:IAK458722 IKA458722:IKG458722 ITW458722:IUC458722 JDS458722:JDY458722 JNO458722:JNU458722 JXK458722:JXQ458722 KHG458722:KHM458722 KRC458722:KRI458722 LAY458722:LBE458722 LKU458722:LLA458722 LUQ458722:LUW458722 MEM458722:MES458722 MOI458722:MOO458722 MYE458722:MYK458722 NIA458722:NIG458722 NRW458722:NSC458722 OBS458722:OBY458722 OLO458722:OLU458722 OVK458722:OVQ458722 PFG458722:PFM458722 PPC458722:PPI458722 PYY458722:PZE458722 QIU458722:QJA458722 QSQ458722:QSW458722 RCM458722:RCS458722 RMI458722:RMO458722 RWE458722:RWK458722 SGA458722:SGG458722 SPW458722:SQC458722 SZS458722:SZY458722 TJO458722:TJU458722 TTK458722:TTQ458722 UDG458722:UDM458722 UNC458722:UNI458722 UWY458722:UXE458722 VGU458722:VHA458722 VQQ458722:VQW458722 WAM458722:WAS458722 WKI458722:WKO458722 WUE458722:WUK458722 L524260:R524260 HS524258:HY524258 RO524258:RU524258 ABK524258:ABQ524258 ALG524258:ALM524258 AVC524258:AVI524258 BEY524258:BFE524258 BOU524258:BPA524258 BYQ524258:BYW524258 CIM524258:CIS524258 CSI524258:CSO524258 DCE524258:DCK524258 DMA524258:DMG524258 DVW524258:DWC524258 EFS524258:EFY524258 EPO524258:EPU524258 EZK524258:EZQ524258 FJG524258:FJM524258 FTC524258:FTI524258 GCY524258:GDE524258 GMU524258:GNA524258 GWQ524258:GWW524258 HGM524258:HGS524258 HQI524258:HQO524258 IAE524258:IAK524258 IKA524258:IKG524258 ITW524258:IUC524258 JDS524258:JDY524258 JNO524258:JNU524258 JXK524258:JXQ524258 KHG524258:KHM524258 KRC524258:KRI524258 LAY524258:LBE524258 LKU524258:LLA524258 LUQ524258:LUW524258 MEM524258:MES524258 MOI524258:MOO524258 MYE524258:MYK524258 NIA524258:NIG524258 NRW524258:NSC524258 OBS524258:OBY524258 OLO524258:OLU524258 OVK524258:OVQ524258 PFG524258:PFM524258 PPC524258:PPI524258 PYY524258:PZE524258 QIU524258:QJA524258 QSQ524258:QSW524258 RCM524258:RCS524258 RMI524258:RMO524258 RWE524258:RWK524258 SGA524258:SGG524258 SPW524258:SQC524258 SZS524258:SZY524258 TJO524258:TJU524258 TTK524258:TTQ524258 UDG524258:UDM524258 UNC524258:UNI524258 UWY524258:UXE524258 VGU524258:VHA524258 VQQ524258:VQW524258 WAM524258:WAS524258 WKI524258:WKO524258 WUE524258:WUK524258 L589796:R589796 HS589794:HY589794 RO589794:RU589794 ABK589794:ABQ589794 ALG589794:ALM589794 AVC589794:AVI589794 BEY589794:BFE589794 BOU589794:BPA589794 BYQ589794:BYW589794 CIM589794:CIS589794 CSI589794:CSO589794 DCE589794:DCK589794 DMA589794:DMG589794 DVW589794:DWC589794 EFS589794:EFY589794 EPO589794:EPU589794 EZK589794:EZQ589794 FJG589794:FJM589794 FTC589794:FTI589794 GCY589794:GDE589794 GMU589794:GNA589794 GWQ589794:GWW589794 HGM589794:HGS589794 HQI589794:HQO589794 IAE589794:IAK589794 IKA589794:IKG589794 ITW589794:IUC589794 JDS589794:JDY589794 JNO589794:JNU589794 JXK589794:JXQ589794 KHG589794:KHM589794 KRC589794:KRI589794 LAY589794:LBE589794 LKU589794:LLA589794 LUQ589794:LUW589794 MEM589794:MES589794 MOI589794:MOO589794 MYE589794:MYK589794 NIA589794:NIG589794 NRW589794:NSC589794 OBS589794:OBY589794 OLO589794:OLU589794 OVK589794:OVQ589794 PFG589794:PFM589794 PPC589794:PPI589794 PYY589794:PZE589794 QIU589794:QJA589794 QSQ589794:QSW589794 RCM589794:RCS589794 RMI589794:RMO589794 RWE589794:RWK589794 SGA589794:SGG589794 SPW589794:SQC589794 SZS589794:SZY589794 TJO589794:TJU589794 TTK589794:TTQ589794 UDG589794:UDM589794 UNC589794:UNI589794 UWY589794:UXE589794 VGU589794:VHA589794 VQQ589794:VQW589794 WAM589794:WAS589794 WKI589794:WKO589794 WUE589794:WUK589794 L655332:R655332 HS655330:HY655330 RO655330:RU655330 ABK655330:ABQ655330 ALG655330:ALM655330 AVC655330:AVI655330 BEY655330:BFE655330 BOU655330:BPA655330 BYQ655330:BYW655330 CIM655330:CIS655330 CSI655330:CSO655330 DCE655330:DCK655330 DMA655330:DMG655330 DVW655330:DWC655330 EFS655330:EFY655330 EPO655330:EPU655330 EZK655330:EZQ655330 FJG655330:FJM655330 FTC655330:FTI655330 GCY655330:GDE655330 GMU655330:GNA655330 GWQ655330:GWW655330 HGM655330:HGS655330 HQI655330:HQO655330 IAE655330:IAK655330 IKA655330:IKG655330 ITW655330:IUC655330 JDS655330:JDY655330 JNO655330:JNU655330 JXK655330:JXQ655330 KHG655330:KHM655330 KRC655330:KRI655330 LAY655330:LBE655330 LKU655330:LLA655330 LUQ655330:LUW655330 MEM655330:MES655330 MOI655330:MOO655330 MYE655330:MYK655330 NIA655330:NIG655330 NRW655330:NSC655330 OBS655330:OBY655330 OLO655330:OLU655330 OVK655330:OVQ655330 PFG655330:PFM655330 PPC655330:PPI655330 PYY655330:PZE655330 QIU655330:QJA655330 QSQ655330:QSW655330 RCM655330:RCS655330 RMI655330:RMO655330 RWE655330:RWK655330 SGA655330:SGG655330 SPW655330:SQC655330 SZS655330:SZY655330 TJO655330:TJU655330 TTK655330:TTQ655330 UDG655330:UDM655330 UNC655330:UNI655330 UWY655330:UXE655330 VGU655330:VHA655330 VQQ655330:VQW655330 WAM655330:WAS655330 WKI655330:WKO655330 WUE655330:WUK655330 L720868:R720868 HS720866:HY720866 RO720866:RU720866 ABK720866:ABQ720866 ALG720866:ALM720866 AVC720866:AVI720866 BEY720866:BFE720866 BOU720866:BPA720866 BYQ720866:BYW720866 CIM720866:CIS720866 CSI720866:CSO720866 DCE720866:DCK720866 DMA720866:DMG720866 DVW720866:DWC720866 EFS720866:EFY720866 EPO720866:EPU720866 EZK720866:EZQ720866 FJG720866:FJM720866 FTC720866:FTI720866 GCY720866:GDE720866 GMU720866:GNA720866 GWQ720866:GWW720866 HGM720866:HGS720866 HQI720866:HQO720866 IAE720866:IAK720866 IKA720866:IKG720866 ITW720866:IUC720866 JDS720866:JDY720866 JNO720866:JNU720866 JXK720866:JXQ720866 KHG720866:KHM720866 KRC720866:KRI720866 LAY720866:LBE720866 LKU720866:LLA720866 LUQ720866:LUW720866 MEM720866:MES720866 MOI720866:MOO720866 MYE720866:MYK720866 NIA720866:NIG720866 NRW720866:NSC720866 OBS720866:OBY720866 OLO720866:OLU720866 OVK720866:OVQ720866 PFG720866:PFM720866 PPC720866:PPI720866 PYY720866:PZE720866 QIU720866:QJA720866 QSQ720866:QSW720866 RCM720866:RCS720866 RMI720866:RMO720866 RWE720866:RWK720866 SGA720866:SGG720866 SPW720866:SQC720866 SZS720866:SZY720866 TJO720866:TJU720866 TTK720866:TTQ720866 UDG720866:UDM720866 UNC720866:UNI720866 UWY720866:UXE720866 VGU720866:VHA720866 VQQ720866:VQW720866 WAM720866:WAS720866 WKI720866:WKO720866 WUE720866:WUK720866 L786404:R786404 HS786402:HY786402 RO786402:RU786402 ABK786402:ABQ786402 ALG786402:ALM786402 AVC786402:AVI786402 BEY786402:BFE786402 BOU786402:BPA786402 BYQ786402:BYW786402 CIM786402:CIS786402 CSI786402:CSO786402 DCE786402:DCK786402 DMA786402:DMG786402 DVW786402:DWC786402 EFS786402:EFY786402 EPO786402:EPU786402 EZK786402:EZQ786402 FJG786402:FJM786402 FTC786402:FTI786402 GCY786402:GDE786402 GMU786402:GNA786402 GWQ786402:GWW786402 HGM786402:HGS786402 HQI786402:HQO786402 IAE786402:IAK786402 IKA786402:IKG786402 ITW786402:IUC786402 JDS786402:JDY786402 JNO786402:JNU786402 JXK786402:JXQ786402 KHG786402:KHM786402 KRC786402:KRI786402 LAY786402:LBE786402 LKU786402:LLA786402 LUQ786402:LUW786402 MEM786402:MES786402 MOI786402:MOO786402 MYE786402:MYK786402 NIA786402:NIG786402 NRW786402:NSC786402 OBS786402:OBY786402 OLO786402:OLU786402 OVK786402:OVQ786402 PFG786402:PFM786402 PPC786402:PPI786402 PYY786402:PZE786402 QIU786402:QJA786402 QSQ786402:QSW786402 RCM786402:RCS786402 RMI786402:RMO786402 RWE786402:RWK786402 SGA786402:SGG786402 SPW786402:SQC786402 SZS786402:SZY786402 TJO786402:TJU786402 TTK786402:TTQ786402 UDG786402:UDM786402 UNC786402:UNI786402 UWY786402:UXE786402 VGU786402:VHA786402 VQQ786402:VQW786402 WAM786402:WAS786402 WKI786402:WKO786402 WUE786402:WUK786402 L851940:R851940 HS851938:HY851938 RO851938:RU851938 ABK851938:ABQ851938 ALG851938:ALM851938 AVC851938:AVI851938 BEY851938:BFE851938 BOU851938:BPA851938 BYQ851938:BYW851938 CIM851938:CIS851938 CSI851938:CSO851938 DCE851938:DCK851938 DMA851938:DMG851938 DVW851938:DWC851938 EFS851938:EFY851938 EPO851938:EPU851938 EZK851938:EZQ851938 FJG851938:FJM851938 FTC851938:FTI851938 GCY851938:GDE851938 GMU851938:GNA851938 GWQ851938:GWW851938 HGM851938:HGS851938 HQI851938:HQO851938 IAE851938:IAK851938 IKA851938:IKG851938 ITW851938:IUC851938 JDS851938:JDY851938 JNO851938:JNU851938 JXK851938:JXQ851938 KHG851938:KHM851938 KRC851938:KRI851938 LAY851938:LBE851938 LKU851938:LLA851938 LUQ851938:LUW851938 MEM851938:MES851938 MOI851938:MOO851938 MYE851938:MYK851938 NIA851938:NIG851938 NRW851938:NSC851938 OBS851938:OBY851938 OLO851938:OLU851938 OVK851938:OVQ851938 PFG851938:PFM851938 PPC851938:PPI851938 PYY851938:PZE851938 QIU851938:QJA851938 QSQ851938:QSW851938 RCM851938:RCS851938 RMI851938:RMO851938 RWE851938:RWK851938 SGA851938:SGG851938 SPW851938:SQC851938 SZS851938:SZY851938 TJO851938:TJU851938 TTK851938:TTQ851938 UDG851938:UDM851938 UNC851938:UNI851938 UWY851938:UXE851938 VGU851938:VHA851938 VQQ851938:VQW851938 WAM851938:WAS851938 WKI851938:WKO851938 WUE851938:WUK851938 L917476:R917476 HS917474:HY917474 RO917474:RU917474 ABK917474:ABQ917474 ALG917474:ALM917474 AVC917474:AVI917474 BEY917474:BFE917474 BOU917474:BPA917474 BYQ917474:BYW917474 CIM917474:CIS917474 CSI917474:CSO917474 DCE917474:DCK917474 DMA917474:DMG917474 DVW917474:DWC917474 EFS917474:EFY917474 EPO917474:EPU917474 EZK917474:EZQ917474 FJG917474:FJM917474 FTC917474:FTI917474 GCY917474:GDE917474 GMU917474:GNA917474 GWQ917474:GWW917474 HGM917474:HGS917474 HQI917474:HQO917474 IAE917474:IAK917474 IKA917474:IKG917474 ITW917474:IUC917474 JDS917474:JDY917474 JNO917474:JNU917474 JXK917474:JXQ917474 KHG917474:KHM917474 KRC917474:KRI917474 LAY917474:LBE917474 LKU917474:LLA917474 LUQ917474:LUW917474 MEM917474:MES917474 MOI917474:MOO917474 MYE917474:MYK917474 NIA917474:NIG917474 NRW917474:NSC917474 OBS917474:OBY917474 OLO917474:OLU917474 OVK917474:OVQ917474 PFG917474:PFM917474 PPC917474:PPI917474 PYY917474:PZE917474 QIU917474:QJA917474 QSQ917474:QSW917474 RCM917474:RCS917474 RMI917474:RMO917474 RWE917474:RWK917474 SGA917474:SGG917474 SPW917474:SQC917474 SZS917474:SZY917474 TJO917474:TJU917474 TTK917474:TTQ917474 UDG917474:UDM917474 UNC917474:UNI917474 UWY917474:UXE917474 VGU917474:VHA917474 VQQ917474:VQW917474 WAM917474:WAS917474 WKI917474:WKO917474 WUE917474:WUK917474 L983012:R983012 HS983010:HY983010 RO983010:RU983010 ABK983010:ABQ983010 ALG983010:ALM983010 AVC983010:AVI983010 BEY983010:BFE983010 BOU983010:BPA983010 BYQ983010:BYW983010 CIM983010:CIS983010 CSI983010:CSO983010 DCE983010:DCK983010 DMA983010:DMG983010 DVW983010:DWC983010 EFS983010:EFY983010 EPO983010:EPU983010 EZK983010:EZQ983010 FJG983010:FJM983010 FTC983010:FTI983010 GCY983010:GDE983010 GMU983010:GNA983010 GWQ983010:GWW983010 HGM983010:HGS983010 HQI983010:HQO983010 IAE983010:IAK983010 IKA983010:IKG983010 ITW983010:IUC983010 JDS983010:JDY983010 JNO983010:JNU983010 JXK983010:JXQ983010 KHG983010:KHM983010 KRC983010:KRI983010 LAY983010:LBE983010 LKU983010:LLA983010 LUQ983010:LUW983010 MEM983010:MES983010 MOI983010:MOO983010 MYE983010:MYK983010 NIA983010:NIG983010 NRW983010:NSC983010 OBS983010:OBY983010 OLO983010:OLU983010 OVK983010:OVQ983010 PFG983010:PFM983010 PPC983010:PPI983010 PYY983010:PZE983010 QIU983010:QJA983010 QSQ983010:QSW983010 RCM983010:RCS983010 RMI983010:RMO983010 RWE983010:RWK983010 SGA983010:SGG983010 SPW983010:SQC983010 SZS983010:SZY983010 TJO983010:TJU983010 TTK983010:TTQ983010 UDG983010:UDM983010 UNC983010:UNI983010 UWY983010:UXE983010 VGU983010:VHA983010 VQQ983010:VQW983010 WAM983010:WAS983010 WKI983010:WKO983010 WUE983010:WUK983010 IV65565:IY65567 SR65565:SU65567 ACN65565:ACQ65567 AMJ65565:AMM65567 AWF65565:AWI65567 BGB65565:BGE65567 BPX65565:BQA65567 BZT65565:BZW65567 CJP65565:CJS65567 CTL65565:CTO65567 DDH65565:DDK65567 DND65565:DNG65567 DWZ65565:DXC65567 EGV65565:EGY65567 EQR65565:EQU65567 FAN65565:FAQ65567 FKJ65565:FKM65567 FUF65565:FUI65567 GEB65565:GEE65567 GNX65565:GOA65567 GXT65565:GXW65567 HHP65565:HHS65567 HRL65565:HRO65567 IBH65565:IBK65567 ILD65565:ILG65567 IUZ65565:IVC65567 JEV65565:JEY65567 JOR65565:JOU65567 JYN65565:JYQ65567 KIJ65565:KIM65567 KSF65565:KSI65567 LCB65565:LCE65567 LLX65565:LMA65567 LVT65565:LVW65567 MFP65565:MFS65567 MPL65565:MPO65567 MZH65565:MZK65567 NJD65565:NJG65567 NSZ65565:NTC65567 OCV65565:OCY65567 OMR65565:OMU65567 OWN65565:OWQ65567 PGJ65565:PGM65567 PQF65565:PQI65567 QAB65565:QAE65567 QJX65565:QKA65567 QTT65565:QTW65567 RDP65565:RDS65567 RNL65565:RNO65567 RXH65565:RXK65567 SHD65565:SHG65567 SQZ65565:SRC65567 TAV65565:TAY65567 TKR65565:TKU65567 TUN65565:TUQ65567 UEJ65565:UEM65567 UOF65565:UOI65567 UYB65565:UYE65567 VHX65565:VIA65567 VRT65565:VRW65567 WBP65565:WBS65567 WLL65565:WLO65567 WVH65565:WVK65567 IV131101:IY131103 SR131101:SU131103 ACN131101:ACQ131103 AMJ131101:AMM131103 AWF131101:AWI131103 BGB131101:BGE131103 BPX131101:BQA131103 BZT131101:BZW131103 CJP131101:CJS131103 CTL131101:CTO131103 DDH131101:DDK131103 DND131101:DNG131103 DWZ131101:DXC131103 EGV131101:EGY131103 EQR131101:EQU131103 FAN131101:FAQ131103 FKJ131101:FKM131103 FUF131101:FUI131103 GEB131101:GEE131103 GNX131101:GOA131103 GXT131101:GXW131103 HHP131101:HHS131103 HRL131101:HRO131103 IBH131101:IBK131103 ILD131101:ILG131103 IUZ131101:IVC131103 JEV131101:JEY131103 JOR131101:JOU131103 JYN131101:JYQ131103 KIJ131101:KIM131103 KSF131101:KSI131103 LCB131101:LCE131103 LLX131101:LMA131103 LVT131101:LVW131103 MFP131101:MFS131103 MPL131101:MPO131103 MZH131101:MZK131103 NJD131101:NJG131103 NSZ131101:NTC131103 OCV131101:OCY131103 OMR131101:OMU131103 OWN131101:OWQ131103 PGJ131101:PGM131103 PQF131101:PQI131103 QAB131101:QAE131103 QJX131101:QKA131103 QTT131101:QTW131103 RDP131101:RDS131103 RNL131101:RNO131103 RXH131101:RXK131103 SHD131101:SHG131103 SQZ131101:SRC131103 TAV131101:TAY131103 TKR131101:TKU131103 TUN131101:TUQ131103 UEJ131101:UEM131103 UOF131101:UOI131103 UYB131101:UYE131103 VHX131101:VIA131103 VRT131101:VRW131103 WBP131101:WBS131103 WLL131101:WLO131103 WVH131101:WVK131103 IV196637:IY196639 SR196637:SU196639 ACN196637:ACQ196639 AMJ196637:AMM196639 AWF196637:AWI196639 BGB196637:BGE196639 BPX196637:BQA196639 BZT196637:BZW196639 CJP196637:CJS196639 CTL196637:CTO196639 DDH196637:DDK196639 DND196637:DNG196639 DWZ196637:DXC196639 EGV196637:EGY196639 EQR196637:EQU196639 FAN196637:FAQ196639 FKJ196637:FKM196639 FUF196637:FUI196639 GEB196637:GEE196639 GNX196637:GOA196639 GXT196637:GXW196639 HHP196637:HHS196639 HRL196637:HRO196639 IBH196637:IBK196639 ILD196637:ILG196639 IUZ196637:IVC196639 JEV196637:JEY196639 JOR196637:JOU196639 JYN196637:JYQ196639 KIJ196637:KIM196639 KSF196637:KSI196639 LCB196637:LCE196639 LLX196637:LMA196639 LVT196637:LVW196639 MFP196637:MFS196639 MPL196637:MPO196639 MZH196637:MZK196639 NJD196637:NJG196639 NSZ196637:NTC196639 OCV196637:OCY196639 OMR196637:OMU196639 OWN196637:OWQ196639 PGJ196637:PGM196639 PQF196637:PQI196639 QAB196637:QAE196639 QJX196637:QKA196639 QTT196637:QTW196639 RDP196637:RDS196639 RNL196637:RNO196639 RXH196637:RXK196639 SHD196637:SHG196639 SQZ196637:SRC196639 TAV196637:TAY196639 TKR196637:TKU196639 TUN196637:TUQ196639 UEJ196637:UEM196639 UOF196637:UOI196639 UYB196637:UYE196639 VHX196637:VIA196639 VRT196637:VRW196639 WBP196637:WBS196639 WLL196637:WLO196639 WVH196637:WVK196639 IV262173:IY262175 SR262173:SU262175 ACN262173:ACQ262175 AMJ262173:AMM262175 AWF262173:AWI262175 BGB262173:BGE262175 BPX262173:BQA262175 BZT262173:BZW262175 CJP262173:CJS262175 CTL262173:CTO262175 DDH262173:DDK262175 DND262173:DNG262175 DWZ262173:DXC262175 EGV262173:EGY262175 EQR262173:EQU262175 FAN262173:FAQ262175 FKJ262173:FKM262175 FUF262173:FUI262175 GEB262173:GEE262175 GNX262173:GOA262175 GXT262173:GXW262175 HHP262173:HHS262175 HRL262173:HRO262175 IBH262173:IBK262175 ILD262173:ILG262175 IUZ262173:IVC262175 JEV262173:JEY262175 JOR262173:JOU262175 JYN262173:JYQ262175 KIJ262173:KIM262175 KSF262173:KSI262175 LCB262173:LCE262175 LLX262173:LMA262175 LVT262173:LVW262175 MFP262173:MFS262175 MPL262173:MPO262175 MZH262173:MZK262175 NJD262173:NJG262175 NSZ262173:NTC262175 OCV262173:OCY262175 OMR262173:OMU262175 OWN262173:OWQ262175 PGJ262173:PGM262175 PQF262173:PQI262175 QAB262173:QAE262175 QJX262173:QKA262175 QTT262173:QTW262175 RDP262173:RDS262175 RNL262173:RNO262175 RXH262173:RXK262175 SHD262173:SHG262175 SQZ262173:SRC262175 TAV262173:TAY262175 TKR262173:TKU262175 TUN262173:TUQ262175 UEJ262173:UEM262175 UOF262173:UOI262175 UYB262173:UYE262175 VHX262173:VIA262175 VRT262173:VRW262175 WBP262173:WBS262175 WLL262173:WLO262175 WVH262173:WVK262175 IV327709:IY327711 SR327709:SU327711 ACN327709:ACQ327711 AMJ327709:AMM327711 AWF327709:AWI327711 BGB327709:BGE327711 BPX327709:BQA327711 BZT327709:BZW327711 CJP327709:CJS327711 CTL327709:CTO327711 DDH327709:DDK327711 DND327709:DNG327711 DWZ327709:DXC327711 EGV327709:EGY327711 EQR327709:EQU327711 FAN327709:FAQ327711 FKJ327709:FKM327711 FUF327709:FUI327711 GEB327709:GEE327711 GNX327709:GOA327711 GXT327709:GXW327711 HHP327709:HHS327711 HRL327709:HRO327711 IBH327709:IBK327711 ILD327709:ILG327711 IUZ327709:IVC327711 JEV327709:JEY327711 JOR327709:JOU327711 JYN327709:JYQ327711 KIJ327709:KIM327711 KSF327709:KSI327711 LCB327709:LCE327711 LLX327709:LMA327711 LVT327709:LVW327711 MFP327709:MFS327711 MPL327709:MPO327711 MZH327709:MZK327711 NJD327709:NJG327711 NSZ327709:NTC327711 OCV327709:OCY327711 OMR327709:OMU327711 OWN327709:OWQ327711 PGJ327709:PGM327711 PQF327709:PQI327711 QAB327709:QAE327711 QJX327709:QKA327711 QTT327709:QTW327711 RDP327709:RDS327711 RNL327709:RNO327711 RXH327709:RXK327711 SHD327709:SHG327711 SQZ327709:SRC327711 TAV327709:TAY327711 TKR327709:TKU327711 TUN327709:TUQ327711 UEJ327709:UEM327711 UOF327709:UOI327711 UYB327709:UYE327711 VHX327709:VIA327711 VRT327709:VRW327711 WBP327709:WBS327711 WLL327709:WLO327711 WVH327709:WVK327711 IV393245:IY393247 SR393245:SU393247 ACN393245:ACQ393247 AMJ393245:AMM393247 AWF393245:AWI393247 BGB393245:BGE393247 BPX393245:BQA393247 BZT393245:BZW393247 CJP393245:CJS393247 CTL393245:CTO393247 DDH393245:DDK393247 DND393245:DNG393247 DWZ393245:DXC393247 EGV393245:EGY393247 EQR393245:EQU393247 FAN393245:FAQ393247 FKJ393245:FKM393247 FUF393245:FUI393247 GEB393245:GEE393247 GNX393245:GOA393247 GXT393245:GXW393247 HHP393245:HHS393247 HRL393245:HRO393247 IBH393245:IBK393247 ILD393245:ILG393247 IUZ393245:IVC393247 JEV393245:JEY393247 JOR393245:JOU393247 JYN393245:JYQ393247 KIJ393245:KIM393247 KSF393245:KSI393247 LCB393245:LCE393247 LLX393245:LMA393247 LVT393245:LVW393247 MFP393245:MFS393247 MPL393245:MPO393247 MZH393245:MZK393247 NJD393245:NJG393247 NSZ393245:NTC393247 OCV393245:OCY393247 OMR393245:OMU393247 OWN393245:OWQ393247 PGJ393245:PGM393247 PQF393245:PQI393247 QAB393245:QAE393247 QJX393245:QKA393247 QTT393245:QTW393247 RDP393245:RDS393247 RNL393245:RNO393247 RXH393245:RXK393247 SHD393245:SHG393247 SQZ393245:SRC393247 TAV393245:TAY393247 TKR393245:TKU393247 TUN393245:TUQ393247 UEJ393245:UEM393247 UOF393245:UOI393247 UYB393245:UYE393247 VHX393245:VIA393247 VRT393245:VRW393247 WBP393245:WBS393247 WLL393245:WLO393247 WVH393245:WVK393247 IV458781:IY458783 SR458781:SU458783 ACN458781:ACQ458783 AMJ458781:AMM458783 AWF458781:AWI458783 BGB458781:BGE458783 BPX458781:BQA458783 BZT458781:BZW458783 CJP458781:CJS458783 CTL458781:CTO458783 DDH458781:DDK458783 DND458781:DNG458783 DWZ458781:DXC458783 EGV458781:EGY458783 EQR458781:EQU458783 FAN458781:FAQ458783 FKJ458781:FKM458783 FUF458781:FUI458783 GEB458781:GEE458783 GNX458781:GOA458783 GXT458781:GXW458783 HHP458781:HHS458783 HRL458781:HRO458783 IBH458781:IBK458783 ILD458781:ILG458783 IUZ458781:IVC458783 JEV458781:JEY458783 JOR458781:JOU458783 JYN458781:JYQ458783 KIJ458781:KIM458783 KSF458781:KSI458783 LCB458781:LCE458783 LLX458781:LMA458783 LVT458781:LVW458783 MFP458781:MFS458783 MPL458781:MPO458783 MZH458781:MZK458783 NJD458781:NJG458783 NSZ458781:NTC458783 OCV458781:OCY458783 OMR458781:OMU458783 OWN458781:OWQ458783 PGJ458781:PGM458783 PQF458781:PQI458783 QAB458781:QAE458783 QJX458781:QKA458783 QTT458781:QTW458783 RDP458781:RDS458783 RNL458781:RNO458783 RXH458781:RXK458783 SHD458781:SHG458783 SQZ458781:SRC458783 TAV458781:TAY458783 TKR458781:TKU458783 TUN458781:TUQ458783 UEJ458781:UEM458783 UOF458781:UOI458783 UYB458781:UYE458783 VHX458781:VIA458783 VRT458781:VRW458783 WBP458781:WBS458783 WLL458781:WLO458783 WVH458781:WVK458783 IV524317:IY524319 SR524317:SU524319 ACN524317:ACQ524319 AMJ524317:AMM524319 AWF524317:AWI524319 BGB524317:BGE524319 BPX524317:BQA524319 BZT524317:BZW524319 CJP524317:CJS524319 CTL524317:CTO524319 DDH524317:DDK524319 DND524317:DNG524319 DWZ524317:DXC524319 EGV524317:EGY524319 EQR524317:EQU524319 FAN524317:FAQ524319 FKJ524317:FKM524319 FUF524317:FUI524319 GEB524317:GEE524319 GNX524317:GOA524319 GXT524317:GXW524319 HHP524317:HHS524319 HRL524317:HRO524319 IBH524317:IBK524319 ILD524317:ILG524319 IUZ524317:IVC524319 JEV524317:JEY524319 JOR524317:JOU524319 JYN524317:JYQ524319 KIJ524317:KIM524319 KSF524317:KSI524319 LCB524317:LCE524319 LLX524317:LMA524319 LVT524317:LVW524319 MFP524317:MFS524319 MPL524317:MPO524319 MZH524317:MZK524319 NJD524317:NJG524319 NSZ524317:NTC524319 OCV524317:OCY524319 OMR524317:OMU524319 OWN524317:OWQ524319 PGJ524317:PGM524319 PQF524317:PQI524319 QAB524317:QAE524319 QJX524317:QKA524319 QTT524317:QTW524319 RDP524317:RDS524319 RNL524317:RNO524319 RXH524317:RXK524319 SHD524317:SHG524319 SQZ524317:SRC524319 TAV524317:TAY524319 TKR524317:TKU524319 TUN524317:TUQ524319 UEJ524317:UEM524319 UOF524317:UOI524319 UYB524317:UYE524319 VHX524317:VIA524319 VRT524317:VRW524319 WBP524317:WBS524319 WLL524317:WLO524319 WVH524317:WVK524319 IV589853:IY589855 SR589853:SU589855 ACN589853:ACQ589855 AMJ589853:AMM589855 AWF589853:AWI589855 BGB589853:BGE589855 BPX589853:BQA589855 BZT589853:BZW589855 CJP589853:CJS589855 CTL589853:CTO589855 DDH589853:DDK589855 DND589853:DNG589855 DWZ589853:DXC589855 EGV589853:EGY589855 EQR589853:EQU589855 FAN589853:FAQ589855 FKJ589853:FKM589855 FUF589853:FUI589855 GEB589853:GEE589855 GNX589853:GOA589855 GXT589853:GXW589855 HHP589853:HHS589855 HRL589853:HRO589855 IBH589853:IBK589855 ILD589853:ILG589855 IUZ589853:IVC589855 JEV589853:JEY589855 JOR589853:JOU589855 JYN589853:JYQ589855 KIJ589853:KIM589855 KSF589853:KSI589855 LCB589853:LCE589855 LLX589853:LMA589855 LVT589853:LVW589855 MFP589853:MFS589855 MPL589853:MPO589855 MZH589853:MZK589855 NJD589853:NJG589855 NSZ589853:NTC589855 OCV589853:OCY589855 OMR589853:OMU589855 OWN589853:OWQ589855 PGJ589853:PGM589855 PQF589853:PQI589855 QAB589853:QAE589855 QJX589853:QKA589855 QTT589853:QTW589855 RDP589853:RDS589855 RNL589853:RNO589855 RXH589853:RXK589855 SHD589853:SHG589855 SQZ589853:SRC589855 TAV589853:TAY589855 TKR589853:TKU589855 TUN589853:TUQ589855 UEJ589853:UEM589855 UOF589853:UOI589855 UYB589853:UYE589855 VHX589853:VIA589855 VRT589853:VRW589855 WBP589853:WBS589855 WLL589853:WLO589855 WVH589853:WVK589855 IV655389:IY655391 SR655389:SU655391 ACN655389:ACQ655391 AMJ655389:AMM655391 AWF655389:AWI655391 BGB655389:BGE655391 BPX655389:BQA655391 BZT655389:BZW655391 CJP655389:CJS655391 CTL655389:CTO655391 DDH655389:DDK655391 DND655389:DNG655391 DWZ655389:DXC655391 EGV655389:EGY655391 EQR655389:EQU655391 FAN655389:FAQ655391 FKJ655389:FKM655391 FUF655389:FUI655391 GEB655389:GEE655391 GNX655389:GOA655391 GXT655389:GXW655391 HHP655389:HHS655391 HRL655389:HRO655391 IBH655389:IBK655391 ILD655389:ILG655391 IUZ655389:IVC655391 JEV655389:JEY655391 JOR655389:JOU655391 JYN655389:JYQ655391 KIJ655389:KIM655391 KSF655389:KSI655391 LCB655389:LCE655391 LLX655389:LMA655391 LVT655389:LVW655391 MFP655389:MFS655391 MPL655389:MPO655391 MZH655389:MZK655391 NJD655389:NJG655391 NSZ655389:NTC655391 OCV655389:OCY655391 OMR655389:OMU655391 OWN655389:OWQ655391 PGJ655389:PGM655391 PQF655389:PQI655391 QAB655389:QAE655391 QJX655389:QKA655391 QTT655389:QTW655391 RDP655389:RDS655391 RNL655389:RNO655391 RXH655389:RXK655391 SHD655389:SHG655391 SQZ655389:SRC655391 TAV655389:TAY655391 TKR655389:TKU655391 TUN655389:TUQ655391 UEJ655389:UEM655391 UOF655389:UOI655391 UYB655389:UYE655391 VHX655389:VIA655391 VRT655389:VRW655391 WBP655389:WBS655391 WLL655389:WLO655391 WVH655389:WVK655391 IV720925:IY720927 SR720925:SU720927 ACN720925:ACQ720927 AMJ720925:AMM720927 AWF720925:AWI720927 BGB720925:BGE720927 BPX720925:BQA720927 BZT720925:BZW720927 CJP720925:CJS720927 CTL720925:CTO720927 DDH720925:DDK720927 DND720925:DNG720927 DWZ720925:DXC720927 EGV720925:EGY720927 EQR720925:EQU720927 FAN720925:FAQ720927 FKJ720925:FKM720927 FUF720925:FUI720927 GEB720925:GEE720927 GNX720925:GOA720927 GXT720925:GXW720927 HHP720925:HHS720927 HRL720925:HRO720927 IBH720925:IBK720927 ILD720925:ILG720927 IUZ720925:IVC720927 JEV720925:JEY720927 JOR720925:JOU720927 JYN720925:JYQ720927 KIJ720925:KIM720927 KSF720925:KSI720927 LCB720925:LCE720927 LLX720925:LMA720927 LVT720925:LVW720927 MFP720925:MFS720927 MPL720925:MPO720927 MZH720925:MZK720927 NJD720925:NJG720927 NSZ720925:NTC720927 OCV720925:OCY720927 OMR720925:OMU720927 OWN720925:OWQ720927 PGJ720925:PGM720927 PQF720925:PQI720927 QAB720925:QAE720927 QJX720925:QKA720927 QTT720925:QTW720927 RDP720925:RDS720927 RNL720925:RNO720927 RXH720925:RXK720927 SHD720925:SHG720927 SQZ720925:SRC720927 TAV720925:TAY720927 TKR720925:TKU720927 TUN720925:TUQ720927 UEJ720925:UEM720927 UOF720925:UOI720927 UYB720925:UYE720927 VHX720925:VIA720927 VRT720925:VRW720927 WBP720925:WBS720927 WLL720925:WLO720927 WVH720925:WVK720927 IV786461:IY786463 SR786461:SU786463 ACN786461:ACQ786463 AMJ786461:AMM786463 AWF786461:AWI786463 BGB786461:BGE786463 BPX786461:BQA786463 BZT786461:BZW786463 CJP786461:CJS786463 CTL786461:CTO786463 DDH786461:DDK786463 DND786461:DNG786463 DWZ786461:DXC786463 EGV786461:EGY786463 EQR786461:EQU786463 FAN786461:FAQ786463 FKJ786461:FKM786463 FUF786461:FUI786463 GEB786461:GEE786463 GNX786461:GOA786463 GXT786461:GXW786463 HHP786461:HHS786463 HRL786461:HRO786463 IBH786461:IBK786463 ILD786461:ILG786463 IUZ786461:IVC786463 JEV786461:JEY786463 JOR786461:JOU786463 JYN786461:JYQ786463 KIJ786461:KIM786463 KSF786461:KSI786463 LCB786461:LCE786463 LLX786461:LMA786463 LVT786461:LVW786463 MFP786461:MFS786463 MPL786461:MPO786463 MZH786461:MZK786463 NJD786461:NJG786463 NSZ786461:NTC786463 OCV786461:OCY786463 OMR786461:OMU786463 OWN786461:OWQ786463 PGJ786461:PGM786463 PQF786461:PQI786463 QAB786461:QAE786463 QJX786461:QKA786463 QTT786461:QTW786463 RDP786461:RDS786463 RNL786461:RNO786463 RXH786461:RXK786463 SHD786461:SHG786463 SQZ786461:SRC786463 TAV786461:TAY786463 TKR786461:TKU786463 TUN786461:TUQ786463 UEJ786461:UEM786463 UOF786461:UOI786463 UYB786461:UYE786463 VHX786461:VIA786463 VRT786461:VRW786463 WBP786461:WBS786463 WLL786461:WLO786463 WVH786461:WVK786463 IV851997:IY851999 SR851997:SU851999 ACN851997:ACQ851999 AMJ851997:AMM851999 AWF851997:AWI851999 BGB851997:BGE851999 BPX851997:BQA851999 BZT851997:BZW851999 CJP851997:CJS851999 CTL851997:CTO851999 DDH851997:DDK851999 DND851997:DNG851999 DWZ851997:DXC851999 EGV851997:EGY851999 EQR851997:EQU851999 FAN851997:FAQ851999 FKJ851997:FKM851999 FUF851997:FUI851999 GEB851997:GEE851999 GNX851997:GOA851999 GXT851997:GXW851999 HHP851997:HHS851999 HRL851997:HRO851999 IBH851997:IBK851999 ILD851997:ILG851999 IUZ851997:IVC851999 JEV851997:JEY851999 JOR851997:JOU851999 JYN851997:JYQ851999 KIJ851997:KIM851999 KSF851997:KSI851999 LCB851997:LCE851999 LLX851997:LMA851999 LVT851997:LVW851999 MFP851997:MFS851999 MPL851997:MPO851999 MZH851997:MZK851999 NJD851997:NJG851999 NSZ851997:NTC851999 OCV851997:OCY851999 OMR851997:OMU851999 OWN851997:OWQ851999 PGJ851997:PGM851999 PQF851997:PQI851999 QAB851997:QAE851999 QJX851997:QKA851999 QTT851997:QTW851999 RDP851997:RDS851999 RNL851997:RNO851999 RXH851997:RXK851999 SHD851997:SHG851999 SQZ851997:SRC851999 TAV851997:TAY851999 TKR851997:TKU851999 TUN851997:TUQ851999 UEJ851997:UEM851999 UOF851997:UOI851999 UYB851997:UYE851999 VHX851997:VIA851999 VRT851997:VRW851999 WBP851997:WBS851999 WLL851997:WLO851999 WVH851997:WVK851999 IV917533:IY917535 SR917533:SU917535 ACN917533:ACQ917535 AMJ917533:AMM917535 AWF917533:AWI917535 BGB917533:BGE917535 BPX917533:BQA917535 BZT917533:BZW917535 CJP917533:CJS917535 CTL917533:CTO917535 DDH917533:DDK917535 DND917533:DNG917535 DWZ917533:DXC917535 EGV917533:EGY917535 EQR917533:EQU917535 FAN917533:FAQ917535 FKJ917533:FKM917535 FUF917533:FUI917535 GEB917533:GEE917535 GNX917533:GOA917535 GXT917533:GXW917535 HHP917533:HHS917535 HRL917533:HRO917535 IBH917533:IBK917535 ILD917533:ILG917535 IUZ917533:IVC917535 JEV917533:JEY917535 JOR917533:JOU917535 JYN917533:JYQ917535 KIJ917533:KIM917535 KSF917533:KSI917535 LCB917533:LCE917535 LLX917533:LMA917535 LVT917533:LVW917535 MFP917533:MFS917535 MPL917533:MPO917535 MZH917533:MZK917535 NJD917533:NJG917535 NSZ917533:NTC917535 OCV917533:OCY917535 OMR917533:OMU917535 OWN917533:OWQ917535 PGJ917533:PGM917535 PQF917533:PQI917535 QAB917533:QAE917535 QJX917533:QKA917535 QTT917533:QTW917535 RDP917533:RDS917535 RNL917533:RNO917535 RXH917533:RXK917535 SHD917533:SHG917535 SQZ917533:SRC917535 TAV917533:TAY917535 TKR917533:TKU917535 TUN917533:TUQ917535 UEJ917533:UEM917535 UOF917533:UOI917535 UYB917533:UYE917535 VHX917533:VIA917535 VRT917533:VRW917535 WBP917533:WBS917535 WLL917533:WLO917535 WVH917533:WVK917535 IV983069:IY983071 SR983069:SU983071 ACN983069:ACQ983071 AMJ983069:AMM983071 AWF983069:AWI983071 BGB983069:BGE983071 BPX983069:BQA983071 BZT983069:BZW983071 CJP983069:CJS983071 CTL983069:CTO983071 DDH983069:DDK983071 DND983069:DNG983071 DWZ983069:DXC983071 EGV983069:EGY983071 EQR983069:EQU983071 FAN983069:FAQ983071 FKJ983069:FKM983071 FUF983069:FUI983071 GEB983069:GEE983071 GNX983069:GOA983071 GXT983069:GXW983071 HHP983069:HHS983071 HRL983069:HRO983071 IBH983069:IBK983071 ILD983069:ILG983071 IUZ983069:IVC983071 JEV983069:JEY983071 JOR983069:JOU983071 JYN983069:JYQ983071 KIJ983069:KIM983071 KSF983069:KSI983071 LCB983069:LCE983071 LLX983069:LMA983071 LVT983069:LVW983071 MFP983069:MFS983071 MPL983069:MPO983071 MZH983069:MZK983071 NJD983069:NJG983071 NSZ983069:NTC983071 OCV983069:OCY983071 OMR983069:OMU983071 OWN983069:OWQ983071 PGJ983069:PGM983071 PQF983069:PQI983071 QAB983069:QAE983071 QJX983069:QKA983071 QTT983069:QTW983071 RDP983069:RDS983071 RNL983069:RNO983071 RXH983069:RXK983071 SHD983069:SHG983071 SQZ983069:SRC983071 TAV983069:TAY983071 TKR983069:TKU983071 TUN983069:TUQ983071 UEJ983069:UEM983071 UOF983069:UOI983071 UYB983069:UYE983071 VHX983069:VIA983071 VRT983069:VRW983071 WBP983069:WBS983071 WLL983069:WLO983071 WVH983069:WVK983071 IV65573:IY65573 SR65573:SU65573 ACN65573:ACQ65573 AMJ65573:AMM65573 AWF65573:AWI65573 BGB65573:BGE65573 BPX65573:BQA65573 BZT65573:BZW65573 CJP65573:CJS65573 CTL65573:CTO65573 DDH65573:DDK65573 DND65573:DNG65573 DWZ65573:DXC65573 EGV65573:EGY65573 EQR65573:EQU65573 FAN65573:FAQ65573 FKJ65573:FKM65573 FUF65573:FUI65573 GEB65573:GEE65573 GNX65573:GOA65573 GXT65573:GXW65573 HHP65573:HHS65573 HRL65573:HRO65573 IBH65573:IBK65573 ILD65573:ILG65573 IUZ65573:IVC65573 JEV65573:JEY65573 JOR65573:JOU65573 JYN65573:JYQ65573 KIJ65573:KIM65573 KSF65573:KSI65573 LCB65573:LCE65573 LLX65573:LMA65573 LVT65573:LVW65573 MFP65573:MFS65573 MPL65573:MPO65573 MZH65573:MZK65573 NJD65573:NJG65573 NSZ65573:NTC65573 OCV65573:OCY65573 OMR65573:OMU65573 OWN65573:OWQ65573 PGJ65573:PGM65573 PQF65573:PQI65573 QAB65573:QAE65573 QJX65573:QKA65573 QTT65573:QTW65573 RDP65573:RDS65573 RNL65573:RNO65573 RXH65573:RXK65573 SHD65573:SHG65573 SQZ65573:SRC65573 TAV65573:TAY65573 TKR65573:TKU65573 TUN65573:TUQ65573 UEJ65573:UEM65573 UOF65573:UOI65573 UYB65573:UYE65573 VHX65573:VIA65573 VRT65573:VRW65573 WBP65573:WBS65573 WLL65573:WLO65573 WVH65573:WVK65573 IV131109:IY131109 SR131109:SU131109 ACN131109:ACQ131109 AMJ131109:AMM131109 AWF131109:AWI131109 BGB131109:BGE131109 BPX131109:BQA131109 BZT131109:BZW131109 CJP131109:CJS131109 CTL131109:CTO131109 DDH131109:DDK131109 DND131109:DNG131109 DWZ131109:DXC131109 EGV131109:EGY131109 EQR131109:EQU131109 FAN131109:FAQ131109 FKJ131109:FKM131109 FUF131109:FUI131109 GEB131109:GEE131109 GNX131109:GOA131109 GXT131109:GXW131109 HHP131109:HHS131109 HRL131109:HRO131109 IBH131109:IBK131109 ILD131109:ILG131109 IUZ131109:IVC131109 JEV131109:JEY131109 JOR131109:JOU131109 JYN131109:JYQ131109 KIJ131109:KIM131109 KSF131109:KSI131109 LCB131109:LCE131109 LLX131109:LMA131109 LVT131109:LVW131109 MFP131109:MFS131109 MPL131109:MPO131109 MZH131109:MZK131109 NJD131109:NJG131109 NSZ131109:NTC131109 OCV131109:OCY131109 OMR131109:OMU131109 OWN131109:OWQ131109 PGJ131109:PGM131109 PQF131109:PQI131109 QAB131109:QAE131109 QJX131109:QKA131109 QTT131109:QTW131109 RDP131109:RDS131109 RNL131109:RNO131109 RXH131109:RXK131109 SHD131109:SHG131109 SQZ131109:SRC131109 TAV131109:TAY131109 TKR131109:TKU131109 TUN131109:TUQ131109 UEJ131109:UEM131109 UOF131109:UOI131109 UYB131109:UYE131109 VHX131109:VIA131109 VRT131109:VRW131109 WBP131109:WBS131109 WLL131109:WLO131109 WVH131109:WVK131109 IV196645:IY196645 SR196645:SU196645 ACN196645:ACQ196645 AMJ196645:AMM196645 AWF196645:AWI196645 BGB196645:BGE196645 BPX196645:BQA196645 BZT196645:BZW196645 CJP196645:CJS196645 CTL196645:CTO196645 DDH196645:DDK196645 DND196645:DNG196645 DWZ196645:DXC196645 EGV196645:EGY196645 EQR196645:EQU196645 FAN196645:FAQ196645 FKJ196645:FKM196645 FUF196645:FUI196645 GEB196645:GEE196645 GNX196645:GOA196645 GXT196645:GXW196645 HHP196645:HHS196645 HRL196645:HRO196645 IBH196645:IBK196645 ILD196645:ILG196645 IUZ196645:IVC196645 JEV196645:JEY196645 JOR196645:JOU196645 JYN196645:JYQ196645 KIJ196645:KIM196645 KSF196645:KSI196645 LCB196645:LCE196645 LLX196645:LMA196645 LVT196645:LVW196645 MFP196645:MFS196645 MPL196645:MPO196645 MZH196645:MZK196645 NJD196645:NJG196645 NSZ196645:NTC196645 OCV196645:OCY196645 OMR196645:OMU196645 OWN196645:OWQ196645 PGJ196645:PGM196645 PQF196645:PQI196645 QAB196645:QAE196645 QJX196645:QKA196645 QTT196645:QTW196645 RDP196645:RDS196645 RNL196645:RNO196645 RXH196645:RXK196645 SHD196645:SHG196645 SQZ196645:SRC196645 TAV196645:TAY196645 TKR196645:TKU196645 TUN196645:TUQ196645 UEJ196645:UEM196645 UOF196645:UOI196645 UYB196645:UYE196645 VHX196645:VIA196645 VRT196645:VRW196645 WBP196645:WBS196645 WLL196645:WLO196645 WVH196645:WVK196645 IV262181:IY262181 SR262181:SU262181 ACN262181:ACQ262181 AMJ262181:AMM262181 AWF262181:AWI262181 BGB262181:BGE262181 BPX262181:BQA262181 BZT262181:BZW262181 CJP262181:CJS262181 CTL262181:CTO262181 DDH262181:DDK262181 DND262181:DNG262181 DWZ262181:DXC262181 EGV262181:EGY262181 EQR262181:EQU262181 FAN262181:FAQ262181 FKJ262181:FKM262181 FUF262181:FUI262181 GEB262181:GEE262181 GNX262181:GOA262181 GXT262181:GXW262181 HHP262181:HHS262181 HRL262181:HRO262181 IBH262181:IBK262181 ILD262181:ILG262181 IUZ262181:IVC262181 JEV262181:JEY262181 JOR262181:JOU262181 JYN262181:JYQ262181 KIJ262181:KIM262181 KSF262181:KSI262181 LCB262181:LCE262181 LLX262181:LMA262181 LVT262181:LVW262181 MFP262181:MFS262181 MPL262181:MPO262181 MZH262181:MZK262181 NJD262181:NJG262181 NSZ262181:NTC262181 OCV262181:OCY262181 OMR262181:OMU262181 OWN262181:OWQ262181 PGJ262181:PGM262181 PQF262181:PQI262181 QAB262181:QAE262181 QJX262181:QKA262181 QTT262181:QTW262181 RDP262181:RDS262181 RNL262181:RNO262181 RXH262181:RXK262181 SHD262181:SHG262181 SQZ262181:SRC262181 TAV262181:TAY262181 TKR262181:TKU262181 TUN262181:TUQ262181 UEJ262181:UEM262181 UOF262181:UOI262181 UYB262181:UYE262181 VHX262181:VIA262181 VRT262181:VRW262181 WBP262181:WBS262181 WLL262181:WLO262181 WVH262181:WVK262181 IV327717:IY327717 SR327717:SU327717 ACN327717:ACQ327717 AMJ327717:AMM327717 AWF327717:AWI327717 BGB327717:BGE327717 BPX327717:BQA327717 BZT327717:BZW327717 CJP327717:CJS327717 CTL327717:CTO327717 DDH327717:DDK327717 DND327717:DNG327717 DWZ327717:DXC327717 EGV327717:EGY327717 EQR327717:EQU327717 FAN327717:FAQ327717 FKJ327717:FKM327717 FUF327717:FUI327717 GEB327717:GEE327717 GNX327717:GOA327717 GXT327717:GXW327717 HHP327717:HHS327717 HRL327717:HRO327717 IBH327717:IBK327717 ILD327717:ILG327717 IUZ327717:IVC327717 JEV327717:JEY327717 JOR327717:JOU327717 JYN327717:JYQ327717 KIJ327717:KIM327717 KSF327717:KSI327717 LCB327717:LCE327717 LLX327717:LMA327717 LVT327717:LVW327717 MFP327717:MFS327717 MPL327717:MPO327717 MZH327717:MZK327717 NJD327717:NJG327717 NSZ327717:NTC327717 OCV327717:OCY327717 OMR327717:OMU327717 OWN327717:OWQ327717 PGJ327717:PGM327717 PQF327717:PQI327717 QAB327717:QAE327717 QJX327717:QKA327717 QTT327717:QTW327717 RDP327717:RDS327717 RNL327717:RNO327717 RXH327717:RXK327717 SHD327717:SHG327717 SQZ327717:SRC327717 TAV327717:TAY327717 TKR327717:TKU327717 TUN327717:TUQ327717 UEJ327717:UEM327717 UOF327717:UOI327717 UYB327717:UYE327717 VHX327717:VIA327717 VRT327717:VRW327717 WBP327717:WBS327717 WLL327717:WLO327717 WVH327717:WVK327717 IV393253:IY393253 SR393253:SU393253 ACN393253:ACQ393253 AMJ393253:AMM393253 AWF393253:AWI393253 BGB393253:BGE393253 BPX393253:BQA393253 BZT393253:BZW393253 CJP393253:CJS393253 CTL393253:CTO393253 DDH393253:DDK393253 DND393253:DNG393253 DWZ393253:DXC393253 EGV393253:EGY393253 EQR393253:EQU393253 FAN393253:FAQ393253 FKJ393253:FKM393253 FUF393253:FUI393253 GEB393253:GEE393253 GNX393253:GOA393253 GXT393253:GXW393253 HHP393253:HHS393253 HRL393253:HRO393253 IBH393253:IBK393253 ILD393253:ILG393253 IUZ393253:IVC393253 JEV393253:JEY393253 JOR393253:JOU393253 JYN393253:JYQ393253 KIJ393253:KIM393253 KSF393253:KSI393253 LCB393253:LCE393253 LLX393253:LMA393253 LVT393253:LVW393253 MFP393253:MFS393253 MPL393253:MPO393253 MZH393253:MZK393253 NJD393253:NJG393253 NSZ393253:NTC393253 OCV393253:OCY393253 OMR393253:OMU393253 OWN393253:OWQ393253 PGJ393253:PGM393253 PQF393253:PQI393253 QAB393253:QAE393253 QJX393253:QKA393253 QTT393253:QTW393253 RDP393253:RDS393253 RNL393253:RNO393253 RXH393253:RXK393253 SHD393253:SHG393253 SQZ393253:SRC393253 TAV393253:TAY393253 TKR393253:TKU393253 TUN393253:TUQ393253 UEJ393253:UEM393253 UOF393253:UOI393253 UYB393253:UYE393253 VHX393253:VIA393253 VRT393253:VRW393253 WBP393253:WBS393253 WLL393253:WLO393253 WVH393253:WVK393253 IV458789:IY458789 SR458789:SU458789 ACN458789:ACQ458789 AMJ458789:AMM458789 AWF458789:AWI458789 BGB458789:BGE458789 BPX458789:BQA458789 BZT458789:BZW458789 CJP458789:CJS458789 CTL458789:CTO458789 DDH458789:DDK458789 DND458789:DNG458789 DWZ458789:DXC458789 EGV458789:EGY458789 EQR458789:EQU458789 FAN458789:FAQ458789 FKJ458789:FKM458789 FUF458789:FUI458789 GEB458789:GEE458789 GNX458789:GOA458789 GXT458789:GXW458789 HHP458789:HHS458789 HRL458789:HRO458789 IBH458789:IBK458789 ILD458789:ILG458789 IUZ458789:IVC458789 JEV458789:JEY458789 JOR458789:JOU458789 JYN458789:JYQ458789 KIJ458789:KIM458789 KSF458789:KSI458789 LCB458789:LCE458789 LLX458789:LMA458789 LVT458789:LVW458789 MFP458789:MFS458789 MPL458789:MPO458789 MZH458789:MZK458789 NJD458789:NJG458789 NSZ458789:NTC458789 OCV458789:OCY458789 OMR458789:OMU458789 OWN458789:OWQ458789 PGJ458789:PGM458789 PQF458789:PQI458789 QAB458789:QAE458789 QJX458789:QKA458789 QTT458789:QTW458789 RDP458789:RDS458789 RNL458789:RNO458789 RXH458789:RXK458789 SHD458789:SHG458789 SQZ458789:SRC458789 TAV458789:TAY458789 TKR458789:TKU458789 TUN458789:TUQ458789 UEJ458789:UEM458789 UOF458789:UOI458789 UYB458789:UYE458789 VHX458789:VIA458789 VRT458789:VRW458789 WBP458789:WBS458789 WLL458789:WLO458789 WVH458789:WVK458789 IV524325:IY524325 SR524325:SU524325 ACN524325:ACQ524325 AMJ524325:AMM524325 AWF524325:AWI524325 BGB524325:BGE524325 BPX524325:BQA524325 BZT524325:BZW524325 CJP524325:CJS524325 CTL524325:CTO524325 DDH524325:DDK524325 DND524325:DNG524325 DWZ524325:DXC524325 EGV524325:EGY524325 EQR524325:EQU524325 FAN524325:FAQ524325 FKJ524325:FKM524325 FUF524325:FUI524325 GEB524325:GEE524325 GNX524325:GOA524325 GXT524325:GXW524325 HHP524325:HHS524325 HRL524325:HRO524325 IBH524325:IBK524325 ILD524325:ILG524325 IUZ524325:IVC524325 JEV524325:JEY524325 JOR524325:JOU524325 JYN524325:JYQ524325 KIJ524325:KIM524325 KSF524325:KSI524325 LCB524325:LCE524325 LLX524325:LMA524325 LVT524325:LVW524325 MFP524325:MFS524325 MPL524325:MPO524325 MZH524325:MZK524325 NJD524325:NJG524325 NSZ524325:NTC524325 OCV524325:OCY524325 OMR524325:OMU524325 OWN524325:OWQ524325 PGJ524325:PGM524325 PQF524325:PQI524325 QAB524325:QAE524325 QJX524325:QKA524325 QTT524325:QTW524325 RDP524325:RDS524325 RNL524325:RNO524325 RXH524325:RXK524325 SHD524325:SHG524325 SQZ524325:SRC524325 TAV524325:TAY524325 TKR524325:TKU524325 TUN524325:TUQ524325 UEJ524325:UEM524325 UOF524325:UOI524325 UYB524325:UYE524325 VHX524325:VIA524325 VRT524325:VRW524325 WBP524325:WBS524325 WLL524325:WLO524325 WVH524325:WVK524325 IV589861:IY589861 SR589861:SU589861 ACN589861:ACQ589861 AMJ589861:AMM589861 AWF589861:AWI589861 BGB589861:BGE589861 BPX589861:BQA589861 BZT589861:BZW589861 CJP589861:CJS589861 CTL589861:CTO589861 DDH589861:DDK589861 DND589861:DNG589861 DWZ589861:DXC589861 EGV589861:EGY589861 EQR589861:EQU589861 FAN589861:FAQ589861 FKJ589861:FKM589861 FUF589861:FUI589861 GEB589861:GEE589861 GNX589861:GOA589861 GXT589861:GXW589861 HHP589861:HHS589861 HRL589861:HRO589861 IBH589861:IBK589861 ILD589861:ILG589861 IUZ589861:IVC589861 JEV589861:JEY589861 JOR589861:JOU589861 JYN589861:JYQ589861 KIJ589861:KIM589861 KSF589861:KSI589861 LCB589861:LCE589861 LLX589861:LMA589861 LVT589861:LVW589861 MFP589861:MFS589861 MPL589861:MPO589861 MZH589861:MZK589861 NJD589861:NJG589861 NSZ589861:NTC589861 OCV589861:OCY589861 OMR589861:OMU589861 OWN589861:OWQ589861 PGJ589861:PGM589861 PQF589861:PQI589861 QAB589861:QAE589861 QJX589861:QKA589861 QTT589861:QTW589861 RDP589861:RDS589861 RNL589861:RNO589861 RXH589861:RXK589861 SHD589861:SHG589861 SQZ589861:SRC589861 TAV589861:TAY589861 TKR589861:TKU589861 TUN589861:TUQ589861 UEJ589861:UEM589861 UOF589861:UOI589861 UYB589861:UYE589861 VHX589861:VIA589861 VRT589861:VRW589861 WBP589861:WBS589861 WLL589861:WLO589861 WVH589861:WVK589861 IV655397:IY655397 SR655397:SU655397 ACN655397:ACQ655397 AMJ655397:AMM655397 AWF655397:AWI655397 BGB655397:BGE655397 BPX655397:BQA655397 BZT655397:BZW655397 CJP655397:CJS655397 CTL655397:CTO655397 DDH655397:DDK655397 DND655397:DNG655397 DWZ655397:DXC655397 EGV655397:EGY655397 EQR655397:EQU655397 FAN655397:FAQ655397 FKJ655397:FKM655397 FUF655397:FUI655397 GEB655397:GEE655397 GNX655397:GOA655397 GXT655397:GXW655397 HHP655397:HHS655397 HRL655397:HRO655397 IBH655397:IBK655397 ILD655397:ILG655397 IUZ655397:IVC655397 JEV655397:JEY655397 JOR655397:JOU655397 JYN655397:JYQ655397 KIJ655397:KIM655397 KSF655397:KSI655397 LCB655397:LCE655397 LLX655397:LMA655397 LVT655397:LVW655397 MFP655397:MFS655397 MPL655397:MPO655397 MZH655397:MZK655397 NJD655397:NJG655397 NSZ655397:NTC655397 OCV655397:OCY655397 OMR655397:OMU655397 OWN655397:OWQ655397 PGJ655397:PGM655397 PQF655397:PQI655397 QAB655397:QAE655397 QJX655397:QKA655397 QTT655397:QTW655397 RDP655397:RDS655397 RNL655397:RNO655397 RXH655397:RXK655397 SHD655397:SHG655397 SQZ655397:SRC655397 TAV655397:TAY655397 TKR655397:TKU655397 TUN655397:TUQ655397 UEJ655397:UEM655397 UOF655397:UOI655397 UYB655397:UYE655397 VHX655397:VIA655397 VRT655397:VRW655397 WBP655397:WBS655397 WLL655397:WLO655397 WVH655397:WVK655397 IV720933:IY720933 SR720933:SU720933 ACN720933:ACQ720933 AMJ720933:AMM720933 AWF720933:AWI720933 BGB720933:BGE720933 BPX720933:BQA720933 BZT720933:BZW720933 CJP720933:CJS720933 CTL720933:CTO720933 DDH720933:DDK720933 DND720933:DNG720933 DWZ720933:DXC720933 EGV720933:EGY720933 EQR720933:EQU720933 FAN720933:FAQ720933 FKJ720933:FKM720933 FUF720933:FUI720933 GEB720933:GEE720933 GNX720933:GOA720933 GXT720933:GXW720933 HHP720933:HHS720933 HRL720933:HRO720933 IBH720933:IBK720933 ILD720933:ILG720933 IUZ720933:IVC720933 JEV720933:JEY720933 JOR720933:JOU720933 JYN720933:JYQ720933 KIJ720933:KIM720933 KSF720933:KSI720933 LCB720933:LCE720933 LLX720933:LMA720933 LVT720933:LVW720933 MFP720933:MFS720933 MPL720933:MPO720933 MZH720933:MZK720933 NJD720933:NJG720933 NSZ720933:NTC720933 OCV720933:OCY720933 OMR720933:OMU720933 OWN720933:OWQ720933 PGJ720933:PGM720933 PQF720933:PQI720933 QAB720933:QAE720933 QJX720933:QKA720933 QTT720933:QTW720933 RDP720933:RDS720933 RNL720933:RNO720933 RXH720933:RXK720933 SHD720933:SHG720933 SQZ720933:SRC720933 TAV720933:TAY720933 TKR720933:TKU720933 TUN720933:TUQ720933 UEJ720933:UEM720933 UOF720933:UOI720933 UYB720933:UYE720933 VHX720933:VIA720933 VRT720933:VRW720933 WBP720933:WBS720933 WLL720933:WLO720933 WVH720933:WVK720933 IV786469:IY786469 SR786469:SU786469 ACN786469:ACQ786469 AMJ786469:AMM786469 AWF786469:AWI786469 BGB786469:BGE786469 BPX786469:BQA786469 BZT786469:BZW786469 CJP786469:CJS786469 CTL786469:CTO786469 DDH786469:DDK786469 DND786469:DNG786469 DWZ786469:DXC786469 EGV786469:EGY786469 EQR786469:EQU786469 FAN786469:FAQ786469 FKJ786469:FKM786469 FUF786469:FUI786469 GEB786469:GEE786469 GNX786469:GOA786469 GXT786469:GXW786469 HHP786469:HHS786469 HRL786469:HRO786469 IBH786469:IBK786469 ILD786469:ILG786469 IUZ786469:IVC786469 JEV786469:JEY786469 JOR786469:JOU786469 JYN786469:JYQ786469 KIJ786469:KIM786469 KSF786469:KSI786469 LCB786469:LCE786469 LLX786469:LMA786469 LVT786469:LVW786469 MFP786469:MFS786469 MPL786469:MPO786469 MZH786469:MZK786469 NJD786469:NJG786469 NSZ786469:NTC786469 OCV786469:OCY786469 OMR786469:OMU786469 OWN786469:OWQ786469 PGJ786469:PGM786469 PQF786469:PQI786469 QAB786469:QAE786469 QJX786469:QKA786469 QTT786469:QTW786469 RDP786469:RDS786469 RNL786469:RNO786469 RXH786469:RXK786469 SHD786469:SHG786469 SQZ786469:SRC786469 TAV786469:TAY786469 TKR786469:TKU786469 TUN786469:TUQ786469 UEJ786469:UEM786469 UOF786469:UOI786469 UYB786469:UYE786469 VHX786469:VIA786469 VRT786469:VRW786469 WBP786469:WBS786469 WLL786469:WLO786469 WVH786469:WVK786469 IV852005:IY852005 SR852005:SU852005 ACN852005:ACQ852005 AMJ852005:AMM852005 AWF852005:AWI852005 BGB852005:BGE852005 BPX852005:BQA852005 BZT852005:BZW852005 CJP852005:CJS852005 CTL852005:CTO852005 DDH852005:DDK852005 DND852005:DNG852005 DWZ852005:DXC852005 EGV852005:EGY852005 EQR852005:EQU852005 FAN852005:FAQ852005 FKJ852005:FKM852005 FUF852005:FUI852005 GEB852005:GEE852005 GNX852005:GOA852005 GXT852005:GXW852005 HHP852005:HHS852005 HRL852005:HRO852005 IBH852005:IBK852005 ILD852005:ILG852005 IUZ852005:IVC852005 JEV852005:JEY852005 JOR852005:JOU852005 JYN852005:JYQ852005 KIJ852005:KIM852005 KSF852005:KSI852005 LCB852005:LCE852005 LLX852005:LMA852005 LVT852005:LVW852005 MFP852005:MFS852005 MPL852005:MPO852005 MZH852005:MZK852005 NJD852005:NJG852005 NSZ852005:NTC852005 OCV852005:OCY852005 OMR852005:OMU852005 OWN852005:OWQ852005 PGJ852005:PGM852005 PQF852005:PQI852005 QAB852005:QAE852005 QJX852005:QKA852005 QTT852005:QTW852005 RDP852005:RDS852005 RNL852005:RNO852005 RXH852005:RXK852005 SHD852005:SHG852005 SQZ852005:SRC852005 TAV852005:TAY852005 TKR852005:TKU852005 TUN852005:TUQ852005 UEJ852005:UEM852005 UOF852005:UOI852005 UYB852005:UYE852005 VHX852005:VIA852005 VRT852005:VRW852005 WBP852005:WBS852005 WLL852005:WLO852005 WVH852005:WVK852005 IV917541:IY917541 SR917541:SU917541 ACN917541:ACQ917541 AMJ917541:AMM917541 AWF917541:AWI917541 BGB917541:BGE917541 BPX917541:BQA917541 BZT917541:BZW917541 CJP917541:CJS917541 CTL917541:CTO917541 DDH917541:DDK917541 DND917541:DNG917541 DWZ917541:DXC917541 EGV917541:EGY917541 EQR917541:EQU917541 FAN917541:FAQ917541 FKJ917541:FKM917541 FUF917541:FUI917541 GEB917541:GEE917541 GNX917541:GOA917541 GXT917541:GXW917541 HHP917541:HHS917541 HRL917541:HRO917541 IBH917541:IBK917541 ILD917541:ILG917541 IUZ917541:IVC917541 JEV917541:JEY917541 JOR917541:JOU917541 JYN917541:JYQ917541 KIJ917541:KIM917541 KSF917541:KSI917541 LCB917541:LCE917541 LLX917541:LMA917541 LVT917541:LVW917541 MFP917541:MFS917541 MPL917541:MPO917541 MZH917541:MZK917541 NJD917541:NJG917541 NSZ917541:NTC917541 OCV917541:OCY917541 OMR917541:OMU917541 OWN917541:OWQ917541 PGJ917541:PGM917541 PQF917541:PQI917541 QAB917541:QAE917541 QJX917541:QKA917541 QTT917541:QTW917541 RDP917541:RDS917541 RNL917541:RNO917541 RXH917541:RXK917541 SHD917541:SHG917541 SQZ917541:SRC917541 TAV917541:TAY917541 TKR917541:TKU917541 TUN917541:TUQ917541 UEJ917541:UEM917541 UOF917541:UOI917541 UYB917541:UYE917541 VHX917541:VIA917541 VRT917541:VRW917541 WBP917541:WBS917541 WLL917541:WLO917541 WVH917541:WVK917541 IV983077:IY983077 SR983077:SU983077 ACN983077:ACQ983077 AMJ983077:AMM983077 AWF983077:AWI983077 BGB983077:BGE983077 BPX983077:BQA983077 BZT983077:BZW983077 CJP983077:CJS983077 CTL983077:CTO983077 DDH983077:DDK983077 DND983077:DNG983077 DWZ983077:DXC983077 EGV983077:EGY983077 EQR983077:EQU983077 FAN983077:FAQ983077 FKJ983077:FKM983077 FUF983077:FUI983077 GEB983077:GEE983077 GNX983077:GOA983077 GXT983077:GXW983077 HHP983077:HHS983077 HRL983077:HRO983077 IBH983077:IBK983077 ILD983077:ILG983077 IUZ983077:IVC983077 JEV983077:JEY983077 JOR983077:JOU983077 JYN983077:JYQ983077 KIJ983077:KIM983077 KSF983077:KSI983077 LCB983077:LCE983077 LLX983077:LMA983077 LVT983077:LVW983077 MFP983077:MFS983077 MPL983077:MPO983077 MZH983077:MZK983077 NJD983077:NJG983077 NSZ983077:NTC983077 OCV983077:OCY983077 OMR983077:OMU983077 OWN983077:OWQ983077 PGJ983077:PGM983077 PQF983077:PQI983077 QAB983077:QAE983077 QJX983077:QKA983077 QTT983077:QTW983077 RDP983077:RDS983077 RNL983077:RNO983077 RXH983077:RXK983077 SHD983077:SHG983077 SQZ983077:SRC983077 TAV983077:TAY983077 TKR983077:TKU983077 TUN983077:TUQ983077 UEJ983077:UEM983077 UOF983077:UOI983077 UYB983077:UYE983077 VHX983077:VIA983077 VRT983077:VRW983077 WBP983077:WBS983077 WLL983077:WLO983077 HT21:HZ22 WUF21:WUL22 WKJ21:WKP22 WAN21:WAT22 VQR21:VQX22 VGV21:VHB22 UWZ21:UXF22 UND21:UNJ22 UDH21:UDN22 TTL21:TTR22 TJP21:TJV22 SZT21:SZZ22 SPX21:SQD22 SGB21:SGH22 RWF21:RWL22 RMJ21:RMP22 RCN21:RCT22 QSR21:QSX22 QIV21:QJB22 PYZ21:PZF22 PPD21:PPJ22 PFH21:PFN22 OVL21:OVR22 OLP21:OLV22 OBT21:OBZ22 NRX21:NSD22 NIB21:NIH22 MYF21:MYL22 MOJ21:MOP22 MEN21:MET22 LUR21:LUX22 LKV21:LLB22 LAZ21:LBF22 KRD21:KRJ22 KHH21:KHN22 JXL21:JXR22 JNP21:JNV22 JDT21:JDZ22 ITX21:IUD22 IKB21:IKH22 IAF21:IAL22 HQJ21:HQP22 HGN21:HGT22 GWR21:GWX22 GMV21:GNB22 GCZ21:GDF22 FTD21:FTJ22 FJH21:FJN22 EZL21:EZR22 EPP21:EPV22 EFT21:EFZ22 DVX21:DWD22 DMB21:DMH22 DCF21:DCL22 CSJ21:CSP22 CIN21:CIT22 BYR21:BYX22 BOV21:BPB22 BEZ21:BFF22 AVD21:AVJ22 ALH21:ALN22 ABL21:ABR22 RP21:RV22 WUE38:WUK42 WAM44:WAS44 VQQ44:VQW44 VGU44:VHA44 UWY44:UXE44 UNC44:UNI44 UDG44:UDM44 TTK44:TTQ44 TJO44:TJU44 SZS44:SZY44 SPW44:SQC44 SGA44:SGG44 RWE44:RWK44 RMI44:RMO44 RCM44:RCS44 QSQ44:QSW44 QIU44:QJA44 PYY44:PZE44 PPC44:PPI44 PFG44:PFM44 OVK44:OVQ44 OLO44:OLU44 OBS44:OBY44 NRW44:NSC44 NIA44:NIG44 MYE44:MYK44 MOI44:MOO44 MEM44:MES44 LUQ44:LUW44 LKU44:LLA44 LAY44:LBE44 KRC44:KRI44 KHG44:KHM44 JXK44:JXQ44 JNO44:JNU44 JDS44:JDY44 ITW44:IUC44 IKA44:IKG44 IAE44:IAK44 HQI44:HQO44 HGM44:HGS44 GWQ44:GWW44 GMU44:GNA44 GCY44:GDE44 FTC44:FTI44 FJG44:FJM44 EZK44:EZQ44 EPO44:EPU44 EFS44:EFY44 DVW44:DWC44 DMA44:DMG44 DCE44:DCK44 CSI44:CSO44 CIM44:CIS44 BYQ44:BYW44 BOU44:BPA44 BEY44:BFE44 AVC44:AVI44 ALG44:ALM44 ABK44:ABQ44 RO44:RU44 HS44:HY44 WUE44:WUK44 WKI44:WKO44 WKI38:WKO42 WAM38:WAS42 VQQ38:VQW42 VGU38:VHA42 UWY38:UXE42 UNC38:UNI42 UDG38:UDM42 TTK38:TTQ42 TJO38:TJU42 SZS38:SZY42 SPW38:SQC42 SGA38:SGG42 RWE38:RWK42 RMI38:RMO42 RCM38:RCS42 QSQ38:QSW42 QIU38:QJA42 PYY38:PZE42 PPC38:PPI42 PFG38:PFM42 OVK38:OVQ42 OLO38:OLU42 OBS38:OBY42 NRW38:NSC42 NIA38:NIG42 MYE38:MYK42 MOI38:MOO42 MEM38:MES42 LUQ38:LUW42 LKU38:LLA42 LAY38:LBE42 KRC38:KRI42 KHG38:KHM42 JXK38:JXQ42 JNO38:JNU42 JDS38:JDY42 ITW38:IUC42 IKA38:IKG42 IAE38:IAK42 HQI38:HQO42 HGM38:HGS42 GWQ38:GWW42 GMU38:GNA42 GCY38:GDE42 FTC38:FTI42 FJG38:FJM42 EZK38:EZQ42 EPO38:EPU42 EFS38:EFY42 DVW38:DWC42 DMA38:DMG42 DCE38:DCK42 CSI38:CSO42 CIM38:CIS42 BYQ38:BYW42 BOU38:BPA42 BEY38:BFE42 AVC38:AVI42 ALG38:ALM42 ABK38:ABQ42 RO38:RU42 HS38:HY42 HS27:HY31 WUE27:WUK31 WKI27:WKO31 WAM27:WAS31 VQQ27:VQW31 VGU27:VHA31 UWY27:UXE31 UNC27:UNI31 UDG27:UDM31 TTK27:TTQ31 TJO27:TJU31 SZS27:SZY31 SPW27:SQC31 SGA27:SGG31 RWE27:RWK31 RMI27:RMO31 RCM27:RCS31 QSQ27:QSW31 QIU27:QJA31 PYY27:PZE31 PPC27:PPI31 PFG27:PFM31 OVK27:OVQ31 OLO27:OLU31 OBS27:OBY31 NRW27:NSC31 NIA27:NIG31 MYE27:MYK31 MOI27:MOO31 MEM27:MES31 LUQ27:LUW31 LKU27:LLA31 LAY27:LBE31 KRC27:KRI31 KHG27:KHM31 JXK27:JXQ31 JNO27:JNU31 JDS27:JDY31 ITW27:IUC31 IKA27:IKG31 IAE27:IAK31 HQI27:HQO31 HGM27:HGS31 GWQ27:GWW31 GMU27:GNA31 GCY27:GDE31 FTC27:FTI31 FJG27:FJM31 EZK27:EZQ31 EPO27:EPU31 EFS27:EFY31 DVW27:DWC31 DMA27:DMG31 DCE27:DCK31 CSI27:CSO31 CIM27:CIS31 BYQ27:BYW31 BOU27:BPA31 BEY27:BFE31 AVC27:AVI31 ALG27:ALM31 ABK27:ABQ31 RO27:RU31" xr:uid="{1F6A1558-BDD0-487F-9D70-E4E97C83A006}">
      <formula1>L21-ROUNDDOWN(L21,0)=0</formula1>
    </dataValidation>
    <dataValidation type="list" allowBlank="1" showInputMessage="1" showErrorMessage="1" sqref="L65497:M65497 HS65495:HT65495 RO65495:RP65495 ABK65495:ABL65495 ALG65495:ALH65495 AVC65495:AVD65495 BEY65495:BEZ65495 BOU65495:BOV65495 BYQ65495:BYR65495 CIM65495:CIN65495 CSI65495:CSJ65495 DCE65495:DCF65495 DMA65495:DMB65495 DVW65495:DVX65495 EFS65495:EFT65495 EPO65495:EPP65495 EZK65495:EZL65495 FJG65495:FJH65495 FTC65495:FTD65495 GCY65495:GCZ65495 GMU65495:GMV65495 GWQ65495:GWR65495 HGM65495:HGN65495 HQI65495:HQJ65495 IAE65495:IAF65495 IKA65495:IKB65495 ITW65495:ITX65495 JDS65495:JDT65495 JNO65495:JNP65495 JXK65495:JXL65495 KHG65495:KHH65495 KRC65495:KRD65495 LAY65495:LAZ65495 LKU65495:LKV65495 LUQ65495:LUR65495 MEM65495:MEN65495 MOI65495:MOJ65495 MYE65495:MYF65495 NIA65495:NIB65495 NRW65495:NRX65495 OBS65495:OBT65495 OLO65495:OLP65495 OVK65495:OVL65495 PFG65495:PFH65495 PPC65495:PPD65495 PYY65495:PYZ65495 QIU65495:QIV65495 QSQ65495:QSR65495 RCM65495:RCN65495 RMI65495:RMJ65495 RWE65495:RWF65495 SGA65495:SGB65495 SPW65495:SPX65495 SZS65495:SZT65495 TJO65495:TJP65495 TTK65495:TTL65495 UDG65495:UDH65495 UNC65495:UND65495 UWY65495:UWZ65495 VGU65495:VGV65495 VQQ65495:VQR65495 WAM65495:WAN65495 WKI65495:WKJ65495 WUE65495:WUF65495 L131033:M131033 HS131031:HT131031 RO131031:RP131031 ABK131031:ABL131031 ALG131031:ALH131031 AVC131031:AVD131031 BEY131031:BEZ131031 BOU131031:BOV131031 BYQ131031:BYR131031 CIM131031:CIN131031 CSI131031:CSJ131031 DCE131031:DCF131031 DMA131031:DMB131031 DVW131031:DVX131031 EFS131031:EFT131031 EPO131031:EPP131031 EZK131031:EZL131031 FJG131031:FJH131031 FTC131031:FTD131031 GCY131031:GCZ131031 GMU131031:GMV131031 GWQ131031:GWR131031 HGM131031:HGN131031 HQI131031:HQJ131031 IAE131031:IAF131031 IKA131031:IKB131031 ITW131031:ITX131031 JDS131031:JDT131031 JNO131031:JNP131031 JXK131031:JXL131031 KHG131031:KHH131031 KRC131031:KRD131031 LAY131031:LAZ131031 LKU131031:LKV131031 LUQ131031:LUR131031 MEM131031:MEN131031 MOI131031:MOJ131031 MYE131031:MYF131031 NIA131031:NIB131031 NRW131031:NRX131031 OBS131031:OBT131031 OLO131031:OLP131031 OVK131031:OVL131031 PFG131031:PFH131031 PPC131031:PPD131031 PYY131031:PYZ131031 QIU131031:QIV131031 QSQ131031:QSR131031 RCM131031:RCN131031 RMI131031:RMJ131031 RWE131031:RWF131031 SGA131031:SGB131031 SPW131031:SPX131031 SZS131031:SZT131031 TJO131031:TJP131031 TTK131031:TTL131031 UDG131031:UDH131031 UNC131031:UND131031 UWY131031:UWZ131031 VGU131031:VGV131031 VQQ131031:VQR131031 WAM131031:WAN131031 WKI131031:WKJ131031 WUE131031:WUF131031 L196569:M196569 HS196567:HT196567 RO196567:RP196567 ABK196567:ABL196567 ALG196567:ALH196567 AVC196567:AVD196567 BEY196567:BEZ196567 BOU196567:BOV196567 BYQ196567:BYR196567 CIM196567:CIN196567 CSI196567:CSJ196567 DCE196567:DCF196567 DMA196567:DMB196567 DVW196567:DVX196567 EFS196567:EFT196567 EPO196567:EPP196567 EZK196567:EZL196567 FJG196567:FJH196567 FTC196567:FTD196567 GCY196567:GCZ196567 GMU196567:GMV196567 GWQ196567:GWR196567 HGM196567:HGN196567 HQI196567:HQJ196567 IAE196567:IAF196567 IKA196567:IKB196567 ITW196567:ITX196567 JDS196567:JDT196567 JNO196567:JNP196567 JXK196567:JXL196567 KHG196567:KHH196567 KRC196567:KRD196567 LAY196567:LAZ196567 LKU196567:LKV196567 LUQ196567:LUR196567 MEM196567:MEN196567 MOI196567:MOJ196567 MYE196567:MYF196567 NIA196567:NIB196567 NRW196567:NRX196567 OBS196567:OBT196567 OLO196567:OLP196567 OVK196567:OVL196567 PFG196567:PFH196567 PPC196567:PPD196567 PYY196567:PYZ196567 QIU196567:QIV196567 QSQ196567:QSR196567 RCM196567:RCN196567 RMI196567:RMJ196567 RWE196567:RWF196567 SGA196567:SGB196567 SPW196567:SPX196567 SZS196567:SZT196567 TJO196567:TJP196567 TTK196567:TTL196567 UDG196567:UDH196567 UNC196567:UND196567 UWY196567:UWZ196567 VGU196567:VGV196567 VQQ196567:VQR196567 WAM196567:WAN196567 WKI196567:WKJ196567 WUE196567:WUF196567 L262105:M262105 HS262103:HT262103 RO262103:RP262103 ABK262103:ABL262103 ALG262103:ALH262103 AVC262103:AVD262103 BEY262103:BEZ262103 BOU262103:BOV262103 BYQ262103:BYR262103 CIM262103:CIN262103 CSI262103:CSJ262103 DCE262103:DCF262103 DMA262103:DMB262103 DVW262103:DVX262103 EFS262103:EFT262103 EPO262103:EPP262103 EZK262103:EZL262103 FJG262103:FJH262103 FTC262103:FTD262103 GCY262103:GCZ262103 GMU262103:GMV262103 GWQ262103:GWR262103 HGM262103:HGN262103 HQI262103:HQJ262103 IAE262103:IAF262103 IKA262103:IKB262103 ITW262103:ITX262103 JDS262103:JDT262103 JNO262103:JNP262103 JXK262103:JXL262103 KHG262103:KHH262103 KRC262103:KRD262103 LAY262103:LAZ262103 LKU262103:LKV262103 LUQ262103:LUR262103 MEM262103:MEN262103 MOI262103:MOJ262103 MYE262103:MYF262103 NIA262103:NIB262103 NRW262103:NRX262103 OBS262103:OBT262103 OLO262103:OLP262103 OVK262103:OVL262103 PFG262103:PFH262103 PPC262103:PPD262103 PYY262103:PYZ262103 QIU262103:QIV262103 QSQ262103:QSR262103 RCM262103:RCN262103 RMI262103:RMJ262103 RWE262103:RWF262103 SGA262103:SGB262103 SPW262103:SPX262103 SZS262103:SZT262103 TJO262103:TJP262103 TTK262103:TTL262103 UDG262103:UDH262103 UNC262103:UND262103 UWY262103:UWZ262103 VGU262103:VGV262103 VQQ262103:VQR262103 WAM262103:WAN262103 WKI262103:WKJ262103 WUE262103:WUF262103 L327641:M327641 HS327639:HT327639 RO327639:RP327639 ABK327639:ABL327639 ALG327639:ALH327639 AVC327639:AVD327639 BEY327639:BEZ327639 BOU327639:BOV327639 BYQ327639:BYR327639 CIM327639:CIN327639 CSI327639:CSJ327639 DCE327639:DCF327639 DMA327639:DMB327639 DVW327639:DVX327639 EFS327639:EFT327639 EPO327639:EPP327639 EZK327639:EZL327639 FJG327639:FJH327639 FTC327639:FTD327639 GCY327639:GCZ327639 GMU327639:GMV327639 GWQ327639:GWR327639 HGM327639:HGN327639 HQI327639:HQJ327639 IAE327639:IAF327639 IKA327639:IKB327639 ITW327639:ITX327639 JDS327639:JDT327639 JNO327639:JNP327639 JXK327639:JXL327639 KHG327639:KHH327639 KRC327639:KRD327639 LAY327639:LAZ327639 LKU327639:LKV327639 LUQ327639:LUR327639 MEM327639:MEN327639 MOI327639:MOJ327639 MYE327639:MYF327639 NIA327639:NIB327639 NRW327639:NRX327639 OBS327639:OBT327639 OLO327639:OLP327639 OVK327639:OVL327639 PFG327639:PFH327639 PPC327639:PPD327639 PYY327639:PYZ327639 QIU327639:QIV327639 QSQ327639:QSR327639 RCM327639:RCN327639 RMI327639:RMJ327639 RWE327639:RWF327639 SGA327639:SGB327639 SPW327639:SPX327639 SZS327639:SZT327639 TJO327639:TJP327639 TTK327639:TTL327639 UDG327639:UDH327639 UNC327639:UND327639 UWY327639:UWZ327639 VGU327639:VGV327639 VQQ327639:VQR327639 WAM327639:WAN327639 WKI327639:WKJ327639 WUE327639:WUF327639 L393177:M393177 HS393175:HT393175 RO393175:RP393175 ABK393175:ABL393175 ALG393175:ALH393175 AVC393175:AVD393175 BEY393175:BEZ393175 BOU393175:BOV393175 BYQ393175:BYR393175 CIM393175:CIN393175 CSI393175:CSJ393175 DCE393175:DCF393175 DMA393175:DMB393175 DVW393175:DVX393175 EFS393175:EFT393175 EPO393175:EPP393175 EZK393175:EZL393175 FJG393175:FJH393175 FTC393175:FTD393175 GCY393175:GCZ393175 GMU393175:GMV393175 GWQ393175:GWR393175 HGM393175:HGN393175 HQI393175:HQJ393175 IAE393175:IAF393175 IKA393175:IKB393175 ITW393175:ITX393175 JDS393175:JDT393175 JNO393175:JNP393175 JXK393175:JXL393175 KHG393175:KHH393175 KRC393175:KRD393175 LAY393175:LAZ393175 LKU393175:LKV393175 LUQ393175:LUR393175 MEM393175:MEN393175 MOI393175:MOJ393175 MYE393175:MYF393175 NIA393175:NIB393175 NRW393175:NRX393175 OBS393175:OBT393175 OLO393175:OLP393175 OVK393175:OVL393175 PFG393175:PFH393175 PPC393175:PPD393175 PYY393175:PYZ393175 QIU393175:QIV393175 QSQ393175:QSR393175 RCM393175:RCN393175 RMI393175:RMJ393175 RWE393175:RWF393175 SGA393175:SGB393175 SPW393175:SPX393175 SZS393175:SZT393175 TJO393175:TJP393175 TTK393175:TTL393175 UDG393175:UDH393175 UNC393175:UND393175 UWY393175:UWZ393175 VGU393175:VGV393175 VQQ393175:VQR393175 WAM393175:WAN393175 WKI393175:WKJ393175 WUE393175:WUF393175 L458713:M458713 HS458711:HT458711 RO458711:RP458711 ABK458711:ABL458711 ALG458711:ALH458711 AVC458711:AVD458711 BEY458711:BEZ458711 BOU458711:BOV458711 BYQ458711:BYR458711 CIM458711:CIN458711 CSI458711:CSJ458711 DCE458711:DCF458711 DMA458711:DMB458711 DVW458711:DVX458711 EFS458711:EFT458711 EPO458711:EPP458711 EZK458711:EZL458711 FJG458711:FJH458711 FTC458711:FTD458711 GCY458711:GCZ458711 GMU458711:GMV458711 GWQ458711:GWR458711 HGM458711:HGN458711 HQI458711:HQJ458711 IAE458711:IAF458711 IKA458711:IKB458711 ITW458711:ITX458711 JDS458711:JDT458711 JNO458711:JNP458711 JXK458711:JXL458711 KHG458711:KHH458711 KRC458711:KRD458711 LAY458711:LAZ458711 LKU458711:LKV458711 LUQ458711:LUR458711 MEM458711:MEN458711 MOI458711:MOJ458711 MYE458711:MYF458711 NIA458711:NIB458711 NRW458711:NRX458711 OBS458711:OBT458711 OLO458711:OLP458711 OVK458711:OVL458711 PFG458711:PFH458711 PPC458711:PPD458711 PYY458711:PYZ458711 QIU458711:QIV458711 QSQ458711:QSR458711 RCM458711:RCN458711 RMI458711:RMJ458711 RWE458711:RWF458711 SGA458711:SGB458711 SPW458711:SPX458711 SZS458711:SZT458711 TJO458711:TJP458711 TTK458711:TTL458711 UDG458711:UDH458711 UNC458711:UND458711 UWY458711:UWZ458711 VGU458711:VGV458711 VQQ458711:VQR458711 WAM458711:WAN458711 WKI458711:WKJ458711 WUE458711:WUF458711 L524249:M524249 HS524247:HT524247 RO524247:RP524247 ABK524247:ABL524247 ALG524247:ALH524247 AVC524247:AVD524247 BEY524247:BEZ524247 BOU524247:BOV524247 BYQ524247:BYR524247 CIM524247:CIN524247 CSI524247:CSJ524247 DCE524247:DCF524247 DMA524247:DMB524247 DVW524247:DVX524247 EFS524247:EFT524247 EPO524247:EPP524247 EZK524247:EZL524247 FJG524247:FJH524247 FTC524247:FTD524247 GCY524247:GCZ524247 GMU524247:GMV524247 GWQ524247:GWR524247 HGM524247:HGN524247 HQI524247:HQJ524247 IAE524247:IAF524247 IKA524247:IKB524247 ITW524247:ITX524247 JDS524247:JDT524247 JNO524247:JNP524247 JXK524247:JXL524247 KHG524247:KHH524247 KRC524247:KRD524247 LAY524247:LAZ524247 LKU524247:LKV524247 LUQ524247:LUR524247 MEM524247:MEN524247 MOI524247:MOJ524247 MYE524247:MYF524247 NIA524247:NIB524247 NRW524247:NRX524247 OBS524247:OBT524247 OLO524247:OLP524247 OVK524247:OVL524247 PFG524247:PFH524247 PPC524247:PPD524247 PYY524247:PYZ524247 QIU524247:QIV524247 QSQ524247:QSR524247 RCM524247:RCN524247 RMI524247:RMJ524247 RWE524247:RWF524247 SGA524247:SGB524247 SPW524247:SPX524247 SZS524247:SZT524247 TJO524247:TJP524247 TTK524247:TTL524247 UDG524247:UDH524247 UNC524247:UND524247 UWY524247:UWZ524247 VGU524247:VGV524247 VQQ524247:VQR524247 WAM524247:WAN524247 WKI524247:WKJ524247 WUE524247:WUF524247 L589785:M589785 HS589783:HT589783 RO589783:RP589783 ABK589783:ABL589783 ALG589783:ALH589783 AVC589783:AVD589783 BEY589783:BEZ589783 BOU589783:BOV589783 BYQ589783:BYR589783 CIM589783:CIN589783 CSI589783:CSJ589783 DCE589783:DCF589783 DMA589783:DMB589783 DVW589783:DVX589783 EFS589783:EFT589783 EPO589783:EPP589783 EZK589783:EZL589783 FJG589783:FJH589783 FTC589783:FTD589783 GCY589783:GCZ589783 GMU589783:GMV589783 GWQ589783:GWR589783 HGM589783:HGN589783 HQI589783:HQJ589783 IAE589783:IAF589783 IKA589783:IKB589783 ITW589783:ITX589783 JDS589783:JDT589783 JNO589783:JNP589783 JXK589783:JXL589783 KHG589783:KHH589783 KRC589783:KRD589783 LAY589783:LAZ589783 LKU589783:LKV589783 LUQ589783:LUR589783 MEM589783:MEN589783 MOI589783:MOJ589783 MYE589783:MYF589783 NIA589783:NIB589783 NRW589783:NRX589783 OBS589783:OBT589783 OLO589783:OLP589783 OVK589783:OVL589783 PFG589783:PFH589783 PPC589783:PPD589783 PYY589783:PYZ589783 QIU589783:QIV589783 QSQ589783:QSR589783 RCM589783:RCN589783 RMI589783:RMJ589783 RWE589783:RWF589783 SGA589783:SGB589783 SPW589783:SPX589783 SZS589783:SZT589783 TJO589783:TJP589783 TTK589783:TTL589783 UDG589783:UDH589783 UNC589783:UND589783 UWY589783:UWZ589783 VGU589783:VGV589783 VQQ589783:VQR589783 WAM589783:WAN589783 WKI589783:WKJ589783 WUE589783:WUF589783 L655321:M655321 HS655319:HT655319 RO655319:RP655319 ABK655319:ABL655319 ALG655319:ALH655319 AVC655319:AVD655319 BEY655319:BEZ655319 BOU655319:BOV655319 BYQ655319:BYR655319 CIM655319:CIN655319 CSI655319:CSJ655319 DCE655319:DCF655319 DMA655319:DMB655319 DVW655319:DVX655319 EFS655319:EFT655319 EPO655319:EPP655319 EZK655319:EZL655319 FJG655319:FJH655319 FTC655319:FTD655319 GCY655319:GCZ655319 GMU655319:GMV655319 GWQ655319:GWR655319 HGM655319:HGN655319 HQI655319:HQJ655319 IAE655319:IAF655319 IKA655319:IKB655319 ITW655319:ITX655319 JDS655319:JDT655319 JNO655319:JNP655319 JXK655319:JXL655319 KHG655319:KHH655319 KRC655319:KRD655319 LAY655319:LAZ655319 LKU655319:LKV655319 LUQ655319:LUR655319 MEM655319:MEN655319 MOI655319:MOJ655319 MYE655319:MYF655319 NIA655319:NIB655319 NRW655319:NRX655319 OBS655319:OBT655319 OLO655319:OLP655319 OVK655319:OVL655319 PFG655319:PFH655319 PPC655319:PPD655319 PYY655319:PYZ655319 QIU655319:QIV655319 QSQ655319:QSR655319 RCM655319:RCN655319 RMI655319:RMJ655319 RWE655319:RWF655319 SGA655319:SGB655319 SPW655319:SPX655319 SZS655319:SZT655319 TJO655319:TJP655319 TTK655319:TTL655319 UDG655319:UDH655319 UNC655319:UND655319 UWY655319:UWZ655319 VGU655319:VGV655319 VQQ655319:VQR655319 WAM655319:WAN655319 WKI655319:WKJ655319 WUE655319:WUF655319 L720857:M720857 HS720855:HT720855 RO720855:RP720855 ABK720855:ABL720855 ALG720855:ALH720855 AVC720855:AVD720855 BEY720855:BEZ720855 BOU720855:BOV720855 BYQ720855:BYR720855 CIM720855:CIN720855 CSI720855:CSJ720855 DCE720855:DCF720855 DMA720855:DMB720855 DVW720855:DVX720855 EFS720855:EFT720855 EPO720855:EPP720855 EZK720855:EZL720855 FJG720855:FJH720855 FTC720855:FTD720855 GCY720855:GCZ720855 GMU720855:GMV720855 GWQ720855:GWR720855 HGM720855:HGN720855 HQI720855:HQJ720855 IAE720855:IAF720855 IKA720855:IKB720855 ITW720855:ITX720855 JDS720855:JDT720855 JNO720855:JNP720855 JXK720855:JXL720855 KHG720855:KHH720855 KRC720855:KRD720855 LAY720855:LAZ720855 LKU720855:LKV720855 LUQ720855:LUR720855 MEM720855:MEN720855 MOI720855:MOJ720855 MYE720855:MYF720855 NIA720855:NIB720855 NRW720855:NRX720855 OBS720855:OBT720855 OLO720855:OLP720855 OVK720855:OVL720855 PFG720855:PFH720855 PPC720855:PPD720855 PYY720855:PYZ720855 QIU720855:QIV720855 QSQ720855:QSR720855 RCM720855:RCN720855 RMI720855:RMJ720855 RWE720855:RWF720855 SGA720855:SGB720855 SPW720855:SPX720855 SZS720855:SZT720855 TJO720855:TJP720855 TTK720855:TTL720855 UDG720855:UDH720855 UNC720855:UND720855 UWY720855:UWZ720855 VGU720855:VGV720855 VQQ720855:VQR720855 WAM720855:WAN720855 WKI720855:WKJ720855 WUE720855:WUF720855 L786393:M786393 HS786391:HT786391 RO786391:RP786391 ABK786391:ABL786391 ALG786391:ALH786391 AVC786391:AVD786391 BEY786391:BEZ786391 BOU786391:BOV786391 BYQ786391:BYR786391 CIM786391:CIN786391 CSI786391:CSJ786391 DCE786391:DCF786391 DMA786391:DMB786391 DVW786391:DVX786391 EFS786391:EFT786391 EPO786391:EPP786391 EZK786391:EZL786391 FJG786391:FJH786391 FTC786391:FTD786391 GCY786391:GCZ786391 GMU786391:GMV786391 GWQ786391:GWR786391 HGM786391:HGN786391 HQI786391:HQJ786391 IAE786391:IAF786391 IKA786391:IKB786391 ITW786391:ITX786391 JDS786391:JDT786391 JNO786391:JNP786391 JXK786391:JXL786391 KHG786391:KHH786391 KRC786391:KRD786391 LAY786391:LAZ786391 LKU786391:LKV786391 LUQ786391:LUR786391 MEM786391:MEN786391 MOI786391:MOJ786391 MYE786391:MYF786391 NIA786391:NIB786391 NRW786391:NRX786391 OBS786391:OBT786391 OLO786391:OLP786391 OVK786391:OVL786391 PFG786391:PFH786391 PPC786391:PPD786391 PYY786391:PYZ786391 QIU786391:QIV786391 QSQ786391:QSR786391 RCM786391:RCN786391 RMI786391:RMJ786391 RWE786391:RWF786391 SGA786391:SGB786391 SPW786391:SPX786391 SZS786391:SZT786391 TJO786391:TJP786391 TTK786391:TTL786391 UDG786391:UDH786391 UNC786391:UND786391 UWY786391:UWZ786391 VGU786391:VGV786391 VQQ786391:VQR786391 WAM786391:WAN786391 WKI786391:WKJ786391 WUE786391:WUF786391 L851929:M851929 HS851927:HT851927 RO851927:RP851927 ABK851927:ABL851927 ALG851927:ALH851927 AVC851927:AVD851927 BEY851927:BEZ851927 BOU851927:BOV851927 BYQ851927:BYR851927 CIM851927:CIN851927 CSI851927:CSJ851927 DCE851927:DCF851927 DMA851927:DMB851927 DVW851927:DVX851927 EFS851927:EFT851927 EPO851927:EPP851927 EZK851927:EZL851927 FJG851927:FJH851927 FTC851927:FTD851927 GCY851927:GCZ851927 GMU851927:GMV851927 GWQ851927:GWR851927 HGM851927:HGN851927 HQI851927:HQJ851927 IAE851927:IAF851927 IKA851927:IKB851927 ITW851927:ITX851927 JDS851927:JDT851927 JNO851927:JNP851927 JXK851927:JXL851927 KHG851927:KHH851927 KRC851927:KRD851927 LAY851927:LAZ851927 LKU851927:LKV851927 LUQ851927:LUR851927 MEM851927:MEN851927 MOI851927:MOJ851927 MYE851927:MYF851927 NIA851927:NIB851927 NRW851927:NRX851927 OBS851927:OBT851927 OLO851927:OLP851927 OVK851927:OVL851927 PFG851927:PFH851927 PPC851927:PPD851927 PYY851927:PYZ851927 QIU851927:QIV851927 QSQ851927:QSR851927 RCM851927:RCN851927 RMI851927:RMJ851927 RWE851927:RWF851927 SGA851927:SGB851927 SPW851927:SPX851927 SZS851927:SZT851927 TJO851927:TJP851927 TTK851927:TTL851927 UDG851927:UDH851927 UNC851927:UND851927 UWY851927:UWZ851927 VGU851927:VGV851927 VQQ851927:VQR851927 WAM851927:WAN851927 WKI851927:WKJ851927 WUE851927:WUF851927 L917465:M917465 HS917463:HT917463 RO917463:RP917463 ABK917463:ABL917463 ALG917463:ALH917463 AVC917463:AVD917463 BEY917463:BEZ917463 BOU917463:BOV917463 BYQ917463:BYR917463 CIM917463:CIN917463 CSI917463:CSJ917463 DCE917463:DCF917463 DMA917463:DMB917463 DVW917463:DVX917463 EFS917463:EFT917463 EPO917463:EPP917463 EZK917463:EZL917463 FJG917463:FJH917463 FTC917463:FTD917463 GCY917463:GCZ917463 GMU917463:GMV917463 GWQ917463:GWR917463 HGM917463:HGN917463 HQI917463:HQJ917463 IAE917463:IAF917463 IKA917463:IKB917463 ITW917463:ITX917463 JDS917463:JDT917463 JNO917463:JNP917463 JXK917463:JXL917463 KHG917463:KHH917463 KRC917463:KRD917463 LAY917463:LAZ917463 LKU917463:LKV917463 LUQ917463:LUR917463 MEM917463:MEN917463 MOI917463:MOJ917463 MYE917463:MYF917463 NIA917463:NIB917463 NRW917463:NRX917463 OBS917463:OBT917463 OLO917463:OLP917463 OVK917463:OVL917463 PFG917463:PFH917463 PPC917463:PPD917463 PYY917463:PYZ917463 QIU917463:QIV917463 QSQ917463:QSR917463 RCM917463:RCN917463 RMI917463:RMJ917463 RWE917463:RWF917463 SGA917463:SGB917463 SPW917463:SPX917463 SZS917463:SZT917463 TJO917463:TJP917463 TTK917463:TTL917463 UDG917463:UDH917463 UNC917463:UND917463 UWY917463:UWZ917463 VGU917463:VGV917463 VQQ917463:VQR917463 WAM917463:WAN917463 WKI917463:WKJ917463 WUE917463:WUF917463 L983001:M983001 HS982999:HT982999 RO982999:RP982999 ABK982999:ABL982999 ALG982999:ALH982999 AVC982999:AVD982999 BEY982999:BEZ982999 BOU982999:BOV982999 BYQ982999:BYR982999 CIM982999:CIN982999 CSI982999:CSJ982999 DCE982999:DCF982999 DMA982999:DMB982999 DVW982999:DVX982999 EFS982999:EFT982999 EPO982999:EPP982999 EZK982999:EZL982999 FJG982999:FJH982999 FTC982999:FTD982999 GCY982999:GCZ982999 GMU982999:GMV982999 GWQ982999:GWR982999 HGM982999:HGN982999 HQI982999:HQJ982999 IAE982999:IAF982999 IKA982999:IKB982999 ITW982999:ITX982999 JDS982999:JDT982999 JNO982999:JNP982999 JXK982999:JXL982999 KHG982999:KHH982999 KRC982999:KRD982999 LAY982999:LAZ982999 LKU982999:LKV982999 LUQ982999:LUR982999 MEM982999:MEN982999 MOI982999:MOJ982999 MYE982999:MYF982999 NIA982999:NIB982999 NRW982999:NRX982999 OBS982999:OBT982999 OLO982999:OLP982999 OVK982999:OVL982999 PFG982999:PFH982999 PPC982999:PPD982999 PYY982999:PYZ982999 QIU982999:QIV982999 QSQ982999:QSR982999 RCM982999:RCN982999 RMI982999:RMJ982999 RWE982999:RWF982999 SGA982999:SGB982999 SPW982999:SPX982999 SZS982999:SZT982999 TJO982999:TJP982999 TTK982999:TTL982999 UDG982999:UDH982999 UNC982999:UND982999 UWY982999:UWZ982999 VGU982999:VGV982999 VQQ982999:VQR982999 WAM982999:WAN982999 WKI982999:WKJ982999 WUE982999:WUF982999 Q11 J11" xr:uid="{2B90EF90-7BE0-4224-B990-A9A68FDDF0DC}">
      <formula1>"□,■"</formula1>
    </dataValidation>
    <dataValidation type="list" allowBlank="1" showInputMessage="1" showErrorMessage="1" sqref="WUE983005:WUK983005 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xr:uid="{2A23F11B-1E51-4FE9-B291-CDF73873F66B}">
      <formula1>"専用,ハイブリット"</formula1>
    </dataValidation>
    <dataValidation type="list" allowBlank="1" showInputMessage="1" showErrorMessage="1" sqref="IG65583 SC65583 ABY65583 ALU65583 AVQ65583 BFM65583 BPI65583 BZE65583 CJA65583 CSW65583 DCS65583 DMO65583 DWK65583 EGG65583 EQC65583 EZY65583 FJU65583 FTQ65583 GDM65583 GNI65583 GXE65583 HHA65583 HQW65583 IAS65583 IKO65583 IUK65583 JEG65583 JOC65583 JXY65583 KHU65583 KRQ65583 LBM65583 LLI65583 LVE65583 MFA65583 MOW65583 MYS65583 NIO65583 NSK65583 OCG65583 OMC65583 OVY65583 PFU65583 PPQ65583 PZM65583 QJI65583 QTE65583 RDA65583 RMW65583 RWS65583 SGO65583 SQK65583 TAG65583 TKC65583 TTY65583 UDU65583 UNQ65583 UXM65583 VHI65583 VRE65583 WBA65583 WKW65583 WUS65583 IG131119 SC131119 ABY131119 ALU131119 AVQ131119 BFM131119 BPI131119 BZE131119 CJA131119 CSW131119 DCS131119 DMO131119 DWK131119 EGG131119 EQC131119 EZY131119 FJU131119 FTQ131119 GDM131119 GNI131119 GXE131119 HHA131119 HQW131119 IAS131119 IKO131119 IUK131119 JEG131119 JOC131119 JXY131119 KHU131119 KRQ131119 LBM131119 LLI131119 LVE131119 MFA131119 MOW131119 MYS131119 NIO131119 NSK131119 OCG131119 OMC131119 OVY131119 PFU131119 PPQ131119 PZM131119 QJI131119 QTE131119 RDA131119 RMW131119 RWS131119 SGO131119 SQK131119 TAG131119 TKC131119 TTY131119 UDU131119 UNQ131119 UXM131119 VHI131119 VRE131119 WBA131119 WKW131119 WUS131119 IG196655 SC196655 ABY196655 ALU196655 AVQ196655 BFM196655 BPI196655 BZE196655 CJA196655 CSW196655 DCS196655 DMO196655 DWK196655 EGG196655 EQC196655 EZY196655 FJU196655 FTQ196655 GDM196655 GNI196655 GXE196655 HHA196655 HQW196655 IAS196655 IKO196655 IUK196655 JEG196655 JOC196655 JXY196655 KHU196655 KRQ196655 LBM196655 LLI196655 LVE196655 MFA196655 MOW196655 MYS196655 NIO196655 NSK196655 OCG196655 OMC196655 OVY196655 PFU196655 PPQ196655 PZM196655 QJI196655 QTE196655 RDA196655 RMW196655 RWS196655 SGO196655 SQK196655 TAG196655 TKC196655 TTY196655 UDU196655 UNQ196655 UXM196655 VHI196655 VRE196655 WBA196655 WKW196655 WUS196655 IG262191 SC262191 ABY262191 ALU262191 AVQ262191 BFM262191 BPI262191 BZE262191 CJA262191 CSW262191 DCS262191 DMO262191 DWK262191 EGG262191 EQC262191 EZY262191 FJU262191 FTQ262191 GDM262191 GNI262191 GXE262191 HHA262191 HQW262191 IAS262191 IKO262191 IUK262191 JEG262191 JOC262191 JXY262191 KHU262191 KRQ262191 LBM262191 LLI262191 LVE262191 MFA262191 MOW262191 MYS262191 NIO262191 NSK262191 OCG262191 OMC262191 OVY262191 PFU262191 PPQ262191 PZM262191 QJI262191 QTE262191 RDA262191 RMW262191 RWS262191 SGO262191 SQK262191 TAG262191 TKC262191 TTY262191 UDU262191 UNQ262191 UXM262191 VHI262191 VRE262191 WBA262191 WKW262191 WUS262191 IG327727 SC327727 ABY327727 ALU327727 AVQ327727 BFM327727 BPI327727 BZE327727 CJA327727 CSW327727 DCS327727 DMO327727 DWK327727 EGG327727 EQC327727 EZY327727 FJU327727 FTQ327727 GDM327727 GNI327727 GXE327727 HHA327727 HQW327727 IAS327727 IKO327727 IUK327727 JEG327727 JOC327727 JXY327727 KHU327727 KRQ327727 LBM327727 LLI327727 LVE327727 MFA327727 MOW327727 MYS327727 NIO327727 NSK327727 OCG327727 OMC327727 OVY327727 PFU327727 PPQ327727 PZM327727 QJI327727 QTE327727 RDA327727 RMW327727 RWS327727 SGO327727 SQK327727 TAG327727 TKC327727 TTY327727 UDU327727 UNQ327727 UXM327727 VHI327727 VRE327727 WBA327727 WKW327727 WUS327727 IG393263 SC393263 ABY393263 ALU393263 AVQ393263 BFM393263 BPI393263 BZE393263 CJA393263 CSW393263 DCS393263 DMO393263 DWK393263 EGG393263 EQC393263 EZY393263 FJU393263 FTQ393263 GDM393263 GNI393263 GXE393263 HHA393263 HQW393263 IAS393263 IKO393263 IUK393263 JEG393263 JOC393263 JXY393263 KHU393263 KRQ393263 LBM393263 LLI393263 LVE393263 MFA393263 MOW393263 MYS393263 NIO393263 NSK393263 OCG393263 OMC393263 OVY393263 PFU393263 PPQ393263 PZM393263 QJI393263 QTE393263 RDA393263 RMW393263 RWS393263 SGO393263 SQK393263 TAG393263 TKC393263 TTY393263 UDU393263 UNQ393263 UXM393263 VHI393263 VRE393263 WBA393263 WKW393263 WUS393263 IG458799 SC458799 ABY458799 ALU458799 AVQ458799 BFM458799 BPI458799 BZE458799 CJA458799 CSW458799 DCS458799 DMO458799 DWK458799 EGG458799 EQC458799 EZY458799 FJU458799 FTQ458799 GDM458799 GNI458799 GXE458799 HHA458799 HQW458799 IAS458799 IKO458799 IUK458799 JEG458799 JOC458799 JXY458799 KHU458799 KRQ458799 LBM458799 LLI458799 LVE458799 MFA458799 MOW458799 MYS458799 NIO458799 NSK458799 OCG458799 OMC458799 OVY458799 PFU458799 PPQ458799 PZM458799 QJI458799 QTE458799 RDA458799 RMW458799 RWS458799 SGO458799 SQK458799 TAG458799 TKC458799 TTY458799 UDU458799 UNQ458799 UXM458799 VHI458799 VRE458799 WBA458799 WKW458799 WUS458799 IG524335 SC524335 ABY524335 ALU524335 AVQ524335 BFM524335 BPI524335 BZE524335 CJA524335 CSW524335 DCS524335 DMO524335 DWK524335 EGG524335 EQC524335 EZY524335 FJU524335 FTQ524335 GDM524335 GNI524335 GXE524335 HHA524335 HQW524335 IAS524335 IKO524335 IUK524335 JEG524335 JOC524335 JXY524335 KHU524335 KRQ524335 LBM524335 LLI524335 LVE524335 MFA524335 MOW524335 MYS524335 NIO524335 NSK524335 OCG524335 OMC524335 OVY524335 PFU524335 PPQ524335 PZM524335 QJI524335 QTE524335 RDA524335 RMW524335 RWS524335 SGO524335 SQK524335 TAG524335 TKC524335 TTY524335 UDU524335 UNQ524335 UXM524335 VHI524335 VRE524335 WBA524335 WKW524335 WUS524335 IG589871 SC589871 ABY589871 ALU589871 AVQ589871 BFM589871 BPI589871 BZE589871 CJA589871 CSW589871 DCS589871 DMO589871 DWK589871 EGG589871 EQC589871 EZY589871 FJU589871 FTQ589871 GDM589871 GNI589871 GXE589871 HHA589871 HQW589871 IAS589871 IKO589871 IUK589871 JEG589871 JOC589871 JXY589871 KHU589871 KRQ589871 LBM589871 LLI589871 LVE589871 MFA589871 MOW589871 MYS589871 NIO589871 NSK589871 OCG589871 OMC589871 OVY589871 PFU589871 PPQ589871 PZM589871 QJI589871 QTE589871 RDA589871 RMW589871 RWS589871 SGO589871 SQK589871 TAG589871 TKC589871 TTY589871 UDU589871 UNQ589871 UXM589871 VHI589871 VRE589871 WBA589871 WKW589871 WUS589871 IG655407 SC655407 ABY655407 ALU655407 AVQ655407 BFM655407 BPI655407 BZE655407 CJA655407 CSW655407 DCS655407 DMO655407 DWK655407 EGG655407 EQC655407 EZY655407 FJU655407 FTQ655407 GDM655407 GNI655407 GXE655407 HHA655407 HQW655407 IAS655407 IKO655407 IUK655407 JEG655407 JOC655407 JXY655407 KHU655407 KRQ655407 LBM655407 LLI655407 LVE655407 MFA655407 MOW655407 MYS655407 NIO655407 NSK655407 OCG655407 OMC655407 OVY655407 PFU655407 PPQ655407 PZM655407 QJI655407 QTE655407 RDA655407 RMW655407 RWS655407 SGO655407 SQK655407 TAG655407 TKC655407 TTY655407 UDU655407 UNQ655407 UXM655407 VHI655407 VRE655407 WBA655407 WKW655407 WUS655407 IG720943 SC720943 ABY720943 ALU720943 AVQ720943 BFM720943 BPI720943 BZE720943 CJA720943 CSW720943 DCS720943 DMO720943 DWK720943 EGG720943 EQC720943 EZY720943 FJU720943 FTQ720943 GDM720943 GNI720943 GXE720943 HHA720943 HQW720943 IAS720943 IKO720943 IUK720943 JEG720943 JOC720943 JXY720943 KHU720943 KRQ720943 LBM720943 LLI720943 LVE720943 MFA720943 MOW720943 MYS720943 NIO720943 NSK720943 OCG720943 OMC720943 OVY720943 PFU720943 PPQ720943 PZM720943 QJI720943 QTE720943 RDA720943 RMW720943 RWS720943 SGO720943 SQK720943 TAG720943 TKC720943 TTY720943 UDU720943 UNQ720943 UXM720943 VHI720943 VRE720943 WBA720943 WKW720943 WUS720943 IG786479 SC786479 ABY786479 ALU786479 AVQ786479 BFM786479 BPI786479 BZE786479 CJA786479 CSW786479 DCS786479 DMO786479 DWK786479 EGG786479 EQC786479 EZY786479 FJU786479 FTQ786479 GDM786479 GNI786479 GXE786479 HHA786479 HQW786479 IAS786479 IKO786479 IUK786479 JEG786479 JOC786479 JXY786479 KHU786479 KRQ786479 LBM786479 LLI786479 LVE786479 MFA786479 MOW786479 MYS786479 NIO786479 NSK786479 OCG786479 OMC786479 OVY786479 PFU786479 PPQ786479 PZM786479 QJI786479 QTE786479 RDA786479 RMW786479 RWS786479 SGO786479 SQK786479 TAG786479 TKC786479 TTY786479 UDU786479 UNQ786479 UXM786479 VHI786479 VRE786479 WBA786479 WKW786479 WUS786479 IG852015 SC852015 ABY852015 ALU852015 AVQ852015 BFM852015 BPI852015 BZE852015 CJA852015 CSW852015 DCS852015 DMO852015 DWK852015 EGG852015 EQC852015 EZY852015 FJU852015 FTQ852015 GDM852015 GNI852015 GXE852015 HHA852015 HQW852015 IAS852015 IKO852015 IUK852015 JEG852015 JOC852015 JXY852015 KHU852015 KRQ852015 LBM852015 LLI852015 LVE852015 MFA852015 MOW852015 MYS852015 NIO852015 NSK852015 OCG852015 OMC852015 OVY852015 PFU852015 PPQ852015 PZM852015 QJI852015 QTE852015 RDA852015 RMW852015 RWS852015 SGO852015 SQK852015 TAG852015 TKC852015 TTY852015 UDU852015 UNQ852015 UXM852015 VHI852015 VRE852015 WBA852015 WKW852015 WUS852015 IG917551 SC917551 ABY917551 ALU917551 AVQ917551 BFM917551 BPI917551 BZE917551 CJA917551 CSW917551 DCS917551 DMO917551 DWK917551 EGG917551 EQC917551 EZY917551 FJU917551 FTQ917551 GDM917551 GNI917551 GXE917551 HHA917551 HQW917551 IAS917551 IKO917551 IUK917551 JEG917551 JOC917551 JXY917551 KHU917551 KRQ917551 LBM917551 LLI917551 LVE917551 MFA917551 MOW917551 MYS917551 NIO917551 NSK917551 OCG917551 OMC917551 OVY917551 PFU917551 PPQ917551 PZM917551 QJI917551 QTE917551 RDA917551 RMW917551 RWS917551 SGO917551 SQK917551 TAG917551 TKC917551 TTY917551 UDU917551 UNQ917551 UXM917551 VHI917551 VRE917551 WBA917551 WKW917551 WUS917551 IG983087 SC983087 ABY983087 ALU983087 AVQ983087 BFM983087 BPI983087 BZE983087 CJA983087 CSW983087 DCS983087 DMO983087 DWK983087 EGG983087 EQC983087 EZY983087 FJU983087 FTQ983087 GDM983087 GNI983087 GXE983087 HHA983087 HQW983087 IAS983087 IKO983087 IUK983087 JEG983087 JOC983087 JXY983087 KHU983087 KRQ983087 LBM983087 LLI983087 LVE983087 MFA983087 MOW983087 MYS983087 NIO983087 NSK983087 OCG983087 OMC983087 OVY983087 PFU983087 PPQ983087 PZM983087 QJI983087 QTE983087 RDA983087 RMW983087 RWS983087 SGO983087 SQK983087 TAG983087 TKC983087 TTY983087 UDU983087 UNQ983087 UXM983087 VHI983087 VRE983087 WBA983087 WKW983087 WUS983087 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Z983087:AA983087 Z917551:AA917551 Z852015:AA852015 Z786479:AA786479 Z720943:AA720943 Z655407:AA655407 Z589871:AA589871 Z524335:AA524335 Z458799:AA458799 Z393263:AA393263 Z327727:AA327727 Z262191:AA262191 Z196655:AA196655 Z131119:AA131119 Z65583:AA65583 Z983089:AA983089 Z917553:AA917553 Z852017:AA852017 Z786481:AA786481 Z720945:AA720945 Z655409:AA655409 Z589873:AA589873 Z524337:AA524337 Z458801:AA458801 Z393265:AA393265 Z327729:AA327729 Z262193:AA262193 Z196657:AA196657 Z131121:AA131121 Z65585:AA65585" xr:uid="{52890A8D-50A2-4A42-8ECA-1C82CC8E327A}">
      <formula1>"無,有"</formula1>
    </dataValidation>
    <dataValidation type="custom" imeMode="disabled" allowBlank="1" showInputMessage="1" showErrorMessage="1" error="小数点以下は第一位まで、二位以下切り捨てで入力して下さい。" sqref="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xr:uid="{58BA68BB-065E-42EF-B4BA-AB7347A77EDF}">
      <formula1>L65498-ROUNDDOWN(L65498,1)=0</formula1>
    </dataValidation>
  </dataValidations>
  <printOptions horizontalCentered="1"/>
  <pageMargins left="0.51181102362204722" right="0.11811023622047245" top="0.35433070866141736" bottom="0.35433070866141736" header="0.31496062992125984" footer="0.11811023622047245"/>
  <pageSetup paperSize="9" scale="79" fitToHeight="0" orientation="portrait" r:id="rId1"/>
  <headerFooter scaleWithDoc="0">
    <oddFooter>&amp;R&amp;K00-036R7中層ZEH-M_ver.1.1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0EB30F42-8995-4189-8B31-6FFE2C2E754A}">
          <xm:sqref>HS65558:IK65559 RO65558:SG65559 ABK65558:ACC65559 ALG65558:ALY65559 AVC65558:AVU65559 BEY65558:BFQ65559 BOU65558:BPM65559 BYQ65558:BZI65559 CIM65558:CJE65559 CSI65558:CTA65559 DCE65558:DCW65559 DMA65558:DMS65559 DVW65558:DWO65559 EFS65558:EGK65559 EPO65558:EQG65559 EZK65558:FAC65559 FJG65558:FJY65559 FTC65558:FTU65559 GCY65558:GDQ65559 GMU65558:GNM65559 GWQ65558:GXI65559 HGM65558:HHE65559 HQI65558:HRA65559 IAE65558:IAW65559 IKA65558:IKS65559 ITW65558:IUO65559 JDS65558:JEK65559 JNO65558:JOG65559 JXK65558:JYC65559 KHG65558:KHY65559 KRC65558:KRU65559 LAY65558:LBQ65559 LKU65558:LLM65559 LUQ65558:LVI65559 MEM65558:MFE65559 MOI65558:MPA65559 MYE65558:MYW65559 NIA65558:NIS65559 NRW65558:NSO65559 OBS65558:OCK65559 OLO65558:OMG65559 OVK65558:OWC65559 PFG65558:PFY65559 PPC65558:PPU65559 PYY65558:PZQ65559 QIU65558:QJM65559 QSQ65558:QTI65559 RCM65558:RDE65559 RMI65558:RNA65559 RWE65558:RWW65559 SGA65558:SGS65559 SPW65558:SQO65559 SZS65558:TAK65559 TJO65558:TKG65559 TTK65558:TUC65559 UDG65558:UDY65559 UNC65558:UNU65559 UWY65558:UXQ65559 VGU65558:VHM65559 VQQ65558:VRI65559 WAM65558:WBE65559 WKI65558:WLA65559 WUE65558:WUW65559 HS131094:IK131095 RO131094:SG131095 ABK131094:ACC131095 ALG131094:ALY131095 AVC131094:AVU131095 BEY131094:BFQ131095 BOU131094:BPM131095 BYQ131094:BZI131095 CIM131094:CJE131095 CSI131094:CTA131095 DCE131094:DCW131095 DMA131094:DMS131095 DVW131094:DWO131095 EFS131094:EGK131095 EPO131094:EQG131095 EZK131094:FAC131095 FJG131094:FJY131095 FTC131094:FTU131095 GCY131094:GDQ131095 GMU131094:GNM131095 GWQ131094:GXI131095 HGM131094:HHE131095 HQI131094:HRA131095 IAE131094:IAW131095 IKA131094:IKS131095 ITW131094:IUO131095 JDS131094:JEK131095 JNO131094:JOG131095 JXK131094:JYC131095 KHG131094:KHY131095 KRC131094:KRU131095 LAY131094:LBQ131095 LKU131094:LLM131095 LUQ131094:LVI131095 MEM131094:MFE131095 MOI131094:MPA131095 MYE131094:MYW131095 NIA131094:NIS131095 NRW131094:NSO131095 OBS131094:OCK131095 OLO131094:OMG131095 OVK131094:OWC131095 PFG131094:PFY131095 PPC131094:PPU131095 PYY131094:PZQ131095 QIU131094:QJM131095 QSQ131094:QTI131095 RCM131094:RDE131095 RMI131094:RNA131095 RWE131094:RWW131095 SGA131094:SGS131095 SPW131094:SQO131095 SZS131094:TAK131095 TJO131094:TKG131095 TTK131094:TUC131095 UDG131094:UDY131095 UNC131094:UNU131095 UWY131094:UXQ131095 VGU131094:VHM131095 VQQ131094:VRI131095 WAM131094:WBE131095 WKI131094:WLA131095 WUE131094:WUW131095 HS196630:IK196631 RO196630:SG196631 ABK196630:ACC196631 ALG196630:ALY196631 AVC196630:AVU196631 BEY196630:BFQ196631 BOU196630:BPM196631 BYQ196630:BZI196631 CIM196630:CJE196631 CSI196630:CTA196631 DCE196630:DCW196631 DMA196630:DMS196631 DVW196630:DWO196631 EFS196630:EGK196631 EPO196630:EQG196631 EZK196630:FAC196631 FJG196630:FJY196631 FTC196630:FTU196631 GCY196630:GDQ196631 GMU196630:GNM196631 GWQ196630:GXI196631 HGM196630:HHE196631 HQI196630:HRA196631 IAE196630:IAW196631 IKA196630:IKS196631 ITW196630:IUO196631 JDS196630:JEK196631 JNO196630:JOG196631 JXK196630:JYC196631 KHG196630:KHY196631 KRC196630:KRU196631 LAY196630:LBQ196631 LKU196630:LLM196631 LUQ196630:LVI196631 MEM196630:MFE196631 MOI196630:MPA196631 MYE196630:MYW196631 NIA196630:NIS196631 NRW196630:NSO196631 OBS196630:OCK196631 OLO196630:OMG196631 OVK196630:OWC196631 PFG196630:PFY196631 PPC196630:PPU196631 PYY196630:PZQ196631 QIU196630:QJM196631 QSQ196630:QTI196631 RCM196630:RDE196631 RMI196630:RNA196631 RWE196630:RWW196631 SGA196630:SGS196631 SPW196630:SQO196631 SZS196630:TAK196631 TJO196630:TKG196631 TTK196630:TUC196631 UDG196630:UDY196631 UNC196630:UNU196631 UWY196630:UXQ196631 VGU196630:VHM196631 VQQ196630:VRI196631 WAM196630:WBE196631 WKI196630:WLA196631 WUE196630:WUW196631 HS262166:IK262167 RO262166:SG262167 ABK262166:ACC262167 ALG262166:ALY262167 AVC262166:AVU262167 BEY262166:BFQ262167 BOU262166:BPM262167 BYQ262166:BZI262167 CIM262166:CJE262167 CSI262166:CTA262167 DCE262166:DCW262167 DMA262166:DMS262167 DVW262166:DWO262167 EFS262166:EGK262167 EPO262166:EQG262167 EZK262166:FAC262167 FJG262166:FJY262167 FTC262166:FTU262167 GCY262166:GDQ262167 GMU262166:GNM262167 GWQ262166:GXI262167 HGM262166:HHE262167 HQI262166:HRA262167 IAE262166:IAW262167 IKA262166:IKS262167 ITW262166:IUO262167 JDS262166:JEK262167 JNO262166:JOG262167 JXK262166:JYC262167 KHG262166:KHY262167 KRC262166:KRU262167 LAY262166:LBQ262167 LKU262166:LLM262167 LUQ262166:LVI262167 MEM262166:MFE262167 MOI262166:MPA262167 MYE262166:MYW262167 NIA262166:NIS262167 NRW262166:NSO262167 OBS262166:OCK262167 OLO262166:OMG262167 OVK262166:OWC262167 PFG262166:PFY262167 PPC262166:PPU262167 PYY262166:PZQ262167 QIU262166:QJM262167 QSQ262166:QTI262167 RCM262166:RDE262167 RMI262166:RNA262167 RWE262166:RWW262167 SGA262166:SGS262167 SPW262166:SQO262167 SZS262166:TAK262167 TJO262166:TKG262167 TTK262166:TUC262167 UDG262166:UDY262167 UNC262166:UNU262167 UWY262166:UXQ262167 VGU262166:VHM262167 VQQ262166:VRI262167 WAM262166:WBE262167 WKI262166:WLA262167 WUE262166:WUW262167 HS327702:IK327703 RO327702:SG327703 ABK327702:ACC327703 ALG327702:ALY327703 AVC327702:AVU327703 BEY327702:BFQ327703 BOU327702:BPM327703 BYQ327702:BZI327703 CIM327702:CJE327703 CSI327702:CTA327703 DCE327702:DCW327703 DMA327702:DMS327703 DVW327702:DWO327703 EFS327702:EGK327703 EPO327702:EQG327703 EZK327702:FAC327703 FJG327702:FJY327703 FTC327702:FTU327703 GCY327702:GDQ327703 GMU327702:GNM327703 GWQ327702:GXI327703 HGM327702:HHE327703 HQI327702:HRA327703 IAE327702:IAW327703 IKA327702:IKS327703 ITW327702:IUO327703 JDS327702:JEK327703 JNO327702:JOG327703 JXK327702:JYC327703 KHG327702:KHY327703 KRC327702:KRU327703 LAY327702:LBQ327703 LKU327702:LLM327703 LUQ327702:LVI327703 MEM327702:MFE327703 MOI327702:MPA327703 MYE327702:MYW327703 NIA327702:NIS327703 NRW327702:NSO327703 OBS327702:OCK327703 OLO327702:OMG327703 OVK327702:OWC327703 PFG327702:PFY327703 PPC327702:PPU327703 PYY327702:PZQ327703 QIU327702:QJM327703 QSQ327702:QTI327703 RCM327702:RDE327703 RMI327702:RNA327703 RWE327702:RWW327703 SGA327702:SGS327703 SPW327702:SQO327703 SZS327702:TAK327703 TJO327702:TKG327703 TTK327702:TUC327703 UDG327702:UDY327703 UNC327702:UNU327703 UWY327702:UXQ327703 VGU327702:VHM327703 VQQ327702:VRI327703 WAM327702:WBE327703 WKI327702:WLA327703 WUE327702:WUW327703 HS393238:IK393239 RO393238:SG393239 ABK393238:ACC393239 ALG393238:ALY393239 AVC393238:AVU393239 BEY393238:BFQ393239 BOU393238:BPM393239 BYQ393238:BZI393239 CIM393238:CJE393239 CSI393238:CTA393239 DCE393238:DCW393239 DMA393238:DMS393239 DVW393238:DWO393239 EFS393238:EGK393239 EPO393238:EQG393239 EZK393238:FAC393239 FJG393238:FJY393239 FTC393238:FTU393239 GCY393238:GDQ393239 GMU393238:GNM393239 GWQ393238:GXI393239 HGM393238:HHE393239 HQI393238:HRA393239 IAE393238:IAW393239 IKA393238:IKS393239 ITW393238:IUO393239 JDS393238:JEK393239 JNO393238:JOG393239 JXK393238:JYC393239 KHG393238:KHY393239 KRC393238:KRU393239 LAY393238:LBQ393239 LKU393238:LLM393239 LUQ393238:LVI393239 MEM393238:MFE393239 MOI393238:MPA393239 MYE393238:MYW393239 NIA393238:NIS393239 NRW393238:NSO393239 OBS393238:OCK393239 OLO393238:OMG393239 OVK393238:OWC393239 PFG393238:PFY393239 PPC393238:PPU393239 PYY393238:PZQ393239 QIU393238:QJM393239 QSQ393238:QTI393239 RCM393238:RDE393239 RMI393238:RNA393239 RWE393238:RWW393239 SGA393238:SGS393239 SPW393238:SQO393239 SZS393238:TAK393239 TJO393238:TKG393239 TTK393238:TUC393239 UDG393238:UDY393239 UNC393238:UNU393239 UWY393238:UXQ393239 VGU393238:VHM393239 VQQ393238:VRI393239 WAM393238:WBE393239 WKI393238:WLA393239 WUE393238:WUW393239 HS458774:IK458775 RO458774:SG458775 ABK458774:ACC458775 ALG458774:ALY458775 AVC458774:AVU458775 BEY458774:BFQ458775 BOU458774:BPM458775 BYQ458774:BZI458775 CIM458774:CJE458775 CSI458774:CTA458775 DCE458774:DCW458775 DMA458774:DMS458775 DVW458774:DWO458775 EFS458774:EGK458775 EPO458774:EQG458775 EZK458774:FAC458775 FJG458774:FJY458775 FTC458774:FTU458775 GCY458774:GDQ458775 GMU458774:GNM458775 GWQ458774:GXI458775 HGM458774:HHE458775 HQI458774:HRA458775 IAE458774:IAW458775 IKA458774:IKS458775 ITW458774:IUO458775 JDS458774:JEK458775 JNO458774:JOG458775 JXK458774:JYC458775 KHG458774:KHY458775 KRC458774:KRU458775 LAY458774:LBQ458775 LKU458774:LLM458775 LUQ458774:LVI458775 MEM458774:MFE458775 MOI458774:MPA458775 MYE458774:MYW458775 NIA458774:NIS458775 NRW458774:NSO458775 OBS458774:OCK458775 OLO458774:OMG458775 OVK458774:OWC458775 PFG458774:PFY458775 PPC458774:PPU458775 PYY458774:PZQ458775 QIU458774:QJM458775 QSQ458774:QTI458775 RCM458774:RDE458775 RMI458774:RNA458775 RWE458774:RWW458775 SGA458774:SGS458775 SPW458774:SQO458775 SZS458774:TAK458775 TJO458774:TKG458775 TTK458774:TUC458775 UDG458774:UDY458775 UNC458774:UNU458775 UWY458774:UXQ458775 VGU458774:VHM458775 VQQ458774:VRI458775 WAM458774:WBE458775 WKI458774:WLA458775 WUE458774:WUW458775 HS524310:IK524311 RO524310:SG524311 ABK524310:ACC524311 ALG524310:ALY524311 AVC524310:AVU524311 BEY524310:BFQ524311 BOU524310:BPM524311 BYQ524310:BZI524311 CIM524310:CJE524311 CSI524310:CTA524311 DCE524310:DCW524311 DMA524310:DMS524311 DVW524310:DWO524311 EFS524310:EGK524311 EPO524310:EQG524311 EZK524310:FAC524311 FJG524310:FJY524311 FTC524310:FTU524311 GCY524310:GDQ524311 GMU524310:GNM524311 GWQ524310:GXI524311 HGM524310:HHE524311 HQI524310:HRA524311 IAE524310:IAW524311 IKA524310:IKS524311 ITW524310:IUO524311 JDS524310:JEK524311 JNO524310:JOG524311 JXK524310:JYC524311 KHG524310:KHY524311 KRC524310:KRU524311 LAY524310:LBQ524311 LKU524310:LLM524311 LUQ524310:LVI524311 MEM524310:MFE524311 MOI524310:MPA524311 MYE524310:MYW524311 NIA524310:NIS524311 NRW524310:NSO524311 OBS524310:OCK524311 OLO524310:OMG524311 OVK524310:OWC524311 PFG524310:PFY524311 PPC524310:PPU524311 PYY524310:PZQ524311 QIU524310:QJM524311 QSQ524310:QTI524311 RCM524310:RDE524311 RMI524310:RNA524311 RWE524310:RWW524311 SGA524310:SGS524311 SPW524310:SQO524311 SZS524310:TAK524311 TJO524310:TKG524311 TTK524310:TUC524311 UDG524310:UDY524311 UNC524310:UNU524311 UWY524310:UXQ524311 VGU524310:VHM524311 VQQ524310:VRI524311 WAM524310:WBE524311 WKI524310:WLA524311 WUE524310:WUW524311 HS589846:IK589847 RO589846:SG589847 ABK589846:ACC589847 ALG589846:ALY589847 AVC589846:AVU589847 BEY589846:BFQ589847 BOU589846:BPM589847 BYQ589846:BZI589847 CIM589846:CJE589847 CSI589846:CTA589847 DCE589846:DCW589847 DMA589846:DMS589847 DVW589846:DWO589847 EFS589846:EGK589847 EPO589846:EQG589847 EZK589846:FAC589847 FJG589846:FJY589847 FTC589846:FTU589847 GCY589846:GDQ589847 GMU589846:GNM589847 GWQ589846:GXI589847 HGM589846:HHE589847 HQI589846:HRA589847 IAE589846:IAW589847 IKA589846:IKS589847 ITW589846:IUO589847 JDS589846:JEK589847 JNO589846:JOG589847 JXK589846:JYC589847 KHG589846:KHY589847 KRC589846:KRU589847 LAY589846:LBQ589847 LKU589846:LLM589847 LUQ589846:LVI589847 MEM589846:MFE589847 MOI589846:MPA589847 MYE589846:MYW589847 NIA589846:NIS589847 NRW589846:NSO589847 OBS589846:OCK589847 OLO589846:OMG589847 OVK589846:OWC589847 PFG589846:PFY589847 PPC589846:PPU589847 PYY589846:PZQ589847 QIU589846:QJM589847 QSQ589846:QTI589847 RCM589846:RDE589847 RMI589846:RNA589847 RWE589846:RWW589847 SGA589846:SGS589847 SPW589846:SQO589847 SZS589846:TAK589847 TJO589846:TKG589847 TTK589846:TUC589847 UDG589846:UDY589847 UNC589846:UNU589847 UWY589846:UXQ589847 VGU589846:VHM589847 VQQ589846:VRI589847 WAM589846:WBE589847 WKI589846:WLA589847 WUE589846:WUW589847 HS655382:IK655383 RO655382:SG655383 ABK655382:ACC655383 ALG655382:ALY655383 AVC655382:AVU655383 BEY655382:BFQ655383 BOU655382:BPM655383 BYQ655382:BZI655383 CIM655382:CJE655383 CSI655382:CTA655383 DCE655382:DCW655383 DMA655382:DMS655383 DVW655382:DWO655383 EFS655382:EGK655383 EPO655382:EQG655383 EZK655382:FAC655383 FJG655382:FJY655383 FTC655382:FTU655383 GCY655382:GDQ655383 GMU655382:GNM655383 GWQ655382:GXI655383 HGM655382:HHE655383 HQI655382:HRA655383 IAE655382:IAW655383 IKA655382:IKS655383 ITW655382:IUO655383 JDS655382:JEK655383 JNO655382:JOG655383 JXK655382:JYC655383 KHG655382:KHY655383 KRC655382:KRU655383 LAY655382:LBQ655383 LKU655382:LLM655383 LUQ655382:LVI655383 MEM655382:MFE655383 MOI655382:MPA655383 MYE655382:MYW655383 NIA655382:NIS655383 NRW655382:NSO655383 OBS655382:OCK655383 OLO655382:OMG655383 OVK655382:OWC655383 PFG655382:PFY655383 PPC655382:PPU655383 PYY655382:PZQ655383 QIU655382:QJM655383 QSQ655382:QTI655383 RCM655382:RDE655383 RMI655382:RNA655383 RWE655382:RWW655383 SGA655382:SGS655383 SPW655382:SQO655383 SZS655382:TAK655383 TJO655382:TKG655383 TTK655382:TUC655383 UDG655382:UDY655383 UNC655382:UNU655383 UWY655382:UXQ655383 VGU655382:VHM655383 VQQ655382:VRI655383 WAM655382:WBE655383 WKI655382:WLA655383 WUE655382:WUW655383 HS720918:IK720919 RO720918:SG720919 ABK720918:ACC720919 ALG720918:ALY720919 AVC720918:AVU720919 BEY720918:BFQ720919 BOU720918:BPM720919 BYQ720918:BZI720919 CIM720918:CJE720919 CSI720918:CTA720919 DCE720918:DCW720919 DMA720918:DMS720919 DVW720918:DWO720919 EFS720918:EGK720919 EPO720918:EQG720919 EZK720918:FAC720919 FJG720918:FJY720919 FTC720918:FTU720919 GCY720918:GDQ720919 GMU720918:GNM720919 GWQ720918:GXI720919 HGM720918:HHE720919 HQI720918:HRA720919 IAE720918:IAW720919 IKA720918:IKS720919 ITW720918:IUO720919 JDS720918:JEK720919 JNO720918:JOG720919 JXK720918:JYC720919 KHG720918:KHY720919 KRC720918:KRU720919 LAY720918:LBQ720919 LKU720918:LLM720919 LUQ720918:LVI720919 MEM720918:MFE720919 MOI720918:MPA720919 MYE720918:MYW720919 NIA720918:NIS720919 NRW720918:NSO720919 OBS720918:OCK720919 OLO720918:OMG720919 OVK720918:OWC720919 PFG720918:PFY720919 PPC720918:PPU720919 PYY720918:PZQ720919 QIU720918:QJM720919 QSQ720918:QTI720919 RCM720918:RDE720919 RMI720918:RNA720919 RWE720918:RWW720919 SGA720918:SGS720919 SPW720918:SQO720919 SZS720918:TAK720919 TJO720918:TKG720919 TTK720918:TUC720919 UDG720918:UDY720919 UNC720918:UNU720919 UWY720918:UXQ720919 VGU720918:VHM720919 VQQ720918:VRI720919 WAM720918:WBE720919 WKI720918:WLA720919 WUE720918:WUW720919 HS786454:IK786455 RO786454:SG786455 ABK786454:ACC786455 ALG786454:ALY786455 AVC786454:AVU786455 BEY786454:BFQ786455 BOU786454:BPM786455 BYQ786454:BZI786455 CIM786454:CJE786455 CSI786454:CTA786455 DCE786454:DCW786455 DMA786454:DMS786455 DVW786454:DWO786455 EFS786454:EGK786455 EPO786454:EQG786455 EZK786454:FAC786455 FJG786454:FJY786455 FTC786454:FTU786455 GCY786454:GDQ786455 GMU786454:GNM786455 GWQ786454:GXI786455 HGM786454:HHE786455 HQI786454:HRA786455 IAE786454:IAW786455 IKA786454:IKS786455 ITW786454:IUO786455 JDS786454:JEK786455 JNO786454:JOG786455 JXK786454:JYC786455 KHG786454:KHY786455 KRC786454:KRU786455 LAY786454:LBQ786455 LKU786454:LLM786455 LUQ786454:LVI786455 MEM786454:MFE786455 MOI786454:MPA786455 MYE786454:MYW786455 NIA786454:NIS786455 NRW786454:NSO786455 OBS786454:OCK786455 OLO786454:OMG786455 OVK786454:OWC786455 PFG786454:PFY786455 PPC786454:PPU786455 PYY786454:PZQ786455 QIU786454:QJM786455 QSQ786454:QTI786455 RCM786454:RDE786455 RMI786454:RNA786455 RWE786454:RWW786455 SGA786454:SGS786455 SPW786454:SQO786455 SZS786454:TAK786455 TJO786454:TKG786455 TTK786454:TUC786455 UDG786454:UDY786455 UNC786454:UNU786455 UWY786454:UXQ786455 VGU786454:VHM786455 VQQ786454:VRI786455 WAM786454:WBE786455 WKI786454:WLA786455 WUE786454:WUW786455 HS851990:IK851991 RO851990:SG851991 ABK851990:ACC851991 ALG851990:ALY851991 AVC851990:AVU851991 BEY851990:BFQ851991 BOU851990:BPM851991 BYQ851990:BZI851991 CIM851990:CJE851991 CSI851990:CTA851991 DCE851990:DCW851991 DMA851990:DMS851991 DVW851990:DWO851991 EFS851990:EGK851991 EPO851990:EQG851991 EZK851990:FAC851991 FJG851990:FJY851991 FTC851990:FTU851991 GCY851990:GDQ851991 GMU851990:GNM851991 GWQ851990:GXI851991 HGM851990:HHE851991 HQI851990:HRA851991 IAE851990:IAW851991 IKA851990:IKS851991 ITW851990:IUO851991 JDS851990:JEK851991 JNO851990:JOG851991 JXK851990:JYC851991 KHG851990:KHY851991 KRC851990:KRU851991 LAY851990:LBQ851991 LKU851990:LLM851991 LUQ851990:LVI851991 MEM851990:MFE851991 MOI851990:MPA851991 MYE851990:MYW851991 NIA851990:NIS851991 NRW851990:NSO851991 OBS851990:OCK851991 OLO851990:OMG851991 OVK851990:OWC851991 PFG851990:PFY851991 PPC851990:PPU851991 PYY851990:PZQ851991 QIU851990:QJM851991 QSQ851990:QTI851991 RCM851990:RDE851991 RMI851990:RNA851991 RWE851990:RWW851991 SGA851990:SGS851991 SPW851990:SQO851991 SZS851990:TAK851991 TJO851990:TKG851991 TTK851990:TUC851991 UDG851990:UDY851991 UNC851990:UNU851991 UWY851990:UXQ851991 VGU851990:VHM851991 VQQ851990:VRI851991 WAM851990:WBE851991 WKI851990:WLA851991 WUE851990:WUW851991 HS917526:IK917527 RO917526:SG917527 ABK917526:ACC917527 ALG917526:ALY917527 AVC917526:AVU917527 BEY917526:BFQ917527 BOU917526:BPM917527 BYQ917526:BZI917527 CIM917526:CJE917527 CSI917526:CTA917527 DCE917526:DCW917527 DMA917526:DMS917527 DVW917526:DWO917527 EFS917526:EGK917527 EPO917526:EQG917527 EZK917526:FAC917527 FJG917526:FJY917527 FTC917526:FTU917527 GCY917526:GDQ917527 GMU917526:GNM917527 GWQ917526:GXI917527 HGM917526:HHE917527 HQI917526:HRA917527 IAE917526:IAW917527 IKA917526:IKS917527 ITW917526:IUO917527 JDS917526:JEK917527 JNO917526:JOG917527 JXK917526:JYC917527 KHG917526:KHY917527 KRC917526:KRU917527 LAY917526:LBQ917527 LKU917526:LLM917527 LUQ917526:LVI917527 MEM917526:MFE917527 MOI917526:MPA917527 MYE917526:MYW917527 NIA917526:NIS917527 NRW917526:NSO917527 OBS917526:OCK917527 OLO917526:OMG917527 OVK917526:OWC917527 PFG917526:PFY917527 PPC917526:PPU917527 PYY917526:PZQ917527 QIU917526:QJM917527 QSQ917526:QTI917527 RCM917526:RDE917527 RMI917526:RNA917527 RWE917526:RWW917527 SGA917526:SGS917527 SPW917526:SQO917527 SZS917526:TAK917527 TJO917526:TKG917527 TTK917526:TUC917527 UDG917526:UDY917527 UNC917526:UNU917527 UWY917526:UXQ917527 VGU917526:VHM917527 VQQ917526:VRI917527 WAM917526:WBE917527 WKI917526:WLA917527 WUE917526:WUW917527 HS983062:IK983063 RO983062:SG983063 ABK983062:ACC983063 ALG983062:ALY983063 AVC983062:AVU983063 BEY983062:BFQ983063 BOU983062:BPM983063 BYQ983062:BZI983063 CIM983062:CJE983063 CSI983062:CTA983063 DCE983062:DCW983063 DMA983062:DMS983063 DVW983062:DWO983063 EFS983062:EGK983063 EPO983062:EQG983063 EZK983062:FAC983063 FJG983062:FJY983063 FTC983062:FTU983063 GCY983062:GDQ983063 GMU983062:GNM983063 GWQ983062:GXI983063 HGM983062:HHE983063 HQI983062:HRA983063 IAE983062:IAW983063 IKA983062:IKS983063 ITW983062:IUO983063 JDS983062:JEK983063 JNO983062:JOG983063 JXK983062:JYC983063 KHG983062:KHY983063 KRC983062:KRU983063 LAY983062:LBQ983063 LKU983062:LLM983063 LUQ983062:LVI983063 MEM983062:MFE983063 MOI983062:MPA983063 MYE983062:MYW983063 NIA983062:NIS983063 NRW983062:NSO983063 OBS983062:OCK983063 OLO983062:OMG983063 OVK983062:OWC983063 PFG983062:PFY983063 PPC983062:PPU983063 PYY983062:PZQ983063 QIU983062:QJM983063 QSQ983062:QTI983063 RCM983062:RDE983063 RMI983062:RNA983063 RWE983062:RWW983063 SGA983062:SGS983063 SPW983062:SQO983063 SZS983062:TAK983063 TJO983062:TKG983063 TTK983062:TUC983063 UDG983062:UDY983063 UNC983062:UNU983063 UWY983062:UXQ983063 VGU983062:VHM983063 VQQ983062:VRI983063 WAM983062:WBE983063 WKI983062:WLA983063 WUE983062:WUW983063 HO65573:IK65573 RK65573:SG65573 ABG65573:ACC65573 ALC65573:ALY65573 AUY65573:AVU65573 BEU65573:BFQ65573 BOQ65573:BPM65573 BYM65573:BZI65573 CII65573:CJE65573 CSE65573:CTA65573 DCA65573:DCW65573 DLW65573:DMS65573 DVS65573:DWO65573 EFO65573:EGK65573 EPK65573:EQG65573 EZG65573:FAC65573 FJC65573:FJY65573 FSY65573:FTU65573 GCU65573:GDQ65573 GMQ65573:GNM65573 GWM65573:GXI65573 HGI65573:HHE65573 HQE65573:HRA65573 IAA65573:IAW65573 IJW65573:IKS65573 ITS65573:IUO65573 JDO65573:JEK65573 JNK65573:JOG65573 JXG65573:JYC65573 KHC65573:KHY65573 KQY65573:KRU65573 LAU65573:LBQ65573 LKQ65573:LLM65573 LUM65573:LVI65573 MEI65573:MFE65573 MOE65573:MPA65573 MYA65573:MYW65573 NHW65573:NIS65573 NRS65573:NSO65573 OBO65573:OCK65573 OLK65573:OMG65573 OVG65573:OWC65573 PFC65573:PFY65573 POY65573:PPU65573 PYU65573:PZQ65573 QIQ65573:QJM65573 QSM65573:QTI65573 RCI65573:RDE65573 RME65573:RNA65573 RWA65573:RWW65573 SFW65573:SGS65573 SPS65573:SQO65573 SZO65573:TAK65573 TJK65573:TKG65573 TTG65573:TUC65573 UDC65573:UDY65573 UMY65573:UNU65573 UWU65573:UXQ65573 VGQ65573:VHM65573 VQM65573:VRI65573 WAI65573:WBE65573 WKE65573:WLA65573 WUA65573:WUW65573 HO131109:IK131109 RK131109:SG131109 ABG131109:ACC131109 ALC131109:ALY131109 AUY131109:AVU131109 BEU131109:BFQ131109 BOQ131109:BPM131109 BYM131109:BZI131109 CII131109:CJE131109 CSE131109:CTA131109 DCA131109:DCW131109 DLW131109:DMS131109 DVS131109:DWO131109 EFO131109:EGK131109 EPK131109:EQG131109 EZG131109:FAC131109 FJC131109:FJY131109 FSY131109:FTU131109 GCU131109:GDQ131109 GMQ131109:GNM131109 GWM131109:GXI131109 HGI131109:HHE131109 HQE131109:HRA131109 IAA131109:IAW131109 IJW131109:IKS131109 ITS131109:IUO131109 JDO131109:JEK131109 JNK131109:JOG131109 JXG131109:JYC131109 KHC131109:KHY131109 KQY131109:KRU131109 LAU131109:LBQ131109 LKQ131109:LLM131109 LUM131109:LVI131109 MEI131109:MFE131109 MOE131109:MPA131109 MYA131109:MYW131109 NHW131109:NIS131109 NRS131109:NSO131109 OBO131109:OCK131109 OLK131109:OMG131109 OVG131109:OWC131109 PFC131109:PFY131109 POY131109:PPU131109 PYU131109:PZQ131109 QIQ131109:QJM131109 QSM131109:QTI131109 RCI131109:RDE131109 RME131109:RNA131109 RWA131109:RWW131109 SFW131109:SGS131109 SPS131109:SQO131109 SZO131109:TAK131109 TJK131109:TKG131109 TTG131109:TUC131109 UDC131109:UDY131109 UMY131109:UNU131109 UWU131109:UXQ131109 VGQ131109:VHM131109 VQM131109:VRI131109 WAI131109:WBE131109 WKE131109:WLA131109 WUA131109:WUW131109 HO196645:IK196645 RK196645:SG196645 ABG196645:ACC196645 ALC196645:ALY196645 AUY196645:AVU196645 BEU196645:BFQ196645 BOQ196645:BPM196645 BYM196645:BZI196645 CII196645:CJE196645 CSE196645:CTA196645 DCA196645:DCW196645 DLW196645:DMS196645 DVS196645:DWO196645 EFO196645:EGK196645 EPK196645:EQG196645 EZG196645:FAC196645 FJC196645:FJY196645 FSY196645:FTU196645 GCU196645:GDQ196645 GMQ196645:GNM196645 GWM196645:GXI196645 HGI196645:HHE196645 HQE196645:HRA196645 IAA196645:IAW196645 IJW196645:IKS196645 ITS196645:IUO196645 JDO196645:JEK196645 JNK196645:JOG196645 JXG196645:JYC196645 KHC196645:KHY196645 KQY196645:KRU196645 LAU196645:LBQ196645 LKQ196645:LLM196645 LUM196645:LVI196645 MEI196645:MFE196645 MOE196645:MPA196645 MYA196645:MYW196645 NHW196645:NIS196645 NRS196645:NSO196645 OBO196645:OCK196645 OLK196645:OMG196645 OVG196645:OWC196645 PFC196645:PFY196645 POY196645:PPU196645 PYU196645:PZQ196645 QIQ196645:QJM196645 QSM196645:QTI196645 RCI196645:RDE196645 RME196645:RNA196645 RWA196645:RWW196645 SFW196645:SGS196645 SPS196645:SQO196645 SZO196645:TAK196645 TJK196645:TKG196645 TTG196645:TUC196645 UDC196645:UDY196645 UMY196645:UNU196645 UWU196645:UXQ196645 VGQ196645:VHM196645 VQM196645:VRI196645 WAI196645:WBE196645 WKE196645:WLA196645 WUA196645:WUW196645 HO262181:IK262181 RK262181:SG262181 ABG262181:ACC262181 ALC262181:ALY262181 AUY262181:AVU262181 BEU262181:BFQ262181 BOQ262181:BPM262181 BYM262181:BZI262181 CII262181:CJE262181 CSE262181:CTA262181 DCA262181:DCW262181 DLW262181:DMS262181 DVS262181:DWO262181 EFO262181:EGK262181 EPK262181:EQG262181 EZG262181:FAC262181 FJC262181:FJY262181 FSY262181:FTU262181 GCU262181:GDQ262181 GMQ262181:GNM262181 GWM262181:GXI262181 HGI262181:HHE262181 HQE262181:HRA262181 IAA262181:IAW262181 IJW262181:IKS262181 ITS262181:IUO262181 JDO262181:JEK262181 JNK262181:JOG262181 JXG262181:JYC262181 KHC262181:KHY262181 KQY262181:KRU262181 LAU262181:LBQ262181 LKQ262181:LLM262181 LUM262181:LVI262181 MEI262181:MFE262181 MOE262181:MPA262181 MYA262181:MYW262181 NHW262181:NIS262181 NRS262181:NSO262181 OBO262181:OCK262181 OLK262181:OMG262181 OVG262181:OWC262181 PFC262181:PFY262181 POY262181:PPU262181 PYU262181:PZQ262181 QIQ262181:QJM262181 QSM262181:QTI262181 RCI262181:RDE262181 RME262181:RNA262181 RWA262181:RWW262181 SFW262181:SGS262181 SPS262181:SQO262181 SZO262181:TAK262181 TJK262181:TKG262181 TTG262181:TUC262181 UDC262181:UDY262181 UMY262181:UNU262181 UWU262181:UXQ262181 VGQ262181:VHM262181 VQM262181:VRI262181 WAI262181:WBE262181 WKE262181:WLA262181 WUA262181:WUW262181 HO327717:IK327717 RK327717:SG327717 ABG327717:ACC327717 ALC327717:ALY327717 AUY327717:AVU327717 BEU327717:BFQ327717 BOQ327717:BPM327717 BYM327717:BZI327717 CII327717:CJE327717 CSE327717:CTA327717 DCA327717:DCW327717 DLW327717:DMS327717 DVS327717:DWO327717 EFO327717:EGK327717 EPK327717:EQG327717 EZG327717:FAC327717 FJC327717:FJY327717 FSY327717:FTU327717 GCU327717:GDQ327717 GMQ327717:GNM327717 GWM327717:GXI327717 HGI327717:HHE327717 HQE327717:HRA327717 IAA327717:IAW327717 IJW327717:IKS327717 ITS327717:IUO327717 JDO327717:JEK327717 JNK327717:JOG327717 JXG327717:JYC327717 KHC327717:KHY327717 KQY327717:KRU327717 LAU327717:LBQ327717 LKQ327717:LLM327717 LUM327717:LVI327717 MEI327717:MFE327717 MOE327717:MPA327717 MYA327717:MYW327717 NHW327717:NIS327717 NRS327717:NSO327717 OBO327717:OCK327717 OLK327717:OMG327717 OVG327717:OWC327717 PFC327717:PFY327717 POY327717:PPU327717 PYU327717:PZQ327717 QIQ327717:QJM327717 QSM327717:QTI327717 RCI327717:RDE327717 RME327717:RNA327717 RWA327717:RWW327717 SFW327717:SGS327717 SPS327717:SQO327717 SZO327717:TAK327717 TJK327717:TKG327717 TTG327717:TUC327717 UDC327717:UDY327717 UMY327717:UNU327717 UWU327717:UXQ327717 VGQ327717:VHM327717 VQM327717:VRI327717 WAI327717:WBE327717 WKE327717:WLA327717 WUA327717:WUW327717 HO393253:IK393253 RK393253:SG393253 ABG393253:ACC393253 ALC393253:ALY393253 AUY393253:AVU393253 BEU393253:BFQ393253 BOQ393253:BPM393253 BYM393253:BZI393253 CII393253:CJE393253 CSE393253:CTA393253 DCA393253:DCW393253 DLW393253:DMS393253 DVS393253:DWO393253 EFO393253:EGK393253 EPK393253:EQG393253 EZG393253:FAC393253 FJC393253:FJY393253 FSY393253:FTU393253 GCU393253:GDQ393253 GMQ393253:GNM393253 GWM393253:GXI393253 HGI393253:HHE393253 HQE393253:HRA393253 IAA393253:IAW393253 IJW393253:IKS393253 ITS393253:IUO393253 JDO393253:JEK393253 JNK393253:JOG393253 JXG393253:JYC393253 KHC393253:KHY393253 KQY393253:KRU393253 LAU393253:LBQ393253 LKQ393253:LLM393253 LUM393253:LVI393253 MEI393253:MFE393253 MOE393253:MPA393253 MYA393253:MYW393253 NHW393253:NIS393253 NRS393253:NSO393253 OBO393253:OCK393253 OLK393253:OMG393253 OVG393253:OWC393253 PFC393253:PFY393253 POY393253:PPU393253 PYU393253:PZQ393253 QIQ393253:QJM393253 QSM393253:QTI393253 RCI393253:RDE393253 RME393253:RNA393253 RWA393253:RWW393253 SFW393253:SGS393253 SPS393253:SQO393253 SZO393253:TAK393253 TJK393253:TKG393253 TTG393253:TUC393253 UDC393253:UDY393253 UMY393253:UNU393253 UWU393253:UXQ393253 VGQ393253:VHM393253 VQM393253:VRI393253 WAI393253:WBE393253 WKE393253:WLA393253 WUA393253:WUW393253 HO458789:IK458789 RK458789:SG458789 ABG458789:ACC458789 ALC458789:ALY458789 AUY458789:AVU458789 BEU458789:BFQ458789 BOQ458789:BPM458789 BYM458789:BZI458789 CII458789:CJE458789 CSE458789:CTA458789 DCA458789:DCW458789 DLW458789:DMS458789 DVS458789:DWO458789 EFO458789:EGK458789 EPK458789:EQG458789 EZG458789:FAC458789 FJC458789:FJY458789 FSY458789:FTU458789 GCU458789:GDQ458789 GMQ458789:GNM458789 GWM458789:GXI458789 HGI458789:HHE458789 HQE458789:HRA458789 IAA458789:IAW458789 IJW458789:IKS458789 ITS458789:IUO458789 JDO458789:JEK458789 JNK458789:JOG458789 JXG458789:JYC458789 KHC458789:KHY458789 KQY458789:KRU458789 LAU458789:LBQ458789 LKQ458789:LLM458789 LUM458789:LVI458789 MEI458789:MFE458789 MOE458789:MPA458789 MYA458789:MYW458789 NHW458789:NIS458789 NRS458789:NSO458789 OBO458789:OCK458789 OLK458789:OMG458789 OVG458789:OWC458789 PFC458789:PFY458789 POY458789:PPU458789 PYU458789:PZQ458789 QIQ458789:QJM458789 QSM458789:QTI458789 RCI458789:RDE458789 RME458789:RNA458789 RWA458789:RWW458789 SFW458789:SGS458789 SPS458789:SQO458789 SZO458789:TAK458789 TJK458789:TKG458789 TTG458789:TUC458789 UDC458789:UDY458789 UMY458789:UNU458789 UWU458789:UXQ458789 VGQ458789:VHM458789 VQM458789:VRI458789 WAI458789:WBE458789 WKE458789:WLA458789 WUA458789:WUW458789 HO524325:IK524325 RK524325:SG524325 ABG524325:ACC524325 ALC524325:ALY524325 AUY524325:AVU524325 BEU524325:BFQ524325 BOQ524325:BPM524325 BYM524325:BZI524325 CII524325:CJE524325 CSE524325:CTA524325 DCA524325:DCW524325 DLW524325:DMS524325 DVS524325:DWO524325 EFO524325:EGK524325 EPK524325:EQG524325 EZG524325:FAC524325 FJC524325:FJY524325 FSY524325:FTU524325 GCU524325:GDQ524325 GMQ524325:GNM524325 GWM524325:GXI524325 HGI524325:HHE524325 HQE524325:HRA524325 IAA524325:IAW524325 IJW524325:IKS524325 ITS524325:IUO524325 JDO524325:JEK524325 JNK524325:JOG524325 JXG524325:JYC524325 KHC524325:KHY524325 KQY524325:KRU524325 LAU524325:LBQ524325 LKQ524325:LLM524325 LUM524325:LVI524325 MEI524325:MFE524325 MOE524325:MPA524325 MYA524325:MYW524325 NHW524325:NIS524325 NRS524325:NSO524325 OBO524325:OCK524325 OLK524325:OMG524325 OVG524325:OWC524325 PFC524325:PFY524325 POY524325:PPU524325 PYU524325:PZQ524325 QIQ524325:QJM524325 QSM524325:QTI524325 RCI524325:RDE524325 RME524325:RNA524325 RWA524325:RWW524325 SFW524325:SGS524325 SPS524325:SQO524325 SZO524325:TAK524325 TJK524325:TKG524325 TTG524325:TUC524325 UDC524325:UDY524325 UMY524325:UNU524325 UWU524325:UXQ524325 VGQ524325:VHM524325 VQM524325:VRI524325 WAI524325:WBE524325 WKE524325:WLA524325 WUA524325:WUW524325 HO589861:IK589861 RK589861:SG589861 ABG589861:ACC589861 ALC589861:ALY589861 AUY589861:AVU589861 BEU589861:BFQ589861 BOQ589861:BPM589861 BYM589861:BZI589861 CII589861:CJE589861 CSE589861:CTA589861 DCA589861:DCW589861 DLW589861:DMS589861 DVS589861:DWO589861 EFO589861:EGK589861 EPK589861:EQG589861 EZG589861:FAC589861 FJC589861:FJY589861 FSY589861:FTU589861 GCU589861:GDQ589861 GMQ589861:GNM589861 GWM589861:GXI589861 HGI589861:HHE589861 HQE589861:HRA589861 IAA589861:IAW589861 IJW589861:IKS589861 ITS589861:IUO589861 JDO589861:JEK589861 JNK589861:JOG589861 JXG589861:JYC589861 KHC589861:KHY589861 KQY589861:KRU589861 LAU589861:LBQ589861 LKQ589861:LLM589861 LUM589861:LVI589861 MEI589861:MFE589861 MOE589861:MPA589861 MYA589861:MYW589861 NHW589861:NIS589861 NRS589861:NSO589861 OBO589861:OCK589861 OLK589861:OMG589861 OVG589861:OWC589861 PFC589861:PFY589861 POY589861:PPU589861 PYU589861:PZQ589861 QIQ589861:QJM589861 QSM589861:QTI589861 RCI589861:RDE589861 RME589861:RNA589861 RWA589861:RWW589861 SFW589861:SGS589861 SPS589861:SQO589861 SZO589861:TAK589861 TJK589861:TKG589861 TTG589861:TUC589861 UDC589861:UDY589861 UMY589861:UNU589861 UWU589861:UXQ589861 VGQ589861:VHM589861 VQM589861:VRI589861 WAI589861:WBE589861 WKE589861:WLA589861 WUA589861:WUW589861 HO655397:IK655397 RK655397:SG655397 ABG655397:ACC655397 ALC655397:ALY655397 AUY655397:AVU655397 BEU655397:BFQ655397 BOQ655397:BPM655397 BYM655397:BZI655397 CII655397:CJE655397 CSE655397:CTA655397 DCA655397:DCW655397 DLW655397:DMS655397 DVS655397:DWO655397 EFO655397:EGK655397 EPK655397:EQG655397 EZG655397:FAC655397 FJC655397:FJY655397 FSY655397:FTU655397 GCU655397:GDQ655397 GMQ655397:GNM655397 GWM655397:GXI655397 HGI655397:HHE655397 HQE655397:HRA655397 IAA655397:IAW655397 IJW655397:IKS655397 ITS655397:IUO655397 JDO655397:JEK655397 JNK655397:JOG655397 JXG655397:JYC655397 KHC655397:KHY655397 KQY655397:KRU655397 LAU655397:LBQ655397 LKQ655397:LLM655397 LUM655397:LVI655397 MEI655397:MFE655397 MOE655397:MPA655397 MYA655397:MYW655397 NHW655397:NIS655397 NRS655397:NSO655397 OBO655397:OCK655397 OLK655397:OMG655397 OVG655397:OWC655397 PFC655397:PFY655397 POY655397:PPU655397 PYU655397:PZQ655397 QIQ655397:QJM655397 QSM655397:QTI655397 RCI655397:RDE655397 RME655397:RNA655397 RWA655397:RWW655397 SFW655397:SGS655397 SPS655397:SQO655397 SZO655397:TAK655397 TJK655397:TKG655397 TTG655397:TUC655397 UDC655397:UDY655397 UMY655397:UNU655397 UWU655397:UXQ655397 VGQ655397:VHM655397 VQM655397:VRI655397 WAI655397:WBE655397 WKE655397:WLA655397 WUA655397:WUW655397 HO720933:IK720933 RK720933:SG720933 ABG720933:ACC720933 ALC720933:ALY720933 AUY720933:AVU720933 BEU720933:BFQ720933 BOQ720933:BPM720933 BYM720933:BZI720933 CII720933:CJE720933 CSE720933:CTA720933 DCA720933:DCW720933 DLW720933:DMS720933 DVS720933:DWO720933 EFO720933:EGK720933 EPK720933:EQG720933 EZG720933:FAC720933 FJC720933:FJY720933 FSY720933:FTU720933 GCU720933:GDQ720933 GMQ720933:GNM720933 GWM720933:GXI720933 HGI720933:HHE720933 HQE720933:HRA720933 IAA720933:IAW720933 IJW720933:IKS720933 ITS720933:IUO720933 JDO720933:JEK720933 JNK720933:JOG720933 JXG720933:JYC720933 KHC720933:KHY720933 KQY720933:KRU720933 LAU720933:LBQ720933 LKQ720933:LLM720933 LUM720933:LVI720933 MEI720933:MFE720933 MOE720933:MPA720933 MYA720933:MYW720933 NHW720933:NIS720933 NRS720933:NSO720933 OBO720933:OCK720933 OLK720933:OMG720933 OVG720933:OWC720933 PFC720933:PFY720933 POY720933:PPU720933 PYU720933:PZQ720933 QIQ720933:QJM720933 QSM720933:QTI720933 RCI720933:RDE720933 RME720933:RNA720933 RWA720933:RWW720933 SFW720933:SGS720933 SPS720933:SQO720933 SZO720933:TAK720933 TJK720933:TKG720933 TTG720933:TUC720933 UDC720933:UDY720933 UMY720933:UNU720933 UWU720933:UXQ720933 VGQ720933:VHM720933 VQM720933:VRI720933 WAI720933:WBE720933 WKE720933:WLA720933 WUA720933:WUW720933 HO786469:IK786469 RK786469:SG786469 ABG786469:ACC786469 ALC786469:ALY786469 AUY786469:AVU786469 BEU786469:BFQ786469 BOQ786469:BPM786469 BYM786469:BZI786469 CII786469:CJE786469 CSE786469:CTA786469 DCA786469:DCW786469 DLW786469:DMS786469 DVS786469:DWO786469 EFO786469:EGK786469 EPK786469:EQG786469 EZG786469:FAC786469 FJC786469:FJY786469 FSY786469:FTU786469 GCU786469:GDQ786469 GMQ786469:GNM786469 GWM786469:GXI786469 HGI786469:HHE786469 HQE786469:HRA786469 IAA786469:IAW786469 IJW786469:IKS786469 ITS786469:IUO786469 JDO786469:JEK786469 JNK786469:JOG786469 JXG786469:JYC786469 KHC786469:KHY786469 KQY786469:KRU786469 LAU786469:LBQ786469 LKQ786469:LLM786469 LUM786469:LVI786469 MEI786469:MFE786469 MOE786469:MPA786469 MYA786469:MYW786469 NHW786469:NIS786469 NRS786469:NSO786469 OBO786469:OCK786469 OLK786469:OMG786469 OVG786469:OWC786469 PFC786469:PFY786469 POY786469:PPU786469 PYU786469:PZQ786469 QIQ786469:QJM786469 QSM786469:QTI786469 RCI786469:RDE786469 RME786469:RNA786469 RWA786469:RWW786469 SFW786469:SGS786469 SPS786469:SQO786469 SZO786469:TAK786469 TJK786469:TKG786469 TTG786469:TUC786469 UDC786469:UDY786469 UMY786469:UNU786469 UWU786469:UXQ786469 VGQ786469:VHM786469 VQM786469:VRI786469 WAI786469:WBE786469 WKE786469:WLA786469 WUA786469:WUW786469 HO852005:IK852005 RK852005:SG852005 ABG852005:ACC852005 ALC852005:ALY852005 AUY852005:AVU852005 BEU852005:BFQ852005 BOQ852005:BPM852005 BYM852005:BZI852005 CII852005:CJE852005 CSE852005:CTA852005 DCA852005:DCW852005 DLW852005:DMS852005 DVS852005:DWO852005 EFO852005:EGK852005 EPK852005:EQG852005 EZG852005:FAC852005 FJC852005:FJY852005 FSY852005:FTU852005 GCU852005:GDQ852005 GMQ852005:GNM852005 GWM852005:GXI852005 HGI852005:HHE852005 HQE852005:HRA852005 IAA852005:IAW852005 IJW852005:IKS852005 ITS852005:IUO852005 JDO852005:JEK852005 JNK852005:JOG852005 JXG852005:JYC852005 KHC852005:KHY852005 KQY852005:KRU852005 LAU852005:LBQ852005 LKQ852005:LLM852005 LUM852005:LVI852005 MEI852005:MFE852005 MOE852005:MPA852005 MYA852005:MYW852005 NHW852005:NIS852005 NRS852005:NSO852005 OBO852005:OCK852005 OLK852005:OMG852005 OVG852005:OWC852005 PFC852005:PFY852005 POY852005:PPU852005 PYU852005:PZQ852005 QIQ852005:QJM852005 QSM852005:QTI852005 RCI852005:RDE852005 RME852005:RNA852005 RWA852005:RWW852005 SFW852005:SGS852005 SPS852005:SQO852005 SZO852005:TAK852005 TJK852005:TKG852005 TTG852005:TUC852005 UDC852005:UDY852005 UMY852005:UNU852005 UWU852005:UXQ852005 VGQ852005:VHM852005 VQM852005:VRI852005 WAI852005:WBE852005 WKE852005:WLA852005 WUA852005:WUW852005 HO917541:IK917541 RK917541:SG917541 ABG917541:ACC917541 ALC917541:ALY917541 AUY917541:AVU917541 BEU917541:BFQ917541 BOQ917541:BPM917541 BYM917541:BZI917541 CII917541:CJE917541 CSE917541:CTA917541 DCA917541:DCW917541 DLW917541:DMS917541 DVS917541:DWO917541 EFO917541:EGK917541 EPK917541:EQG917541 EZG917541:FAC917541 FJC917541:FJY917541 FSY917541:FTU917541 GCU917541:GDQ917541 GMQ917541:GNM917541 GWM917541:GXI917541 HGI917541:HHE917541 HQE917541:HRA917541 IAA917541:IAW917541 IJW917541:IKS917541 ITS917541:IUO917541 JDO917541:JEK917541 JNK917541:JOG917541 JXG917541:JYC917541 KHC917541:KHY917541 KQY917541:KRU917541 LAU917541:LBQ917541 LKQ917541:LLM917541 LUM917541:LVI917541 MEI917541:MFE917541 MOE917541:MPA917541 MYA917541:MYW917541 NHW917541:NIS917541 NRS917541:NSO917541 OBO917541:OCK917541 OLK917541:OMG917541 OVG917541:OWC917541 PFC917541:PFY917541 POY917541:PPU917541 PYU917541:PZQ917541 QIQ917541:QJM917541 QSM917541:QTI917541 RCI917541:RDE917541 RME917541:RNA917541 RWA917541:RWW917541 SFW917541:SGS917541 SPS917541:SQO917541 SZO917541:TAK917541 TJK917541:TKG917541 TTG917541:TUC917541 UDC917541:UDY917541 UMY917541:UNU917541 UWU917541:UXQ917541 VGQ917541:VHM917541 VQM917541:VRI917541 WAI917541:WBE917541 WKE917541:WLA917541 WUA917541:WUW917541 HO983077:IK983077 RK983077:SG983077 ABG983077:ACC983077 ALC983077:ALY983077 AUY983077:AVU983077 BEU983077:BFQ983077 BOQ983077:BPM983077 BYM983077:BZI983077 CII983077:CJE983077 CSE983077:CTA983077 DCA983077:DCW983077 DLW983077:DMS983077 DVS983077:DWO983077 EFO983077:EGK983077 EPK983077:EQG983077 EZG983077:FAC983077 FJC983077:FJY983077 FSY983077:FTU983077 GCU983077:GDQ983077 GMQ983077:GNM983077 GWM983077:GXI983077 HGI983077:HHE983077 HQE983077:HRA983077 IAA983077:IAW983077 IJW983077:IKS983077 ITS983077:IUO983077 JDO983077:JEK983077 JNK983077:JOG983077 JXG983077:JYC983077 KHC983077:KHY983077 KQY983077:KRU983077 LAU983077:LBQ983077 LKQ983077:LLM983077 LUM983077:LVI983077 MEI983077:MFE983077 MOE983077:MPA983077 MYA983077:MYW983077 NHW983077:NIS983077 NRS983077:NSO983077 OBO983077:OCK983077 OLK983077:OMG983077 OVG983077:OWC983077 PFC983077:PFY983077 POY983077:PPU983077 PYU983077:PZQ983077 QIQ983077:QJM983077 QSM983077:QTI983077 RCI983077:RDE983077 RME983077:RNA983077 RWA983077:RWW983077 SFW983077:SGS983077 SPS983077:SQO983077 SZO983077:TAK983077 TJK983077:TKG983077 TTG983077:TUC983077 UDC983077:UDY983077 UMY983077:UNU983077 UWU983077:UXQ983077 VGQ983077:VHM983077 VQM983077:VRI983077 WAI983077:WBE983077 WKE983077:WLA983077 WUA983077:WUW983077 HS65568:IK65569 RO65568:SG65569 ABK65568:ACC65569 ALG65568:ALY65569 AVC65568:AVU65569 BEY65568:BFQ65569 BOU65568:BPM65569 BYQ65568:BZI65569 CIM65568:CJE65569 CSI65568:CTA65569 DCE65568:DCW65569 DMA65568:DMS65569 DVW65568:DWO65569 EFS65568:EGK65569 EPO65568:EQG65569 EZK65568:FAC65569 FJG65568:FJY65569 FTC65568:FTU65569 GCY65568:GDQ65569 GMU65568:GNM65569 GWQ65568:GXI65569 HGM65568:HHE65569 HQI65568:HRA65569 IAE65568:IAW65569 IKA65568:IKS65569 ITW65568:IUO65569 JDS65568:JEK65569 JNO65568:JOG65569 JXK65568:JYC65569 KHG65568:KHY65569 KRC65568:KRU65569 LAY65568:LBQ65569 LKU65568:LLM65569 LUQ65568:LVI65569 MEM65568:MFE65569 MOI65568:MPA65569 MYE65568:MYW65569 NIA65568:NIS65569 NRW65568:NSO65569 OBS65568:OCK65569 OLO65568:OMG65569 OVK65568:OWC65569 PFG65568:PFY65569 PPC65568:PPU65569 PYY65568:PZQ65569 QIU65568:QJM65569 QSQ65568:QTI65569 RCM65568:RDE65569 RMI65568:RNA65569 RWE65568:RWW65569 SGA65568:SGS65569 SPW65568:SQO65569 SZS65568:TAK65569 TJO65568:TKG65569 TTK65568:TUC65569 UDG65568:UDY65569 UNC65568:UNU65569 UWY65568:UXQ65569 VGU65568:VHM65569 VQQ65568:VRI65569 WAM65568:WBE65569 WKI65568:WLA65569 WUE65568:WUW65569 HS131104:IK131105 RO131104:SG131105 ABK131104:ACC131105 ALG131104:ALY131105 AVC131104:AVU131105 BEY131104:BFQ131105 BOU131104:BPM131105 BYQ131104:BZI131105 CIM131104:CJE131105 CSI131104:CTA131105 DCE131104:DCW131105 DMA131104:DMS131105 DVW131104:DWO131105 EFS131104:EGK131105 EPO131104:EQG131105 EZK131104:FAC131105 FJG131104:FJY131105 FTC131104:FTU131105 GCY131104:GDQ131105 GMU131104:GNM131105 GWQ131104:GXI131105 HGM131104:HHE131105 HQI131104:HRA131105 IAE131104:IAW131105 IKA131104:IKS131105 ITW131104:IUO131105 JDS131104:JEK131105 JNO131104:JOG131105 JXK131104:JYC131105 KHG131104:KHY131105 KRC131104:KRU131105 LAY131104:LBQ131105 LKU131104:LLM131105 LUQ131104:LVI131105 MEM131104:MFE131105 MOI131104:MPA131105 MYE131104:MYW131105 NIA131104:NIS131105 NRW131104:NSO131105 OBS131104:OCK131105 OLO131104:OMG131105 OVK131104:OWC131105 PFG131104:PFY131105 PPC131104:PPU131105 PYY131104:PZQ131105 QIU131104:QJM131105 QSQ131104:QTI131105 RCM131104:RDE131105 RMI131104:RNA131105 RWE131104:RWW131105 SGA131104:SGS131105 SPW131104:SQO131105 SZS131104:TAK131105 TJO131104:TKG131105 TTK131104:TUC131105 UDG131104:UDY131105 UNC131104:UNU131105 UWY131104:UXQ131105 VGU131104:VHM131105 VQQ131104:VRI131105 WAM131104:WBE131105 WKI131104:WLA131105 WUE131104:WUW131105 HS196640:IK196641 RO196640:SG196641 ABK196640:ACC196641 ALG196640:ALY196641 AVC196640:AVU196641 BEY196640:BFQ196641 BOU196640:BPM196641 BYQ196640:BZI196641 CIM196640:CJE196641 CSI196640:CTA196641 DCE196640:DCW196641 DMA196640:DMS196641 DVW196640:DWO196641 EFS196640:EGK196641 EPO196640:EQG196641 EZK196640:FAC196641 FJG196640:FJY196641 FTC196640:FTU196641 GCY196640:GDQ196641 GMU196640:GNM196641 GWQ196640:GXI196641 HGM196640:HHE196641 HQI196640:HRA196641 IAE196640:IAW196641 IKA196640:IKS196641 ITW196640:IUO196641 JDS196640:JEK196641 JNO196640:JOG196641 JXK196640:JYC196641 KHG196640:KHY196641 KRC196640:KRU196641 LAY196640:LBQ196641 LKU196640:LLM196641 LUQ196640:LVI196641 MEM196640:MFE196641 MOI196640:MPA196641 MYE196640:MYW196641 NIA196640:NIS196641 NRW196640:NSO196641 OBS196640:OCK196641 OLO196640:OMG196641 OVK196640:OWC196641 PFG196640:PFY196641 PPC196640:PPU196641 PYY196640:PZQ196641 QIU196640:QJM196641 QSQ196640:QTI196641 RCM196640:RDE196641 RMI196640:RNA196641 RWE196640:RWW196641 SGA196640:SGS196641 SPW196640:SQO196641 SZS196640:TAK196641 TJO196640:TKG196641 TTK196640:TUC196641 UDG196640:UDY196641 UNC196640:UNU196641 UWY196640:UXQ196641 VGU196640:VHM196641 VQQ196640:VRI196641 WAM196640:WBE196641 WKI196640:WLA196641 WUE196640:WUW196641 HS262176:IK262177 RO262176:SG262177 ABK262176:ACC262177 ALG262176:ALY262177 AVC262176:AVU262177 BEY262176:BFQ262177 BOU262176:BPM262177 BYQ262176:BZI262177 CIM262176:CJE262177 CSI262176:CTA262177 DCE262176:DCW262177 DMA262176:DMS262177 DVW262176:DWO262177 EFS262176:EGK262177 EPO262176:EQG262177 EZK262176:FAC262177 FJG262176:FJY262177 FTC262176:FTU262177 GCY262176:GDQ262177 GMU262176:GNM262177 GWQ262176:GXI262177 HGM262176:HHE262177 HQI262176:HRA262177 IAE262176:IAW262177 IKA262176:IKS262177 ITW262176:IUO262177 JDS262176:JEK262177 JNO262176:JOG262177 JXK262176:JYC262177 KHG262176:KHY262177 KRC262176:KRU262177 LAY262176:LBQ262177 LKU262176:LLM262177 LUQ262176:LVI262177 MEM262176:MFE262177 MOI262176:MPA262177 MYE262176:MYW262177 NIA262176:NIS262177 NRW262176:NSO262177 OBS262176:OCK262177 OLO262176:OMG262177 OVK262176:OWC262177 PFG262176:PFY262177 PPC262176:PPU262177 PYY262176:PZQ262177 QIU262176:QJM262177 QSQ262176:QTI262177 RCM262176:RDE262177 RMI262176:RNA262177 RWE262176:RWW262177 SGA262176:SGS262177 SPW262176:SQO262177 SZS262176:TAK262177 TJO262176:TKG262177 TTK262176:TUC262177 UDG262176:UDY262177 UNC262176:UNU262177 UWY262176:UXQ262177 VGU262176:VHM262177 VQQ262176:VRI262177 WAM262176:WBE262177 WKI262176:WLA262177 WUE262176:WUW262177 HS327712:IK327713 RO327712:SG327713 ABK327712:ACC327713 ALG327712:ALY327713 AVC327712:AVU327713 BEY327712:BFQ327713 BOU327712:BPM327713 BYQ327712:BZI327713 CIM327712:CJE327713 CSI327712:CTA327713 DCE327712:DCW327713 DMA327712:DMS327713 DVW327712:DWO327713 EFS327712:EGK327713 EPO327712:EQG327713 EZK327712:FAC327713 FJG327712:FJY327713 FTC327712:FTU327713 GCY327712:GDQ327713 GMU327712:GNM327713 GWQ327712:GXI327713 HGM327712:HHE327713 HQI327712:HRA327713 IAE327712:IAW327713 IKA327712:IKS327713 ITW327712:IUO327713 JDS327712:JEK327713 JNO327712:JOG327713 JXK327712:JYC327713 KHG327712:KHY327713 KRC327712:KRU327713 LAY327712:LBQ327713 LKU327712:LLM327713 LUQ327712:LVI327713 MEM327712:MFE327713 MOI327712:MPA327713 MYE327712:MYW327713 NIA327712:NIS327713 NRW327712:NSO327713 OBS327712:OCK327713 OLO327712:OMG327713 OVK327712:OWC327713 PFG327712:PFY327713 PPC327712:PPU327713 PYY327712:PZQ327713 QIU327712:QJM327713 QSQ327712:QTI327713 RCM327712:RDE327713 RMI327712:RNA327713 RWE327712:RWW327713 SGA327712:SGS327713 SPW327712:SQO327713 SZS327712:TAK327713 TJO327712:TKG327713 TTK327712:TUC327713 UDG327712:UDY327713 UNC327712:UNU327713 UWY327712:UXQ327713 VGU327712:VHM327713 VQQ327712:VRI327713 WAM327712:WBE327713 WKI327712:WLA327713 WUE327712:WUW327713 HS393248:IK393249 RO393248:SG393249 ABK393248:ACC393249 ALG393248:ALY393249 AVC393248:AVU393249 BEY393248:BFQ393249 BOU393248:BPM393249 BYQ393248:BZI393249 CIM393248:CJE393249 CSI393248:CTA393249 DCE393248:DCW393249 DMA393248:DMS393249 DVW393248:DWO393249 EFS393248:EGK393249 EPO393248:EQG393249 EZK393248:FAC393249 FJG393248:FJY393249 FTC393248:FTU393249 GCY393248:GDQ393249 GMU393248:GNM393249 GWQ393248:GXI393249 HGM393248:HHE393249 HQI393248:HRA393249 IAE393248:IAW393249 IKA393248:IKS393249 ITW393248:IUO393249 JDS393248:JEK393249 JNO393248:JOG393249 JXK393248:JYC393249 KHG393248:KHY393249 KRC393248:KRU393249 LAY393248:LBQ393249 LKU393248:LLM393249 LUQ393248:LVI393249 MEM393248:MFE393249 MOI393248:MPA393249 MYE393248:MYW393249 NIA393248:NIS393249 NRW393248:NSO393249 OBS393248:OCK393249 OLO393248:OMG393249 OVK393248:OWC393249 PFG393248:PFY393249 PPC393248:PPU393249 PYY393248:PZQ393249 QIU393248:QJM393249 QSQ393248:QTI393249 RCM393248:RDE393249 RMI393248:RNA393249 RWE393248:RWW393249 SGA393248:SGS393249 SPW393248:SQO393249 SZS393248:TAK393249 TJO393248:TKG393249 TTK393248:TUC393249 UDG393248:UDY393249 UNC393248:UNU393249 UWY393248:UXQ393249 VGU393248:VHM393249 VQQ393248:VRI393249 WAM393248:WBE393249 WKI393248:WLA393249 WUE393248:WUW393249 HS458784:IK458785 RO458784:SG458785 ABK458784:ACC458785 ALG458784:ALY458785 AVC458784:AVU458785 BEY458784:BFQ458785 BOU458784:BPM458785 BYQ458784:BZI458785 CIM458784:CJE458785 CSI458784:CTA458785 DCE458784:DCW458785 DMA458784:DMS458785 DVW458784:DWO458785 EFS458784:EGK458785 EPO458784:EQG458785 EZK458784:FAC458785 FJG458784:FJY458785 FTC458784:FTU458785 GCY458784:GDQ458785 GMU458784:GNM458785 GWQ458784:GXI458785 HGM458784:HHE458785 HQI458784:HRA458785 IAE458784:IAW458785 IKA458784:IKS458785 ITW458784:IUO458785 JDS458784:JEK458785 JNO458784:JOG458785 JXK458784:JYC458785 KHG458784:KHY458785 KRC458784:KRU458785 LAY458784:LBQ458785 LKU458784:LLM458785 LUQ458784:LVI458785 MEM458784:MFE458785 MOI458784:MPA458785 MYE458784:MYW458785 NIA458784:NIS458785 NRW458784:NSO458785 OBS458784:OCK458785 OLO458784:OMG458785 OVK458784:OWC458785 PFG458784:PFY458785 PPC458784:PPU458785 PYY458784:PZQ458785 QIU458784:QJM458785 QSQ458784:QTI458785 RCM458784:RDE458785 RMI458784:RNA458785 RWE458784:RWW458785 SGA458784:SGS458785 SPW458784:SQO458785 SZS458784:TAK458785 TJO458784:TKG458785 TTK458784:TUC458785 UDG458784:UDY458785 UNC458784:UNU458785 UWY458784:UXQ458785 VGU458784:VHM458785 VQQ458784:VRI458785 WAM458784:WBE458785 WKI458784:WLA458785 WUE458784:WUW458785 HS524320:IK524321 RO524320:SG524321 ABK524320:ACC524321 ALG524320:ALY524321 AVC524320:AVU524321 BEY524320:BFQ524321 BOU524320:BPM524321 BYQ524320:BZI524321 CIM524320:CJE524321 CSI524320:CTA524321 DCE524320:DCW524321 DMA524320:DMS524321 DVW524320:DWO524321 EFS524320:EGK524321 EPO524320:EQG524321 EZK524320:FAC524321 FJG524320:FJY524321 FTC524320:FTU524321 GCY524320:GDQ524321 GMU524320:GNM524321 GWQ524320:GXI524321 HGM524320:HHE524321 HQI524320:HRA524321 IAE524320:IAW524321 IKA524320:IKS524321 ITW524320:IUO524321 JDS524320:JEK524321 JNO524320:JOG524321 JXK524320:JYC524321 KHG524320:KHY524321 KRC524320:KRU524321 LAY524320:LBQ524321 LKU524320:LLM524321 LUQ524320:LVI524321 MEM524320:MFE524321 MOI524320:MPA524321 MYE524320:MYW524321 NIA524320:NIS524321 NRW524320:NSO524321 OBS524320:OCK524321 OLO524320:OMG524321 OVK524320:OWC524321 PFG524320:PFY524321 PPC524320:PPU524321 PYY524320:PZQ524321 QIU524320:QJM524321 QSQ524320:QTI524321 RCM524320:RDE524321 RMI524320:RNA524321 RWE524320:RWW524321 SGA524320:SGS524321 SPW524320:SQO524321 SZS524320:TAK524321 TJO524320:TKG524321 TTK524320:TUC524321 UDG524320:UDY524321 UNC524320:UNU524321 UWY524320:UXQ524321 VGU524320:VHM524321 VQQ524320:VRI524321 WAM524320:WBE524321 WKI524320:WLA524321 WUE524320:WUW524321 HS589856:IK589857 RO589856:SG589857 ABK589856:ACC589857 ALG589856:ALY589857 AVC589856:AVU589857 BEY589856:BFQ589857 BOU589856:BPM589857 BYQ589856:BZI589857 CIM589856:CJE589857 CSI589856:CTA589857 DCE589856:DCW589857 DMA589856:DMS589857 DVW589856:DWO589857 EFS589856:EGK589857 EPO589856:EQG589857 EZK589856:FAC589857 FJG589856:FJY589857 FTC589856:FTU589857 GCY589856:GDQ589857 GMU589856:GNM589857 GWQ589856:GXI589857 HGM589856:HHE589857 HQI589856:HRA589857 IAE589856:IAW589857 IKA589856:IKS589857 ITW589856:IUO589857 JDS589856:JEK589857 JNO589856:JOG589857 JXK589856:JYC589857 KHG589856:KHY589857 KRC589856:KRU589857 LAY589856:LBQ589857 LKU589856:LLM589857 LUQ589856:LVI589857 MEM589856:MFE589857 MOI589856:MPA589857 MYE589856:MYW589857 NIA589856:NIS589857 NRW589856:NSO589857 OBS589856:OCK589857 OLO589856:OMG589857 OVK589856:OWC589857 PFG589856:PFY589857 PPC589856:PPU589857 PYY589856:PZQ589857 QIU589856:QJM589857 QSQ589856:QTI589857 RCM589856:RDE589857 RMI589856:RNA589857 RWE589856:RWW589857 SGA589856:SGS589857 SPW589856:SQO589857 SZS589856:TAK589857 TJO589856:TKG589857 TTK589856:TUC589857 UDG589856:UDY589857 UNC589856:UNU589857 UWY589856:UXQ589857 VGU589856:VHM589857 VQQ589856:VRI589857 WAM589856:WBE589857 WKI589856:WLA589857 WUE589856:WUW589857 HS655392:IK655393 RO655392:SG655393 ABK655392:ACC655393 ALG655392:ALY655393 AVC655392:AVU655393 BEY655392:BFQ655393 BOU655392:BPM655393 BYQ655392:BZI655393 CIM655392:CJE655393 CSI655392:CTA655393 DCE655392:DCW655393 DMA655392:DMS655393 DVW655392:DWO655393 EFS655392:EGK655393 EPO655392:EQG655393 EZK655392:FAC655393 FJG655392:FJY655393 FTC655392:FTU655393 GCY655392:GDQ655393 GMU655392:GNM655393 GWQ655392:GXI655393 HGM655392:HHE655393 HQI655392:HRA655393 IAE655392:IAW655393 IKA655392:IKS655393 ITW655392:IUO655393 JDS655392:JEK655393 JNO655392:JOG655393 JXK655392:JYC655393 KHG655392:KHY655393 KRC655392:KRU655393 LAY655392:LBQ655393 LKU655392:LLM655393 LUQ655392:LVI655393 MEM655392:MFE655393 MOI655392:MPA655393 MYE655392:MYW655393 NIA655392:NIS655393 NRW655392:NSO655393 OBS655392:OCK655393 OLO655392:OMG655393 OVK655392:OWC655393 PFG655392:PFY655393 PPC655392:PPU655393 PYY655392:PZQ655393 QIU655392:QJM655393 QSQ655392:QTI655393 RCM655392:RDE655393 RMI655392:RNA655393 RWE655392:RWW655393 SGA655392:SGS655393 SPW655392:SQO655393 SZS655392:TAK655393 TJO655392:TKG655393 TTK655392:TUC655393 UDG655392:UDY655393 UNC655392:UNU655393 UWY655392:UXQ655393 VGU655392:VHM655393 VQQ655392:VRI655393 WAM655392:WBE655393 WKI655392:WLA655393 WUE655392:WUW655393 HS720928:IK720929 RO720928:SG720929 ABK720928:ACC720929 ALG720928:ALY720929 AVC720928:AVU720929 BEY720928:BFQ720929 BOU720928:BPM720929 BYQ720928:BZI720929 CIM720928:CJE720929 CSI720928:CTA720929 DCE720928:DCW720929 DMA720928:DMS720929 DVW720928:DWO720929 EFS720928:EGK720929 EPO720928:EQG720929 EZK720928:FAC720929 FJG720928:FJY720929 FTC720928:FTU720929 GCY720928:GDQ720929 GMU720928:GNM720929 GWQ720928:GXI720929 HGM720928:HHE720929 HQI720928:HRA720929 IAE720928:IAW720929 IKA720928:IKS720929 ITW720928:IUO720929 JDS720928:JEK720929 JNO720928:JOG720929 JXK720928:JYC720929 KHG720928:KHY720929 KRC720928:KRU720929 LAY720928:LBQ720929 LKU720928:LLM720929 LUQ720928:LVI720929 MEM720928:MFE720929 MOI720928:MPA720929 MYE720928:MYW720929 NIA720928:NIS720929 NRW720928:NSO720929 OBS720928:OCK720929 OLO720928:OMG720929 OVK720928:OWC720929 PFG720928:PFY720929 PPC720928:PPU720929 PYY720928:PZQ720929 QIU720928:QJM720929 QSQ720928:QTI720929 RCM720928:RDE720929 RMI720928:RNA720929 RWE720928:RWW720929 SGA720928:SGS720929 SPW720928:SQO720929 SZS720928:TAK720929 TJO720928:TKG720929 TTK720928:TUC720929 UDG720928:UDY720929 UNC720928:UNU720929 UWY720928:UXQ720929 VGU720928:VHM720929 VQQ720928:VRI720929 WAM720928:WBE720929 WKI720928:WLA720929 WUE720928:WUW720929 HS786464:IK786465 RO786464:SG786465 ABK786464:ACC786465 ALG786464:ALY786465 AVC786464:AVU786465 BEY786464:BFQ786465 BOU786464:BPM786465 BYQ786464:BZI786465 CIM786464:CJE786465 CSI786464:CTA786465 DCE786464:DCW786465 DMA786464:DMS786465 DVW786464:DWO786465 EFS786464:EGK786465 EPO786464:EQG786465 EZK786464:FAC786465 FJG786464:FJY786465 FTC786464:FTU786465 GCY786464:GDQ786465 GMU786464:GNM786465 GWQ786464:GXI786465 HGM786464:HHE786465 HQI786464:HRA786465 IAE786464:IAW786465 IKA786464:IKS786465 ITW786464:IUO786465 JDS786464:JEK786465 JNO786464:JOG786465 JXK786464:JYC786465 KHG786464:KHY786465 KRC786464:KRU786465 LAY786464:LBQ786465 LKU786464:LLM786465 LUQ786464:LVI786465 MEM786464:MFE786465 MOI786464:MPA786465 MYE786464:MYW786465 NIA786464:NIS786465 NRW786464:NSO786465 OBS786464:OCK786465 OLO786464:OMG786465 OVK786464:OWC786465 PFG786464:PFY786465 PPC786464:PPU786465 PYY786464:PZQ786465 QIU786464:QJM786465 QSQ786464:QTI786465 RCM786464:RDE786465 RMI786464:RNA786465 RWE786464:RWW786465 SGA786464:SGS786465 SPW786464:SQO786465 SZS786464:TAK786465 TJO786464:TKG786465 TTK786464:TUC786465 UDG786464:UDY786465 UNC786464:UNU786465 UWY786464:UXQ786465 VGU786464:VHM786465 VQQ786464:VRI786465 WAM786464:WBE786465 WKI786464:WLA786465 WUE786464:WUW786465 HS852000:IK852001 RO852000:SG852001 ABK852000:ACC852001 ALG852000:ALY852001 AVC852000:AVU852001 BEY852000:BFQ852001 BOU852000:BPM852001 BYQ852000:BZI852001 CIM852000:CJE852001 CSI852000:CTA852001 DCE852000:DCW852001 DMA852000:DMS852001 DVW852000:DWO852001 EFS852000:EGK852001 EPO852000:EQG852001 EZK852000:FAC852001 FJG852000:FJY852001 FTC852000:FTU852001 GCY852000:GDQ852001 GMU852000:GNM852001 GWQ852000:GXI852001 HGM852000:HHE852001 HQI852000:HRA852001 IAE852000:IAW852001 IKA852000:IKS852001 ITW852000:IUO852001 JDS852000:JEK852001 JNO852000:JOG852001 JXK852000:JYC852001 KHG852000:KHY852001 KRC852000:KRU852001 LAY852000:LBQ852001 LKU852000:LLM852001 LUQ852000:LVI852001 MEM852000:MFE852001 MOI852000:MPA852001 MYE852000:MYW852001 NIA852000:NIS852001 NRW852000:NSO852001 OBS852000:OCK852001 OLO852000:OMG852001 OVK852000:OWC852001 PFG852000:PFY852001 PPC852000:PPU852001 PYY852000:PZQ852001 QIU852000:QJM852001 QSQ852000:QTI852001 RCM852000:RDE852001 RMI852000:RNA852001 RWE852000:RWW852001 SGA852000:SGS852001 SPW852000:SQO852001 SZS852000:TAK852001 TJO852000:TKG852001 TTK852000:TUC852001 UDG852000:UDY852001 UNC852000:UNU852001 UWY852000:UXQ852001 VGU852000:VHM852001 VQQ852000:VRI852001 WAM852000:WBE852001 WKI852000:WLA852001 WUE852000:WUW852001 HS917536:IK917537 RO917536:SG917537 ABK917536:ACC917537 ALG917536:ALY917537 AVC917536:AVU917537 BEY917536:BFQ917537 BOU917536:BPM917537 BYQ917536:BZI917537 CIM917536:CJE917537 CSI917536:CTA917537 DCE917536:DCW917537 DMA917536:DMS917537 DVW917536:DWO917537 EFS917536:EGK917537 EPO917536:EQG917537 EZK917536:FAC917537 FJG917536:FJY917537 FTC917536:FTU917537 GCY917536:GDQ917537 GMU917536:GNM917537 GWQ917536:GXI917537 HGM917536:HHE917537 HQI917536:HRA917537 IAE917536:IAW917537 IKA917536:IKS917537 ITW917536:IUO917537 JDS917536:JEK917537 JNO917536:JOG917537 JXK917536:JYC917537 KHG917536:KHY917537 KRC917536:KRU917537 LAY917536:LBQ917537 LKU917536:LLM917537 LUQ917536:LVI917537 MEM917536:MFE917537 MOI917536:MPA917537 MYE917536:MYW917537 NIA917536:NIS917537 NRW917536:NSO917537 OBS917536:OCK917537 OLO917536:OMG917537 OVK917536:OWC917537 PFG917536:PFY917537 PPC917536:PPU917537 PYY917536:PZQ917537 QIU917536:QJM917537 QSQ917536:QTI917537 RCM917536:RDE917537 RMI917536:RNA917537 RWE917536:RWW917537 SGA917536:SGS917537 SPW917536:SQO917537 SZS917536:TAK917537 TJO917536:TKG917537 TTK917536:TUC917537 UDG917536:UDY917537 UNC917536:UNU917537 UWY917536:UXQ917537 VGU917536:VHM917537 VQQ917536:VRI917537 WAM917536:WBE917537 WKI917536:WLA917537 WUE917536:WUW917537 HS983072:IK983073 RO983072:SG983073 ABK983072:ACC983073 ALG983072:ALY983073 AVC983072:AVU983073 BEY983072:BFQ983073 BOU983072:BPM983073 BYQ983072:BZI983073 CIM983072:CJE983073 CSI983072:CTA983073 DCE983072:DCW983073 DMA983072:DMS983073 DVW983072:DWO983073 EFS983072:EGK983073 EPO983072:EQG983073 EZK983072:FAC983073 FJG983072:FJY983073 FTC983072:FTU983073 GCY983072:GDQ983073 GMU983072:GNM983073 GWQ983072:GXI983073 HGM983072:HHE983073 HQI983072:HRA983073 IAE983072:IAW983073 IKA983072:IKS983073 ITW983072:IUO983073 JDS983072:JEK983073 JNO983072:JOG983073 JXK983072:JYC983073 KHG983072:KHY983073 KRC983072:KRU983073 LAY983072:LBQ983073 LKU983072:LLM983073 LUQ983072:LVI983073 MEM983072:MFE983073 MOI983072:MPA983073 MYE983072:MYW983073 NIA983072:NIS983073 NRW983072:NSO983073 OBS983072:OCK983073 OLO983072:OMG983073 OVK983072:OWC983073 PFG983072:PFY983073 PPC983072:PPU983073 PYY983072:PZQ983073 QIU983072:QJM983073 QSQ983072:QTI983073 RCM983072:RDE983073 RMI983072:RNA983073 RWE983072:RWW983073 SGA983072:SGS983073 SPW983072:SQO983073 SZS983072:TAK983073 TJO983072:TKG983073 TTK983072:TUC983073 UDG983072:UDY983073 UNC983072:UNU983073 UWY983072:UXQ983073 VGU983072:VHM983073 VQQ983072:VRI983073 WAM983072:WBE983073 WKI983072:WLA983073 WUE983072:WUW983073 O65565:O65568 HV65563:HV65566 RR65563:RR65566 ABN65563:ABN65566 ALJ65563:ALJ65566 AVF65563:AVF65566 BFB65563:BFB65566 BOX65563:BOX65566 BYT65563:BYT65566 CIP65563:CIP65566 CSL65563:CSL65566 DCH65563:DCH65566 DMD65563:DMD65566 DVZ65563:DVZ65566 EFV65563:EFV65566 EPR65563:EPR65566 EZN65563:EZN65566 FJJ65563:FJJ65566 FTF65563:FTF65566 GDB65563:GDB65566 GMX65563:GMX65566 GWT65563:GWT65566 HGP65563:HGP65566 HQL65563:HQL65566 IAH65563:IAH65566 IKD65563:IKD65566 ITZ65563:ITZ65566 JDV65563:JDV65566 JNR65563:JNR65566 JXN65563:JXN65566 KHJ65563:KHJ65566 KRF65563:KRF65566 LBB65563:LBB65566 LKX65563:LKX65566 LUT65563:LUT65566 MEP65563:MEP65566 MOL65563:MOL65566 MYH65563:MYH65566 NID65563:NID65566 NRZ65563:NRZ65566 OBV65563:OBV65566 OLR65563:OLR65566 OVN65563:OVN65566 PFJ65563:PFJ65566 PPF65563:PPF65566 PZB65563:PZB65566 QIX65563:QIX65566 QST65563:QST65566 RCP65563:RCP65566 RML65563:RML65566 RWH65563:RWH65566 SGD65563:SGD65566 SPZ65563:SPZ65566 SZV65563:SZV65566 TJR65563:TJR65566 TTN65563:TTN65566 UDJ65563:UDJ65566 UNF65563:UNF65566 UXB65563:UXB65566 VGX65563:VGX65566 VQT65563:VQT65566 WAP65563:WAP65566 WKL65563:WKL65566 WUH65563:WUH65566 O131101:O131104 HV131099:HV131102 RR131099:RR131102 ABN131099:ABN131102 ALJ131099:ALJ131102 AVF131099:AVF131102 BFB131099:BFB131102 BOX131099:BOX131102 BYT131099:BYT131102 CIP131099:CIP131102 CSL131099:CSL131102 DCH131099:DCH131102 DMD131099:DMD131102 DVZ131099:DVZ131102 EFV131099:EFV131102 EPR131099:EPR131102 EZN131099:EZN131102 FJJ131099:FJJ131102 FTF131099:FTF131102 GDB131099:GDB131102 GMX131099:GMX131102 GWT131099:GWT131102 HGP131099:HGP131102 HQL131099:HQL131102 IAH131099:IAH131102 IKD131099:IKD131102 ITZ131099:ITZ131102 JDV131099:JDV131102 JNR131099:JNR131102 JXN131099:JXN131102 KHJ131099:KHJ131102 KRF131099:KRF131102 LBB131099:LBB131102 LKX131099:LKX131102 LUT131099:LUT131102 MEP131099:MEP131102 MOL131099:MOL131102 MYH131099:MYH131102 NID131099:NID131102 NRZ131099:NRZ131102 OBV131099:OBV131102 OLR131099:OLR131102 OVN131099:OVN131102 PFJ131099:PFJ131102 PPF131099:PPF131102 PZB131099:PZB131102 QIX131099:QIX131102 QST131099:QST131102 RCP131099:RCP131102 RML131099:RML131102 RWH131099:RWH131102 SGD131099:SGD131102 SPZ131099:SPZ131102 SZV131099:SZV131102 TJR131099:TJR131102 TTN131099:TTN131102 UDJ131099:UDJ131102 UNF131099:UNF131102 UXB131099:UXB131102 VGX131099:VGX131102 VQT131099:VQT131102 WAP131099:WAP131102 WKL131099:WKL131102 WUH131099:WUH131102 O196637:O196640 HV196635:HV196638 RR196635:RR196638 ABN196635:ABN196638 ALJ196635:ALJ196638 AVF196635:AVF196638 BFB196635:BFB196638 BOX196635:BOX196638 BYT196635:BYT196638 CIP196635:CIP196638 CSL196635:CSL196638 DCH196635:DCH196638 DMD196635:DMD196638 DVZ196635:DVZ196638 EFV196635:EFV196638 EPR196635:EPR196638 EZN196635:EZN196638 FJJ196635:FJJ196638 FTF196635:FTF196638 GDB196635:GDB196638 GMX196635:GMX196638 GWT196635:GWT196638 HGP196635:HGP196638 HQL196635:HQL196638 IAH196635:IAH196638 IKD196635:IKD196638 ITZ196635:ITZ196638 JDV196635:JDV196638 JNR196635:JNR196638 JXN196635:JXN196638 KHJ196635:KHJ196638 KRF196635:KRF196638 LBB196635:LBB196638 LKX196635:LKX196638 LUT196635:LUT196638 MEP196635:MEP196638 MOL196635:MOL196638 MYH196635:MYH196638 NID196635:NID196638 NRZ196635:NRZ196638 OBV196635:OBV196638 OLR196635:OLR196638 OVN196635:OVN196638 PFJ196635:PFJ196638 PPF196635:PPF196638 PZB196635:PZB196638 QIX196635:QIX196638 QST196635:QST196638 RCP196635:RCP196638 RML196635:RML196638 RWH196635:RWH196638 SGD196635:SGD196638 SPZ196635:SPZ196638 SZV196635:SZV196638 TJR196635:TJR196638 TTN196635:TTN196638 UDJ196635:UDJ196638 UNF196635:UNF196638 UXB196635:UXB196638 VGX196635:VGX196638 VQT196635:VQT196638 WAP196635:WAP196638 WKL196635:WKL196638 WUH196635:WUH196638 O262173:O262176 HV262171:HV262174 RR262171:RR262174 ABN262171:ABN262174 ALJ262171:ALJ262174 AVF262171:AVF262174 BFB262171:BFB262174 BOX262171:BOX262174 BYT262171:BYT262174 CIP262171:CIP262174 CSL262171:CSL262174 DCH262171:DCH262174 DMD262171:DMD262174 DVZ262171:DVZ262174 EFV262171:EFV262174 EPR262171:EPR262174 EZN262171:EZN262174 FJJ262171:FJJ262174 FTF262171:FTF262174 GDB262171:GDB262174 GMX262171:GMX262174 GWT262171:GWT262174 HGP262171:HGP262174 HQL262171:HQL262174 IAH262171:IAH262174 IKD262171:IKD262174 ITZ262171:ITZ262174 JDV262171:JDV262174 JNR262171:JNR262174 JXN262171:JXN262174 KHJ262171:KHJ262174 KRF262171:KRF262174 LBB262171:LBB262174 LKX262171:LKX262174 LUT262171:LUT262174 MEP262171:MEP262174 MOL262171:MOL262174 MYH262171:MYH262174 NID262171:NID262174 NRZ262171:NRZ262174 OBV262171:OBV262174 OLR262171:OLR262174 OVN262171:OVN262174 PFJ262171:PFJ262174 PPF262171:PPF262174 PZB262171:PZB262174 QIX262171:QIX262174 QST262171:QST262174 RCP262171:RCP262174 RML262171:RML262174 RWH262171:RWH262174 SGD262171:SGD262174 SPZ262171:SPZ262174 SZV262171:SZV262174 TJR262171:TJR262174 TTN262171:TTN262174 UDJ262171:UDJ262174 UNF262171:UNF262174 UXB262171:UXB262174 VGX262171:VGX262174 VQT262171:VQT262174 WAP262171:WAP262174 WKL262171:WKL262174 WUH262171:WUH262174 O327709:O327712 HV327707:HV327710 RR327707:RR327710 ABN327707:ABN327710 ALJ327707:ALJ327710 AVF327707:AVF327710 BFB327707:BFB327710 BOX327707:BOX327710 BYT327707:BYT327710 CIP327707:CIP327710 CSL327707:CSL327710 DCH327707:DCH327710 DMD327707:DMD327710 DVZ327707:DVZ327710 EFV327707:EFV327710 EPR327707:EPR327710 EZN327707:EZN327710 FJJ327707:FJJ327710 FTF327707:FTF327710 GDB327707:GDB327710 GMX327707:GMX327710 GWT327707:GWT327710 HGP327707:HGP327710 HQL327707:HQL327710 IAH327707:IAH327710 IKD327707:IKD327710 ITZ327707:ITZ327710 JDV327707:JDV327710 JNR327707:JNR327710 JXN327707:JXN327710 KHJ327707:KHJ327710 KRF327707:KRF327710 LBB327707:LBB327710 LKX327707:LKX327710 LUT327707:LUT327710 MEP327707:MEP327710 MOL327707:MOL327710 MYH327707:MYH327710 NID327707:NID327710 NRZ327707:NRZ327710 OBV327707:OBV327710 OLR327707:OLR327710 OVN327707:OVN327710 PFJ327707:PFJ327710 PPF327707:PPF327710 PZB327707:PZB327710 QIX327707:QIX327710 QST327707:QST327710 RCP327707:RCP327710 RML327707:RML327710 RWH327707:RWH327710 SGD327707:SGD327710 SPZ327707:SPZ327710 SZV327707:SZV327710 TJR327707:TJR327710 TTN327707:TTN327710 UDJ327707:UDJ327710 UNF327707:UNF327710 UXB327707:UXB327710 VGX327707:VGX327710 VQT327707:VQT327710 WAP327707:WAP327710 WKL327707:WKL327710 WUH327707:WUH327710 O393245:O393248 HV393243:HV393246 RR393243:RR393246 ABN393243:ABN393246 ALJ393243:ALJ393246 AVF393243:AVF393246 BFB393243:BFB393246 BOX393243:BOX393246 BYT393243:BYT393246 CIP393243:CIP393246 CSL393243:CSL393246 DCH393243:DCH393246 DMD393243:DMD393246 DVZ393243:DVZ393246 EFV393243:EFV393246 EPR393243:EPR393246 EZN393243:EZN393246 FJJ393243:FJJ393246 FTF393243:FTF393246 GDB393243:GDB393246 GMX393243:GMX393246 GWT393243:GWT393246 HGP393243:HGP393246 HQL393243:HQL393246 IAH393243:IAH393246 IKD393243:IKD393246 ITZ393243:ITZ393246 JDV393243:JDV393246 JNR393243:JNR393246 JXN393243:JXN393246 KHJ393243:KHJ393246 KRF393243:KRF393246 LBB393243:LBB393246 LKX393243:LKX393246 LUT393243:LUT393246 MEP393243:MEP393246 MOL393243:MOL393246 MYH393243:MYH393246 NID393243:NID393246 NRZ393243:NRZ393246 OBV393243:OBV393246 OLR393243:OLR393246 OVN393243:OVN393246 PFJ393243:PFJ393246 PPF393243:PPF393246 PZB393243:PZB393246 QIX393243:QIX393246 QST393243:QST393246 RCP393243:RCP393246 RML393243:RML393246 RWH393243:RWH393246 SGD393243:SGD393246 SPZ393243:SPZ393246 SZV393243:SZV393246 TJR393243:TJR393246 TTN393243:TTN393246 UDJ393243:UDJ393246 UNF393243:UNF393246 UXB393243:UXB393246 VGX393243:VGX393246 VQT393243:VQT393246 WAP393243:WAP393246 WKL393243:WKL393246 WUH393243:WUH393246 O458781:O458784 HV458779:HV458782 RR458779:RR458782 ABN458779:ABN458782 ALJ458779:ALJ458782 AVF458779:AVF458782 BFB458779:BFB458782 BOX458779:BOX458782 BYT458779:BYT458782 CIP458779:CIP458782 CSL458779:CSL458782 DCH458779:DCH458782 DMD458779:DMD458782 DVZ458779:DVZ458782 EFV458779:EFV458782 EPR458779:EPR458782 EZN458779:EZN458782 FJJ458779:FJJ458782 FTF458779:FTF458782 GDB458779:GDB458782 GMX458779:GMX458782 GWT458779:GWT458782 HGP458779:HGP458782 HQL458779:HQL458782 IAH458779:IAH458782 IKD458779:IKD458782 ITZ458779:ITZ458782 JDV458779:JDV458782 JNR458779:JNR458782 JXN458779:JXN458782 KHJ458779:KHJ458782 KRF458779:KRF458782 LBB458779:LBB458782 LKX458779:LKX458782 LUT458779:LUT458782 MEP458779:MEP458782 MOL458779:MOL458782 MYH458779:MYH458782 NID458779:NID458782 NRZ458779:NRZ458782 OBV458779:OBV458782 OLR458779:OLR458782 OVN458779:OVN458782 PFJ458779:PFJ458782 PPF458779:PPF458782 PZB458779:PZB458782 QIX458779:QIX458782 QST458779:QST458782 RCP458779:RCP458782 RML458779:RML458782 RWH458779:RWH458782 SGD458779:SGD458782 SPZ458779:SPZ458782 SZV458779:SZV458782 TJR458779:TJR458782 TTN458779:TTN458782 UDJ458779:UDJ458782 UNF458779:UNF458782 UXB458779:UXB458782 VGX458779:VGX458782 VQT458779:VQT458782 WAP458779:WAP458782 WKL458779:WKL458782 WUH458779:WUH458782 O524317:O524320 HV524315:HV524318 RR524315:RR524318 ABN524315:ABN524318 ALJ524315:ALJ524318 AVF524315:AVF524318 BFB524315:BFB524318 BOX524315:BOX524318 BYT524315:BYT524318 CIP524315:CIP524318 CSL524315:CSL524318 DCH524315:DCH524318 DMD524315:DMD524318 DVZ524315:DVZ524318 EFV524315:EFV524318 EPR524315:EPR524318 EZN524315:EZN524318 FJJ524315:FJJ524318 FTF524315:FTF524318 GDB524315:GDB524318 GMX524315:GMX524318 GWT524315:GWT524318 HGP524315:HGP524318 HQL524315:HQL524318 IAH524315:IAH524318 IKD524315:IKD524318 ITZ524315:ITZ524318 JDV524315:JDV524318 JNR524315:JNR524318 JXN524315:JXN524318 KHJ524315:KHJ524318 KRF524315:KRF524318 LBB524315:LBB524318 LKX524315:LKX524318 LUT524315:LUT524318 MEP524315:MEP524318 MOL524315:MOL524318 MYH524315:MYH524318 NID524315:NID524318 NRZ524315:NRZ524318 OBV524315:OBV524318 OLR524315:OLR524318 OVN524315:OVN524318 PFJ524315:PFJ524318 PPF524315:PPF524318 PZB524315:PZB524318 QIX524315:QIX524318 QST524315:QST524318 RCP524315:RCP524318 RML524315:RML524318 RWH524315:RWH524318 SGD524315:SGD524318 SPZ524315:SPZ524318 SZV524315:SZV524318 TJR524315:TJR524318 TTN524315:TTN524318 UDJ524315:UDJ524318 UNF524315:UNF524318 UXB524315:UXB524318 VGX524315:VGX524318 VQT524315:VQT524318 WAP524315:WAP524318 WKL524315:WKL524318 WUH524315:WUH524318 O589853:O589856 HV589851:HV589854 RR589851:RR589854 ABN589851:ABN589854 ALJ589851:ALJ589854 AVF589851:AVF589854 BFB589851:BFB589854 BOX589851:BOX589854 BYT589851:BYT589854 CIP589851:CIP589854 CSL589851:CSL589854 DCH589851:DCH589854 DMD589851:DMD589854 DVZ589851:DVZ589854 EFV589851:EFV589854 EPR589851:EPR589854 EZN589851:EZN589854 FJJ589851:FJJ589854 FTF589851:FTF589854 GDB589851:GDB589854 GMX589851:GMX589854 GWT589851:GWT589854 HGP589851:HGP589854 HQL589851:HQL589854 IAH589851:IAH589854 IKD589851:IKD589854 ITZ589851:ITZ589854 JDV589851:JDV589854 JNR589851:JNR589854 JXN589851:JXN589854 KHJ589851:KHJ589854 KRF589851:KRF589854 LBB589851:LBB589854 LKX589851:LKX589854 LUT589851:LUT589854 MEP589851:MEP589854 MOL589851:MOL589854 MYH589851:MYH589854 NID589851:NID589854 NRZ589851:NRZ589854 OBV589851:OBV589854 OLR589851:OLR589854 OVN589851:OVN589854 PFJ589851:PFJ589854 PPF589851:PPF589854 PZB589851:PZB589854 QIX589851:QIX589854 QST589851:QST589854 RCP589851:RCP589854 RML589851:RML589854 RWH589851:RWH589854 SGD589851:SGD589854 SPZ589851:SPZ589854 SZV589851:SZV589854 TJR589851:TJR589854 TTN589851:TTN589854 UDJ589851:UDJ589854 UNF589851:UNF589854 UXB589851:UXB589854 VGX589851:VGX589854 VQT589851:VQT589854 WAP589851:WAP589854 WKL589851:WKL589854 WUH589851:WUH589854 O655389:O655392 HV655387:HV655390 RR655387:RR655390 ABN655387:ABN655390 ALJ655387:ALJ655390 AVF655387:AVF655390 BFB655387:BFB655390 BOX655387:BOX655390 BYT655387:BYT655390 CIP655387:CIP655390 CSL655387:CSL655390 DCH655387:DCH655390 DMD655387:DMD655390 DVZ655387:DVZ655390 EFV655387:EFV655390 EPR655387:EPR655390 EZN655387:EZN655390 FJJ655387:FJJ655390 FTF655387:FTF655390 GDB655387:GDB655390 GMX655387:GMX655390 GWT655387:GWT655390 HGP655387:HGP655390 HQL655387:HQL655390 IAH655387:IAH655390 IKD655387:IKD655390 ITZ655387:ITZ655390 JDV655387:JDV655390 JNR655387:JNR655390 JXN655387:JXN655390 KHJ655387:KHJ655390 KRF655387:KRF655390 LBB655387:LBB655390 LKX655387:LKX655390 LUT655387:LUT655390 MEP655387:MEP655390 MOL655387:MOL655390 MYH655387:MYH655390 NID655387:NID655390 NRZ655387:NRZ655390 OBV655387:OBV655390 OLR655387:OLR655390 OVN655387:OVN655390 PFJ655387:PFJ655390 PPF655387:PPF655390 PZB655387:PZB655390 QIX655387:QIX655390 QST655387:QST655390 RCP655387:RCP655390 RML655387:RML655390 RWH655387:RWH655390 SGD655387:SGD655390 SPZ655387:SPZ655390 SZV655387:SZV655390 TJR655387:TJR655390 TTN655387:TTN655390 UDJ655387:UDJ655390 UNF655387:UNF655390 UXB655387:UXB655390 VGX655387:VGX655390 VQT655387:VQT655390 WAP655387:WAP655390 WKL655387:WKL655390 WUH655387:WUH655390 O720925:O720928 HV720923:HV720926 RR720923:RR720926 ABN720923:ABN720926 ALJ720923:ALJ720926 AVF720923:AVF720926 BFB720923:BFB720926 BOX720923:BOX720926 BYT720923:BYT720926 CIP720923:CIP720926 CSL720923:CSL720926 DCH720923:DCH720926 DMD720923:DMD720926 DVZ720923:DVZ720926 EFV720923:EFV720926 EPR720923:EPR720926 EZN720923:EZN720926 FJJ720923:FJJ720926 FTF720923:FTF720926 GDB720923:GDB720926 GMX720923:GMX720926 GWT720923:GWT720926 HGP720923:HGP720926 HQL720923:HQL720926 IAH720923:IAH720926 IKD720923:IKD720926 ITZ720923:ITZ720926 JDV720923:JDV720926 JNR720923:JNR720926 JXN720923:JXN720926 KHJ720923:KHJ720926 KRF720923:KRF720926 LBB720923:LBB720926 LKX720923:LKX720926 LUT720923:LUT720926 MEP720923:MEP720926 MOL720923:MOL720926 MYH720923:MYH720926 NID720923:NID720926 NRZ720923:NRZ720926 OBV720923:OBV720926 OLR720923:OLR720926 OVN720923:OVN720926 PFJ720923:PFJ720926 PPF720923:PPF720926 PZB720923:PZB720926 QIX720923:QIX720926 QST720923:QST720926 RCP720923:RCP720926 RML720923:RML720926 RWH720923:RWH720926 SGD720923:SGD720926 SPZ720923:SPZ720926 SZV720923:SZV720926 TJR720923:TJR720926 TTN720923:TTN720926 UDJ720923:UDJ720926 UNF720923:UNF720926 UXB720923:UXB720926 VGX720923:VGX720926 VQT720923:VQT720926 WAP720923:WAP720926 WKL720923:WKL720926 WUH720923:WUH720926 O786461:O786464 HV786459:HV786462 RR786459:RR786462 ABN786459:ABN786462 ALJ786459:ALJ786462 AVF786459:AVF786462 BFB786459:BFB786462 BOX786459:BOX786462 BYT786459:BYT786462 CIP786459:CIP786462 CSL786459:CSL786462 DCH786459:DCH786462 DMD786459:DMD786462 DVZ786459:DVZ786462 EFV786459:EFV786462 EPR786459:EPR786462 EZN786459:EZN786462 FJJ786459:FJJ786462 FTF786459:FTF786462 GDB786459:GDB786462 GMX786459:GMX786462 GWT786459:GWT786462 HGP786459:HGP786462 HQL786459:HQL786462 IAH786459:IAH786462 IKD786459:IKD786462 ITZ786459:ITZ786462 JDV786459:JDV786462 JNR786459:JNR786462 JXN786459:JXN786462 KHJ786459:KHJ786462 KRF786459:KRF786462 LBB786459:LBB786462 LKX786459:LKX786462 LUT786459:LUT786462 MEP786459:MEP786462 MOL786459:MOL786462 MYH786459:MYH786462 NID786459:NID786462 NRZ786459:NRZ786462 OBV786459:OBV786462 OLR786459:OLR786462 OVN786459:OVN786462 PFJ786459:PFJ786462 PPF786459:PPF786462 PZB786459:PZB786462 QIX786459:QIX786462 QST786459:QST786462 RCP786459:RCP786462 RML786459:RML786462 RWH786459:RWH786462 SGD786459:SGD786462 SPZ786459:SPZ786462 SZV786459:SZV786462 TJR786459:TJR786462 TTN786459:TTN786462 UDJ786459:UDJ786462 UNF786459:UNF786462 UXB786459:UXB786462 VGX786459:VGX786462 VQT786459:VQT786462 WAP786459:WAP786462 WKL786459:WKL786462 WUH786459:WUH786462 O851997:O852000 HV851995:HV851998 RR851995:RR851998 ABN851995:ABN851998 ALJ851995:ALJ851998 AVF851995:AVF851998 BFB851995:BFB851998 BOX851995:BOX851998 BYT851995:BYT851998 CIP851995:CIP851998 CSL851995:CSL851998 DCH851995:DCH851998 DMD851995:DMD851998 DVZ851995:DVZ851998 EFV851995:EFV851998 EPR851995:EPR851998 EZN851995:EZN851998 FJJ851995:FJJ851998 FTF851995:FTF851998 GDB851995:GDB851998 GMX851995:GMX851998 GWT851995:GWT851998 HGP851995:HGP851998 HQL851995:HQL851998 IAH851995:IAH851998 IKD851995:IKD851998 ITZ851995:ITZ851998 JDV851995:JDV851998 JNR851995:JNR851998 JXN851995:JXN851998 KHJ851995:KHJ851998 KRF851995:KRF851998 LBB851995:LBB851998 LKX851995:LKX851998 LUT851995:LUT851998 MEP851995:MEP851998 MOL851995:MOL851998 MYH851995:MYH851998 NID851995:NID851998 NRZ851995:NRZ851998 OBV851995:OBV851998 OLR851995:OLR851998 OVN851995:OVN851998 PFJ851995:PFJ851998 PPF851995:PPF851998 PZB851995:PZB851998 QIX851995:QIX851998 QST851995:QST851998 RCP851995:RCP851998 RML851995:RML851998 RWH851995:RWH851998 SGD851995:SGD851998 SPZ851995:SPZ851998 SZV851995:SZV851998 TJR851995:TJR851998 TTN851995:TTN851998 UDJ851995:UDJ851998 UNF851995:UNF851998 UXB851995:UXB851998 VGX851995:VGX851998 VQT851995:VQT851998 WAP851995:WAP851998 WKL851995:WKL851998 WUH851995:WUH851998 O917533:O917536 HV917531:HV917534 RR917531:RR917534 ABN917531:ABN917534 ALJ917531:ALJ917534 AVF917531:AVF917534 BFB917531:BFB917534 BOX917531:BOX917534 BYT917531:BYT917534 CIP917531:CIP917534 CSL917531:CSL917534 DCH917531:DCH917534 DMD917531:DMD917534 DVZ917531:DVZ917534 EFV917531:EFV917534 EPR917531:EPR917534 EZN917531:EZN917534 FJJ917531:FJJ917534 FTF917531:FTF917534 GDB917531:GDB917534 GMX917531:GMX917534 GWT917531:GWT917534 HGP917531:HGP917534 HQL917531:HQL917534 IAH917531:IAH917534 IKD917531:IKD917534 ITZ917531:ITZ917534 JDV917531:JDV917534 JNR917531:JNR917534 JXN917531:JXN917534 KHJ917531:KHJ917534 KRF917531:KRF917534 LBB917531:LBB917534 LKX917531:LKX917534 LUT917531:LUT917534 MEP917531:MEP917534 MOL917531:MOL917534 MYH917531:MYH917534 NID917531:NID917534 NRZ917531:NRZ917534 OBV917531:OBV917534 OLR917531:OLR917534 OVN917531:OVN917534 PFJ917531:PFJ917534 PPF917531:PPF917534 PZB917531:PZB917534 QIX917531:QIX917534 QST917531:QST917534 RCP917531:RCP917534 RML917531:RML917534 RWH917531:RWH917534 SGD917531:SGD917534 SPZ917531:SPZ917534 SZV917531:SZV917534 TJR917531:TJR917534 TTN917531:TTN917534 UDJ917531:UDJ917534 UNF917531:UNF917534 UXB917531:UXB917534 VGX917531:VGX917534 VQT917531:VQT917534 WAP917531:WAP917534 WKL917531:WKL917534 WUH917531:WUH917534 O983069:O983072 HV983067:HV983070 RR983067:RR983070 ABN983067:ABN983070 ALJ983067:ALJ983070 AVF983067:AVF983070 BFB983067:BFB983070 BOX983067:BOX983070 BYT983067:BYT983070 CIP983067:CIP983070 CSL983067:CSL983070 DCH983067:DCH983070 DMD983067:DMD983070 DVZ983067:DVZ983070 EFV983067:EFV983070 EPR983067:EPR983070 EZN983067:EZN983070 FJJ983067:FJJ983070 FTF983067:FTF983070 GDB983067:GDB983070 GMX983067:GMX983070 GWT983067:GWT983070 HGP983067:HGP983070 HQL983067:HQL983070 IAH983067:IAH983070 IKD983067:IKD983070 ITZ983067:ITZ983070 JDV983067:JDV983070 JNR983067:JNR983070 JXN983067:JXN983070 KHJ983067:KHJ983070 KRF983067:KRF983070 LBB983067:LBB983070 LKX983067:LKX983070 LUT983067:LUT983070 MEP983067:MEP983070 MOL983067:MOL983070 MYH983067:MYH983070 NID983067:NID983070 NRZ983067:NRZ983070 OBV983067:OBV983070 OLR983067:OLR983070 OVN983067:OVN983070 PFJ983067:PFJ983070 PPF983067:PPF983070 PZB983067:PZB983070 QIX983067:QIX983070 QST983067:QST983070 RCP983067:RCP983070 RML983067:RML983070 RWH983067:RWH983070 SGD983067:SGD983070 SPZ983067:SPZ983070 SZV983067:SZV983070 TJR983067:TJR983070 TTN983067:TTN983070 UDJ983067:UDJ983070 UNF983067:UNF983070 UXB983067:UXB983070 VGX983067:VGX983070 VQT983067:VQT983070 WAP983067:WAP983070 WKL983067:WKL983070 WUH983067:WUH983070 HO65577:IK65579 RK65577:SG65579 ABG65577:ACC65579 ALC65577:ALY65579 AUY65577:AVU65579 BEU65577:BFQ65579 BOQ65577:BPM65579 BYM65577:BZI65579 CII65577:CJE65579 CSE65577:CTA65579 DCA65577:DCW65579 DLW65577:DMS65579 DVS65577:DWO65579 EFO65577:EGK65579 EPK65577:EQG65579 EZG65577:FAC65579 FJC65577:FJY65579 FSY65577:FTU65579 GCU65577:GDQ65579 GMQ65577:GNM65579 GWM65577:GXI65579 HGI65577:HHE65579 HQE65577:HRA65579 IAA65577:IAW65579 IJW65577:IKS65579 ITS65577:IUO65579 JDO65577:JEK65579 JNK65577:JOG65579 JXG65577:JYC65579 KHC65577:KHY65579 KQY65577:KRU65579 LAU65577:LBQ65579 LKQ65577:LLM65579 LUM65577:LVI65579 MEI65577:MFE65579 MOE65577:MPA65579 MYA65577:MYW65579 NHW65577:NIS65579 NRS65577:NSO65579 OBO65577:OCK65579 OLK65577:OMG65579 OVG65577:OWC65579 PFC65577:PFY65579 POY65577:PPU65579 PYU65577:PZQ65579 QIQ65577:QJM65579 QSM65577:QTI65579 RCI65577:RDE65579 RME65577:RNA65579 RWA65577:RWW65579 SFW65577:SGS65579 SPS65577:SQO65579 SZO65577:TAK65579 TJK65577:TKG65579 TTG65577:TUC65579 UDC65577:UDY65579 UMY65577:UNU65579 UWU65577:UXQ65579 VGQ65577:VHM65579 VQM65577:VRI65579 WAI65577:WBE65579 WKE65577:WLA65579 WUA65577:WUW65579 HO131113:IK131115 RK131113:SG131115 ABG131113:ACC131115 ALC131113:ALY131115 AUY131113:AVU131115 BEU131113:BFQ131115 BOQ131113:BPM131115 BYM131113:BZI131115 CII131113:CJE131115 CSE131113:CTA131115 DCA131113:DCW131115 DLW131113:DMS131115 DVS131113:DWO131115 EFO131113:EGK131115 EPK131113:EQG131115 EZG131113:FAC131115 FJC131113:FJY131115 FSY131113:FTU131115 GCU131113:GDQ131115 GMQ131113:GNM131115 GWM131113:GXI131115 HGI131113:HHE131115 HQE131113:HRA131115 IAA131113:IAW131115 IJW131113:IKS131115 ITS131113:IUO131115 JDO131113:JEK131115 JNK131113:JOG131115 JXG131113:JYC131115 KHC131113:KHY131115 KQY131113:KRU131115 LAU131113:LBQ131115 LKQ131113:LLM131115 LUM131113:LVI131115 MEI131113:MFE131115 MOE131113:MPA131115 MYA131113:MYW131115 NHW131113:NIS131115 NRS131113:NSO131115 OBO131113:OCK131115 OLK131113:OMG131115 OVG131113:OWC131115 PFC131113:PFY131115 POY131113:PPU131115 PYU131113:PZQ131115 QIQ131113:QJM131115 QSM131113:QTI131115 RCI131113:RDE131115 RME131113:RNA131115 RWA131113:RWW131115 SFW131113:SGS131115 SPS131113:SQO131115 SZO131113:TAK131115 TJK131113:TKG131115 TTG131113:TUC131115 UDC131113:UDY131115 UMY131113:UNU131115 UWU131113:UXQ131115 VGQ131113:VHM131115 VQM131113:VRI131115 WAI131113:WBE131115 WKE131113:WLA131115 WUA131113:WUW131115 HO196649:IK196651 RK196649:SG196651 ABG196649:ACC196651 ALC196649:ALY196651 AUY196649:AVU196651 BEU196649:BFQ196651 BOQ196649:BPM196651 BYM196649:BZI196651 CII196649:CJE196651 CSE196649:CTA196651 DCA196649:DCW196651 DLW196649:DMS196651 DVS196649:DWO196651 EFO196649:EGK196651 EPK196649:EQG196651 EZG196649:FAC196651 FJC196649:FJY196651 FSY196649:FTU196651 GCU196649:GDQ196651 GMQ196649:GNM196651 GWM196649:GXI196651 HGI196649:HHE196651 HQE196649:HRA196651 IAA196649:IAW196651 IJW196649:IKS196651 ITS196649:IUO196651 JDO196649:JEK196651 JNK196649:JOG196651 JXG196649:JYC196651 KHC196649:KHY196651 KQY196649:KRU196651 LAU196649:LBQ196651 LKQ196649:LLM196651 LUM196649:LVI196651 MEI196649:MFE196651 MOE196649:MPA196651 MYA196649:MYW196651 NHW196649:NIS196651 NRS196649:NSO196651 OBO196649:OCK196651 OLK196649:OMG196651 OVG196649:OWC196651 PFC196649:PFY196651 POY196649:PPU196651 PYU196649:PZQ196651 QIQ196649:QJM196651 QSM196649:QTI196651 RCI196649:RDE196651 RME196649:RNA196651 RWA196649:RWW196651 SFW196649:SGS196651 SPS196649:SQO196651 SZO196649:TAK196651 TJK196649:TKG196651 TTG196649:TUC196651 UDC196649:UDY196651 UMY196649:UNU196651 UWU196649:UXQ196651 VGQ196649:VHM196651 VQM196649:VRI196651 WAI196649:WBE196651 WKE196649:WLA196651 WUA196649:WUW196651 HO262185:IK262187 RK262185:SG262187 ABG262185:ACC262187 ALC262185:ALY262187 AUY262185:AVU262187 BEU262185:BFQ262187 BOQ262185:BPM262187 BYM262185:BZI262187 CII262185:CJE262187 CSE262185:CTA262187 DCA262185:DCW262187 DLW262185:DMS262187 DVS262185:DWO262187 EFO262185:EGK262187 EPK262185:EQG262187 EZG262185:FAC262187 FJC262185:FJY262187 FSY262185:FTU262187 GCU262185:GDQ262187 GMQ262185:GNM262187 GWM262185:GXI262187 HGI262185:HHE262187 HQE262185:HRA262187 IAA262185:IAW262187 IJW262185:IKS262187 ITS262185:IUO262187 JDO262185:JEK262187 JNK262185:JOG262187 JXG262185:JYC262187 KHC262185:KHY262187 KQY262185:KRU262187 LAU262185:LBQ262187 LKQ262185:LLM262187 LUM262185:LVI262187 MEI262185:MFE262187 MOE262185:MPA262187 MYA262185:MYW262187 NHW262185:NIS262187 NRS262185:NSO262187 OBO262185:OCK262187 OLK262185:OMG262187 OVG262185:OWC262187 PFC262185:PFY262187 POY262185:PPU262187 PYU262185:PZQ262187 QIQ262185:QJM262187 QSM262185:QTI262187 RCI262185:RDE262187 RME262185:RNA262187 RWA262185:RWW262187 SFW262185:SGS262187 SPS262185:SQO262187 SZO262185:TAK262187 TJK262185:TKG262187 TTG262185:TUC262187 UDC262185:UDY262187 UMY262185:UNU262187 UWU262185:UXQ262187 VGQ262185:VHM262187 VQM262185:VRI262187 WAI262185:WBE262187 WKE262185:WLA262187 WUA262185:WUW262187 HO327721:IK327723 RK327721:SG327723 ABG327721:ACC327723 ALC327721:ALY327723 AUY327721:AVU327723 BEU327721:BFQ327723 BOQ327721:BPM327723 BYM327721:BZI327723 CII327721:CJE327723 CSE327721:CTA327723 DCA327721:DCW327723 DLW327721:DMS327723 DVS327721:DWO327723 EFO327721:EGK327723 EPK327721:EQG327723 EZG327721:FAC327723 FJC327721:FJY327723 FSY327721:FTU327723 GCU327721:GDQ327723 GMQ327721:GNM327723 GWM327721:GXI327723 HGI327721:HHE327723 HQE327721:HRA327723 IAA327721:IAW327723 IJW327721:IKS327723 ITS327721:IUO327723 JDO327721:JEK327723 JNK327721:JOG327723 JXG327721:JYC327723 KHC327721:KHY327723 KQY327721:KRU327723 LAU327721:LBQ327723 LKQ327721:LLM327723 LUM327721:LVI327723 MEI327721:MFE327723 MOE327721:MPA327723 MYA327721:MYW327723 NHW327721:NIS327723 NRS327721:NSO327723 OBO327721:OCK327723 OLK327721:OMG327723 OVG327721:OWC327723 PFC327721:PFY327723 POY327721:PPU327723 PYU327721:PZQ327723 QIQ327721:QJM327723 QSM327721:QTI327723 RCI327721:RDE327723 RME327721:RNA327723 RWA327721:RWW327723 SFW327721:SGS327723 SPS327721:SQO327723 SZO327721:TAK327723 TJK327721:TKG327723 TTG327721:TUC327723 UDC327721:UDY327723 UMY327721:UNU327723 UWU327721:UXQ327723 VGQ327721:VHM327723 VQM327721:VRI327723 WAI327721:WBE327723 WKE327721:WLA327723 WUA327721:WUW327723 HO393257:IK393259 RK393257:SG393259 ABG393257:ACC393259 ALC393257:ALY393259 AUY393257:AVU393259 BEU393257:BFQ393259 BOQ393257:BPM393259 BYM393257:BZI393259 CII393257:CJE393259 CSE393257:CTA393259 DCA393257:DCW393259 DLW393257:DMS393259 DVS393257:DWO393259 EFO393257:EGK393259 EPK393257:EQG393259 EZG393257:FAC393259 FJC393257:FJY393259 FSY393257:FTU393259 GCU393257:GDQ393259 GMQ393257:GNM393259 GWM393257:GXI393259 HGI393257:HHE393259 HQE393257:HRA393259 IAA393257:IAW393259 IJW393257:IKS393259 ITS393257:IUO393259 JDO393257:JEK393259 JNK393257:JOG393259 JXG393257:JYC393259 KHC393257:KHY393259 KQY393257:KRU393259 LAU393257:LBQ393259 LKQ393257:LLM393259 LUM393257:LVI393259 MEI393257:MFE393259 MOE393257:MPA393259 MYA393257:MYW393259 NHW393257:NIS393259 NRS393257:NSO393259 OBO393257:OCK393259 OLK393257:OMG393259 OVG393257:OWC393259 PFC393257:PFY393259 POY393257:PPU393259 PYU393257:PZQ393259 QIQ393257:QJM393259 QSM393257:QTI393259 RCI393257:RDE393259 RME393257:RNA393259 RWA393257:RWW393259 SFW393257:SGS393259 SPS393257:SQO393259 SZO393257:TAK393259 TJK393257:TKG393259 TTG393257:TUC393259 UDC393257:UDY393259 UMY393257:UNU393259 UWU393257:UXQ393259 VGQ393257:VHM393259 VQM393257:VRI393259 WAI393257:WBE393259 WKE393257:WLA393259 WUA393257:WUW393259 HO458793:IK458795 RK458793:SG458795 ABG458793:ACC458795 ALC458793:ALY458795 AUY458793:AVU458795 BEU458793:BFQ458795 BOQ458793:BPM458795 BYM458793:BZI458795 CII458793:CJE458795 CSE458793:CTA458795 DCA458793:DCW458795 DLW458793:DMS458795 DVS458793:DWO458795 EFO458793:EGK458795 EPK458793:EQG458795 EZG458793:FAC458795 FJC458793:FJY458795 FSY458793:FTU458795 GCU458793:GDQ458795 GMQ458793:GNM458795 GWM458793:GXI458795 HGI458793:HHE458795 HQE458793:HRA458795 IAA458793:IAW458795 IJW458793:IKS458795 ITS458793:IUO458795 JDO458793:JEK458795 JNK458793:JOG458795 JXG458793:JYC458795 KHC458793:KHY458795 KQY458793:KRU458795 LAU458793:LBQ458795 LKQ458793:LLM458795 LUM458793:LVI458795 MEI458793:MFE458795 MOE458793:MPA458795 MYA458793:MYW458795 NHW458793:NIS458795 NRS458793:NSO458795 OBO458793:OCK458795 OLK458793:OMG458795 OVG458793:OWC458795 PFC458793:PFY458795 POY458793:PPU458795 PYU458793:PZQ458795 QIQ458793:QJM458795 QSM458793:QTI458795 RCI458793:RDE458795 RME458793:RNA458795 RWA458793:RWW458795 SFW458793:SGS458795 SPS458793:SQO458795 SZO458793:TAK458795 TJK458793:TKG458795 TTG458793:TUC458795 UDC458793:UDY458795 UMY458793:UNU458795 UWU458793:UXQ458795 VGQ458793:VHM458795 VQM458793:VRI458795 WAI458793:WBE458795 WKE458793:WLA458795 WUA458793:WUW458795 HO524329:IK524331 RK524329:SG524331 ABG524329:ACC524331 ALC524329:ALY524331 AUY524329:AVU524331 BEU524329:BFQ524331 BOQ524329:BPM524331 BYM524329:BZI524331 CII524329:CJE524331 CSE524329:CTA524331 DCA524329:DCW524331 DLW524329:DMS524331 DVS524329:DWO524331 EFO524329:EGK524331 EPK524329:EQG524331 EZG524329:FAC524331 FJC524329:FJY524331 FSY524329:FTU524331 GCU524329:GDQ524331 GMQ524329:GNM524331 GWM524329:GXI524331 HGI524329:HHE524331 HQE524329:HRA524331 IAA524329:IAW524331 IJW524329:IKS524331 ITS524329:IUO524331 JDO524329:JEK524331 JNK524329:JOG524331 JXG524329:JYC524331 KHC524329:KHY524331 KQY524329:KRU524331 LAU524329:LBQ524331 LKQ524329:LLM524331 LUM524329:LVI524331 MEI524329:MFE524331 MOE524329:MPA524331 MYA524329:MYW524331 NHW524329:NIS524331 NRS524329:NSO524331 OBO524329:OCK524331 OLK524329:OMG524331 OVG524329:OWC524331 PFC524329:PFY524331 POY524329:PPU524331 PYU524329:PZQ524331 QIQ524329:QJM524331 QSM524329:QTI524331 RCI524329:RDE524331 RME524329:RNA524331 RWA524329:RWW524331 SFW524329:SGS524331 SPS524329:SQO524331 SZO524329:TAK524331 TJK524329:TKG524331 TTG524329:TUC524331 UDC524329:UDY524331 UMY524329:UNU524331 UWU524329:UXQ524331 VGQ524329:VHM524331 VQM524329:VRI524331 WAI524329:WBE524331 WKE524329:WLA524331 WUA524329:WUW524331 HO589865:IK589867 RK589865:SG589867 ABG589865:ACC589867 ALC589865:ALY589867 AUY589865:AVU589867 BEU589865:BFQ589867 BOQ589865:BPM589867 BYM589865:BZI589867 CII589865:CJE589867 CSE589865:CTA589867 DCA589865:DCW589867 DLW589865:DMS589867 DVS589865:DWO589867 EFO589865:EGK589867 EPK589865:EQG589867 EZG589865:FAC589867 FJC589865:FJY589867 FSY589865:FTU589867 GCU589865:GDQ589867 GMQ589865:GNM589867 GWM589865:GXI589867 HGI589865:HHE589867 HQE589865:HRA589867 IAA589865:IAW589867 IJW589865:IKS589867 ITS589865:IUO589867 JDO589865:JEK589867 JNK589865:JOG589867 JXG589865:JYC589867 KHC589865:KHY589867 KQY589865:KRU589867 LAU589865:LBQ589867 LKQ589865:LLM589867 LUM589865:LVI589867 MEI589865:MFE589867 MOE589865:MPA589867 MYA589865:MYW589867 NHW589865:NIS589867 NRS589865:NSO589867 OBO589865:OCK589867 OLK589865:OMG589867 OVG589865:OWC589867 PFC589865:PFY589867 POY589865:PPU589867 PYU589865:PZQ589867 QIQ589865:QJM589867 QSM589865:QTI589867 RCI589865:RDE589867 RME589865:RNA589867 RWA589865:RWW589867 SFW589865:SGS589867 SPS589865:SQO589867 SZO589865:TAK589867 TJK589865:TKG589867 TTG589865:TUC589867 UDC589865:UDY589867 UMY589865:UNU589867 UWU589865:UXQ589867 VGQ589865:VHM589867 VQM589865:VRI589867 WAI589865:WBE589867 WKE589865:WLA589867 WUA589865:WUW589867 HO655401:IK655403 RK655401:SG655403 ABG655401:ACC655403 ALC655401:ALY655403 AUY655401:AVU655403 BEU655401:BFQ655403 BOQ655401:BPM655403 BYM655401:BZI655403 CII655401:CJE655403 CSE655401:CTA655403 DCA655401:DCW655403 DLW655401:DMS655403 DVS655401:DWO655403 EFO655401:EGK655403 EPK655401:EQG655403 EZG655401:FAC655403 FJC655401:FJY655403 FSY655401:FTU655403 GCU655401:GDQ655403 GMQ655401:GNM655403 GWM655401:GXI655403 HGI655401:HHE655403 HQE655401:HRA655403 IAA655401:IAW655403 IJW655401:IKS655403 ITS655401:IUO655403 JDO655401:JEK655403 JNK655401:JOG655403 JXG655401:JYC655403 KHC655401:KHY655403 KQY655401:KRU655403 LAU655401:LBQ655403 LKQ655401:LLM655403 LUM655401:LVI655403 MEI655401:MFE655403 MOE655401:MPA655403 MYA655401:MYW655403 NHW655401:NIS655403 NRS655401:NSO655403 OBO655401:OCK655403 OLK655401:OMG655403 OVG655401:OWC655403 PFC655401:PFY655403 POY655401:PPU655403 PYU655401:PZQ655403 QIQ655401:QJM655403 QSM655401:QTI655403 RCI655401:RDE655403 RME655401:RNA655403 RWA655401:RWW655403 SFW655401:SGS655403 SPS655401:SQO655403 SZO655401:TAK655403 TJK655401:TKG655403 TTG655401:TUC655403 UDC655401:UDY655403 UMY655401:UNU655403 UWU655401:UXQ655403 VGQ655401:VHM655403 VQM655401:VRI655403 WAI655401:WBE655403 WKE655401:WLA655403 WUA655401:WUW655403 HO720937:IK720939 RK720937:SG720939 ABG720937:ACC720939 ALC720937:ALY720939 AUY720937:AVU720939 BEU720937:BFQ720939 BOQ720937:BPM720939 BYM720937:BZI720939 CII720937:CJE720939 CSE720937:CTA720939 DCA720937:DCW720939 DLW720937:DMS720939 DVS720937:DWO720939 EFO720937:EGK720939 EPK720937:EQG720939 EZG720937:FAC720939 FJC720937:FJY720939 FSY720937:FTU720939 GCU720937:GDQ720939 GMQ720937:GNM720939 GWM720937:GXI720939 HGI720937:HHE720939 HQE720937:HRA720939 IAA720937:IAW720939 IJW720937:IKS720939 ITS720937:IUO720939 JDO720937:JEK720939 JNK720937:JOG720939 JXG720937:JYC720939 KHC720937:KHY720939 KQY720937:KRU720939 LAU720937:LBQ720939 LKQ720937:LLM720939 LUM720937:LVI720939 MEI720937:MFE720939 MOE720937:MPA720939 MYA720937:MYW720939 NHW720937:NIS720939 NRS720937:NSO720939 OBO720937:OCK720939 OLK720937:OMG720939 OVG720937:OWC720939 PFC720937:PFY720939 POY720937:PPU720939 PYU720937:PZQ720939 QIQ720937:QJM720939 QSM720937:QTI720939 RCI720937:RDE720939 RME720937:RNA720939 RWA720937:RWW720939 SFW720937:SGS720939 SPS720937:SQO720939 SZO720937:TAK720939 TJK720937:TKG720939 TTG720937:TUC720939 UDC720937:UDY720939 UMY720937:UNU720939 UWU720937:UXQ720939 VGQ720937:VHM720939 VQM720937:VRI720939 WAI720937:WBE720939 WKE720937:WLA720939 WUA720937:WUW720939 HO786473:IK786475 RK786473:SG786475 ABG786473:ACC786475 ALC786473:ALY786475 AUY786473:AVU786475 BEU786473:BFQ786475 BOQ786473:BPM786475 BYM786473:BZI786475 CII786473:CJE786475 CSE786473:CTA786475 DCA786473:DCW786475 DLW786473:DMS786475 DVS786473:DWO786475 EFO786473:EGK786475 EPK786473:EQG786475 EZG786473:FAC786475 FJC786473:FJY786475 FSY786473:FTU786475 GCU786473:GDQ786475 GMQ786473:GNM786475 GWM786473:GXI786475 HGI786473:HHE786475 HQE786473:HRA786475 IAA786473:IAW786475 IJW786473:IKS786475 ITS786473:IUO786475 JDO786473:JEK786475 JNK786473:JOG786475 JXG786473:JYC786475 KHC786473:KHY786475 KQY786473:KRU786475 LAU786473:LBQ786475 LKQ786473:LLM786475 LUM786473:LVI786475 MEI786473:MFE786475 MOE786473:MPA786475 MYA786473:MYW786475 NHW786473:NIS786475 NRS786473:NSO786475 OBO786473:OCK786475 OLK786473:OMG786475 OVG786473:OWC786475 PFC786473:PFY786475 POY786473:PPU786475 PYU786473:PZQ786475 QIQ786473:QJM786475 QSM786473:QTI786475 RCI786473:RDE786475 RME786473:RNA786475 RWA786473:RWW786475 SFW786473:SGS786475 SPS786473:SQO786475 SZO786473:TAK786475 TJK786473:TKG786475 TTG786473:TUC786475 UDC786473:UDY786475 UMY786473:UNU786475 UWU786473:UXQ786475 VGQ786473:VHM786475 VQM786473:VRI786475 WAI786473:WBE786475 WKE786473:WLA786475 WUA786473:WUW786475 HO852009:IK852011 RK852009:SG852011 ABG852009:ACC852011 ALC852009:ALY852011 AUY852009:AVU852011 BEU852009:BFQ852011 BOQ852009:BPM852011 BYM852009:BZI852011 CII852009:CJE852011 CSE852009:CTA852011 DCA852009:DCW852011 DLW852009:DMS852011 DVS852009:DWO852011 EFO852009:EGK852011 EPK852009:EQG852011 EZG852009:FAC852011 FJC852009:FJY852011 FSY852009:FTU852011 GCU852009:GDQ852011 GMQ852009:GNM852011 GWM852009:GXI852011 HGI852009:HHE852011 HQE852009:HRA852011 IAA852009:IAW852011 IJW852009:IKS852011 ITS852009:IUO852011 JDO852009:JEK852011 JNK852009:JOG852011 JXG852009:JYC852011 KHC852009:KHY852011 KQY852009:KRU852011 LAU852009:LBQ852011 LKQ852009:LLM852011 LUM852009:LVI852011 MEI852009:MFE852011 MOE852009:MPA852011 MYA852009:MYW852011 NHW852009:NIS852011 NRS852009:NSO852011 OBO852009:OCK852011 OLK852009:OMG852011 OVG852009:OWC852011 PFC852009:PFY852011 POY852009:PPU852011 PYU852009:PZQ852011 QIQ852009:QJM852011 QSM852009:QTI852011 RCI852009:RDE852011 RME852009:RNA852011 RWA852009:RWW852011 SFW852009:SGS852011 SPS852009:SQO852011 SZO852009:TAK852011 TJK852009:TKG852011 TTG852009:TUC852011 UDC852009:UDY852011 UMY852009:UNU852011 UWU852009:UXQ852011 VGQ852009:VHM852011 VQM852009:VRI852011 WAI852009:WBE852011 WKE852009:WLA852011 WUA852009:WUW852011 HO917545:IK917547 RK917545:SG917547 ABG917545:ACC917547 ALC917545:ALY917547 AUY917545:AVU917547 BEU917545:BFQ917547 BOQ917545:BPM917547 BYM917545:BZI917547 CII917545:CJE917547 CSE917545:CTA917547 DCA917545:DCW917547 DLW917545:DMS917547 DVS917545:DWO917547 EFO917545:EGK917547 EPK917545:EQG917547 EZG917545:FAC917547 FJC917545:FJY917547 FSY917545:FTU917547 GCU917545:GDQ917547 GMQ917545:GNM917547 GWM917545:GXI917547 HGI917545:HHE917547 HQE917545:HRA917547 IAA917545:IAW917547 IJW917545:IKS917547 ITS917545:IUO917547 JDO917545:JEK917547 JNK917545:JOG917547 JXG917545:JYC917547 KHC917545:KHY917547 KQY917545:KRU917547 LAU917545:LBQ917547 LKQ917545:LLM917547 LUM917545:LVI917547 MEI917545:MFE917547 MOE917545:MPA917547 MYA917545:MYW917547 NHW917545:NIS917547 NRS917545:NSO917547 OBO917545:OCK917547 OLK917545:OMG917547 OVG917545:OWC917547 PFC917545:PFY917547 POY917545:PPU917547 PYU917545:PZQ917547 QIQ917545:QJM917547 QSM917545:QTI917547 RCI917545:RDE917547 RME917545:RNA917547 RWA917545:RWW917547 SFW917545:SGS917547 SPS917545:SQO917547 SZO917545:TAK917547 TJK917545:TKG917547 TTG917545:TUC917547 UDC917545:UDY917547 UMY917545:UNU917547 UWU917545:UXQ917547 VGQ917545:VHM917547 VQM917545:VRI917547 WAI917545:WBE917547 WKE917545:WLA917547 WUA917545:WUW917547 HO983081:IK983083 RK983081:SG983083 ABG983081:ACC983083 ALC983081:ALY983083 AUY983081:AVU983083 BEU983081:BFQ983083 BOQ983081:BPM983083 BYM983081:BZI983083 CII983081:CJE983083 CSE983081:CTA983083 DCA983081:DCW983083 DLW983081:DMS983083 DVS983081:DWO983083 EFO983081:EGK983083 EPK983081:EQG983083 EZG983081:FAC983083 FJC983081:FJY983083 FSY983081:FTU983083 GCU983081:GDQ983083 GMQ983081:GNM983083 GWM983081:GXI983083 HGI983081:HHE983083 HQE983081:HRA983083 IAA983081:IAW983083 IJW983081:IKS983083 ITS983081:IUO983083 JDO983081:JEK983083 JNK983081:JOG983083 JXG983081:JYC983083 KHC983081:KHY983083 KQY983081:KRU983083 LAU983081:LBQ983083 LKQ983081:LLM983083 LUM983081:LVI983083 MEI983081:MFE983083 MOE983081:MPA983083 MYA983081:MYW983083 NHW983081:NIS983083 NRS983081:NSO983083 OBO983081:OCK983083 OLK983081:OMG983083 OVG983081:OWC983083 PFC983081:PFY983083 POY983081:PPU983083 PYU983081:PZQ983083 QIQ983081:QJM983083 QSM983081:QTI983083 RCI983081:RDE983083 RME983081:RNA983083 RWA983081:RWW983083 SFW983081:SGS983083 SPS983081:SQO983083 SZO983081:TAK983083 TJK983081:TKG983083 TTG983081:TUC983083 UDC983081:UDY983083 UMY983081:UNU983083 UWU983081:UXQ983083 VGQ983081:VHM983083 VQM983081:VRI983083 WAI983081:WBE983083 WKE983081:WLA983083 WUA983081:WUW983083 O65562:O65563 HV65560:HV65561 RR65560:RR65561 ABN65560:ABN65561 ALJ65560:ALJ65561 AVF65560:AVF65561 BFB65560:BFB65561 BOX65560:BOX65561 BYT65560:BYT65561 CIP65560:CIP65561 CSL65560:CSL65561 DCH65560:DCH65561 DMD65560:DMD65561 DVZ65560:DVZ65561 EFV65560:EFV65561 EPR65560:EPR65561 EZN65560:EZN65561 FJJ65560:FJJ65561 FTF65560:FTF65561 GDB65560:GDB65561 GMX65560:GMX65561 GWT65560:GWT65561 HGP65560:HGP65561 HQL65560:HQL65561 IAH65560:IAH65561 IKD65560:IKD65561 ITZ65560:ITZ65561 JDV65560:JDV65561 JNR65560:JNR65561 JXN65560:JXN65561 KHJ65560:KHJ65561 KRF65560:KRF65561 LBB65560:LBB65561 LKX65560:LKX65561 LUT65560:LUT65561 MEP65560:MEP65561 MOL65560:MOL65561 MYH65560:MYH65561 NID65560:NID65561 NRZ65560:NRZ65561 OBV65560:OBV65561 OLR65560:OLR65561 OVN65560:OVN65561 PFJ65560:PFJ65561 PPF65560:PPF65561 PZB65560:PZB65561 QIX65560:QIX65561 QST65560:QST65561 RCP65560:RCP65561 RML65560:RML65561 RWH65560:RWH65561 SGD65560:SGD65561 SPZ65560:SPZ65561 SZV65560:SZV65561 TJR65560:TJR65561 TTN65560:TTN65561 UDJ65560:UDJ65561 UNF65560:UNF65561 UXB65560:UXB65561 VGX65560:VGX65561 VQT65560:VQT65561 WAP65560:WAP65561 WKL65560:WKL65561 WUH65560:WUH65561 O131098:O131099 HV131096:HV131097 RR131096:RR131097 ABN131096:ABN131097 ALJ131096:ALJ131097 AVF131096:AVF131097 BFB131096:BFB131097 BOX131096:BOX131097 BYT131096:BYT131097 CIP131096:CIP131097 CSL131096:CSL131097 DCH131096:DCH131097 DMD131096:DMD131097 DVZ131096:DVZ131097 EFV131096:EFV131097 EPR131096:EPR131097 EZN131096:EZN131097 FJJ131096:FJJ131097 FTF131096:FTF131097 GDB131096:GDB131097 GMX131096:GMX131097 GWT131096:GWT131097 HGP131096:HGP131097 HQL131096:HQL131097 IAH131096:IAH131097 IKD131096:IKD131097 ITZ131096:ITZ131097 JDV131096:JDV131097 JNR131096:JNR131097 JXN131096:JXN131097 KHJ131096:KHJ131097 KRF131096:KRF131097 LBB131096:LBB131097 LKX131096:LKX131097 LUT131096:LUT131097 MEP131096:MEP131097 MOL131096:MOL131097 MYH131096:MYH131097 NID131096:NID131097 NRZ131096:NRZ131097 OBV131096:OBV131097 OLR131096:OLR131097 OVN131096:OVN131097 PFJ131096:PFJ131097 PPF131096:PPF131097 PZB131096:PZB131097 QIX131096:QIX131097 QST131096:QST131097 RCP131096:RCP131097 RML131096:RML131097 RWH131096:RWH131097 SGD131096:SGD131097 SPZ131096:SPZ131097 SZV131096:SZV131097 TJR131096:TJR131097 TTN131096:TTN131097 UDJ131096:UDJ131097 UNF131096:UNF131097 UXB131096:UXB131097 VGX131096:VGX131097 VQT131096:VQT131097 WAP131096:WAP131097 WKL131096:WKL131097 WUH131096:WUH131097 O196634:O196635 HV196632:HV196633 RR196632:RR196633 ABN196632:ABN196633 ALJ196632:ALJ196633 AVF196632:AVF196633 BFB196632:BFB196633 BOX196632:BOX196633 BYT196632:BYT196633 CIP196632:CIP196633 CSL196632:CSL196633 DCH196632:DCH196633 DMD196632:DMD196633 DVZ196632:DVZ196633 EFV196632:EFV196633 EPR196632:EPR196633 EZN196632:EZN196633 FJJ196632:FJJ196633 FTF196632:FTF196633 GDB196632:GDB196633 GMX196632:GMX196633 GWT196632:GWT196633 HGP196632:HGP196633 HQL196632:HQL196633 IAH196632:IAH196633 IKD196632:IKD196633 ITZ196632:ITZ196633 JDV196632:JDV196633 JNR196632:JNR196633 JXN196632:JXN196633 KHJ196632:KHJ196633 KRF196632:KRF196633 LBB196632:LBB196633 LKX196632:LKX196633 LUT196632:LUT196633 MEP196632:MEP196633 MOL196632:MOL196633 MYH196632:MYH196633 NID196632:NID196633 NRZ196632:NRZ196633 OBV196632:OBV196633 OLR196632:OLR196633 OVN196632:OVN196633 PFJ196632:PFJ196633 PPF196632:PPF196633 PZB196632:PZB196633 QIX196632:QIX196633 QST196632:QST196633 RCP196632:RCP196633 RML196632:RML196633 RWH196632:RWH196633 SGD196632:SGD196633 SPZ196632:SPZ196633 SZV196632:SZV196633 TJR196632:TJR196633 TTN196632:TTN196633 UDJ196632:UDJ196633 UNF196632:UNF196633 UXB196632:UXB196633 VGX196632:VGX196633 VQT196632:VQT196633 WAP196632:WAP196633 WKL196632:WKL196633 WUH196632:WUH196633 O262170:O262171 HV262168:HV262169 RR262168:RR262169 ABN262168:ABN262169 ALJ262168:ALJ262169 AVF262168:AVF262169 BFB262168:BFB262169 BOX262168:BOX262169 BYT262168:BYT262169 CIP262168:CIP262169 CSL262168:CSL262169 DCH262168:DCH262169 DMD262168:DMD262169 DVZ262168:DVZ262169 EFV262168:EFV262169 EPR262168:EPR262169 EZN262168:EZN262169 FJJ262168:FJJ262169 FTF262168:FTF262169 GDB262168:GDB262169 GMX262168:GMX262169 GWT262168:GWT262169 HGP262168:HGP262169 HQL262168:HQL262169 IAH262168:IAH262169 IKD262168:IKD262169 ITZ262168:ITZ262169 JDV262168:JDV262169 JNR262168:JNR262169 JXN262168:JXN262169 KHJ262168:KHJ262169 KRF262168:KRF262169 LBB262168:LBB262169 LKX262168:LKX262169 LUT262168:LUT262169 MEP262168:MEP262169 MOL262168:MOL262169 MYH262168:MYH262169 NID262168:NID262169 NRZ262168:NRZ262169 OBV262168:OBV262169 OLR262168:OLR262169 OVN262168:OVN262169 PFJ262168:PFJ262169 PPF262168:PPF262169 PZB262168:PZB262169 QIX262168:QIX262169 QST262168:QST262169 RCP262168:RCP262169 RML262168:RML262169 RWH262168:RWH262169 SGD262168:SGD262169 SPZ262168:SPZ262169 SZV262168:SZV262169 TJR262168:TJR262169 TTN262168:TTN262169 UDJ262168:UDJ262169 UNF262168:UNF262169 UXB262168:UXB262169 VGX262168:VGX262169 VQT262168:VQT262169 WAP262168:WAP262169 WKL262168:WKL262169 WUH262168:WUH262169 O327706:O327707 HV327704:HV327705 RR327704:RR327705 ABN327704:ABN327705 ALJ327704:ALJ327705 AVF327704:AVF327705 BFB327704:BFB327705 BOX327704:BOX327705 BYT327704:BYT327705 CIP327704:CIP327705 CSL327704:CSL327705 DCH327704:DCH327705 DMD327704:DMD327705 DVZ327704:DVZ327705 EFV327704:EFV327705 EPR327704:EPR327705 EZN327704:EZN327705 FJJ327704:FJJ327705 FTF327704:FTF327705 GDB327704:GDB327705 GMX327704:GMX327705 GWT327704:GWT327705 HGP327704:HGP327705 HQL327704:HQL327705 IAH327704:IAH327705 IKD327704:IKD327705 ITZ327704:ITZ327705 JDV327704:JDV327705 JNR327704:JNR327705 JXN327704:JXN327705 KHJ327704:KHJ327705 KRF327704:KRF327705 LBB327704:LBB327705 LKX327704:LKX327705 LUT327704:LUT327705 MEP327704:MEP327705 MOL327704:MOL327705 MYH327704:MYH327705 NID327704:NID327705 NRZ327704:NRZ327705 OBV327704:OBV327705 OLR327704:OLR327705 OVN327704:OVN327705 PFJ327704:PFJ327705 PPF327704:PPF327705 PZB327704:PZB327705 QIX327704:QIX327705 QST327704:QST327705 RCP327704:RCP327705 RML327704:RML327705 RWH327704:RWH327705 SGD327704:SGD327705 SPZ327704:SPZ327705 SZV327704:SZV327705 TJR327704:TJR327705 TTN327704:TTN327705 UDJ327704:UDJ327705 UNF327704:UNF327705 UXB327704:UXB327705 VGX327704:VGX327705 VQT327704:VQT327705 WAP327704:WAP327705 WKL327704:WKL327705 WUH327704:WUH327705 O393242:O393243 HV393240:HV393241 RR393240:RR393241 ABN393240:ABN393241 ALJ393240:ALJ393241 AVF393240:AVF393241 BFB393240:BFB393241 BOX393240:BOX393241 BYT393240:BYT393241 CIP393240:CIP393241 CSL393240:CSL393241 DCH393240:DCH393241 DMD393240:DMD393241 DVZ393240:DVZ393241 EFV393240:EFV393241 EPR393240:EPR393241 EZN393240:EZN393241 FJJ393240:FJJ393241 FTF393240:FTF393241 GDB393240:GDB393241 GMX393240:GMX393241 GWT393240:GWT393241 HGP393240:HGP393241 HQL393240:HQL393241 IAH393240:IAH393241 IKD393240:IKD393241 ITZ393240:ITZ393241 JDV393240:JDV393241 JNR393240:JNR393241 JXN393240:JXN393241 KHJ393240:KHJ393241 KRF393240:KRF393241 LBB393240:LBB393241 LKX393240:LKX393241 LUT393240:LUT393241 MEP393240:MEP393241 MOL393240:MOL393241 MYH393240:MYH393241 NID393240:NID393241 NRZ393240:NRZ393241 OBV393240:OBV393241 OLR393240:OLR393241 OVN393240:OVN393241 PFJ393240:PFJ393241 PPF393240:PPF393241 PZB393240:PZB393241 QIX393240:QIX393241 QST393240:QST393241 RCP393240:RCP393241 RML393240:RML393241 RWH393240:RWH393241 SGD393240:SGD393241 SPZ393240:SPZ393241 SZV393240:SZV393241 TJR393240:TJR393241 TTN393240:TTN393241 UDJ393240:UDJ393241 UNF393240:UNF393241 UXB393240:UXB393241 VGX393240:VGX393241 VQT393240:VQT393241 WAP393240:WAP393241 WKL393240:WKL393241 WUH393240:WUH393241 O458778:O458779 HV458776:HV458777 RR458776:RR458777 ABN458776:ABN458777 ALJ458776:ALJ458777 AVF458776:AVF458777 BFB458776:BFB458777 BOX458776:BOX458777 BYT458776:BYT458777 CIP458776:CIP458777 CSL458776:CSL458777 DCH458776:DCH458777 DMD458776:DMD458777 DVZ458776:DVZ458777 EFV458776:EFV458777 EPR458776:EPR458777 EZN458776:EZN458777 FJJ458776:FJJ458777 FTF458776:FTF458777 GDB458776:GDB458777 GMX458776:GMX458777 GWT458776:GWT458777 HGP458776:HGP458777 HQL458776:HQL458777 IAH458776:IAH458777 IKD458776:IKD458777 ITZ458776:ITZ458777 JDV458776:JDV458777 JNR458776:JNR458777 JXN458776:JXN458777 KHJ458776:KHJ458777 KRF458776:KRF458777 LBB458776:LBB458777 LKX458776:LKX458777 LUT458776:LUT458777 MEP458776:MEP458777 MOL458776:MOL458777 MYH458776:MYH458777 NID458776:NID458777 NRZ458776:NRZ458777 OBV458776:OBV458777 OLR458776:OLR458777 OVN458776:OVN458777 PFJ458776:PFJ458777 PPF458776:PPF458777 PZB458776:PZB458777 QIX458776:QIX458777 QST458776:QST458777 RCP458776:RCP458777 RML458776:RML458777 RWH458776:RWH458777 SGD458776:SGD458777 SPZ458776:SPZ458777 SZV458776:SZV458777 TJR458776:TJR458777 TTN458776:TTN458777 UDJ458776:UDJ458777 UNF458776:UNF458777 UXB458776:UXB458777 VGX458776:VGX458777 VQT458776:VQT458777 WAP458776:WAP458777 WKL458776:WKL458777 WUH458776:WUH458777 O524314:O524315 HV524312:HV524313 RR524312:RR524313 ABN524312:ABN524313 ALJ524312:ALJ524313 AVF524312:AVF524313 BFB524312:BFB524313 BOX524312:BOX524313 BYT524312:BYT524313 CIP524312:CIP524313 CSL524312:CSL524313 DCH524312:DCH524313 DMD524312:DMD524313 DVZ524312:DVZ524313 EFV524312:EFV524313 EPR524312:EPR524313 EZN524312:EZN524313 FJJ524312:FJJ524313 FTF524312:FTF524313 GDB524312:GDB524313 GMX524312:GMX524313 GWT524312:GWT524313 HGP524312:HGP524313 HQL524312:HQL524313 IAH524312:IAH524313 IKD524312:IKD524313 ITZ524312:ITZ524313 JDV524312:JDV524313 JNR524312:JNR524313 JXN524312:JXN524313 KHJ524312:KHJ524313 KRF524312:KRF524313 LBB524312:LBB524313 LKX524312:LKX524313 LUT524312:LUT524313 MEP524312:MEP524313 MOL524312:MOL524313 MYH524312:MYH524313 NID524312:NID524313 NRZ524312:NRZ524313 OBV524312:OBV524313 OLR524312:OLR524313 OVN524312:OVN524313 PFJ524312:PFJ524313 PPF524312:PPF524313 PZB524312:PZB524313 QIX524312:QIX524313 QST524312:QST524313 RCP524312:RCP524313 RML524312:RML524313 RWH524312:RWH524313 SGD524312:SGD524313 SPZ524312:SPZ524313 SZV524312:SZV524313 TJR524312:TJR524313 TTN524312:TTN524313 UDJ524312:UDJ524313 UNF524312:UNF524313 UXB524312:UXB524313 VGX524312:VGX524313 VQT524312:VQT524313 WAP524312:WAP524313 WKL524312:WKL524313 WUH524312:WUH524313 O589850:O589851 HV589848:HV589849 RR589848:RR589849 ABN589848:ABN589849 ALJ589848:ALJ589849 AVF589848:AVF589849 BFB589848:BFB589849 BOX589848:BOX589849 BYT589848:BYT589849 CIP589848:CIP589849 CSL589848:CSL589849 DCH589848:DCH589849 DMD589848:DMD589849 DVZ589848:DVZ589849 EFV589848:EFV589849 EPR589848:EPR589849 EZN589848:EZN589849 FJJ589848:FJJ589849 FTF589848:FTF589849 GDB589848:GDB589849 GMX589848:GMX589849 GWT589848:GWT589849 HGP589848:HGP589849 HQL589848:HQL589849 IAH589848:IAH589849 IKD589848:IKD589849 ITZ589848:ITZ589849 JDV589848:JDV589849 JNR589848:JNR589849 JXN589848:JXN589849 KHJ589848:KHJ589849 KRF589848:KRF589849 LBB589848:LBB589849 LKX589848:LKX589849 LUT589848:LUT589849 MEP589848:MEP589849 MOL589848:MOL589849 MYH589848:MYH589849 NID589848:NID589849 NRZ589848:NRZ589849 OBV589848:OBV589849 OLR589848:OLR589849 OVN589848:OVN589849 PFJ589848:PFJ589849 PPF589848:PPF589849 PZB589848:PZB589849 QIX589848:QIX589849 QST589848:QST589849 RCP589848:RCP589849 RML589848:RML589849 RWH589848:RWH589849 SGD589848:SGD589849 SPZ589848:SPZ589849 SZV589848:SZV589849 TJR589848:TJR589849 TTN589848:TTN589849 UDJ589848:UDJ589849 UNF589848:UNF589849 UXB589848:UXB589849 VGX589848:VGX589849 VQT589848:VQT589849 WAP589848:WAP589849 WKL589848:WKL589849 WUH589848:WUH589849 O655386:O655387 HV655384:HV655385 RR655384:RR655385 ABN655384:ABN655385 ALJ655384:ALJ655385 AVF655384:AVF655385 BFB655384:BFB655385 BOX655384:BOX655385 BYT655384:BYT655385 CIP655384:CIP655385 CSL655384:CSL655385 DCH655384:DCH655385 DMD655384:DMD655385 DVZ655384:DVZ655385 EFV655384:EFV655385 EPR655384:EPR655385 EZN655384:EZN655385 FJJ655384:FJJ655385 FTF655384:FTF655385 GDB655384:GDB655385 GMX655384:GMX655385 GWT655384:GWT655385 HGP655384:HGP655385 HQL655384:HQL655385 IAH655384:IAH655385 IKD655384:IKD655385 ITZ655384:ITZ655385 JDV655384:JDV655385 JNR655384:JNR655385 JXN655384:JXN655385 KHJ655384:KHJ655385 KRF655384:KRF655385 LBB655384:LBB655385 LKX655384:LKX655385 LUT655384:LUT655385 MEP655384:MEP655385 MOL655384:MOL655385 MYH655384:MYH655385 NID655384:NID655385 NRZ655384:NRZ655385 OBV655384:OBV655385 OLR655384:OLR655385 OVN655384:OVN655385 PFJ655384:PFJ655385 PPF655384:PPF655385 PZB655384:PZB655385 QIX655384:QIX655385 QST655384:QST655385 RCP655384:RCP655385 RML655384:RML655385 RWH655384:RWH655385 SGD655384:SGD655385 SPZ655384:SPZ655385 SZV655384:SZV655385 TJR655384:TJR655385 TTN655384:TTN655385 UDJ655384:UDJ655385 UNF655384:UNF655385 UXB655384:UXB655385 VGX655384:VGX655385 VQT655384:VQT655385 WAP655384:WAP655385 WKL655384:WKL655385 WUH655384:WUH655385 O720922:O720923 HV720920:HV720921 RR720920:RR720921 ABN720920:ABN720921 ALJ720920:ALJ720921 AVF720920:AVF720921 BFB720920:BFB720921 BOX720920:BOX720921 BYT720920:BYT720921 CIP720920:CIP720921 CSL720920:CSL720921 DCH720920:DCH720921 DMD720920:DMD720921 DVZ720920:DVZ720921 EFV720920:EFV720921 EPR720920:EPR720921 EZN720920:EZN720921 FJJ720920:FJJ720921 FTF720920:FTF720921 GDB720920:GDB720921 GMX720920:GMX720921 GWT720920:GWT720921 HGP720920:HGP720921 HQL720920:HQL720921 IAH720920:IAH720921 IKD720920:IKD720921 ITZ720920:ITZ720921 JDV720920:JDV720921 JNR720920:JNR720921 JXN720920:JXN720921 KHJ720920:KHJ720921 KRF720920:KRF720921 LBB720920:LBB720921 LKX720920:LKX720921 LUT720920:LUT720921 MEP720920:MEP720921 MOL720920:MOL720921 MYH720920:MYH720921 NID720920:NID720921 NRZ720920:NRZ720921 OBV720920:OBV720921 OLR720920:OLR720921 OVN720920:OVN720921 PFJ720920:PFJ720921 PPF720920:PPF720921 PZB720920:PZB720921 QIX720920:QIX720921 QST720920:QST720921 RCP720920:RCP720921 RML720920:RML720921 RWH720920:RWH720921 SGD720920:SGD720921 SPZ720920:SPZ720921 SZV720920:SZV720921 TJR720920:TJR720921 TTN720920:TTN720921 UDJ720920:UDJ720921 UNF720920:UNF720921 UXB720920:UXB720921 VGX720920:VGX720921 VQT720920:VQT720921 WAP720920:WAP720921 WKL720920:WKL720921 WUH720920:WUH720921 O786458:O786459 HV786456:HV786457 RR786456:RR786457 ABN786456:ABN786457 ALJ786456:ALJ786457 AVF786456:AVF786457 BFB786456:BFB786457 BOX786456:BOX786457 BYT786456:BYT786457 CIP786456:CIP786457 CSL786456:CSL786457 DCH786456:DCH786457 DMD786456:DMD786457 DVZ786456:DVZ786457 EFV786456:EFV786457 EPR786456:EPR786457 EZN786456:EZN786457 FJJ786456:FJJ786457 FTF786456:FTF786457 GDB786456:GDB786457 GMX786456:GMX786457 GWT786456:GWT786457 HGP786456:HGP786457 HQL786456:HQL786457 IAH786456:IAH786457 IKD786456:IKD786457 ITZ786456:ITZ786457 JDV786456:JDV786457 JNR786456:JNR786457 JXN786456:JXN786457 KHJ786456:KHJ786457 KRF786456:KRF786457 LBB786456:LBB786457 LKX786456:LKX786457 LUT786456:LUT786457 MEP786456:MEP786457 MOL786456:MOL786457 MYH786456:MYH786457 NID786456:NID786457 NRZ786456:NRZ786457 OBV786456:OBV786457 OLR786456:OLR786457 OVN786456:OVN786457 PFJ786456:PFJ786457 PPF786456:PPF786457 PZB786456:PZB786457 QIX786456:QIX786457 QST786456:QST786457 RCP786456:RCP786457 RML786456:RML786457 RWH786456:RWH786457 SGD786456:SGD786457 SPZ786456:SPZ786457 SZV786456:SZV786457 TJR786456:TJR786457 TTN786456:TTN786457 UDJ786456:UDJ786457 UNF786456:UNF786457 UXB786456:UXB786457 VGX786456:VGX786457 VQT786456:VQT786457 WAP786456:WAP786457 WKL786456:WKL786457 WUH786456:WUH786457 O851994:O851995 HV851992:HV851993 RR851992:RR851993 ABN851992:ABN851993 ALJ851992:ALJ851993 AVF851992:AVF851993 BFB851992:BFB851993 BOX851992:BOX851993 BYT851992:BYT851993 CIP851992:CIP851993 CSL851992:CSL851993 DCH851992:DCH851993 DMD851992:DMD851993 DVZ851992:DVZ851993 EFV851992:EFV851993 EPR851992:EPR851993 EZN851992:EZN851993 FJJ851992:FJJ851993 FTF851992:FTF851993 GDB851992:GDB851993 GMX851992:GMX851993 GWT851992:GWT851993 HGP851992:HGP851993 HQL851992:HQL851993 IAH851992:IAH851993 IKD851992:IKD851993 ITZ851992:ITZ851993 JDV851992:JDV851993 JNR851992:JNR851993 JXN851992:JXN851993 KHJ851992:KHJ851993 KRF851992:KRF851993 LBB851992:LBB851993 LKX851992:LKX851993 LUT851992:LUT851993 MEP851992:MEP851993 MOL851992:MOL851993 MYH851992:MYH851993 NID851992:NID851993 NRZ851992:NRZ851993 OBV851992:OBV851993 OLR851992:OLR851993 OVN851992:OVN851993 PFJ851992:PFJ851993 PPF851992:PPF851993 PZB851992:PZB851993 QIX851992:QIX851993 QST851992:QST851993 RCP851992:RCP851993 RML851992:RML851993 RWH851992:RWH851993 SGD851992:SGD851993 SPZ851992:SPZ851993 SZV851992:SZV851993 TJR851992:TJR851993 TTN851992:TTN851993 UDJ851992:UDJ851993 UNF851992:UNF851993 UXB851992:UXB851993 VGX851992:VGX851993 VQT851992:VQT851993 WAP851992:WAP851993 WKL851992:WKL851993 WUH851992:WUH851993 O917530:O917531 HV917528:HV917529 RR917528:RR917529 ABN917528:ABN917529 ALJ917528:ALJ917529 AVF917528:AVF917529 BFB917528:BFB917529 BOX917528:BOX917529 BYT917528:BYT917529 CIP917528:CIP917529 CSL917528:CSL917529 DCH917528:DCH917529 DMD917528:DMD917529 DVZ917528:DVZ917529 EFV917528:EFV917529 EPR917528:EPR917529 EZN917528:EZN917529 FJJ917528:FJJ917529 FTF917528:FTF917529 GDB917528:GDB917529 GMX917528:GMX917529 GWT917528:GWT917529 HGP917528:HGP917529 HQL917528:HQL917529 IAH917528:IAH917529 IKD917528:IKD917529 ITZ917528:ITZ917529 JDV917528:JDV917529 JNR917528:JNR917529 JXN917528:JXN917529 KHJ917528:KHJ917529 KRF917528:KRF917529 LBB917528:LBB917529 LKX917528:LKX917529 LUT917528:LUT917529 MEP917528:MEP917529 MOL917528:MOL917529 MYH917528:MYH917529 NID917528:NID917529 NRZ917528:NRZ917529 OBV917528:OBV917529 OLR917528:OLR917529 OVN917528:OVN917529 PFJ917528:PFJ917529 PPF917528:PPF917529 PZB917528:PZB917529 QIX917528:QIX917529 QST917528:QST917529 RCP917528:RCP917529 RML917528:RML917529 RWH917528:RWH917529 SGD917528:SGD917529 SPZ917528:SPZ917529 SZV917528:SZV917529 TJR917528:TJR917529 TTN917528:TTN917529 UDJ917528:UDJ917529 UNF917528:UNF917529 UXB917528:UXB917529 VGX917528:VGX917529 VQT917528:VQT917529 WAP917528:WAP917529 WKL917528:WKL917529 WUH917528:WUH917529 O983066:O983067 HV983064:HV983065 RR983064:RR983065 ABN983064:ABN983065 ALJ983064:ALJ983065 AVF983064:AVF983065 BFB983064:BFB983065 BOX983064:BOX983065 BYT983064:BYT983065 CIP983064:CIP983065 CSL983064:CSL983065 DCH983064:DCH983065 DMD983064:DMD983065 DVZ983064:DVZ983065 EFV983064:EFV983065 EPR983064:EPR983065 EZN983064:EZN983065 FJJ983064:FJJ983065 FTF983064:FTF983065 GDB983064:GDB983065 GMX983064:GMX983065 GWT983064:GWT983065 HGP983064:HGP983065 HQL983064:HQL983065 IAH983064:IAH983065 IKD983064:IKD983065 ITZ983064:ITZ983065 JDV983064:JDV983065 JNR983064:JNR983065 JXN983064:JXN983065 KHJ983064:KHJ983065 KRF983064:KRF983065 LBB983064:LBB983065 LKX983064:LKX983065 LUT983064:LUT983065 MEP983064:MEP983065 MOL983064:MOL983065 MYH983064:MYH983065 NID983064:NID983065 NRZ983064:NRZ983065 OBV983064:OBV983065 OLR983064:OLR983065 OVN983064:OVN983065 PFJ983064:PFJ983065 PPF983064:PPF983065 PZB983064:PZB983065 QIX983064:QIX983065 QST983064:QST983065 RCP983064:RCP983065 RML983064:RML983065 RWH983064:RWH983065 SGD983064:SGD983065 SPZ983064:SPZ983065 SZV983064:SZV983065 TJR983064:TJR983065 TTN983064:TTN983065 UDJ983064:UDJ983065 UNF983064:UNF983065 UXB983064:UXB983065 VGX983064:VGX983065 VQT983064:VQT983065 WAP983064:WAP983065 WKL983064:WKL983065 WUH983064:WUH983065 L65556:L65558 HS65554:HS65556 RO65554:RO65556 ABK65554:ABK65556 ALG65554:ALG65556 AVC65554:AVC65556 BEY65554:BEY65556 BOU65554:BOU65556 BYQ65554:BYQ65556 CIM65554:CIM65556 CSI65554:CSI65556 DCE65554:DCE65556 DMA65554:DMA65556 DVW65554:DVW65556 EFS65554:EFS65556 EPO65554:EPO65556 EZK65554:EZK65556 FJG65554:FJG65556 FTC65554:FTC65556 GCY65554:GCY65556 GMU65554:GMU65556 GWQ65554:GWQ65556 HGM65554:HGM65556 HQI65554:HQI65556 IAE65554:IAE65556 IKA65554:IKA65556 ITW65554:ITW65556 JDS65554:JDS65556 JNO65554:JNO65556 JXK65554:JXK65556 KHG65554:KHG65556 KRC65554:KRC65556 LAY65554:LAY65556 LKU65554:LKU65556 LUQ65554:LUQ65556 MEM65554:MEM65556 MOI65554:MOI65556 MYE65554:MYE65556 NIA65554:NIA65556 NRW65554:NRW65556 OBS65554:OBS65556 OLO65554:OLO65556 OVK65554:OVK65556 PFG65554:PFG65556 PPC65554:PPC65556 PYY65554:PYY65556 QIU65554:QIU65556 QSQ65554:QSQ65556 RCM65554:RCM65556 RMI65554:RMI65556 RWE65554:RWE65556 SGA65554:SGA65556 SPW65554:SPW65556 SZS65554:SZS65556 TJO65554:TJO65556 TTK65554:TTK65556 UDG65554:UDG65556 UNC65554:UNC65556 UWY65554:UWY65556 VGU65554:VGU65556 VQQ65554:VQQ65556 WAM65554:WAM65556 WKI65554:WKI65556 WUE65554:WUE65556 L131092:L131094 HS131090:HS131092 RO131090:RO131092 ABK131090:ABK131092 ALG131090:ALG131092 AVC131090:AVC131092 BEY131090:BEY131092 BOU131090:BOU131092 BYQ131090:BYQ131092 CIM131090:CIM131092 CSI131090:CSI131092 DCE131090:DCE131092 DMA131090:DMA131092 DVW131090:DVW131092 EFS131090:EFS131092 EPO131090:EPO131092 EZK131090:EZK131092 FJG131090:FJG131092 FTC131090:FTC131092 GCY131090:GCY131092 GMU131090:GMU131092 GWQ131090:GWQ131092 HGM131090:HGM131092 HQI131090:HQI131092 IAE131090:IAE131092 IKA131090:IKA131092 ITW131090:ITW131092 JDS131090:JDS131092 JNO131090:JNO131092 JXK131090:JXK131092 KHG131090:KHG131092 KRC131090:KRC131092 LAY131090:LAY131092 LKU131090:LKU131092 LUQ131090:LUQ131092 MEM131090:MEM131092 MOI131090:MOI131092 MYE131090:MYE131092 NIA131090:NIA131092 NRW131090:NRW131092 OBS131090:OBS131092 OLO131090:OLO131092 OVK131090:OVK131092 PFG131090:PFG131092 PPC131090:PPC131092 PYY131090:PYY131092 QIU131090:QIU131092 QSQ131090:QSQ131092 RCM131090:RCM131092 RMI131090:RMI131092 RWE131090:RWE131092 SGA131090:SGA131092 SPW131090:SPW131092 SZS131090:SZS131092 TJO131090:TJO131092 TTK131090:TTK131092 UDG131090:UDG131092 UNC131090:UNC131092 UWY131090:UWY131092 VGU131090:VGU131092 VQQ131090:VQQ131092 WAM131090:WAM131092 WKI131090:WKI131092 WUE131090:WUE131092 L196628:L196630 HS196626:HS196628 RO196626:RO196628 ABK196626:ABK196628 ALG196626:ALG196628 AVC196626:AVC196628 BEY196626:BEY196628 BOU196626:BOU196628 BYQ196626:BYQ196628 CIM196626:CIM196628 CSI196626:CSI196628 DCE196626:DCE196628 DMA196626:DMA196628 DVW196626:DVW196628 EFS196626:EFS196628 EPO196626:EPO196628 EZK196626:EZK196628 FJG196626:FJG196628 FTC196626:FTC196628 GCY196626:GCY196628 GMU196626:GMU196628 GWQ196626:GWQ196628 HGM196626:HGM196628 HQI196626:HQI196628 IAE196626:IAE196628 IKA196626:IKA196628 ITW196626:ITW196628 JDS196626:JDS196628 JNO196626:JNO196628 JXK196626:JXK196628 KHG196626:KHG196628 KRC196626:KRC196628 LAY196626:LAY196628 LKU196626:LKU196628 LUQ196626:LUQ196628 MEM196626:MEM196628 MOI196626:MOI196628 MYE196626:MYE196628 NIA196626:NIA196628 NRW196626:NRW196628 OBS196626:OBS196628 OLO196626:OLO196628 OVK196626:OVK196628 PFG196626:PFG196628 PPC196626:PPC196628 PYY196626:PYY196628 QIU196626:QIU196628 QSQ196626:QSQ196628 RCM196626:RCM196628 RMI196626:RMI196628 RWE196626:RWE196628 SGA196626:SGA196628 SPW196626:SPW196628 SZS196626:SZS196628 TJO196626:TJO196628 TTK196626:TTK196628 UDG196626:UDG196628 UNC196626:UNC196628 UWY196626:UWY196628 VGU196626:VGU196628 VQQ196626:VQQ196628 WAM196626:WAM196628 WKI196626:WKI196628 WUE196626:WUE196628 L262164:L262166 HS262162:HS262164 RO262162:RO262164 ABK262162:ABK262164 ALG262162:ALG262164 AVC262162:AVC262164 BEY262162:BEY262164 BOU262162:BOU262164 BYQ262162:BYQ262164 CIM262162:CIM262164 CSI262162:CSI262164 DCE262162:DCE262164 DMA262162:DMA262164 DVW262162:DVW262164 EFS262162:EFS262164 EPO262162:EPO262164 EZK262162:EZK262164 FJG262162:FJG262164 FTC262162:FTC262164 GCY262162:GCY262164 GMU262162:GMU262164 GWQ262162:GWQ262164 HGM262162:HGM262164 HQI262162:HQI262164 IAE262162:IAE262164 IKA262162:IKA262164 ITW262162:ITW262164 JDS262162:JDS262164 JNO262162:JNO262164 JXK262162:JXK262164 KHG262162:KHG262164 KRC262162:KRC262164 LAY262162:LAY262164 LKU262162:LKU262164 LUQ262162:LUQ262164 MEM262162:MEM262164 MOI262162:MOI262164 MYE262162:MYE262164 NIA262162:NIA262164 NRW262162:NRW262164 OBS262162:OBS262164 OLO262162:OLO262164 OVK262162:OVK262164 PFG262162:PFG262164 PPC262162:PPC262164 PYY262162:PYY262164 QIU262162:QIU262164 QSQ262162:QSQ262164 RCM262162:RCM262164 RMI262162:RMI262164 RWE262162:RWE262164 SGA262162:SGA262164 SPW262162:SPW262164 SZS262162:SZS262164 TJO262162:TJO262164 TTK262162:TTK262164 UDG262162:UDG262164 UNC262162:UNC262164 UWY262162:UWY262164 VGU262162:VGU262164 VQQ262162:VQQ262164 WAM262162:WAM262164 WKI262162:WKI262164 WUE262162:WUE262164 L327700:L327702 HS327698:HS327700 RO327698:RO327700 ABK327698:ABK327700 ALG327698:ALG327700 AVC327698:AVC327700 BEY327698:BEY327700 BOU327698:BOU327700 BYQ327698:BYQ327700 CIM327698:CIM327700 CSI327698:CSI327700 DCE327698:DCE327700 DMA327698:DMA327700 DVW327698:DVW327700 EFS327698:EFS327700 EPO327698:EPO327700 EZK327698:EZK327700 FJG327698:FJG327700 FTC327698:FTC327700 GCY327698:GCY327700 GMU327698:GMU327700 GWQ327698:GWQ327700 HGM327698:HGM327700 HQI327698:HQI327700 IAE327698:IAE327700 IKA327698:IKA327700 ITW327698:ITW327700 JDS327698:JDS327700 JNO327698:JNO327700 JXK327698:JXK327700 KHG327698:KHG327700 KRC327698:KRC327700 LAY327698:LAY327700 LKU327698:LKU327700 LUQ327698:LUQ327700 MEM327698:MEM327700 MOI327698:MOI327700 MYE327698:MYE327700 NIA327698:NIA327700 NRW327698:NRW327700 OBS327698:OBS327700 OLO327698:OLO327700 OVK327698:OVK327700 PFG327698:PFG327700 PPC327698:PPC327700 PYY327698:PYY327700 QIU327698:QIU327700 QSQ327698:QSQ327700 RCM327698:RCM327700 RMI327698:RMI327700 RWE327698:RWE327700 SGA327698:SGA327700 SPW327698:SPW327700 SZS327698:SZS327700 TJO327698:TJO327700 TTK327698:TTK327700 UDG327698:UDG327700 UNC327698:UNC327700 UWY327698:UWY327700 VGU327698:VGU327700 VQQ327698:VQQ327700 WAM327698:WAM327700 WKI327698:WKI327700 WUE327698:WUE327700 L393236:L393238 HS393234:HS393236 RO393234:RO393236 ABK393234:ABK393236 ALG393234:ALG393236 AVC393234:AVC393236 BEY393234:BEY393236 BOU393234:BOU393236 BYQ393234:BYQ393236 CIM393234:CIM393236 CSI393234:CSI393236 DCE393234:DCE393236 DMA393234:DMA393236 DVW393234:DVW393236 EFS393234:EFS393236 EPO393234:EPO393236 EZK393234:EZK393236 FJG393234:FJG393236 FTC393234:FTC393236 GCY393234:GCY393236 GMU393234:GMU393236 GWQ393234:GWQ393236 HGM393234:HGM393236 HQI393234:HQI393236 IAE393234:IAE393236 IKA393234:IKA393236 ITW393234:ITW393236 JDS393234:JDS393236 JNO393234:JNO393236 JXK393234:JXK393236 KHG393234:KHG393236 KRC393234:KRC393236 LAY393234:LAY393236 LKU393234:LKU393236 LUQ393234:LUQ393236 MEM393234:MEM393236 MOI393234:MOI393236 MYE393234:MYE393236 NIA393234:NIA393236 NRW393234:NRW393236 OBS393234:OBS393236 OLO393234:OLO393236 OVK393234:OVK393236 PFG393234:PFG393236 PPC393234:PPC393236 PYY393234:PYY393236 QIU393234:QIU393236 QSQ393234:QSQ393236 RCM393234:RCM393236 RMI393234:RMI393236 RWE393234:RWE393236 SGA393234:SGA393236 SPW393234:SPW393236 SZS393234:SZS393236 TJO393234:TJO393236 TTK393234:TTK393236 UDG393234:UDG393236 UNC393234:UNC393236 UWY393234:UWY393236 VGU393234:VGU393236 VQQ393234:VQQ393236 WAM393234:WAM393236 WKI393234:WKI393236 WUE393234:WUE393236 L458772:L458774 HS458770:HS458772 RO458770:RO458772 ABK458770:ABK458772 ALG458770:ALG458772 AVC458770:AVC458772 BEY458770:BEY458772 BOU458770:BOU458772 BYQ458770:BYQ458772 CIM458770:CIM458772 CSI458770:CSI458772 DCE458770:DCE458772 DMA458770:DMA458772 DVW458770:DVW458772 EFS458770:EFS458772 EPO458770:EPO458772 EZK458770:EZK458772 FJG458770:FJG458772 FTC458770:FTC458772 GCY458770:GCY458772 GMU458770:GMU458772 GWQ458770:GWQ458772 HGM458770:HGM458772 HQI458770:HQI458772 IAE458770:IAE458772 IKA458770:IKA458772 ITW458770:ITW458772 JDS458770:JDS458772 JNO458770:JNO458772 JXK458770:JXK458772 KHG458770:KHG458772 KRC458770:KRC458772 LAY458770:LAY458772 LKU458770:LKU458772 LUQ458770:LUQ458772 MEM458770:MEM458772 MOI458770:MOI458772 MYE458770:MYE458772 NIA458770:NIA458772 NRW458770:NRW458772 OBS458770:OBS458772 OLO458770:OLO458772 OVK458770:OVK458772 PFG458770:PFG458772 PPC458770:PPC458772 PYY458770:PYY458772 QIU458770:QIU458772 QSQ458770:QSQ458772 RCM458770:RCM458772 RMI458770:RMI458772 RWE458770:RWE458772 SGA458770:SGA458772 SPW458770:SPW458772 SZS458770:SZS458772 TJO458770:TJO458772 TTK458770:TTK458772 UDG458770:UDG458772 UNC458770:UNC458772 UWY458770:UWY458772 VGU458770:VGU458772 VQQ458770:VQQ458772 WAM458770:WAM458772 WKI458770:WKI458772 WUE458770:WUE458772 L524308:L524310 HS524306:HS524308 RO524306:RO524308 ABK524306:ABK524308 ALG524306:ALG524308 AVC524306:AVC524308 BEY524306:BEY524308 BOU524306:BOU524308 BYQ524306:BYQ524308 CIM524306:CIM524308 CSI524306:CSI524308 DCE524306:DCE524308 DMA524306:DMA524308 DVW524306:DVW524308 EFS524306:EFS524308 EPO524306:EPO524308 EZK524306:EZK524308 FJG524306:FJG524308 FTC524306:FTC524308 GCY524306:GCY524308 GMU524306:GMU524308 GWQ524306:GWQ524308 HGM524306:HGM524308 HQI524306:HQI524308 IAE524306:IAE524308 IKA524306:IKA524308 ITW524306:ITW524308 JDS524306:JDS524308 JNO524306:JNO524308 JXK524306:JXK524308 KHG524306:KHG524308 KRC524306:KRC524308 LAY524306:LAY524308 LKU524306:LKU524308 LUQ524306:LUQ524308 MEM524306:MEM524308 MOI524306:MOI524308 MYE524306:MYE524308 NIA524306:NIA524308 NRW524306:NRW524308 OBS524306:OBS524308 OLO524306:OLO524308 OVK524306:OVK524308 PFG524306:PFG524308 PPC524306:PPC524308 PYY524306:PYY524308 QIU524306:QIU524308 QSQ524306:QSQ524308 RCM524306:RCM524308 RMI524306:RMI524308 RWE524306:RWE524308 SGA524306:SGA524308 SPW524306:SPW524308 SZS524306:SZS524308 TJO524306:TJO524308 TTK524306:TTK524308 UDG524306:UDG524308 UNC524306:UNC524308 UWY524306:UWY524308 VGU524306:VGU524308 VQQ524306:VQQ524308 WAM524306:WAM524308 WKI524306:WKI524308 WUE524306:WUE524308 L589844:L589846 HS589842:HS589844 RO589842:RO589844 ABK589842:ABK589844 ALG589842:ALG589844 AVC589842:AVC589844 BEY589842:BEY589844 BOU589842:BOU589844 BYQ589842:BYQ589844 CIM589842:CIM589844 CSI589842:CSI589844 DCE589842:DCE589844 DMA589842:DMA589844 DVW589842:DVW589844 EFS589842:EFS589844 EPO589842:EPO589844 EZK589842:EZK589844 FJG589842:FJG589844 FTC589842:FTC589844 GCY589842:GCY589844 GMU589842:GMU589844 GWQ589842:GWQ589844 HGM589842:HGM589844 HQI589842:HQI589844 IAE589842:IAE589844 IKA589842:IKA589844 ITW589842:ITW589844 JDS589842:JDS589844 JNO589842:JNO589844 JXK589842:JXK589844 KHG589842:KHG589844 KRC589842:KRC589844 LAY589842:LAY589844 LKU589842:LKU589844 LUQ589842:LUQ589844 MEM589842:MEM589844 MOI589842:MOI589844 MYE589842:MYE589844 NIA589842:NIA589844 NRW589842:NRW589844 OBS589842:OBS589844 OLO589842:OLO589844 OVK589842:OVK589844 PFG589842:PFG589844 PPC589842:PPC589844 PYY589842:PYY589844 QIU589842:QIU589844 QSQ589842:QSQ589844 RCM589842:RCM589844 RMI589842:RMI589844 RWE589842:RWE589844 SGA589842:SGA589844 SPW589842:SPW589844 SZS589842:SZS589844 TJO589842:TJO589844 TTK589842:TTK589844 UDG589842:UDG589844 UNC589842:UNC589844 UWY589842:UWY589844 VGU589842:VGU589844 VQQ589842:VQQ589844 WAM589842:WAM589844 WKI589842:WKI589844 WUE589842:WUE589844 L655380:L655382 HS655378:HS655380 RO655378:RO655380 ABK655378:ABK655380 ALG655378:ALG655380 AVC655378:AVC655380 BEY655378:BEY655380 BOU655378:BOU655380 BYQ655378:BYQ655380 CIM655378:CIM655380 CSI655378:CSI655380 DCE655378:DCE655380 DMA655378:DMA655380 DVW655378:DVW655380 EFS655378:EFS655380 EPO655378:EPO655380 EZK655378:EZK655380 FJG655378:FJG655380 FTC655378:FTC655380 GCY655378:GCY655380 GMU655378:GMU655380 GWQ655378:GWQ655380 HGM655378:HGM655380 HQI655378:HQI655380 IAE655378:IAE655380 IKA655378:IKA655380 ITW655378:ITW655380 JDS655378:JDS655380 JNO655378:JNO655380 JXK655378:JXK655380 KHG655378:KHG655380 KRC655378:KRC655380 LAY655378:LAY655380 LKU655378:LKU655380 LUQ655378:LUQ655380 MEM655378:MEM655380 MOI655378:MOI655380 MYE655378:MYE655380 NIA655378:NIA655380 NRW655378:NRW655380 OBS655378:OBS655380 OLO655378:OLO655380 OVK655378:OVK655380 PFG655378:PFG655380 PPC655378:PPC655380 PYY655378:PYY655380 QIU655378:QIU655380 QSQ655378:QSQ655380 RCM655378:RCM655380 RMI655378:RMI655380 RWE655378:RWE655380 SGA655378:SGA655380 SPW655378:SPW655380 SZS655378:SZS655380 TJO655378:TJO655380 TTK655378:TTK655380 UDG655378:UDG655380 UNC655378:UNC655380 UWY655378:UWY655380 VGU655378:VGU655380 VQQ655378:VQQ655380 WAM655378:WAM655380 WKI655378:WKI655380 WUE655378:WUE655380 L720916:L720918 HS720914:HS720916 RO720914:RO720916 ABK720914:ABK720916 ALG720914:ALG720916 AVC720914:AVC720916 BEY720914:BEY720916 BOU720914:BOU720916 BYQ720914:BYQ720916 CIM720914:CIM720916 CSI720914:CSI720916 DCE720914:DCE720916 DMA720914:DMA720916 DVW720914:DVW720916 EFS720914:EFS720916 EPO720914:EPO720916 EZK720914:EZK720916 FJG720914:FJG720916 FTC720914:FTC720916 GCY720914:GCY720916 GMU720914:GMU720916 GWQ720914:GWQ720916 HGM720914:HGM720916 HQI720914:HQI720916 IAE720914:IAE720916 IKA720914:IKA720916 ITW720914:ITW720916 JDS720914:JDS720916 JNO720914:JNO720916 JXK720914:JXK720916 KHG720914:KHG720916 KRC720914:KRC720916 LAY720914:LAY720916 LKU720914:LKU720916 LUQ720914:LUQ720916 MEM720914:MEM720916 MOI720914:MOI720916 MYE720914:MYE720916 NIA720914:NIA720916 NRW720914:NRW720916 OBS720914:OBS720916 OLO720914:OLO720916 OVK720914:OVK720916 PFG720914:PFG720916 PPC720914:PPC720916 PYY720914:PYY720916 QIU720914:QIU720916 QSQ720914:QSQ720916 RCM720914:RCM720916 RMI720914:RMI720916 RWE720914:RWE720916 SGA720914:SGA720916 SPW720914:SPW720916 SZS720914:SZS720916 TJO720914:TJO720916 TTK720914:TTK720916 UDG720914:UDG720916 UNC720914:UNC720916 UWY720914:UWY720916 VGU720914:VGU720916 VQQ720914:VQQ720916 WAM720914:WAM720916 WKI720914:WKI720916 WUE720914:WUE720916 L786452:L786454 HS786450:HS786452 RO786450:RO786452 ABK786450:ABK786452 ALG786450:ALG786452 AVC786450:AVC786452 BEY786450:BEY786452 BOU786450:BOU786452 BYQ786450:BYQ786452 CIM786450:CIM786452 CSI786450:CSI786452 DCE786450:DCE786452 DMA786450:DMA786452 DVW786450:DVW786452 EFS786450:EFS786452 EPO786450:EPO786452 EZK786450:EZK786452 FJG786450:FJG786452 FTC786450:FTC786452 GCY786450:GCY786452 GMU786450:GMU786452 GWQ786450:GWQ786452 HGM786450:HGM786452 HQI786450:HQI786452 IAE786450:IAE786452 IKA786450:IKA786452 ITW786450:ITW786452 JDS786450:JDS786452 JNO786450:JNO786452 JXK786450:JXK786452 KHG786450:KHG786452 KRC786450:KRC786452 LAY786450:LAY786452 LKU786450:LKU786452 LUQ786450:LUQ786452 MEM786450:MEM786452 MOI786450:MOI786452 MYE786450:MYE786452 NIA786450:NIA786452 NRW786450:NRW786452 OBS786450:OBS786452 OLO786450:OLO786452 OVK786450:OVK786452 PFG786450:PFG786452 PPC786450:PPC786452 PYY786450:PYY786452 QIU786450:QIU786452 QSQ786450:QSQ786452 RCM786450:RCM786452 RMI786450:RMI786452 RWE786450:RWE786452 SGA786450:SGA786452 SPW786450:SPW786452 SZS786450:SZS786452 TJO786450:TJO786452 TTK786450:TTK786452 UDG786450:UDG786452 UNC786450:UNC786452 UWY786450:UWY786452 VGU786450:VGU786452 VQQ786450:VQQ786452 WAM786450:WAM786452 WKI786450:WKI786452 WUE786450:WUE786452 L851988:L851990 HS851986:HS851988 RO851986:RO851988 ABK851986:ABK851988 ALG851986:ALG851988 AVC851986:AVC851988 BEY851986:BEY851988 BOU851986:BOU851988 BYQ851986:BYQ851988 CIM851986:CIM851988 CSI851986:CSI851988 DCE851986:DCE851988 DMA851986:DMA851988 DVW851986:DVW851988 EFS851986:EFS851988 EPO851986:EPO851988 EZK851986:EZK851988 FJG851986:FJG851988 FTC851986:FTC851988 GCY851986:GCY851988 GMU851986:GMU851988 GWQ851986:GWQ851988 HGM851986:HGM851988 HQI851986:HQI851988 IAE851986:IAE851988 IKA851986:IKA851988 ITW851986:ITW851988 JDS851986:JDS851988 JNO851986:JNO851988 JXK851986:JXK851988 KHG851986:KHG851988 KRC851986:KRC851988 LAY851986:LAY851988 LKU851986:LKU851988 LUQ851986:LUQ851988 MEM851986:MEM851988 MOI851986:MOI851988 MYE851986:MYE851988 NIA851986:NIA851988 NRW851986:NRW851988 OBS851986:OBS851988 OLO851986:OLO851988 OVK851986:OVK851988 PFG851986:PFG851988 PPC851986:PPC851988 PYY851986:PYY851988 QIU851986:QIU851988 QSQ851986:QSQ851988 RCM851986:RCM851988 RMI851986:RMI851988 RWE851986:RWE851988 SGA851986:SGA851988 SPW851986:SPW851988 SZS851986:SZS851988 TJO851986:TJO851988 TTK851986:TTK851988 UDG851986:UDG851988 UNC851986:UNC851988 UWY851986:UWY851988 VGU851986:VGU851988 VQQ851986:VQQ851988 WAM851986:WAM851988 WKI851986:WKI851988 WUE851986:WUE851988 L917524:L917526 HS917522:HS917524 RO917522:RO917524 ABK917522:ABK917524 ALG917522:ALG917524 AVC917522:AVC917524 BEY917522:BEY917524 BOU917522:BOU917524 BYQ917522:BYQ917524 CIM917522:CIM917524 CSI917522:CSI917524 DCE917522:DCE917524 DMA917522:DMA917524 DVW917522:DVW917524 EFS917522:EFS917524 EPO917522:EPO917524 EZK917522:EZK917524 FJG917522:FJG917524 FTC917522:FTC917524 GCY917522:GCY917524 GMU917522:GMU917524 GWQ917522:GWQ917524 HGM917522:HGM917524 HQI917522:HQI917524 IAE917522:IAE917524 IKA917522:IKA917524 ITW917522:ITW917524 JDS917522:JDS917524 JNO917522:JNO917524 JXK917522:JXK917524 KHG917522:KHG917524 KRC917522:KRC917524 LAY917522:LAY917524 LKU917522:LKU917524 LUQ917522:LUQ917524 MEM917522:MEM917524 MOI917522:MOI917524 MYE917522:MYE917524 NIA917522:NIA917524 NRW917522:NRW917524 OBS917522:OBS917524 OLO917522:OLO917524 OVK917522:OVK917524 PFG917522:PFG917524 PPC917522:PPC917524 PYY917522:PYY917524 QIU917522:QIU917524 QSQ917522:QSQ917524 RCM917522:RCM917524 RMI917522:RMI917524 RWE917522:RWE917524 SGA917522:SGA917524 SPW917522:SPW917524 SZS917522:SZS917524 TJO917522:TJO917524 TTK917522:TTK917524 UDG917522:UDG917524 UNC917522:UNC917524 UWY917522:UWY917524 VGU917522:VGU917524 VQQ917522:VQQ917524 WAM917522:WAM917524 WKI917522:WKI917524 WUE917522:WUE917524 L983060:L983062 HS983058:HS983060 RO983058:RO983060 ABK983058:ABK983060 ALG983058:ALG983060 AVC983058:AVC983060 BEY983058:BEY983060 BOU983058:BOU983060 BYQ983058:BYQ983060 CIM983058:CIM983060 CSI983058:CSI983060 DCE983058:DCE983060 DMA983058:DMA983060 DVW983058:DVW983060 EFS983058:EFS983060 EPO983058:EPO983060 EZK983058:EZK983060 FJG983058:FJG983060 FTC983058:FTC983060 GCY983058:GCY983060 GMU983058:GMU983060 GWQ983058:GWQ983060 HGM983058:HGM983060 HQI983058:HQI983060 IAE983058:IAE983060 IKA983058:IKA983060 ITW983058:ITW983060 JDS983058:JDS983060 JNO983058:JNO983060 JXK983058:JXK983060 KHG983058:KHG983060 KRC983058:KRC983060 LAY983058:LAY983060 LKU983058:LKU983060 LUQ983058:LUQ983060 MEM983058:MEM983060 MOI983058:MOI983060 MYE983058:MYE983060 NIA983058:NIA983060 NRW983058:NRW983060 OBS983058:OBS983060 OLO983058:OLO983060 OVK983058:OVK983060 PFG983058:PFG983060 PPC983058:PPC983060 PYY983058:PYY983060 QIU983058:QIU983060 QSQ983058:QSQ983060 RCM983058:RCM983060 RMI983058:RMI983060 RWE983058:RWE983060 SGA983058:SGA983060 SPW983058:SPW983060 SZS983058:SZS983060 TJO983058:TJO983060 TTK983058:TTK983060 UDG983058:UDG983060 UNC983058:UNC983060 UWY983058:UWY983060 VGU983058:VGU983060 VQQ983058:VQQ983060 WAM983058:WAM983060 WKI983058:WKI983060 WUE983058:WUE983060 M65557:N65558 HT65555:HU65556 RP65555:RQ65556 ABL65555:ABM65556 ALH65555:ALI65556 AVD65555:AVE65556 BEZ65555:BFA65556 BOV65555:BOW65556 BYR65555:BYS65556 CIN65555:CIO65556 CSJ65555:CSK65556 DCF65555:DCG65556 DMB65555:DMC65556 DVX65555:DVY65556 EFT65555:EFU65556 EPP65555:EPQ65556 EZL65555:EZM65556 FJH65555:FJI65556 FTD65555:FTE65556 GCZ65555:GDA65556 GMV65555:GMW65556 GWR65555:GWS65556 HGN65555:HGO65556 HQJ65555:HQK65556 IAF65555:IAG65556 IKB65555:IKC65556 ITX65555:ITY65556 JDT65555:JDU65556 JNP65555:JNQ65556 JXL65555:JXM65556 KHH65555:KHI65556 KRD65555:KRE65556 LAZ65555:LBA65556 LKV65555:LKW65556 LUR65555:LUS65556 MEN65555:MEO65556 MOJ65555:MOK65556 MYF65555:MYG65556 NIB65555:NIC65556 NRX65555:NRY65556 OBT65555:OBU65556 OLP65555:OLQ65556 OVL65555:OVM65556 PFH65555:PFI65556 PPD65555:PPE65556 PYZ65555:PZA65556 QIV65555:QIW65556 QSR65555:QSS65556 RCN65555:RCO65556 RMJ65555:RMK65556 RWF65555:RWG65556 SGB65555:SGC65556 SPX65555:SPY65556 SZT65555:SZU65556 TJP65555:TJQ65556 TTL65555:TTM65556 UDH65555:UDI65556 UND65555:UNE65556 UWZ65555:UXA65556 VGV65555:VGW65556 VQR65555:VQS65556 WAN65555:WAO65556 WKJ65555:WKK65556 WUF65555:WUG65556 M131093:N131094 HT131091:HU131092 RP131091:RQ131092 ABL131091:ABM131092 ALH131091:ALI131092 AVD131091:AVE131092 BEZ131091:BFA131092 BOV131091:BOW131092 BYR131091:BYS131092 CIN131091:CIO131092 CSJ131091:CSK131092 DCF131091:DCG131092 DMB131091:DMC131092 DVX131091:DVY131092 EFT131091:EFU131092 EPP131091:EPQ131092 EZL131091:EZM131092 FJH131091:FJI131092 FTD131091:FTE131092 GCZ131091:GDA131092 GMV131091:GMW131092 GWR131091:GWS131092 HGN131091:HGO131092 HQJ131091:HQK131092 IAF131091:IAG131092 IKB131091:IKC131092 ITX131091:ITY131092 JDT131091:JDU131092 JNP131091:JNQ131092 JXL131091:JXM131092 KHH131091:KHI131092 KRD131091:KRE131092 LAZ131091:LBA131092 LKV131091:LKW131092 LUR131091:LUS131092 MEN131091:MEO131092 MOJ131091:MOK131092 MYF131091:MYG131092 NIB131091:NIC131092 NRX131091:NRY131092 OBT131091:OBU131092 OLP131091:OLQ131092 OVL131091:OVM131092 PFH131091:PFI131092 PPD131091:PPE131092 PYZ131091:PZA131092 QIV131091:QIW131092 QSR131091:QSS131092 RCN131091:RCO131092 RMJ131091:RMK131092 RWF131091:RWG131092 SGB131091:SGC131092 SPX131091:SPY131092 SZT131091:SZU131092 TJP131091:TJQ131092 TTL131091:TTM131092 UDH131091:UDI131092 UND131091:UNE131092 UWZ131091:UXA131092 VGV131091:VGW131092 VQR131091:VQS131092 WAN131091:WAO131092 WKJ131091:WKK131092 WUF131091:WUG131092 M196629:N196630 HT196627:HU196628 RP196627:RQ196628 ABL196627:ABM196628 ALH196627:ALI196628 AVD196627:AVE196628 BEZ196627:BFA196628 BOV196627:BOW196628 BYR196627:BYS196628 CIN196627:CIO196628 CSJ196627:CSK196628 DCF196627:DCG196628 DMB196627:DMC196628 DVX196627:DVY196628 EFT196627:EFU196628 EPP196627:EPQ196628 EZL196627:EZM196628 FJH196627:FJI196628 FTD196627:FTE196628 GCZ196627:GDA196628 GMV196627:GMW196628 GWR196627:GWS196628 HGN196627:HGO196628 HQJ196627:HQK196628 IAF196627:IAG196628 IKB196627:IKC196628 ITX196627:ITY196628 JDT196627:JDU196628 JNP196627:JNQ196628 JXL196627:JXM196628 KHH196627:KHI196628 KRD196627:KRE196628 LAZ196627:LBA196628 LKV196627:LKW196628 LUR196627:LUS196628 MEN196627:MEO196628 MOJ196627:MOK196628 MYF196627:MYG196628 NIB196627:NIC196628 NRX196627:NRY196628 OBT196627:OBU196628 OLP196627:OLQ196628 OVL196627:OVM196628 PFH196627:PFI196628 PPD196627:PPE196628 PYZ196627:PZA196628 QIV196627:QIW196628 QSR196627:QSS196628 RCN196627:RCO196628 RMJ196627:RMK196628 RWF196627:RWG196628 SGB196627:SGC196628 SPX196627:SPY196628 SZT196627:SZU196628 TJP196627:TJQ196628 TTL196627:TTM196628 UDH196627:UDI196628 UND196627:UNE196628 UWZ196627:UXA196628 VGV196627:VGW196628 VQR196627:VQS196628 WAN196627:WAO196628 WKJ196627:WKK196628 WUF196627:WUG196628 M262165:N262166 HT262163:HU262164 RP262163:RQ262164 ABL262163:ABM262164 ALH262163:ALI262164 AVD262163:AVE262164 BEZ262163:BFA262164 BOV262163:BOW262164 BYR262163:BYS262164 CIN262163:CIO262164 CSJ262163:CSK262164 DCF262163:DCG262164 DMB262163:DMC262164 DVX262163:DVY262164 EFT262163:EFU262164 EPP262163:EPQ262164 EZL262163:EZM262164 FJH262163:FJI262164 FTD262163:FTE262164 GCZ262163:GDA262164 GMV262163:GMW262164 GWR262163:GWS262164 HGN262163:HGO262164 HQJ262163:HQK262164 IAF262163:IAG262164 IKB262163:IKC262164 ITX262163:ITY262164 JDT262163:JDU262164 JNP262163:JNQ262164 JXL262163:JXM262164 KHH262163:KHI262164 KRD262163:KRE262164 LAZ262163:LBA262164 LKV262163:LKW262164 LUR262163:LUS262164 MEN262163:MEO262164 MOJ262163:MOK262164 MYF262163:MYG262164 NIB262163:NIC262164 NRX262163:NRY262164 OBT262163:OBU262164 OLP262163:OLQ262164 OVL262163:OVM262164 PFH262163:PFI262164 PPD262163:PPE262164 PYZ262163:PZA262164 QIV262163:QIW262164 QSR262163:QSS262164 RCN262163:RCO262164 RMJ262163:RMK262164 RWF262163:RWG262164 SGB262163:SGC262164 SPX262163:SPY262164 SZT262163:SZU262164 TJP262163:TJQ262164 TTL262163:TTM262164 UDH262163:UDI262164 UND262163:UNE262164 UWZ262163:UXA262164 VGV262163:VGW262164 VQR262163:VQS262164 WAN262163:WAO262164 WKJ262163:WKK262164 WUF262163:WUG262164 M327701:N327702 HT327699:HU327700 RP327699:RQ327700 ABL327699:ABM327700 ALH327699:ALI327700 AVD327699:AVE327700 BEZ327699:BFA327700 BOV327699:BOW327700 BYR327699:BYS327700 CIN327699:CIO327700 CSJ327699:CSK327700 DCF327699:DCG327700 DMB327699:DMC327700 DVX327699:DVY327700 EFT327699:EFU327700 EPP327699:EPQ327700 EZL327699:EZM327700 FJH327699:FJI327700 FTD327699:FTE327700 GCZ327699:GDA327700 GMV327699:GMW327700 GWR327699:GWS327700 HGN327699:HGO327700 HQJ327699:HQK327700 IAF327699:IAG327700 IKB327699:IKC327700 ITX327699:ITY327700 JDT327699:JDU327700 JNP327699:JNQ327700 JXL327699:JXM327700 KHH327699:KHI327700 KRD327699:KRE327700 LAZ327699:LBA327700 LKV327699:LKW327700 LUR327699:LUS327700 MEN327699:MEO327700 MOJ327699:MOK327700 MYF327699:MYG327700 NIB327699:NIC327700 NRX327699:NRY327700 OBT327699:OBU327700 OLP327699:OLQ327700 OVL327699:OVM327700 PFH327699:PFI327700 PPD327699:PPE327700 PYZ327699:PZA327700 QIV327699:QIW327700 QSR327699:QSS327700 RCN327699:RCO327700 RMJ327699:RMK327700 RWF327699:RWG327700 SGB327699:SGC327700 SPX327699:SPY327700 SZT327699:SZU327700 TJP327699:TJQ327700 TTL327699:TTM327700 UDH327699:UDI327700 UND327699:UNE327700 UWZ327699:UXA327700 VGV327699:VGW327700 VQR327699:VQS327700 WAN327699:WAO327700 WKJ327699:WKK327700 WUF327699:WUG327700 M393237:N393238 HT393235:HU393236 RP393235:RQ393236 ABL393235:ABM393236 ALH393235:ALI393236 AVD393235:AVE393236 BEZ393235:BFA393236 BOV393235:BOW393236 BYR393235:BYS393236 CIN393235:CIO393236 CSJ393235:CSK393236 DCF393235:DCG393236 DMB393235:DMC393236 DVX393235:DVY393236 EFT393235:EFU393236 EPP393235:EPQ393236 EZL393235:EZM393236 FJH393235:FJI393236 FTD393235:FTE393236 GCZ393235:GDA393236 GMV393235:GMW393236 GWR393235:GWS393236 HGN393235:HGO393236 HQJ393235:HQK393236 IAF393235:IAG393236 IKB393235:IKC393236 ITX393235:ITY393236 JDT393235:JDU393236 JNP393235:JNQ393236 JXL393235:JXM393236 KHH393235:KHI393236 KRD393235:KRE393236 LAZ393235:LBA393236 LKV393235:LKW393236 LUR393235:LUS393236 MEN393235:MEO393236 MOJ393235:MOK393236 MYF393235:MYG393236 NIB393235:NIC393236 NRX393235:NRY393236 OBT393235:OBU393236 OLP393235:OLQ393236 OVL393235:OVM393236 PFH393235:PFI393236 PPD393235:PPE393236 PYZ393235:PZA393236 QIV393235:QIW393236 QSR393235:QSS393236 RCN393235:RCO393236 RMJ393235:RMK393236 RWF393235:RWG393236 SGB393235:SGC393236 SPX393235:SPY393236 SZT393235:SZU393236 TJP393235:TJQ393236 TTL393235:TTM393236 UDH393235:UDI393236 UND393235:UNE393236 UWZ393235:UXA393236 VGV393235:VGW393236 VQR393235:VQS393236 WAN393235:WAO393236 WKJ393235:WKK393236 WUF393235:WUG393236 M458773:N458774 HT458771:HU458772 RP458771:RQ458772 ABL458771:ABM458772 ALH458771:ALI458772 AVD458771:AVE458772 BEZ458771:BFA458772 BOV458771:BOW458772 BYR458771:BYS458772 CIN458771:CIO458772 CSJ458771:CSK458772 DCF458771:DCG458772 DMB458771:DMC458772 DVX458771:DVY458772 EFT458771:EFU458772 EPP458771:EPQ458772 EZL458771:EZM458772 FJH458771:FJI458772 FTD458771:FTE458772 GCZ458771:GDA458772 GMV458771:GMW458772 GWR458771:GWS458772 HGN458771:HGO458772 HQJ458771:HQK458772 IAF458771:IAG458772 IKB458771:IKC458772 ITX458771:ITY458772 JDT458771:JDU458772 JNP458771:JNQ458772 JXL458771:JXM458772 KHH458771:KHI458772 KRD458771:KRE458772 LAZ458771:LBA458772 LKV458771:LKW458772 LUR458771:LUS458772 MEN458771:MEO458772 MOJ458771:MOK458772 MYF458771:MYG458772 NIB458771:NIC458772 NRX458771:NRY458772 OBT458771:OBU458772 OLP458771:OLQ458772 OVL458771:OVM458772 PFH458771:PFI458772 PPD458771:PPE458772 PYZ458771:PZA458772 QIV458771:QIW458772 QSR458771:QSS458772 RCN458771:RCO458772 RMJ458771:RMK458772 RWF458771:RWG458772 SGB458771:SGC458772 SPX458771:SPY458772 SZT458771:SZU458772 TJP458771:TJQ458772 TTL458771:TTM458772 UDH458771:UDI458772 UND458771:UNE458772 UWZ458771:UXA458772 VGV458771:VGW458772 VQR458771:VQS458772 WAN458771:WAO458772 WKJ458771:WKK458772 WUF458771:WUG458772 M524309:N524310 HT524307:HU524308 RP524307:RQ524308 ABL524307:ABM524308 ALH524307:ALI524308 AVD524307:AVE524308 BEZ524307:BFA524308 BOV524307:BOW524308 BYR524307:BYS524308 CIN524307:CIO524308 CSJ524307:CSK524308 DCF524307:DCG524308 DMB524307:DMC524308 DVX524307:DVY524308 EFT524307:EFU524308 EPP524307:EPQ524308 EZL524307:EZM524308 FJH524307:FJI524308 FTD524307:FTE524308 GCZ524307:GDA524308 GMV524307:GMW524308 GWR524307:GWS524308 HGN524307:HGO524308 HQJ524307:HQK524308 IAF524307:IAG524308 IKB524307:IKC524308 ITX524307:ITY524308 JDT524307:JDU524308 JNP524307:JNQ524308 JXL524307:JXM524308 KHH524307:KHI524308 KRD524307:KRE524308 LAZ524307:LBA524308 LKV524307:LKW524308 LUR524307:LUS524308 MEN524307:MEO524308 MOJ524307:MOK524308 MYF524307:MYG524308 NIB524307:NIC524308 NRX524307:NRY524308 OBT524307:OBU524308 OLP524307:OLQ524308 OVL524307:OVM524308 PFH524307:PFI524308 PPD524307:PPE524308 PYZ524307:PZA524308 QIV524307:QIW524308 QSR524307:QSS524308 RCN524307:RCO524308 RMJ524307:RMK524308 RWF524307:RWG524308 SGB524307:SGC524308 SPX524307:SPY524308 SZT524307:SZU524308 TJP524307:TJQ524308 TTL524307:TTM524308 UDH524307:UDI524308 UND524307:UNE524308 UWZ524307:UXA524308 VGV524307:VGW524308 VQR524307:VQS524308 WAN524307:WAO524308 WKJ524307:WKK524308 WUF524307:WUG524308 M589845:N589846 HT589843:HU589844 RP589843:RQ589844 ABL589843:ABM589844 ALH589843:ALI589844 AVD589843:AVE589844 BEZ589843:BFA589844 BOV589843:BOW589844 BYR589843:BYS589844 CIN589843:CIO589844 CSJ589843:CSK589844 DCF589843:DCG589844 DMB589843:DMC589844 DVX589843:DVY589844 EFT589843:EFU589844 EPP589843:EPQ589844 EZL589843:EZM589844 FJH589843:FJI589844 FTD589843:FTE589844 GCZ589843:GDA589844 GMV589843:GMW589844 GWR589843:GWS589844 HGN589843:HGO589844 HQJ589843:HQK589844 IAF589843:IAG589844 IKB589843:IKC589844 ITX589843:ITY589844 JDT589843:JDU589844 JNP589843:JNQ589844 JXL589843:JXM589844 KHH589843:KHI589844 KRD589843:KRE589844 LAZ589843:LBA589844 LKV589843:LKW589844 LUR589843:LUS589844 MEN589843:MEO589844 MOJ589843:MOK589844 MYF589843:MYG589844 NIB589843:NIC589844 NRX589843:NRY589844 OBT589843:OBU589844 OLP589843:OLQ589844 OVL589843:OVM589844 PFH589843:PFI589844 PPD589843:PPE589844 PYZ589843:PZA589844 QIV589843:QIW589844 QSR589843:QSS589844 RCN589843:RCO589844 RMJ589843:RMK589844 RWF589843:RWG589844 SGB589843:SGC589844 SPX589843:SPY589844 SZT589843:SZU589844 TJP589843:TJQ589844 TTL589843:TTM589844 UDH589843:UDI589844 UND589843:UNE589844 UWZ589843:UXA589844 VGV589843:VGW589844 VQR589843:VQS589844 WAN589843:WAO589844 WKJ589843:WKK589844 WUF589843:WUG589844 M655381:N655382 HT655379:HU655380 RP655379:RQ655380 ABL655379:ABM655380 ALH655379:ALI655380 AVD655379:AVE655380 BEZ655379:BFA655380 BOV655379:BOW655380 BYR655379:BYS655380 CIN655379:CIO655380 CSJ655379:CSK655380 DCF655379:DCG655380 DMB655379:DMC655380 DVX655379:DVY655380 EFT655379:EFU655380 EPP655379:EPQ655380 EZL655379:EZM655380 FJH655379:FJI655380 FTD655379:FTE655380 GCZ655379:GDA655380 GMV655379:GMW655380 GWR655379:GWS655380 HGN655379:HGO655380 HQJ655379:HQK655380 IAF655379:IAG655380 IKB655379:IKC655380 ITX655379:ITY655380 JDT655379:JDU655380 JNP655379:JNQ655380 JXL655379:JXM655380 KHH655379:KHI655380 KRD655379:KRE655380 LAZ655379:LBA655380 LKV655379:LKW655380 LUR655379:LUS655380 MEN655379:MEO655380 MOJ655379:MOK655380 MYF655379:MYG655380 NIB655379:NIC655380 NRX655379:NRY655380 OBT655379:OBU655380 OLP655379:OLQ655380 OVL655379:OVM655380 PFH655379:PFI655380 PPD655379:PPE655380 PYZ655379:PZA655380 QIV655379:QIW655380 QSR655379:QSS655380 RCN655379:RCO655380 RMJ655379:RMK655380 RWF655379:RWG655380 SGB655379:SGC655380 SPX655379:SPY655380 SZT655379:SZU655380 TJP655379:TJQ655380 TTL655379:TTM655380 UDH655379:UDI655380 UND655379:UNE655380 UWZ655379:UXA655380 VGV655379:VGW655380 VQR655379:VQS655380 WAN655379:WAO655380 WKJ655379:WKK655380 WUF655379:WUG655380 M720917:N720918 HT720915:HU720916 RP720915:RQ720916 ABL720915:ABM720916 ALH720915:ALI720916 AVD720915:AVE720916 BEZ720915:BFA720916 BOV720915:BOW720916 BYR720915:BYS720916 CIN720915:CIO720916 CSJ720915:CSK720916 DCF720915:DCG720916 DMB720915:DMC720916 DVX720915:DVY720916 EFT720915:EFU720916 EPP720915:EPQ720916 EZL720915:EZM720916 FJH720915:FJI720916 FTD720915:FTE720916 GCZ720915:GDA720916 GMV720915:GMW720916 GWR720915:GWS720916 HGN720915:HGO720916 HQJ720915:HQK720916 IAF720915:IAG720916 IKB720915:IKC720916 ITX720915:ITY720916 JDT720915:JDU720916 JNP720915:JNQ720916 JXL720915:JXM720916 KHH720915:KHI720916 KRD720915:KRE720916 LAZ720915:LBA720916 LKV720915:LKW720916 LUR720915:LUS720916 MEN720915:MEO720916 MOJ720915:MOK720916 MYF720915:MYG720916 NIB720915:NIC720916 NRX720915:NRY720916 OBT720915:OBU720916 OLP720915:OLQ720916 OVL720915:OVM720916 PFH720915:PFI720916 PPD720915:PPE720916 PYZ720915:PZA720916 QIV720915:QIW720916 QSR720915:QSS720916 RCN720915:RCO720916 RMJ720915:RMK720916 RWF720915:RWG720916 SGB720915:SGC720916 SPX720915:SPY720916 SZT720915:SZU720916 TJP720915:TJQ720916 TTL720915:TTM720916 UDH720915:UDI720916 UND720915:UNE720916 UWZ720915:UXA720916 VGV720915:VGW720916 VQR720915:VQS720916 WAN720915:WAO720916 WKJ720915:WKK720916 WUF720915:WUG720916 M786453:N786454 HT786451:HU786452 RP786451:RQ786452 ABL786451:ABM786452 ALH786451:ALI786452 AVD786451:AVE786452 BEZ786451:BFA786452 BOV786451:BOW786452 BYR786451:BYS786452 CIN786451:CIO786452 CSJ786451:CSK786452 DCF786451:DCG786452 DMB786451:DMC786452 DVX786451:DVY786452 EFT786451:EFU786452 EPP786451:EPQ786452 EZL786451:EZM786452 FJH786451:FJI786452 FTD786451:FTE786452 GCZ786451:GDA786452 GMV786451:GMW786452 GWR786451:GWS786452 HGN786451:HGO786452 HQJ786451:HQK786452 IAF786451:IAG786452 IKB786451:IKC786452 ITX786451:ITY786452 JDT786451:JDU786452 JNP786451:JNQ786452 JXL786451:JXM786452 KHH786451:KHI786452 KRD786451:KRE786452 LAZ786451:LBA786452 LKV786451:LKW786452 LUR786451:LUS786452 MEN786451:MEO786452 MOJ786451:MOK786452 MYF786451:MYG786452 NIB786451:NIC786452 NRX786451:NRY786452 OBT786451:OBU786452 OLP786451:OLQ786452 OVL786451:OVM786452 PFH786451:PFI786452 PPD786451:PPE786452 PYZ786451:PZA786452 QIV786451:QIW786452 QSR786451:QSS786452 RCN786451:RCO786452 RMJ786451:RMK786452 RWF786451:RWG786452 SGB786451:SGC786452 SPX786451:SPY786452 SZT786451:SZU786452 TJP786451:TJQ786452 TTL786451:TTM786452 UDH786451:UDI786452 UND786451:UNE786452 UWZ786451:UXA786452 VGV786451:VGW786452 VQR786451:VQS786452 WAN786451:WAO786452 WKJ786451:WKK786452 WUF786451:WUG786452 M851989:N851990 HT851987:HU851988 RP851987:RQ851988 ABL851987:ABM851988 ALH851987:ALI851988 AVD851987:AVE851988 BEZ851987:BFA851988 BOV851987:BOW851988 BYR851987:BYS851988 CIN851987:CIO851988 CSJ851987:CSK851988 DCF851987:DCG851988 DMB851987:DMC851988 DVX851987:DVY851988 EFT851987:EFU851988 EPP851987:EPQ851988 EZL851987:EZM851988 FJH851987:FJI851988 FTD851987:FTE851988 GCZ851987:GDA851988 GMV851987:GMW851988 GWR851987:GWS851988 HGN851987:HGO851988 HQJ851987:HQK851988 IAF851987:IAG851988 IKB851987:IKC851988 ITX851987:ITY851988 JDT851987:JDU851988 JNP851987:JNQ851988 JXL851987:JXM851988 KHH851987:KHI851988 KRD851987:KRE851988 LAZ851987:LBA851988 LKV851987:LKW851988 LUR851987:LUS851988 MEN851987:MEO851988 MOJ851987:MOK851988 MYF851987:MYG851988 NIB851987:NIC851988 NRX851987:NRY851988 OBT851987:OBU851988 OLP851987:OLQ851988 OVL851987:OVM851988 PFH851987:PFI851988 PPD851987:PPE851988 PYZ851987:PZA851988 QIV851987:QIW851988 QSR851987:QSS851988 RCN851987:RCO851988 RMJ851987:RMK851988 RWF851987:RWG851988 SGB851987:SGC851988 SPX851987:SPY851988 SZT851987:SZU851988 TJP851987:TJQ851988 TTL851987:TTM851988 UDH851987:UDI851988 UND851987:UNE851988 UWZ851987:UXA851988 VGV851987:VGW851988 VQR851987:VQS851988 WAN851987:WAO851988 WKJ851987:WKK851988 WUF851987:WUG851988 M917525:N917526 HT917523:HU917524 RP917523:RQ917524 ABL917523:ABM917524 ALH917523:ALI917524 AVD917523:AVE917524 BEZ917523:BFA917524 BOV917523:BOW917524 BYR917523:BYS917524 CIN917523:CIO917524 CSJ917523:CSK917524 DCF917523:DCG917524 DMB917523:DMC917524 DVX917523:DVY917524 EFT917523:EFU917524 EPP917523:EPQ917524 EZL917523:EZM917524 FJH917523:FJI917524 FTD917523:FTE917524 GCZ917523:GDA917524 GMV917523:GMW917524 GWR917523:GWS917524 HGN917523:HGO917524 HQJ917523:HQK917524 IAF917523:IAG917524 IKB917523:IKC917524 ITX917523:ITY917524 JDT917523:JDU917524 JNP917523:JNQ917524 JXL917523:JXM917524 KHH917523:KHI917524 KRD917523:KRE917524 LAZ917523:LBA917524 LKV917523:LKW917524 LUR917523:LUS917524 MEN917523:MEO917524 MOJ917523:MOK917524 MYF917523:MYG917524 NIB917523:NIC917524 NRX917523:NRY917524 OBT917523:OBU917524 OLP917523:OLQ917524 OVL917523:OVM917524 PFH917523:PFI917524 PPD917523:PPE917524 PYZ917523:PZA917524 QIV917523:QIW917524 QSR917523:QSS917524 RCN917523:RCO917524 RMJ917523:RMK917524 RWF917523:RWG917524 SGB917523:SGC917524 SPX917523:SPY917524 SZT917523:SZU917524 TJP917523:TJQ917524 TTL917523:TTM917524 UDH917523:UDI917524 UND917523:UNE917524 UWZ917523:UXA917524 VGV917523:VGW917524 VQR917523:VQS917524 WAN917523:WAO917524 WKJ917523:WKK917524 WUF917523:WUG917524 M983061:N983062 HT983059:HU983060 RP983059:RQ983060 ABL983059:ABM983060 ALH983059:ALI983060 AVD983059:AVE983060 BEZ983059:BFA983060 BOV983059:BOW983060 BYR983059:BYS983060 CIN983059:CIO983060 CSJ983059:CSK983060 DCF983059:DCG983060 DMB983059:DMC983060 DVX983059:DVY983060 EFT983059:EFU983060 EPP983059:EPQ983060 EZL983059:EZM983060 FJH983059:FJI983060 FTD983059:FTE983060 GCZ983059:GDA983060 GMV983059:GMW983060 GWR983059:GWS983060 HGN983059:HGO983060 HQJ983059:HQK983060 IAF983059:IAG983060 IKB983059:IKC983060 ITX983059:ITY983060 JDT983059:JDU983060 JNP983059:JNQ983060 JXL983059:JXM983060 KHH983059:KHI983060 KRD983059:KRE983060 LAZ983059:LBA983060 LKV983059:LKW983060 LUR983059:LUS983060 MEN983059:MEO983060 MOJ983059:MOK983060 MYF983059:MYG983060 NIB983059:NIC983060 NRX983059:NRY983060 OBT983059:OBU983060 OLP983059:OLQ983060 OVL983059:OVM983060 PFH983059:PFI983060 PPD983059:PPE983060 PYZ983059:PZA983060 QIV983059:QIW983060 QSR983059:QSS983060 RCN983059:RCO983060 RMJ983059:RMK983060 RWF983059:RWG983060 SGB983059:SGC983060 SPX983059:SPY983060 SZT983059:SZU983060 TJP983059:TJQ983060 TTL983059:TTM983060 UDH983059:UDI983060 UND983059:UNE983060 UWZ983059:UXA983060 VGV983059:VGW983060 VQR983059:VQS983060 WAN983059:WAO983060 WKJ983059:WKK983060 WUF983059:WUG983060 L65554 HS65552 RO65552 ABK65552 ALG65552 AVC65552 BEY65552 BOU65552 BYQ65552 CIM65552 CSI65552 DCE65552 DMA65552 DVW65552 EFS65552 EPO65552 EZK65552 FJG65552 FTC65552 GCY65552 GMU65552 GWQ65552 HGM65552 HQI65552 IAE65552 IKA65552 ITW65552 JDS65552 JNO65552 JXK65552 KHG65552 KRC65552 LAY65552 LKU65552 LUQ65552 MEM65552 MOI65552 MYE65552 NIA65552 NRW65552 OBS65552 OLO65552 OVK65552 PFG65552 PPC65552 PYY65552 QIU65552 QSQ65552 RCM65552 RMI65552 RWE65552 SGA65552 SPW65552 SZS65552 TJO65552 TTK65552 UDG65552 UNC65552 UWY65552 VGU65552 VQQ65552 WAM65552 WKI65552 WUE65552 L131090 HS131088 RO131088 ABK131088 ALG131088 AVC131088 BEY131088 BOU131088 BYQ131088 CIM131088 CSI131088 DCE131088 DMA131088 DVW131088 EFS131088 EPO131088 EZK131088 FJG131088 FTC131088 GCY131088 GMU131088 GWQ131088 HGM131088 HQI131088 IAE131088 IKA131088 ITW131088 JDS131088 JNO131088 JXK131088 KHG131088 KRC131088 LAY131088 LKU131088 LUQ131088 MEM131088 MOI131088 MYE131088 NIA131088 NRW131088 OBS131088 OLO131088 OVK131088 PFG131088 PPC131088 PYY131088 QIU131088 QSQ131088 RCM131088 RMI131088 RWE131088 SGA131088 SPW131088 SZS131088 TJO131088 TTK131088 UDG131088 UNC131088 UWY131088 VGU131088 VQQ131088 WAM131088 WKI131088 WUE131088 L196626 HS196624 RO196624 ABK196624 ALG196624 AVC196624 BEY196624 BOU196624 BYQ196624 CIM196624 CSI196624 DCE196624 DMA196624 DVW196624 EFS196624 EPO196624 EZK196624 FJG196624 FTC196624 GCY196624 GMU196624 GWQ196624 HGM196624 HQI196624 IAE196624 IKA196624 ITW196624 JDS196624 JNO196624 JXK196624 KHG196624 KRC196624 LAY196624 LKU196624 LUQ196624 MEM196624 MOI196624 MYE196624 NIA196624 NRW196624 OBS196624 OLO196624 OVK196624 PFG196624 PPC196624 PYY196624 QIU196624 QSQ196624 RCM196624 RMI196624 RWE196624 SGA196624 SPW196624 SZS196624 TJO196624 TTK196624 UDG196624 UNC196624 UWY196624 VGU196624 VQQ196624 WAM196624 WKI196624 WUE196624 L262162 HS262160 RO262160 ABK262160 ALG262160 AVC262160 BEY262160 BOU262160 BYQ262160 CIM262160 CSI262160 DCE262160 DMA262160 DVW262160 EFS262160 EPO262160 EZK262160 FJG262160 FTC262160 GCY262160 GMU262160 GWQ262160 HGM262160 HQI262160 IAE262160 IKA262160 ITW262160 JDS262160 JNO262160 JXK262160 KHG262160 KRC262160 LAY262160 LKU262160 LUQ262160 MEM262160 MOI262160 MYE262160 NIA262160 NRW262160 OBS262160 OLO262160 OVK262160 PFG262160 PPC262160 PYY262160 QIU262160 QSQ262160 RCM262160 RMI262160 RWE262160 SGA262160 SPW262160 SZS262160 TJO262160 TTK262160 UDG262160 UNC262160 UWY262160 VGU262160 VQQ262160 WAM262160 WKI262160 WUE262160 L327698 HS327696 RO327696 ABK327696 ALG327696 AVC327696 BEY327696 BOU327696 BYQ327696 CIM327696 CSI327696 DCE327696 DMA327696 DVW327696 EFS327696 EPO327696 EZK327696 FJG327696 FTC327696 GCY327696 GMU327696 GWQ327696 HGM327696 HQI327696 IAE327696 IKA327696 ITW327696 JDS327696 JNO327696 JXK327696 KHG327696 KRC327696 LAY327696 LKU327696 LUQ327696 MEM327696 MOI327696 MYE327696 NIA327696 NRW327696 OBS327696 OLO327696 OVK327696 PFG327696 PPC327696 PYY327696 QIU327696 QSQ327696 RCM327696 RMI327696 RWE327696 SGA327696 SPW327696 SZS327696 TJO327696 TTK327696 UDG327696 UNC327696 UWY327696 VGU327696 VQQ327696 WAM327696 WKI327696 WUE327696 L393234 HS393232 RO393232 ABK393232 ALG393232 AVC393232 BEY393232 BOU393232 BYQ393232 CIM393232 CSI393232 DCE393232 DMA393232 DVW393232 EFS393232 EPO393232 EZK393232 FJG393232 FTC393232 GCY393232 GMU393232 GWQ393232 HGM393232 HQI393232 IAE393232 IKA393232 ITW393232 JDS393232 JNO393232 JXK393232 KHG393232 KRC393232 LAY393232 LKU393232 LUQ393232 MEM393232 MOI393232 MYE393232 NIA393232 NRW393232 OBS393232 OLO393232 OVK393232 PFG393232 PPC393232 PYY393232 QIU393232 QSQ393232 RCM393232 RMI393232 RWE393232 SGA393232 SPW393232 SZS393232 TJO393232 TTK393232 UDG393232 UNC393232 UWY393232 VGU393232 VQQ393232 WAM393232 WKI393232 WUE393232 L458770 HS458768 RO458768 ABK458768 ALG458768 AVC458768 BEY458768 BOU458768 BYQ458768 CIM458768 CSI458768 DCE458768 DMA458768 DVW458768 EFS458768 EPO458768 EZK458768 FJG458768 FTC458768 GCY458768 GMU458768 GWQ458768 HGM458768 HQI458768 IAE458768 IKA458768 ITW458768 JDS458768 JNO458768 JXK458768 KHG458768 KRC458768 LAY458768 LKU458768 LUQ458768 MEM458768 MOI458768 MYE458768 NIA458768 NRW458768 OBS458768 OLO458768 OVK458768 PFG458768 PPC458768 PYY458768 QIU458768 QSQ458768 RCM458768 RMI458768 RWE458768 SGA458768 SPW458768 SZS458768 TJO458768 TTK458768 UDG458768 UNC458768 UWY458768 VGU458768 VQQ458768 WAM458768 WKI458768 WUE458768 L524306 HS524304 RO524304 ABK524304 ALG524304 AVC524304 BEY524304 BOU524304 BYQ524304 CIM524304 CSI524304 DCE524304 DMA524304 DVW524304 EFS524304 EPO524304 EZK524304 FJG524304 FTC524304 GCY524304 GMU524304 GWQ524304 HGM524304 HQI524304 IAE524304 IKA524304 ITW524304 JDS524304 JNO524304 JXK524304 KHG524304 KRC524304 LAY524304 LKU524304 LUQ524304 MEM524304 MOI524304 MYE524304 NIA524304 NRW524304 OBS524304 OLO524304 OVK524304 PFG524304 PPC524304 PYY524304 QIU524304 QSQ524304 RCM524304 RMI524304 RWE524304 SGA524304 SPW524304 SZS524304 TJO524304 TTK524304 UDG524304 UNC524304 UWY524304 VGU524304 VQQ524304 WAM524304 WKI524304 WUE524304 L589842 HS589840 RO589840 ABK589840 ALG589840 AVC589840 BEY589840 BOU589840 BYQ589840 CIM589840 CSI589840 DCE589840 DMA589840 DVW589840 EFS589840 EPO589840 EZK589840 FJG589840 FTC589840 GCY589840 GMU589840 GWQ589840 HGM589840 HQI589840 IAE589840 IKA589840 ITW589840 JDS589840 JNO589840 JXK589840 KHG589840 KRC589840 LAY589840 LKU589840 LUQ589840 MEM589840 MOI589840 MYE589840 NIA589840 NRW589840 OBS589840 OLO589840 OVK589840 PFG589840 PPC589840 PYY589840 QIU589840 QSQ589840 RCM589840 RMI589840 RWE589840 SGA589840 SPW589840 SZS589840 TJO589840 TTK589840 UDG589840 UNC589840 UWY589840 VGU589840 VQQ589840 WAM589840 WKI589840 WUE589840 L655378 HS655376 RO655376 ABK655376 ALG655376 AVC655376 BEY655376 BOU655376 BYQ655376 CIM655376 CSI655376 DCE655376 DMA655376 DVW655376 EFS655376 EPO655376 EZK655376 FJG655376 FTC655376 GCY655376 GMU655376 GWQ655376 HGM655376 HQI655376 IAE655376 IKA655376 ITW655376 JDS655376 JNO655376 JXK655376 KHG655376 KRC655376 LAY655376 LKU655376 LUQ655376 MEM655376 MOI655376 MYE655376 NIA655376 NRW655376 OBS655376 OLO655376 OVK655376 PFG655376 PPC655376 PYY655376 QIU655376 QSQ655376 RCM655376 RMI655376 RWE655376 SGA655376 SPW655376 SZS655376 TJO655376 TTK655376 UDG655376 UNC655376 UWY655376 VGU655376 VQQ655376 WAM655376 WKI655376 WUE655376 L720914 HS720912 RO720912 ABK720912 ALG720912 AVC720912 BEY720912 BOU720912 BYQ720912 CIM720912 CSI720912 DCE720912 DMA720912 DVW720912 EFS720912 EPO720912 EZK720912 FJG720912 FTC720912 GCY720912 GMU720912 GWQ720912 HGM720912 HQI720912 IAE720912 IKA720912 ITW720912 JDS720912 JNO720912 JXK720912 KHG720912 KRC720912 LAY720912 LKU720912 LUQ720912 MEM720912 MOI720912 MYE720912 NIA720912 NRW720912 OBS720912 OLO720912 OVK720912 PFG720912 PPC720912 PYY720912 QIU720912 QSQ720912 RCM720912 RMI720912 RWE720912 SGA720912 SPW720912 SZS720912 TJO720912 TTK720912 UDG720912 UNC720912 UWY720912 VGU720912 VQQ720912 WAM720912 WKI720912 WUE720912 L786450 HS786448 RO786448 ABK786448 ALG786448 AVC786448 BEY786448 BOU786448 BYQ786448 CIM786448 CSI786448 DCE786448 DMA786448 DVW786448 EFS786448 EPO786448 EZK786448 FJG786448 FTC786448 GCY786448 GMU786448 GWQ786448 HGM786448 HQI786448 IAE786448 IKA786448 ITW786448 JDS786448 JNO786448 JXK786448 KHG786448 KRC786448 LAY786448 LKU786448 LUQ786448 MEM786448 MOI786448 MYE786448 NIA786448 NRW786448 OBS786448 OLO786448 OVK786448 PFG786448 PPC786448 PYY786448 QIU786448 QSQ786448 RCM786448 RMI786448 RWE786448 SGA786448 SPW786448 SZS786448 TJO786448 TTK786448 UDG786448 UNC786448 UWY786448 VGU786448 VQQ786448 WAM786448 WKI786448 WUE786448 L851986 HS851984 RO851984 ABK851984 ALG851984 AVC851984 BEY851984 BOU851984 BYQ851984 CIM851984 CSI851984 DCE851984 DMA851984 DVW851984 EFS851984 EPO851984 EZK851984 FJG851984 FTC851984 GCY851984 GMU851984 GWQ851984 HGM851984 HQI851984 IAE851984 IKA851984 ITW851984 JDS851984 JNO851984 JXK851984 KHG851984 KRC851984 LAY851984 LKU851984 LUQ851984 MEM851984 MOI851984 MYE851984 NIA851984 NRW851984 OBS851984 OLO851984 OVK851984 PFG851984 PPC851984 PYY851984 QIU851984 QSQ851984 RCM851984 RMI851984 RWE851984 SGA851984 SPW851984 SZS851984 TJO851984 TTK851984 UDG851984 UNC851984 UWY851984 VGU851984 VQQ851984 WAM851984 WKI851984 WUE851984 L917522 HS917520 RO917520 ABK917520 ALG917520 AVC917520 BEY917520 BOU917520 BYQ917520 CIM917520 CSI917520 DCE917520 DMA917520 DVW917520 EFS917520 EPO917520 EZK917520 FJG917520 FTC917520 GCY917520 GMU917520 GWQ917520 HGM917520 HQI917520 IAE917520 IKA917520 ITW917520 JDS917520 JNO917520 JXK917520 KHG917520 KRC917520 LAY917520 LKU917520 LUQ917520 MEM917520 MOI917520 MYE917520 NIA917520 NRW917520 OBS917520 OLO917520 OVK917520 PFG917520 PPC917520 PYY917520 QIU917520 QSQ917520 RCM917520 RMI917520 RWE917520 SGA917520 SPW917520 SZS917520 TJO917520 TTK917520 UDG917520 UNC917520 UWY917520 VGU917520 VQQ917520 WAM917520 WKI917520 WUE917520 L983058 HS983056 RO983056 ABK983056 ALG983056 AVC983056 BEY983056 BOU983056 BYQ983056 CIM983056 CSI983056 DCE983056 DMA983056 DVW983056 EFS983056 EPO983056 EZK983056 FJG983056 FTC983056 GCY983056 GMU983056 GWQ983056 HGM983056 HQI983056 IAE983056 IKA983056 ITW983056 JDS983056 JNO983056 JXK983056 KHG983056 KRC983056 LAY983056 LKU983056 LUQ983056 MEM983056 MOI983056 MYE983056 NIA983056 NRW983056 OBS983056 OLO983056 OVK983056 PFG983056 PPC983056 PYY983056 QIU983056 QSQ983056 RCM983056 RMI983056 RWE983056 SGA983056 SPW983056 SZS983056 TJO983056 TTK983056 UDG983056 UNC983056 UWY983056 VGU983056 VQQ983056 WAM983056 WKI983056 WUE983056 O65554:O65558 HV65552:HV65556 RR65552:RR65556 ABN65552:ABN65556 ALJ65552:ALJ65556 AVF65552:AVF65556 BFB65552:BFB65556 BOX65552:BOX65556 BYT65552:BYT65556 CIP65552:CIP65556 CSL65552:CSL65556 DCH65552:DCH65556 DMD65552:DMD65556 DVZ65552:DVZ65556 EFV65552:EFV65556 EPR65552:EPR65556 EZN65552:EZN65556 FJJ65552:FJJ65556 FTF65552:FTF65556 GDB65552:GDB65556 GMX65552:GMX65556 GWT65552:GWT65556 HGP65552:HGP65556 HQL65552:HQL65556 IAH65552:IAH65556 IKD65552:IKD65556 ITZ65552:ITZ65556 JDV65552:JDV65556 JNR65552:JNR65556 JXN65552:JXN65556 KHJ65552:KHJ65556 KRF65552:KRF65556 LBB65552:LBB65556 LKX65552:LKX65556 LUT65552:LUT65556 MEP65552:MEP65556 MOL65552:MOL65556 MYH65552:MYH65556 NID65552:NID65556 NRZ65552:NRZ65556 OBV65552:OBV65556 OLR65552:OLR65556 OVN65552:OVN65556 PFJ65552:PFJ65556 PPF65552:PPF65556 PZB65552:PZB65556 QIX65552:QIX65556 QST65552:QST65556 RCP65552:RCP65556 RML65552:RML65556 RWH65552:RWH65556 SGD65552:SGD65556 SPZ65552:SPZ65556 SZV65552:SZV65556 TJR65552:TJR65556 TTN65552:TTN65556 UDJ65552:UDJ65556 UNF65552:UNF65556 UXB65552:UXB65556 VGX65552:VGX65556 VQT65552:VQT65556 WAP65552:WAP65556 WKL65552:WKL65556 WUH65552:WUH65556 O131090:O131094 HV131088:HV131092 RR131088:RR131092 ABN131088:ABN131092 ALJ131088:ALJ131092 AVF131088:AVF131092 BFB131088:BFB131092 BOX131088:BOX131092 BYT131088:BYT131092 CIP131088:CIP131092 CSL131088:CSL131092 DCH131088:DCH131092 DMD131088:DMD131092 DVZ131088:DVZ131092 EFV131088:EFV131092 EPR131088:EPR131092 EZN131088:EZN131092 FJJ131088:FJJ131092 FTF131088:FTF131092 GDB131088:GDB131092 GMX131088:GMX131092 GWT131088:GWT131092 HGP131088:HGP131092 HQL131088:HQL131092 IAH131088:IAH131092 IKD131088:IKD131092 ITZ131088:ITZ131092 JDV131088:JDV131092 JNR131088:JNR131092 JXN131088:JXN131092 KHJ131088:KHJ131092 KRF131088:KRF131092 LBB131088:LBB131092 LKX131088:LKX131092 LUT131088:LUT131092 MEP131088:MEP131092 MOL131088:MOL131092 MYH131088:MYH131092 NID131088:NID131092 NRZ131088:NRZ131092 OBV131088:OBV131092 OLR131088:OLR131092 OVN131088:OVN131092 PFJ131088:PFJ131092 PPF131088:PPF131092 PZB131088:PZB131092 QIX131088:QIX131092 QST131088:QST131092 RCP131088:RCP131092 RML131088:RML131092 RWH131088:RWH131092 SGD131088:SGD131092 SPZ131088:SPZ131092 SZV131088:SZV131092 TJR131088:TJR131092 TTN131088:TTN131092 UDJ131088:UDJ131092 UNF131088:UNF131092 UXB131088:UXB131092 VGX131088:VGX131092 VQT131088:VQT131092 WAP131088:WAP131092 WKL131088:WKL131092 WUH131088:WUH131092 O196626:O196630 HV196624:HV196628 RR196624:RR196628 ABN196624:ABN196628 ALJ196624:ALJ196628 AVF196624:AVF196628 BFB196624:BFB196628 BOX196624:BOX196628 BYT196624:BYT196628 CIP196624:CIP196628 CSL196624:CSL196628 DCH196624:DCH196628 DMD196624:DMD196628 DVZ196624:DVZ196628 EFV196624:EFV196628 EPR196624:EPR196628 EZN196624:EZN196628 FJJ196624:FJJ196628 FTF196624:FTF196628 GDB196624:GDB196628 GMX196624:GMX196628 GWT196624:GWT196628 HGP196624:HGP196628 HQL196624:HQL196628 IAH196624:IAH196628 IKD196624:IKD196628 ITZ196624:ITZ196628 JDV196624:JDV196628 JNR196624:JNR196628 JXN196624:JXN196628 KHJ196624:KHJ196628 KRF196624:KRF196628 LBB196624:LBB196628 LKX196624:LKX196628 LUT196624:LUT196628 MEP196624:MEP196628 MOL196624:MOL196628 MYH196624:MYH196628 NID196624:NID196628 NRZ196624:NRZ196628 OBV196624:OBV196628 OLR196624:OLR196628 OVN196624:OVN196628 PFJ196624:PFJ196628 PPF196624:PPF196628 PZB196624:PZB196628 QIX196624:QIX196628 QST196624:QST196628 RCP196624:RCP196628 RML196624:RML196628 RWH196624:RWH196628 SGD196624:SGD196628 SPZ196624:SPZ196628 SZV196624:SZV196628 TJR196624:TJR196628 TTN196624:TTN196628 UDJ196624:UDJ196628 UNF196624:UNF196628 UXB196624:UXB196628 VGX196624:VGX196628 VQT196624:VQT196628 WAP196624:WAP196628 WKL196624:WKL196628 WUH196624:WUH196628 O262162:O262166 HV262160:HV262164 RR262160:RR262164 ABN262160:ABN262164 ALJ262160:ALJ262164 AVF262160:AVF262164 BFB262160:BFB262164 BOX262160:BOX262164 BYT262160:BYT262164 CIP262160:CIP262164 CSL262160:CSL262164 DCH262160:DCH262164 DMD262160:DMD262164 DVZ262160:DVZ262164 EFV262160:EFV262164 EPR262160:EPR262164 EZN262160:EZN262164 FJJ262160:FJJ262164 FTF262160:FTF262164 GDB262160:GDB262164 GMX262160:GMX262164 GWT262160:GWT262164 HGP262160:HGP262164 HQL262160:HQL262164 IAH262160:IAH262164 IKD262160:IKD262164 ITZ262160:ITZ262164 JDV262160:JDV262164 JNR262160:JNR262164 JXN262160:JXN262164 KHJ262160:KHJ262164 KRF262160:KRF262164 LBB262160:LBB262164 LKX262160:LKX262164 LUT262160:LUT262164 MEP262160:MEP262164 MOL262160:MOL262164 MYH262160:MYH262164 NID262160:NID262164 NRZ262160:NRZ262164 OBV262160:OBV262164 OLR262160:OLR262164 OVN262160:OVN262164 PFJ262160:PFJ262164 PPF262160:PPF262164 PZB262160:PZB262164 QIX262160:QIX262164 QST262160:QST262164 RCP262160:RCP262164 RML262160:RML262164 RWH262160:RWH262164 SGD262160:SGD262164 SPZ262160:SPZ262164 SZV262160:SZV262164 TJR262160:TJR262164 TTN262160:TTN262164 UDJ262160:UDJ262164 UNF262160:UNF262164 UXB262160:UXB262164 VGX262160:VGX262164 VQT262160:VQT262164 WAP262160:WAP262164 WKL262160:WKL262164 WUH262160:WUH262164 O327698:O327702 HV327696:HV327700 RR327696:RR327700 ABN327696:ABN327700 ALJ327696:ALJ327700 AVF327696:AVF327700 BFB327696:BFB327700 BOX327696:BOX327700 BYT327696:BYT327700 CIP327696:CIP327700 CSL327696:CSL327700 DCH327696:DCH327700 DMD327696:DMD327700 DVZ327696:DVZ327700 EFV327696:EFV327700 EPR327696:EPR327700 EZN327696:EZN327700 FJJ327696:FJJ327700 FTF327696:FTF327700 GDB327696:GDB327700 GMX327696:GMX327700 GWT327696:GWT327700 HGP327696:HGP327700 HQL327696:HQL327700 IAH327696:IAH327700 IKD327696:IKD327700 ITZ327696:ITZ327700 JDV327696:JDV327700 JNR327696:JNR327700 JXN327696:JXN327700 KHJ327696:KHJ327700 KRF327696:KRF327700 LBB327696:LBB327700 LKX327696:LKX327700 LUT327696:LUT327700 MEP327696:MEP327700 MOL327696:MOL327700 MYH327696:MYH327700 NID327696:NID327700 NRZ327696:NRZ327700 OBV327696:OBV327700 OLR327696:OLR327700 OVN327696:OVN327700 PFJ327696:PFJ327700 PPF327696:PPF327700 PZB327696:PZB327700 QIX327696:QIX327700 QST327696:QST327700 RCP327696:RCP327700 RML327696:RML327700 RWH327696:RWH327700 SGD327696:SGD327700 SPZ327696:SPZ327700 SZV327696:SZV327700 TJR327696:TJR327700 TTN327696:TTN327700 UDJ327696:UDJ327700 UNF327696:UNF327700 UXB327696:UXB327700 VGX327696:VGX327700 VQT327696:VQT327700 WAP327696:WAP327700 WKL327696:WKL327700 WUH327696:WUH327700 O393234:O393238 HV393232:HV393236 RR393232:RR393236 ABN393232:ABN393236 ALJ393232:ALJ393236 AVF393232:AVF393236 BFB393232:BFB393236 BOX393232:BOX393236 BYT393232:BYT393236 CIP393232:CIP393236 CSL393232:CSL393236 DCH393232:DCH393236 DMD393232:DMD393236 DVZ393232:DVZ393236 EFV393232:EFV393236 EPR393232:EPR393236 EZN393232:EZN393236 FJJ393232:FJJ393236 FTF393232:FTF393236 GDB393232:GDB393236 GMX393232:GMX393236 GWT393232:GWT393236 HGP393232:HGP393236 HQL393232:HQL393236 IAH393232:IAH393236 IKD393232:IKD393236 ITZ393232:ITZ393236 JDV393232:JDV393236 JNR393232:JNR393236 JXN393232:JXN393236 KHJ393232:KHJ393236 KRF393232:KRF393236 LBB393232:LBB393236 LKX393232:LKX393236 LUT393232:LUT393236 MEP393232:MEP393236 MOL393232:MOL393236 MYH393232:MYH393236 NID393232:NID393236 NRZ393232:NRZ393236 OBV393232:OBV393236 OLR393232:OLR393236 OVN393232:OVN393236 PFJ393232:PFJ393236 PPF393232:PPF393236 PZB393232:PZB393236 QIX393232:QIX393236 QST393232:QST393236 RCP393232:RCP393236 RML393232:RML393236 RWH393232:RWH393236 SGD393232:SGD393236 SPZ393232:SPZ393236 SZV393232:SZV393236 TJR393232:TJR393236 TTN393232:TTN393236 UDJ393232:UDJ393236 UNF393232:UNF393236 UXB393232:UXB393236 VGX393232:VGX393236 VQT393232:VQT393236 WAP393232:WAP393236 WKL393232:WKL393236 WUH393232:WUH393236 O458770:O458774 HV458768:HV458772 RR458768:RR458772 ABN458768:ABN458772 ALJ458768:ALJ458772 AVF458768:AVF458772 BFB458768:BFB458772 BOX458768:BOX458772 BYT458768:BYT458772 CIP458768:CIP458772 CSL458768:CSL458772 DCH458768:DCH458772 DMD458768:DMD458772 DVZ458768:DVZ458772 EFV458768:EFV458772 EPR458768:EPR458772 EZN458768:EZN458772 FJJ458768:FJJ458772 FTF458768:FTF458772 GDB458768:GDB458772 GMX458768:GMX458772 GWT458768:GWT458772 HGP458768:HGP458772 HQL458768:HQL458772 IAH458768:IAH458772 IKD458768:IKD458772 ITZ458768:ITZ458772 JDV458768:JDV458772 JNR458768:JNR458772 JXN458768:JXN458772 KHJ458768:KHJ458772 KRF458768:KRF458772 LBB458768:LBB458772 LKX458768:LKX458772 LUT458768:LUT458772 MEP458768:MEP458772 MOL458768:MOL458772 MYH458768:MYH458772 NID458768:NID458772 NRZ458768:NRZ458772 OBV458768:OBV458772 OLR458768:OLR458772 OVN458768:OVN458772 PFJ458768:PFJ458772 PPF458768:PPF458772 PZB458768:PZB458772 QIX458768:QIX458772 QST458768:QST458772 RCP458768:RCP458772 RML458768:RML458772 RWH458768:RWH458772 SGD458768:SGD458772 SPZ458768:SPZ458772 SZV458768:SZV458772 TJR458768:TJR458772 TTN458768:TTN458772 UDJ458768:UDJ458772 UNF458768:UNF458772 UXB458768:UXB458772 VGX458768:VGX458772 VQT458768:VQT458772 WAP458768:WAP458772 WKL458768:WKL458772 WUH458768:WUH458772 O524306:O524310 HV524304:HV524308 RR524304:RR524308 ABN524304:ABN524308 ALJ524304:ALJ524308 AVF524304:AVF524308 BFB524304:BFB524308 BOX524304:BOX524308 BYT524304:BYT524308 CIP524304:CIP524308 CSL524304:CSL524308 DCH524304:DCH524308 DMD524304:DMD524308 DVZ524304:DVZ524308 EFV524304:EFV524308 EPR524304:EPR524308 EZN524304:EZN524308 FJJ524304:FJJ524308 FTF524304:FTF524308 GDB524304:GDB524308 GMX524304:GMX524308 GWT524304:GWT524308 HGP524304:HGP524308 HQL524304:HQL524308 IAH524304:IAH524308 IKD524304:IKD524308 ITZ524304:ITZ524308 JDV524304:JDV524308 JNR524304:JNR524308 JXN524304:JXN524308 KHJ524304:KHJ524308 KRF524304:KRF524308 LBB524304:LBB524308 LKX524304:LKX524308 LUT524304:LUT524308 MEP524304:MEP524308 MOL524304:MOL524308 MYH524304:MYH524308 NID524304:NID524308 NRZ524304:NRZ524308 OBV524304:OBV524308 OLR524304:OLR524308 OVN524304:OVN524308 PFJ524304:PFJ524308 PPF524304:PPF524308 PZB524304:PZB524308 QIX524304:QIX524308 QST524304:QST524308 RCP524304:RCP524308 RML524304:RML524308 RWH524304:RWH524308 SGD524304:SGD524308 SPZ524304:SPZ524308 SZV524304:SZV524308 TJR524304:TJR524308 TTN524304:TTN524308 UDJ524304:UDJ524308 UNF524304:UNF524308 UXB524304:UXB524308 VGX524304:VGX524308 VQT524304:VQT524308 WAP524304:WAP524308 WKL524304:WKL524308 WUH524304:WUH524308 O589842:O589846 HV589840:HV589844 RR589840:RR589844 ABN589840:ABN589844 ALJ589840:ALJ589844 AVF589840:AVF589844 BFB589840:BFB589844 BOX589840:BOX589844 BYT589840:BYT589844 CIP589840:CIP589844 CSL589840:CSL589844 DCH589840:DCH589844 DMD589840:DMD589844 DVZ589840:DVZ589844 EFV589840:EFV589844 EPR589840:EPR589844 EZN589840:EZN589844 FJJ589840:FJJ589844 FTF589840:FTF589844 GDB589840:GDB589844 GMX589840:GMX589844 GWT589840:GWT589844 HGP589840:HGP589844 HQL589840:HQL589844 IAH589840:IAH589844 IKD589840:IKD589844 ITZ589840:ITZ589844 JDV589840:JDV589844 JNR589840:JNR589844 JXN589840:JXN589844 KHJ589840:KHJ589844 KRF589840:KRF589844 LBB589840:LBB589844 LKX589840:LKX589844 LUT589840:LUT589844 MEP589840:MEP589844 MOL589840:MOL589844 MYH589840:MYH589844 NID589840:NID589844 NRZ589840:NRZ589844 OBV589840:OBV589844 OLR589840:OLR589844 OVN589840:OVN589844 PFJ589840:PFJ589844 PPF589840:PPF589844 PZB589840:PZB589844 QIX589840:QIX589844 QST589840:QST589844 RCP589840:RCP589844 RML589840:RML589844 RWH589840:RWH589844 SGD589840:SGD589844 SPZ589840:SPZ589844 SZV589840:SZV589844 TJR589840:TJR589844 TTN589840:TTN589844 UDJ589840:UDJ589844 UNF589840:UNF589844 UXB589840:UXB589844 VGX589840:VGX589844 VQT589840:VQT589844 WAP589840:WAP589844 WKL589840:WKL589844 WUH589840:WUH589844 O655378:O655382 HV655376:HV655380 RR655376:RR655380 ABN655376:ABN655380 ALJ655376:ALJ655380 AVF655376:AVF655380 BFB655376:BFB655380 BOX655376:BOX655380 BYT655376:BYT655380 CIP655376:CIP655380 CSL655376:CSL655380 DCH655376:DCH655380 DMD655376:DMD655380 DVZ655376:DVZ655380 EFV655376:EFV655380 EPR655376:EPR655380 EZN655376:EZN655380 FJJ655376:FJJ655380 FTF655376:FTF655380 GDB655376:GDB655380 GMX655376:GMX655380 GWT655376:GWT655380 HGP655376:HGP655380 HQL655376:HQL655380 IAH655376:IAH655380 IKD655376:IKD655380 ITZ655376:ITZ655380 JDV655376:JDV655380 JNR655376:JNR655380 JXN655376:JXN655380 KHJ655376:KHJ655380 KRF655376:KRF655380 LBB655376:LBB655380 LKX655376:LKX655380 LUT655376:LUT655380 MEP655376:MEP655380 MOL655376:MOL655380 MYH655376:MYH655380 NID655376:NID655380 NRZ655376:NRZ655380 OBV655376:OBV655380 OLR655376:OLR655380 OVN655376:OVN655380 PFJ655376:PFJ655380 PPF655376:PPF655380 PZB655376:PZB655380 QIX655376:QIX655380 QST655376:QST655380 RCP655376:RCP655380 RML655376:RML655380 RWH655376:RWH655380 SGD655376:SGD655380 SPZ655376:SPZ655380 SZV655376:SZV655380 TJR655376:TJR655380 TTN655376:TTN655380 UDJ655376:UDJ655380 UNF655376:UNF655380 UXB655376:UXB655380 VGX655376:VGX655380 VQT655376:VQT655380 WAP655376:WAP655380 WKL655376:WKL655380 WUH655376:WUH655380 O720914:O720918 HV720912:HV720916 RR720912:RR720916 ABN720912:ABN720916 ALJ720912:ALJ720916 AVF720912:AVF720916 BFB720912:BFB720916 BOX720912:BOX720916 BYT720912:BYT720916 CIP720912:CIP720916 CSL720912:CSL720916 DCH720912:DCH720916 DMD720912:DMD720916 DVZ720912:DVZ720916 EFV720912:EFV720916 EPR720912:EPR720916 EZN720912:EZN720916 FJJ720912:FJJ720916 FTF720912:FTF720916 GDB720912:GDB720916 GMX720912:GMX720916 GWT720912:GWT720916 HGP720912:HGP720916 HQL720912:HQL720916 IAH720912:IAH720916 IKD720912:IKD720916 ITZ720912:ITZ720916 JDV720912:JDV720916 JNR720912:JNR720916 JXN720912:JXN720916 KHJ720912:KHJ720916 KRF720912:KRF720916 LBB720912:LBB720916 LKX720912:LKX720916 LUT720912:LUT720916 MEP720912:MEP720916 MOL720912:MOL720916 MYH720912:MYH720916 NID720912:NID720916 NRZ720912:NRZ720916 OBV720912:OBV720916 OLR720912:OLR720916 OVN720912:OVN720916 PFJ720912:PFJ720916 PPF720912:PPF720916 PZB720912:PZB720916 QIX720912:QIX720916 QST720912:QST720916 RCP720912:RCP720916 RML720912:RML720916 RWH720912:RWH720916 SGD720912:SGD720916 SPZ720912:SPZ720916 SZV720912:SZV720916 TJR720912:TJR720916 TTN720912:TTN720916 UDJ720912:UDJ720916 UNF720912:UNF720916 UXB720912:UXB720916 VGX720912:VGX720916 VQT720912:VQT720916 WAP720912:WAP720916 WKL720912:WKL720916 WUH720912:WUH720916 O786450:O786454 HV786448:HV786452 RR786448:RR786452 ABN786448:ABN786452 ALJ786448:ALJ786452 AVF786448:AVF786452 BFB786448:BFB786452 BOX786448:BOX786452 BYT786448:BYT786452 CIP786448:CIP786452 CSL786448:CSL786452 DCH786448:DCH786452 DMD786448:DMD786452 DVZ786448:DVZ786452 EFV786448:EFV786452 EPR786448:EPR786452 EZN786448:EZN786452 FJJ786448:FJJ786452 FTF786448:FTF786452 GDB786448:GDB786452 GMX786448:GMX786452 GWT786448:GWT786452 HGP786448:HGP786452 HQL786448:HQL786452 IAH786448:IAH786452 IKD786448:IKD786452 ITZ786448:ITZ786452 JDV786448:JDV786452 JNR786448:JNR786452 JXN786448:JXN786452 KHJ786448:KHJ786452 KRF786448:KRF786452 LBB786448:LBB786452 LKX786448:LKX786452 LUT786448:LUT786452 MEP786448:MEP786452 MOL786448:MOL786452 MYH786448:MYH786452 NID786448:NID786452 NRZ786448:NRZ786452 OBV786448:OBV786452 OLR786448:OLR786452 OVN786448:OVN786452 PFJ786448:PFJ786452 PPF786448:PPF786452 PZB786448:PZB786452 QIX786448:QIX786452 QST786448:QST786452 RCP786448:RCP786452 RML786448:RML786452 RWH786448:RWH786452 SGD786448:SGD786452 SPZ786448:SPZ786452 SZV786448:SZV786452 TJR786448:TJR786452 TTN786448:TTN786452 UDJ786448:UDJ786452 UNF786448:UNF786452 UXB786448:UXB786452 VGX786448:VGX786452 VQT786448:VQT786452 WAP786448:WAP786452 WKL786448:WKL786452 WUH786448:WUH786452 O851986:O851990 HV851984:HV851988 RR851984:RR851988 ABN851984:ABN851988 ALJ851984:ALJ851988 AVF851984:AVF851988 BFB851984:BFB851988 BOX851984:BOX851988 BYT851984:BYT851988 CIP851984:CIP851988 CSL851984:CSL851988 DCH851984:DCH851988 DMD851984:DMD851988 DVZ851984:DVZ851988 EFV851984:EFV851988 EPR851984:EPR851988 EZN851984:EZN851988 FJJ851984:FJJ851988 FTF851984:FTF851988 GDB851984:GDB851988 GMX851984:GMX851988 GWT851984:GWT851988 HGP851984:HGP851988 HQL851984:HQL851988 IAH851984:IAH851988 IKD851984:IKD851988 ITZ851984:ITZ851988 JDV851984:JDV851988 JNR851984:JNR851988 JXN851984:JXN851988 KHJ851984:KHJ851988 KRF851984:KRF851988 LBB851984:LBB851988 LKX851984:LKX851988 LUT851984:LUT851988 MEP851984:MEP851988 MOL851984:MOL851988 MYH851984:MYH851988 NID851984:NID851988 NRZ851984:NRZ851988 OBV851984:OBV851988 OLR851984:OLR851988 OVN851984:OVN851988 PFJ851984:PFJ851988 PPF851984:PPF851988 PZB851984:PZB851988 QIX851984:QIX851988 QST851984:QST851988 RCP851984:RCP851988 RML851984:RML851988 RWH851984:RWH851988 SGD851984:SGD851988 SPZ851984:SPZ851988 SZV851984:SZV851988 TJR851984:TJR851988 TTN851984:TTN851988 UDJ851984:UDJ851988 UNF851984:UNF851988 UXB851984:UXB851988 VGX851984:VGX851988 VQT851984:VQT851988 WAP851984:WAP851988 WKL851984:WKL851988 WUH851984:WUH851988 O917522:O917526 HV917520:HV917524 RR917520:RR917524 ABN917520:ABN917524 ALJ917520:ALJ917524 AVF917520:AVF917524 BFB917520:BFB917524 BOX917520:BOX917524 BYT917520:BYT917524 CIP917520:CIP917524 CSL917520:CSL917524 DCH917520:DCH917524 DMD917520:DMD917524 DVZ917520:DVZ917524 EFV917520:EFV917524 EPR917520:EPR917524 EZN917520:EZN917524 FJJ917520:FJJ917524 FTF917520:FTF917524 GDB917520:GDB917524 GMX917520:GMX917524 GWT917520:GWT917524 HGP917520:HGP917524 HQL917520:HQL917524 IAH917520:IAH917524 IKD917520:IKD917524 ITZ917520:ITZ917524 JDV917520:JDV917524 JNR917520:JNR917524 JXN917520:JXN917524 KHJ917520:KHJ917524 KRF917520:KRF917524 LBB917520:LBB917524 LKX917520:LKX917524 LUT917520:LUT917524 MEP917520:MEP917524 MOL917520:MOL917524 MYH917520:MYH917524 NID917520:NID917524 NRZ917520:NRZ917524 OBV917520:OBV917524 OLR917520:OLR917524 OVN917520:OVN917524 PFJ917520:PFJ917524 PPF917520:PPF917524 PZB917520:PZB917524 QIX917520:QIX917524 QST917520:QST917524 RCP917520:RCP917524 RML917520:RML917524 RWH917520:RWH917524 SGD917520:SGD917524 SPZ917520:SPZ917524 SZV917520:SZV917524 TJR917520:TJR917524 TTN917520:TTN917524 UDJ917520:UDJ917524 UNF917520:UNF917524 UXB917520:UXB917524 VGX917520:VGX917524 VQT917520:VQT917524 WAP917520:WAP917524 WKL917520:WKL917524 WUH917520:WUH917524 O983058:O983062 HV983056:HV983060 RR983056:RR983060 ABN983056:ABN983060 ALJ983056:ALJ983060 AVF983056:AVF983060 BFB983056:BFB983060 BOX983056:BOX983060 BYT983056:BYT983060 CIP983056:CIP983060 CSL983056:CSL983060 DCH983056:DCH983060 DMD983056:DMD983060 DVZ983056:DVZ983060 EFV983056:EFV983060 EPR983056:EPR983060 EZN983056:EZN983060 FJJ983056:FJJ983060 FTF983056:FTF983060 GDB983056:GDB983060 GMX983056:GMX983060 GWT983056:GWT983060 HGP983056:HGP983060 HQL983056:HQL983060 IAH983056:IAH983060 IKD983056:IKD983060 ITZ983056:ITZ983060 JDV983056:JDV983060 JNR983056:JNR983060 JXN983056:JXN983060 KHJ983056:KHJ983060 KRF983056:KRF983060 LBB983056:LBB983060 LKX983056:LKX983060 LUT983056:LUT983060 MEP983056:MEP983060 MOL983056:MOL983060 MYH983056:MYH983060 NID983056:NID983060 NRZ983056:NRZ983060 OBV983056:OBV983060 OLR983056:OLR983060 OVN983056:OVN983060 PFJ983056:PFJ983060 PPF983056:PPF983060 PZB983056:PZB983060 QIX983056:QIX983060 QST983056:QST983060 RCP983056:RCP983060 RML983056:RML983060 RWH983056:RWH983060 SGD983056:SGD983060 SPZ983056:SPZ983060 SZV983056:SZV983060 TJR983056:TJR983060 TTN983056:TTN983060 UDJ983056:UDJ983060 UNF983056:UNF983060 UXB983056:UXB983060 VGX983056:VGX983060 VQT983056:VQT983060 WAP983056:WAP983060 WKL983056:WKL983060 WUH983056:WUH983060 HW65555:IK65556 RS65555:SG65556 ABO65555:ACC65556 ALK65555:ALY65556 AVG65555:AVU65556 BFC65555:BFQ65556 BOY65555:BPM65556 BYU65555:BZI65556 CIQ65555:CJE65556 CSM65555:CTA65556 DCI65555:DCW65556 DME65555:DMS65556 DWA65555:DWO65556 EFW65555:EGK65556 EPS65555:EQG65556 EZO65555:FAC65556 FJK65555:FJY65556 FTG65555:FTU65556 GDC65555:GDQ65556 GMY65555:GNM65556 GWU65555:GXI65556 HGQ65555:HHE65556 HQM65555:HRA65556 IAI65555:IAW65556 IKE65555:IKS65556 IUA65555:IUO65556 JDW65555:JEK65556 JNS65555:JOG65556 JXO65555:JYC65556 KHK65555:KHY65556 KRG65555:KRU65556 LBC65555:LBQ65556 LKY65555:LLM65556 LUU65555:LVI65556 MEQ65555:MFE65556 MOM65555:MPA65556 MYI65555:MYW65556 NIE65555:NIS65556 NSA65555:NSO65556 OBW65555:OCK65556 OLS65555:OMG65556 OVO65555:OWC65556 PFK65555:PFY65556 PPG65555:PPU65556 PZC65555:PZQ65556 QIY65555:QJM65556 QSU65555:QTI65556 RCQ65555:RDE65556 RMM65555:RNA65556 RWI65555:RWW65556 SGE65555:SGS65556 SQA65555:SQO65556 SZW65555:TAK65556 TJS65555:TKG65556 TTO65555:TUC65556 UDK65555:UDY65556 UNG65555:UNU65556 UXC65555:UXQ65556 VGY65555:VHM65556 VQU65555:VRI65556 WAQ65555:WBE65556 WKM65555:WLA65556 WUI65555:WUW65556 HW131091:IK131092 RS131091:SG131092 ABO131091:ACC131092 ALK131091:ALY131092 AVG131091:AVU131092 BFC131091:BFQ131092 BOY131091:BPM131092 BYU131091:BZI131092 CIQ131091:CJE131092 CSM131091:CTA131092 DCI131091:DCW131092 DME131091:DMS131092 DWA131091:DWO131092 EFW131091:EGK131092 EPS131091:EQG131092 EZO131091:FAC131092 FJK131091:FJY131092 FTG131091:FTU131092 GDC131091:GDQ131092 GMY131091:GNM131092 GWU131091:GXI131092 HGQ131091:HHE131092 HQM131091:HRA131092 IAI131091:IAW131092 IKE131091:IKS131092 IUA131091:IUO131092 JDW131091:JEK131092 JNS131091:JOG131092 JXO131091:JYC131092 KHK131091:KHY131092 KRG131091:KRU131092 LBC131091:LBQ131092 LKY131091:LLM131092 LUU131091:LVI131092 MEQ131091:MFE131092 MOM131091:MPA131092 MYI131091:MYW131092 NIE131091:NIS131092 NSA131091:NSO131092 OBW131091:OCK131092 OLS131091:OMG131092 OVO131091:OWC131092 PFK131091:PFY131092 PPG131091:PPU131092 PZC131091:PZQ131092 QIY131091:QJM131092 QSU131091:QTI131092 RCQ131091:RDE131092 RMM131091:RNA131092 RWI131091:RWW131092 SGE131091:SGS131092 SQA131091:SQO131092 SZW131091:TAK131092 TJS131091:TKG131092 TTO131091:TUC131092 UDK131091:UDY131092 UNG131091:UNU131092 UXC131091:UXQ131092 VGY131091:VHM131092 VQU131091:VRI131092 WAQ131091:WBE131092 WKM131091:WLA131092 WUI131091:WUW131092 HW196627:IK196628 RS196627:SG196628 ABO196627:ACC196628 ALK196627:ALY196628 AVG196627:AVU196628 BFC196627:BFQ196628 BOY196627:BPM196628 BYU196627:BZI196628 CIQ196627:CJE196628 CSM196627:CTA196628 DCI196627:DCW196628 DME196627:DMS196628 DWA196627:DWO196628 EFW196627:EGK196628 EPS196627:EQG196628 EZO196627:FAC196628 FJK196627:FJY196628 FTG196627:FTU196628 GDC196627:GDQ196628 GMY196627:GNM196628 GWU196627:GXI196628 HGQ196627:HHE196628 HQM196627:HRA196628 IAI196627:IAW196628 IKE196627:IKS196628 IUA196627:IUO196628 JDW196627:JEK196628 JNS196627:JOG196628 JXO196627:JYC196628 KHK196627:KHY196628 KRG196627:KRU196628 LBC196627:LBQ196628 LKY196627:LLM196628 LUU196627:LVI196628 MEQ196627:MFE196628 MOM196627:MPA196628 MYI196627:MYW196628 NIE196627:NIS196628 NSA196627:NSO196628 OBW196627:OCK196628 OLS196627:OMG196628 OVO196627:OWC196628 PFK196627:PFY196628 PPG196627:PPU196628 PZC196627:PZQ196628 QIY196627:QJM196628 QSU196627:QTI196628 RCQ196627:RDE196628 RMM196627:RNA196628 RWI196627:RWW196628 SGE196627:SGS196628 SQA196627:SQO196628 SZW196627:TAK196628 TJS196627:TKG196628 TTO196627:TUC196628 UDK196627:UDY196628 UNG196627:UNU196628 UXC196627:UXQ196628 VGY196627:VHM196628 VQU196627:VRI196628 WAQ196627:WBE196628 WKM196627:WLA196628 WUI196627:WUW196628 HW262163:IK262164 RS262163:SG262164 ABO262163:ACC262164 ALK262163:ALY262164 AVG262163:AVU262164 BFC262163:BFQ262164 BOY262163:BPM262164 BYU262163:BZI262164 CIQ262163:CJE262164 CSM262163:CTA262164 DCI262163:DCW262164 DME262163:DMS262164 DWA262163:DWO262164 EFW262163:EGK262164 EPS262163:EQG262164 EZO262163:FAC262164 FJK262163:FJY262164 FTG262163:FTU262164 GDC262163:GDQ262164 GMY262163:GNM262164 GWU262163:GXI262164 HGQ262163:HHE262164 HQM262163:HRA262164 IAI262163:IAW262164 IKE262163:IKS262164 IUA262163:IUO262164 JDW262163:JEK262164 JNS262163:JOG262164 JXO262163:JYC262164 KHK262163:KHY262164 KRG262163:KRU262164 LBC262163:LBQ262164 LKY262163:LLM262164 LUU262163:LVI262164 MEQ262163:MFE262164 MOM262163:MPA262164 MYI262163:MYW262164 NIE262163:NIS262164 NSA262163:NSO262164 OBW262163:OCK262164 OLS262163:OMG262164 OVO262163:OWC262164 PFK262163:PFY262164 PPG262163:PPU262164 PZC262163:PZQ262164 QIY262163:QJM262164 QSU262163:QTI262164 RCQ262163:RDE262164 RMM262163:RNA262164 RWI262163:RWW262164 SGE262163:SGS262164 SQA262163:SQO262164 SZW262163:TAK262164 TJS262163:TKG262164 TTO262163:TUC262164 UDK262163:UDY262164 UNG262163:UNU262164 UXC262163:UXQ262164 VGY262163:VHM262164 VQU262163:VRI262164 WAQ262163:WBE262164 WKM262163:WLA262164 WUI262163:WUW262164 HW327699:IK327700 RS327699:SG327700 ABO327699:ACC327700 ALK327699:ALY327700 AVG327699:AVU327700 BFC327699:BFQ327700 BOY327699:BPM327700 BYU327699:BZI327700 CIQ327699:CJE327700 CSM327699:CTA327700 DCI327699:DCW327700 DME327699:DMS327700 DWA327699:DWO327700 EFW327699:EGK327700 EPS327699:EQG327700 EZO327699:FAC327700 FJK327699:FJY327700 FTG327699:FTU327700 GDC327699:GDQ327700 GMY327699:GNM327700 GWU327699:GXI327700 HGQ327699:HHE327700 HQM327699:HRA327700 IAI327699:IAW327700 IKE327699:IKS327700 IUA327699:IUO327700 JDW327699:JEK327700 JNS327699:JOG327700 JXO327699:JYC327700 KHK327699:KHY327700 KRG327699:KRU327700 LBC327699:LBQ327700 LKY327699:LLM327700 LUU327699:LVI327700 MEQ327699:MFE327700 MOM327699:MPA327700 MYI327699:MYW327700 NIE327699:NIS327700 NSA327699:NSO327700 OBW327699:OCK327700 OLS327699:OMG327700 OVO327699:OWC327700 PFK327699:PFY327700 PPG327699:PPU327700 PZC327699:PZQ327700 QIY327699:QJM327700 QSU327699:QTI327700 RCQ327699:RDE327700 RMM327699:RNA327700 RWI327699:RWW327700 SGE327699:SGS327700 SQA327699:SQO327700 SZW327699:TAK327700 TJS327699:TKG327700 TTO327699:TUC327700 UDK327699:UDY327700 UNG327699:UNU327700 UXC327699:UXQ327700 VGY327699:VHM327700 VQU327699:VRI327700 WAQ327699:WBE327700 WKM327699:WLA327700 WUI327699:WUW327700 HW393235:IK393236 RS393235:SG393236 ABO393235:ACC393236 ALK393235:ALY393236 AVG393235:AVU393236 BFC393235:BFQ393236 BOY393235:BPM393236 BYU393235:BZI393236 CIQ393235:CJE393236 CSM393235:CTA393236 DCI393235:DCW393236 DME393235:DMS393236 DWA393235:DWO393236 EFW393235:EGK393236 EPS393235:EQG393236 EZO393235:FAC393236 FJK393235:FJY393236 FTG393235:FTU393236 GDC393235:GDQ393236 GMY393235:GNM393236 GWU393235:GXI393236 HGQ393235:HHE393236 HQM393235:HRA393236 IAI393235:IAW393236 IKE393235:IKS393236 IUA393235:IUO393236 JDW393235:JEK393236 JNS393235:JOG393236 JXO393235:JYC393236 KHK393235:KHY393236 KRG393235:KRU393236 LBC393235:LBQ393236 LKY393235:LLM393236 LUU393235:LVI393236 MEQ393235:MFE393236 MOM393235:MPA393236 MYI393235:MYW393236 NIE393235:NIS393236 NSA393235:NSO393236 OBW393235:OCK393236 OLS393235:OMG393236 OVO393235:OWC393236 PFK393235:PFY393236 PPG393235:PPU393236 PZC393235:PZQ393236 QIY393235:QJM393236 QSU393235:QTI393236 RCQ393235:RDE393236 RMM393235:RNA393236 RWI393235:RWW393236 SGE393235:SGS393236 SQA393235:SQO393236 SZW393235:TAK393236 TJS393235:TKG393236 TTO393235:TUC393236 UDK393235:UDY393236 UNG393235:UNU393236 UXC393235:UXQ393236 VGY393235:VHM393236 VQU393235:VRI393236 WAQ393235:WBE393236 WKM393235:WLA393236 WUI393235:WUW393236 HW458771:IK458772 RS458771:SG458772 ABO458771:ACC458772 ALK458771:ALY458772 AVG458771:AVU458772 BFC458771:BFQ458772 BOY458771:BPM458772 BYU458771:BZI458772 CIQ458771:CJE458772 CSM458771:CTA458772 DCI458771:DCW458772 DME458771:DMS458772 DWA458771:DWO458772 EFW458771:EGK458772 EPS458771:EQG458772 EZO458771:FAC458772 FJK458771:FJY458772 FTG458771:FTU458772 GDC458771:GDQ458772 GMY458771:GNM458772 GWU458771:GXI458772 HGQ458771:HHE458772 HQM458771:HRA458772 IAI458771:IAW458772 IKE458771:IKS458772 IUA458771:IUO458772 JDW458771:JEK458772 JNS458771:JOG458772 JXO458771:JYC458772 KHK458771:KHY458772 KRG458771:KRU458772 LBC458771:LBQ458772 LKY458771:LLM458772 LUU458771:LVI458772 MEQ458771:MFE458772 MOM458771:MPA458772 MYI458771:MYW458772 NIE458771:NIS458772 NSA458771:NSO458772 OBW458771:OCK458772 OLS458771:OMG458772 OVO458771:OWC458772 PFK458771:PFY458772 PPG458771:PPU458772 PZC458771:PZQ458772 QIY458771:QJM458772 QSU458771:QTI458772 RCQ458771:RDE458772 RMM458771:RNA458772 RWI458771:RWW458772 SGE458771:SGS458772 SQA458771:SQO458772 SZW458771:TAK458772 TJS458771:TKG458772 TTO458771:TUC458772 UDK458771:UDY458772 UNG458771:UNU458772 UXC458771:UXQ458772 VGY458771:VHM458772 VQU458771:VRI458772 WAQ458771:WBE458772 WKM458771:WLA458772 WUI458771:WUW458772 HW524307:IK524308 RS524307:SG524308 ABO524307:ACC524308 ALK524307:ALY524308 AVG524307:AVU524308 BFC524307:BFQ524308 BOY524307:BPM524308 BYU524307:BZI524308 CIQ524307:CJE524308 CSM524307:CTA524308 DCI524307:DCW524308 DME524307:DMS524308 DWA524307:DWO524308 EFW524307:EGK524308 EPS524307:EQG524308 EZO524307:FAC524308 FJK524307:FJY524308 FTG524307:FTU524308 GDC524307:GDQ524308 GMY524307:GNM524308 GWU524307:GXI524308 HGQ524307:HHE524308 HQM524307:HRA524308 IAI524307:IAW524308 IKE524307:IKS524308 IUA524307:IUO524308 JDW524307:JEK524308 JNS524307:JOG524308 JXO524307:JYC524308 KHK524307:KHY524308 KRG524307:KRU524308 LBC524307:LBQ524308 LKY524307:LLM524308 LUU524307:LVI524308 MEQ524307:MFE524308 MOM524307:MPA524308 MYI524307:MYW524308 NIE524307:NIS524308 NSA524307:NSO524308 OBW524307:OCK524308 OLS524307:OMG524308 OVO524307:OWC524308 PFK524307:PFY524308 PPG524307:PPU524308 PZC524307:PZQ524308 QIY524307:QJM524308 QSU524307:QTI524308 RCQ524307:RDE524308 RMM524307:RNA524308 RWI524307:RWW524308 SGE524307:SGS524308 SQA524307:SQO524308 SZW524307:TAK524308 TJS524307:TKG524308 TTO524307:TUC524308 UDK524307:UDY524308 UNG524307:UNU524308 UXC524307:UXQ524308 VGY524307:VHM524308 VQU524307:VRI524308 WAQ524307:WBE524308 WKM524307:WLA524308 WUI524307:WUW524308 HW589843:IK589844 RS589843:SG589844 ABO589843:ACC589844 ALK589843:ALY589844 AVG589843:AVU589844 BFC589843:BFQ589844 BOY589843:BPM589844 BYU589843:BZI589844 CIQ589843:CJE589844 CSM589843:CTA589844 DCI589843:DCW589844 DME589843:DMS589844 DWA589843:DWO589844 EFW589843:EGK589844 EPS589843:EQG589844 EZO589843:FAC589844 FJK589843:FJY589844 FTG589843:FTU589844 GDC589843:GDQ589844 GMY589843:GNM589844 GWU589843:GXI589844 HGQ589843:HHE589844 HQM589843:HRA589844 IAI589843:IAW589844 IKE589843:IKS589844 IUA589843:IUO589844 JDW589843:JEK589844 JNS589843:JOG589844 JXO589843:JYC589844 KHK589843:KHY589844 KRG589843:KRU589844 LBC589843:LBQ589844 LKY589843:LLM589844 LUU589843:LVI589844 MEQ589843:MFE589844 MOM589843:MPA589844 MYI589843:MYW589844 NIE589843:NIS589844 NSA589843:NSO589844 OBW589843:OCK589844 OLS589843:OMG589844 OVO589843:OWC589844 PFK589843:PFY589844 PPG589843:PPU589844 PZC589843:PZQ589844 QIY589843:QJM589844 QSU589843:QTI589844 RCQ589843:RDE589844 RMM589843:RNA589844 RWI589843:RWW589844 SGE589843:SGS589844 SQA589843:SQO589844 SZW589843:TAK589844 TJS589843:TKG589844 TTO589843:TUC589844 UDK589843:UDY589844 UNG589843:UNU589844 UXC589843:UXQ589844 VGY589843:VHM589844 VQU589843:VRI589844 WAQ589843:WBE589844 WKM589843:WLA589844 WUI589843:WUW589844 HW655379:IK655380 RS655379:SG655380 ABO655379:ACC655380 ALK655379:ALY655380 AVG655379:AVU655380 BFC655379:BFQ655380 BOY655379:BPM655380 BYU655379:BZI655380 CIQ655379:CJE655380 CSM655379:CTA655380 DCI655379:DCW655380 DME655379:DMS655380 DWA655379:DWO655380 EFW655379:EGK655380 EPS655379:EQG655380 EZO655379:FAC655380 FJK655379:FJY655380 FTG655379:FTU655380 GDC655379:GDQ655380 GMY655379:GNM655380 GWU655379:GXI655380 HGQ655379:HHE655380 HQM655379:HRA655380 IAI655379:IAW655380 IKE655379:IKS655380 IUA655379:IUO655380 JDW655379:JEK655380 JNS655379:JOG655380 JXO655379:JYC655380 KHK655379:KHY655380 KRG655379:KRU655380 LBC655379:LBQ655380 LKY655379:LLM655380 LUU655379:LVI655380 MEQ655379:MFE655380 MOM655379:MPA655380 MYI655379:MYW655380 NIE655379:NIS655380 NSA655379:NSO655380 OBW655379:OCK655380 OLS655379:OMG655380 OVO655379:OWC655380 PFK655379:PFY655380 PPG655379:PPU655380 PZC655379:PZQ655380 QIY655379:QJM655380 QSU655379:QTI655380 RCQ655379:RDE655380 RMM655379:RNA655380 RWI655379:RWW655380 SGE655379:SGS655380 SQA655379:SQO655380 SZW655379:TAK655380 TJS655379:TKG655380 TTO655379:TUC655380 UDK655379:UDY655380 UNG655379:UNU655380 UXC655379:UXQ655380 VGY655379:VHM655380 VQU655379:VRI655380 WAQ655379:WBE655380 WKM655379:WLA655380 WUI655379:WUW655380 HW720915:IK720916 RS720915:SG720916 ABO720915:ACC720916 ALK720915:ALY720916 AVG720915:AVU720916 BFC720915:BFQ720916 BOY720915:BPM720916 BYU720915:BZI720916 CIQ720915:CJE720916 CSM720915:CTA720916 DCI720915:DCW720916 DME720915:DMS720916 DWA720915:DWO720916 EFW720915:EGK720916 EPS720915:EQG720916 EZO720915:FAC720916 FJK720915:FJY720916 FTG720915:FTU720916 GDC720915:GDQ720916 GMY720915:GNM720916 GWU720915:GXI720916 HGQ720915:HHE720916 HQM720915:HRA720916 IAI720915:IAW720916 IKE720915:IKS720916 IUA720915:IUO720916 JDW720915:JEK720916 JNS720915:JOG720916 JXO720915:JYC720916 KHK720915:KHY720916 KRG720915:KRU720916 LBC720915:LBQ720916 LKY720915:LLM720916 LUU720915:LVI720916 MEQ720915:MFE720916 MOM720915:MPA720916 MYI720915:MYW720916 NIE720915:NIS720916 NSA720915:NSO720916 OBW720915:OCK720916 OLS720915:OMG720916 OVO720915:OWC720916 PFK720915:PFY720916 PPG720915:PPU720916 PZC720915:PZQ720916 QIY720915:QJM720916 QSU720915:QTI720916 RCQ720915:RDE720916 RMM720915:RNA720916 RWI720915:RWW720916 SGE720915:SGS720916 SQA720915:SQO720916 SZW720915:TAK720916 TJS720915:TKG720916 TTO720915:TUC720916 UDK720915:UDY720916 UNG720915:UNU720916 UXC720915:UXQ720916 VGY720915:VHM720916 VQU720915:VRI720916 WAQ720915:WBE720916 WKM720915:WLA720916 WUI720915:WUW720916 HW786451:IK786452 RS786451:SG786452 ABO786451:ACC786452 ALK786451:ALY786452 AVG786451:AVU786452 BFC786451:BFQ786452 BOY786451:BPM786452 BYU786451:BZI786452 CIQ786451:CJE786452 CSM786451:CTA786452 DCI786451:DCW786452 DME786451:DMS786452 DWA786451:DWO786452 EFW786451:EGK786452 EPS786451:EQG786452 EZO786451:FAC786452 FJK786451:FJY786452 FTG786451:FTU786452 GDC786451:GDQ786452 GMY786451:GNM786452 GWU786451:GXI786452 HGQ786451:HHE786452 HQM786451:HRA786452 IAI786451:IAW786452 IKE786451:IKS786452 IUA786451:IUO786452 JDW786451:JEK786452 JNS786451:JOG786452 JXO786451:JYC786452 KHK786451:KHY786452 KRG786451:KRU786452 LBC786451:LBQ786452 LKY786451:LLM786452 LUU786451:LVI786452 MEQ786451:MFE786452 MOM786451:MPA786452 MYI786451:MYW786452 NIE786451:NIS786452 NSA786451:NSO786452 OBW786451:OCK786452 OLS786451:OMG786452 OVO786451:OWC786452 PFK786451:PFY786452 PPG786451:PPU786452 PZC786451:PZQ786452 QIY786451:QJM786452 QSU786451:QTI786452 RCQ786451:RDE786452 RMM786451:RNA786452 RWI786451:RWW786452 SGE786451:SGS786452 SQA786451:SQO786452 SZW786451:TAK786452 TJS786451:TKG786452 TTO786451:TUC786452 UDK786451:UDY786452 UNG786451:UNU786452 UXC786451:UXQ786452 VGY786451:VHM786452 VQU786451:VRI786452 WAQ786451:WBE786452 WKM786451:WLA786452 WUI786451:WUW786452 HW851987:IK851988 RS851987:SG851988 ABO851987:ACC851988 ALK851987:ALY851988 AVG851987:AVU851988 BFC851987:BFQ851988 BOY851987:BPM851988 BYU851987:BZI851988 CIQ851987:CJE851988 CSM851987:CTA851988 DCI851987:DCW851988 DME851987:DMS851988 DWA851987:DWO851988 EFW851987:EGK851988 EPS851987:EQG851988 EZO851987:FAC851988 FJK851987:FJY851988 FTG851987:FTU851988 GDC851987:GDQ851988 GMY851987:GNM851988 GWU851987:GXI851988 HGQ851987:HHE851988 HQM851987:HRA851988 IAI851987:IAW851988 IKE851987:IKS851988 IUA851987:IUO851988 JDW851987:JEK851988 JNS851987:JOG851988 JXO851987:JYC851988 KHK851987:KHY851988 KRG851987:KRU851988 LBC851987:LBQ851988 LKY851987:LLM851988 LUU851987:LVI851988 MEQ851987:MFE851988 MOM851987:MPA851988 MYI851987:MYW851988 NIE851987:NIS851988 NSA851987:NSO851988 OBW851987:OCK851988 OLS851987:OMG851988 OVO851987:OWC851988 PFK851987:PFY851988 PPG851987:PPU851988 PZC851987:PZQ851988 QIY851987:QJM851988 QSU851987:QTI851988 RCQ851987:RDE851988 RMM851987:RNA851988 RWI851987:RWW851988 SGE851987:SGS851988 SQA851987:SQO851988 SZW851987:TAK851988 TJS851987:TKG851988 TTO851987:TUC851988 UDK851987:UDY851988 UNG851987:UNU851988 UXC851987:UXQ851988 VGY851987:VHM851988 VQU851987:VRI851988 WAQ851987:WBE851988 WKM851987:WLA851988 WUI851987:WUW851988 HW917523:IK917524 RS917523:SG917524 ABO917523:ACC917524 ALK917523:ALY917524 AVG917523:AVU917524 BFC917523:BFQ917524 BOY917523:BPM917524 BYU917523:BZI917524 CIQ917523:CJE917524 CSM917523:CTA917524 DCI917523:DCW917524 DME917523:DMS917524 DWA917523:DWO917524 EFW917523:EGK917524 EPS917523:EQG917524 EZO917523:FAC917524 FJK917523:FJY917524 FTG917523:FTU917524 GDC917523:GDQ917524 GMY917523:GNM917524 GWU917523:GXI917524 HGQ917523:HHE917524 HQM917523:HRA917524 IAI917523:IAW917524 IKE917523:IKS917524 IUA917523:IUO917524 JDW917523:JEK917524 JNS917523:JOG917524 JXO917523:JYC917524 KHK917523:KHY917524 KRG917523:KRU917524 LBC917523:LBQ917524 LKY917523:LLM917524 LUU917523:LVI917524 MEQ917523:MFE917524 MOM917523:MPA917524 MYI917523:MYW917524 NIE917523:NIS917524 NSA917523:NSO917524 OBW917523:OCK917524 OLS917523:OMG917524 OVO917523:OWC917524 PFK917523:PFY917524 PPG917523:PPU917524 PZC917523:PZQ917524 QIY917523:QJM917524 QSU917523:QTI917524 RCQ917523:RDE917524 RMM917523:RNA917524 RWI917523:RWW917524 SGE917523:SGS917524 SQA917523:SQO917524 SZW917523:TAK917524 TJS917523:TKG917524 TTO917523:TUC917524 UDK917523:UDY917524 UNG917523:UNU917524 UXC917523:UXQ917524 VGY917523:VHM917524 VQU917523:VRI917524 WAQ917523:WBE917524 WKM917523:WLA917524 WUI917523:WUW917524 HW983059:IK983060 RS983059:SG983060 ABO983059:ACC983060 ALK983059:ALY983060 AVG983059:AVU983060 BFC983059:BFQ983060 BOY983059:BPM983060 BYU983059:BZI983060 CIQ983059:CJE983060 CSM983059:CTA983060 DCI983059:DCW983060 DME983059:DMS983060 DWA983059:DWO983060 EFW983059:EGK983060 EPS983059:EQG983060 EZO983059:FAC983060 FJK983059:FJY983060 FTG983059:FTU983060 GDC983059:GDQ983060 GMY983059:GNM983060 GWU983059:GXI983060 HGQ983059:HHE983060 HQM983059:HRA983060 IAI983059:IAW983060 IKE983059:IKS983060 IUA983059:IUO983060 JDW983059:JEK983060 JNS983059:JOG983060 JXO983059:JYC983060 KHK983059:KHY983060 KRG983059:KRU983060 LBC983059:LBQ983060 LKY983059:LLM983060 LUU983059:LVI983060 MEQ983059:MFE983060 MOM983059:MPA983060 MYI983059:MYW983060 NIE983059:NIS983060 NSA983059:NSO983060 OBW983059:OCK983060 OLS983059:OMG983060 OVO983059:OWC983060 PFK983059:PFY983060 PPG983059:PPU983060 PZC983059:PZQ983060 QIY983059:QJM983060 QSU983059:QTI983060 RCQ983059:RDE983060 RMM983059:RNA983060 RWI983059:RWW983060 SGE983059:SGS983060 SQA983059:SQO983060 SZW983059:TAK983060 TJS983059:TKG983060 TTO983059:TUC983060 UDK983059:UDY983060 UNG983059:UNU983060 UXC983059:UXQ983060 VGY983059:VHM983060 VQU983059:VRI983060 WAQ983059:WBE983060 WKM983059:WLA983060 WUI983059:WUW983060 HV65547:IK65550 RR65547:SG65550 ABN65547:ACC65550 ALJ65547:ALY65550 AVF65547:AVU65550 BFB65547:BFQ65550 BOX65547:BPM65550 BYT65547:BZI65550 CIP65547:CJE65550 CSL65547:CTA65550 DCH65547:DCW65550 DMD65547:DMS65550 DVZ65547:DWO65550 EFV65547:EGK65550 EPR65547:EQG65550 EZN65547:FAC65550 FJJ65547:FJY65550 FTF65547:FTU65550 GDB65547:GDQ65550 GMX65547:GNM65550 GWT65547:GXI65550 HGP65547:HHE65550 HQL65547:HRA65550 IAH65547:IAW65550 IKD65547:IKS65550 ITZ65547:IUO65550 JDV65547:JEK65550 JNR65547:JOG65550 JXN65547:JYC65550 KHJ65547:KHY65550 KRF65547:KRU65550 LBB65547:LBQ65550 LKX65547:LLM65550 LUT65547:LVI65550 MEP65547:MFE65550 MOL65547:MPA65550 MYH65547:MYW65550 NID65547:NIS65550 NRZ65547:NSO65550 OBV65547:OCK65550 OLR65547:OMG65550 OVN65547:OWC65550 PFJ65547:PFY65550 PPF65547:PPU65550 PZB65547:PZQ65550 QIX65547:QJM65550 QST65547:QTI65550 RCP65547:RDE65550 RML65547:RNA65550 RWH65547:RWW65550 SGD65547:SGS65550 SPZ65547:SQO65550 SZV65547:TAK65550 TJR65547:TKG65550 TTN65547:TUC65550 UDJ65547:UDY65550 UNF65547:UNU65550 UXB65547:UXQ65550 VGX65547:VHM65550 VQT65547:VRI65550 WAP65547:WBE65550 WKL65547:WLA65550 WUH65547:WUW65550 HV131083:IK131086 RR131083:SG131086 ABN131083:ACC131086 ALJ131083:ALY131086 AVF131083:AVU131086 BFB131083:BFQ131086 BOX131083:BPM131086 BYT131083:BZI131086 CIP131083:CJE131086 CSL131083:CTA131086 DCH131083:DCW131086 DMD131083:DMS131086 DVZ131083:DWO131086 EFV131083:EGK131086 EPR131083:EQG131086 EZN131083:FAC131086 FJJ131083:FJY131086 FTF131083:FTU131086 GDB131083:GDQ131086 GMX131083:GNM131086 GWT131083:GXI131086 HGP131083:HHE131086 HQL131083:HRA131086 IAH131083:IAW131086 IKD131083:IKS131086 ITZ131083:IUO131086 JDV131083:JEK131086 JNR131083:JOG131086 JXN131083:JYC131086 KHJ131083:KHY131086 KRF131083:KRU131086 LBB131083:LBQ131086 LKX131083:LLM131086 LUT131083:LVI131086 MEP131083:MFE131086 MOL131083:MPA131086 MYH131083:MYW131086 NID131083:NIS131086 NRZ131083:NSO131086 OBV131083:OCK131086 OLR131083:OMG131086 OVN131083:OWC131086 PFJ131083:PFY131086 PPF131083:PPU131086 PZB131083:PZQ131086 QIX131083:QJM131086 QST131083:QTI131086 RCP131083:RDE131086 RML131083:RNA131086 RWH131083:RWW131086 SGD131083:SGS131086 SPZ131083:SQO131086 SZV131083:TAK131086 TJR131083:TKG131086 TTN131083:TUC131086 UDJ131083:UDY131086 UNF131083:UNU131086 UXB131083:UXQ131086 VGX131083:VHM131086 VQT131083:VRI131086 WAP131083:WBE131086 WKL131083:WLA131086 WUH131083:WUW131086 HV196619:IK196622 RR196619:SG196622 ABN196619:ACC196622 ALJ196619:ALY196622 AVF196619:AVU196622 BFB196619:BFQ196622 BOX196619:BPM196622 BYT196619:BZI196622 CIP196619:CJE196622 CSL196619:CTA196622 DCH196619:DCW196622 DMD196619:DMS196622 DVZ196619:DWO196622 EFV196619:EGK196622 EPR196619:EQG196622 EZN196619:FAC196622 FJJ196619:FJY196622 FTF196619:FTU196622 GDB196619:GDQ196622 GMX196619:GNM196622 GWT196619:GXI196622 HGP196619:HHE196622 HQL196619:HRA196622 IAH196619:IAW196622 IKD196619:IKS196622 ITZ196619:IUO196622 JDV196619:JEK196622 JNR196619:JOG196622 JXN196619:JYC196622 KHJ196619:KHY196622 KRF196619:KRU196622 LBB196619:LBQ196622 LKX196619:LLM196622 LUT196619:LVI196622 MEP196619:MFE196622 MOL196619:MPA196622 MYH196619:MYW196622 NID196619:NIS196622 NRZ196619:NSO196622 OBV196619:OCK196622 OLR196619:OMG196622 OVN196619:OWC196622 PFJ196619:PFY196622 PPF196619:PPU196622 PZB196619:PZQ196622 QIX196619:QJM196622 QST196619:QTI196622 RCP196619:RDE196622 RML196619:RNA196622 RWH196619:RWW196622 SGD196619:SGS196622 SPZ196619:SQO196622 SZV196619:TAK196622 TJR196619:TKG196622 TTN196619:TUC196622 UDJ196619:UDY196622 UNF196619:UNU196622 UXB196619:UXQ196622 VGX196619:VHM196622 VQT196619:VRI196622 WAP196619:WBE196622 WKL196619:WLA196622 WUH196619:WUW196622 HV262155:IK262158 RR262155:SG262158 ABN262155:ACC262158 ALJ262155:ALY262158 AVF262155:AVU262158 BFB262155:BFQ262158 BOX262155:BPM262158 BYT262155:BZI262158 CIP262155:CJE262158 CSL262155:CTA262158 DCH262155:DCW262158 DMD262155:DMS262158 DVZ262155:DWO262158 EFV262155:EGK262158 EPR262155:EQG262158 EZN262155:FAC262158 FJJ262155:FJY262158 FTF262155:FTU262158 GDB262155:GDQ262158 GMX262155:GNM262158 GWT262155:GXI262158 HGP262155:HHE262158 HQL262155:HRA262158 IAH262155:IAW262158 IKD262155:IKS262158 ITZ262155:IUO262158 JDV262155:JEK262158 JNR262155:JOG262158 JXN262155:JYC262158 KHJ262155:KHY262158 KRF262155:KRU262158 LBB262155:LBQ262158 LKX262155:LLM262158 LUT262155:LVI262158 MEP262155:MFE262158 MOL262155:MPA262158 MYH262155:MYW262158 NID262155:NIS262158 NRZ262155:NSO262158 OBV262155:OCK262158 OLR262155:OMG262158 OVN262155:OWC262158 PFJ262155:PFY262158 PPF262155:PPU262158 PZB262155:PZQ262158 QIX262155:QJM262158 QST262155:QTI262158 RCP262155:RDE262158 RML262155:RNA262158 RWH262155:RWW262158 SGD262155:SGS262158 SPZ262155:SQO262158 SZV262155:TAK262158 TJR262155:TKG262158 TTN262155:TUC262158 UDJ262155:UDY262158 UNF262155:UNU262158 UXB262155:UXQ262158 VGX262155:VHM262158 VQT262155:VRI262158 WAP262155:WBE262158 WKL262155:WLA262158 WUH262155:WUW262158 HV327691:IK327694 RR327691:SG327694 ABN327691:ACC327694 ALJ327691:ALY327694 AVF327691:AVU327694 BFB327691:BFQ327694 BOX327691:BPM327694 BYT327691:BZI327694 CIP327691:CJE327694 CSL327691:CTA327694 DCH327691:DCW327694 DMD327691:DMS327694 DVZ327691:DWO327694 EFV327691:EGK327694 EPR327691:EQG327694 EZN327691:FAC327694 FJJ327691:FJY327694 FTF327691:FTU327694 GDB327691:GDQ327694 GMX327691:GNM327694 GWT327691:GXI327694 HGP327691:HHE327694 HQL327691:HRA327694 IAH327691:IAW327694 IKD327691:IKS327694 ITZ327691:IUO327694 JDV327691:JEK327694 JNR327691:JOG327694 JXN327691:JYC327694 KHJ327691:KHY327694 KRF327691:KRU327694 LBB327691:LBQ327694 LKX327691:LLM327694 LUT327691:LVI327694 MEP327691:MFE327694 MOL327691:MPA327694 MYH327691:MYW327694 NID327691:NIS327694 NRZ327691:NSO327694 OBV327691:OCK327694 OLR327691:OMG327694 OVN327691:OWC327694 PFJ327691:PFY327694 PPF327691:PPU327694 PZB327691:PZQ327694 QIX327691:QJM327694 QST327691:QTI327694 RCP327691:RDE327694 RML327691:RNA327694 RWH327691:RWW327694 SGD327691:SGS327694 SPZ327691:SQO327694 SZV327691:TAK327694 TJR327691:TKG327694 TTN327691:TUC327694 UDJ327691:UDY327694 UNF327691:UNU327694 UXB327691:UXQ327694 VGX327691:VHM327694 VQT327691:VRI327694 WAP327691:WBE327694 WKL327691:WLA327694 WUH327691:WUW327694 HV393227:IK393230 RR393227:SG393230 ABN393227:ACC393230 ALJ393227:ALY393230 AVF393227:AVU393230 BFB393227:BFQ393230 BOX393227:BPM393230 BYT393227:BZI393230 CIP393227:CJE393230 CSL393227:CTA393230 DCH393227:DCW393230 DMD393227:DMS393230 DVZ393227:DWO393230 EFV393227:EGK393230 EPR393227:EQG393230 EZN393227:FAC393230 FJJ393227:FJY393230 FTF393227:FTU393230 GDB393227:GDQ393230 GMX393227:GNM393230 GWT393227:GXI393230 HGP393227:HHE393230 HQL393227:HRA393230 IAH393227:IAW393230 IKD393227:IKS393230 ITZ393227:IUO393230 JDV393227:JEK393230 JNR393227:JOG393230 JXN393227:JYC393230 KHJ393227:KHY393230 KRF393227:KRU393230 LBB393227:LBQ393230 LKX393227:LLM393230 LUT393227:LVI393230 MEP393227:MFE393230 MOL393227:MPA393230 MYH393227:MYW393230 NID393227:NIS393230 NRZ393227:NSO393230 OBV393227:OCK393230 OLR393227:OMG393230 OVN393227:OWC393230 PFJ393227:PFY393230 PPF393227:PPU393230 PZB393227:PZQ393230 QIX393227:QJM393230 QST393227:QTI393230 RCP393227:RDE393230 RML393227:RNA393230 RWH393227:RWW393230 SGD393227:SGS393230 SPZ393227:SQO393230 SZV393227:TAK393230 TJR393227:TKG393230 TTN393227:TUC393230 UDJ393227:UDY393230 UNF393227:UNU393230 UXB393227:UXQ393230 VGX393227:VHM393230 VQT393227:VRI393230 WAP393227:WBE393230 WKL393227:WLA393230 WUH393227:WUW393230 HV458763:IK458766 RR458763:SG458766 ABN458763:ACC458766 ALJ458763:ALY458766 AVF458763:AVU458766 BFB458763:BFQ458766 BOX458763:BPM458766 BYT458763:BZI458766 CIP458763:CJE458766 CSL458763:CTA458766 DCH458763:DCW458766 DMD458763:DMS458766 DVZ458763:DWO458766 EFV458763:EGK458766 EPR458763:EQG458766 EZN458763:FAC458766 FJJ458763:FJY458766 FTF458763:FTU458766 GDB458763:GDQ458766 GMX458763:GNM458766 GWT458763:GXI458766 HGP458763:HHE458766 HQL458763:HRA458766 IAH458763:IAW458766 IKD458763:IKS458766 ITZ458763:IUO458766 JDV458763:JEK458766 JNR458763:JOG458766 JXN458763:JYC458766 KHJ458763:KHY458766 KRF458763:KRU458766 LBB458763:LBQ458766 LKX458763:LLM458766 LUT458763:LVI458766 MEP458763:MFE458766 MOL458763:MPA458766 MYH458763:MYW458766 NID458763:NIS458766 NRZ458763:NSO458766 OBV458763:OCK458766 OLR458763:OMG458766 OVN458763:OWC458766 PFJ458763:PFY458766 PPF458763:PPU458766 PZB458763:PZQ458766 QIX458763:QJM458766 QST458763:QTI458766 RCP458763:RDE458766 RML458763:RNA458766 RWH458763:RWW458766 SGD458763:SGS458766 SPZ458763:SQO458766 SZV458763:TAK458766 TJR458763:TKG458766 TTN458763:TUC458766 UDJ458763:UDY458766 UNF458763:UNU458766 UXB458763:UXQ458766 VGX458763:VHM458766 VQT458763:VRI458766 WAP458763:WBE458766 WKL458763:WLA458766 WUH458763:WUW458766 HV524299:IK524302 RR524299:SG524302 ABN524299:ACC524302 ALJ524299:ALY524302 AVF524299:AVU524302 BFB524299:BFQ524302 BOX524299:BPM524302 BYT524299:BZI524302 CIP524299:CJE524302 CSL524299:CTA524302 DCH524299:DCW524302 DMD524299:DMS524302 DVZ524299:DWO524302 EFV524299:EGK524302 EPR524299:EQG524302 EZN524299:FAC524302 FJJ524299:FJY524302 FTF524299:FTU524302 GDB524299:GDQ524302 GMX524299:GNM524302 GWT524299:GXI524302 HGP524299:HHE524302 HQL524299:HRA524302 IAH524299:IAW524302 IKD524299:IKS524302 ITZ524299:IUO524302 JDV524299:JEK524302 JNR524299:JOG524302 JXN524299:JYC524302 KHJ524299:KHY524302 KRF524299:KRU524302 LBB524299:LBQ524302 LKX524299:LLM524302 LUT524299:LVI524302 MEP524299:MFE524302 MOL524299:MPA524302 MYH524299:MYW524302 NID524299:NIS524302 NRZ524299:NSO524302 OBV524299:OCK524302 OLR524299:OMG524302 OVN524299:OWC524302 PFJ524299:PFY524302 PPF524299:PPU524302 PZB524299:PZQ524302 QIX524299:QJM524302 QST524299:QTI524302 RCP524299:RDE524302 RML524299:RNA524302 RWH524299:RWW524302 SGD524299:SGS524302 SPZ524299:SQO524302 SZV524299:TAK524302 TJR524299:TKG524302 TTN524299:TUC524302 UDJ524299:UDY524302 UNF524299:UNU524302 UXB524299:UXQ524302 VGX524299:VHM524302 VQT524299:VRI524302 WAP524299:WBE524302 WKL524299:WLA524302 WUH524299:WUW524302 HV589835:IK589838 RR589835:SG589838 ABN589835:ACC589838 ALJ589835:ALY589838 AVF589835:AVU589838 BFB589835:BFQ589838 BOX589835:BPM589838 BYT589835:BZI589838 CIP589835:CJE589838 CSL589835:CTA589838 DCH589835:DCW589838 DMD589835:DMS589838 DVZ589835:DWO589838 EFV589835:EGK589838 EPR589835:EQG589838 EZN589835:FAC589838 FJJ589835:FJY589838 FTF589835:FTU589838 GDB589835:GDQ589838 GMX589835:GNM589838 GWT589835:GXI589838 HGP589835:HHE589838 HQL589835:HRA589838 IAH589835:IAW589838 IKD589835:IKS589838 ITZ589835:IUO589838 JDV589835:JEK589838 JNR589835:JOG589838 JXN589835:JYC589838 KHJ589835:KHY589838 KRF589835:KRU589838 LBB589835:LBQ589838 LKX589835:LLM589838 LUT589835:LVI589838 MEP589835:MFE589838 MOL589835:MPA589838 MYH589835:MYW589838 NID589835:NIS589838 NRZ589835:NSO589838 OBV589835:OCK589838 OLR589835:OMG589838 OVN589835:OWC589838 PFJ589835:PFY589838 PPF589835:PPU589838 PZB589835:PZQ589838 QIX589835:QJM589838 QST589835:QTI589838 RCP589835:RDE589838 RML589835:RNA589838 RWH589835:RWW589838 SGD589835:SGS589838 SPZ589835:SQO589838 SZV589835:TAK589838 TJR589835:TKG589838 TTN589835:TUC589838 UDJ589835:UDY589838 UNF589835:UNU589838 UXB589835:UXQ589838 VGX589835:VHM589838 VQT589835:VRI589838 WAP589835:WBE589838 WKL589835:WLA589838 WUH589835:WUW589838 HV655371:IK655374 RR655371:SG655374 ABN655371:ACC655374 ALJ655371:ALY655374 AVF655371:AVU655374 BFB655371:BFQ655374 BOX655371:BPM655374 BYT655371:BZI655374 CIP655371:CJE655374 CSL655371:CTA655374 DCH655371:DCW655374 DMD655371:DMS655374 DVZ655371:DWO655374 EFV655371:EGK655374 EPR655371:EQG655374 EZN655371:FAC655374 FJJ655371:FJY655374 FTF655371:FTU655374 GDB655371:GDQ655374 GMX655371:GNM655374 GWT655371:GXI655374 HGP655371:HHE655374 HQL655371:HRA655374 IAH655371:IAW655374 IKD655371:IKS655374 ITZ655371:IUO655374 JDV655371:JEK655374 JNR655371:JOG655374 JXN655371:JYC655374 KHJ655371:KHY655374 KRF655371:KRU655374 LBB655371:LBQ655374 LKX655371:LLM655374 LUT655371:LVI655374 MEP655371:MFE655374 MOL655371:MPA655374 MYH655371:MYW655374 NID655371:NIS655374 NRZ655371:NSO655374 OBV655371:OCK655374 OLR655371:OMG655374 OVN655371:OWC655374 PFJ655371:PFY655374 PPF655371:PPU655374 PZB655371:PZQ655374 QIX655371:QJM655374 QST655371:QTI655374 RCP655371:RDE655374 RML655371:RNA655374 RWH655371:RWW655374 SGD655371:SGS655374 SPZ655371:SQO655374 SZV655371:TAK655374 TJR655371:TKG655374 TTN655371:TUC655374 UDJ655371:UDY655374 UNF655371:UNU655374 UXB655371:UXQ655374 VGX655371:VHM655374 VQT655371:VRI655374 WAP655371:WBE655374 WKL655371:WLA655374 WUH655371:WUW655374 HV720907:IK720910 RR720907:SG720910 ABN720907:ACC720910 ALJ720907:ALY720910 AVF720907:AVU720910 BFB720907:BFQ720910 BOX720907:BPM720910 BYT720907:BZI720910 CIP720907:CJE720910 CSL720907:CTA720910 DCH720907:DCW720910 DMD720907:DMS720910 DVZ720907:DWO720910 EFV720907:EGK720910 EPR720907:EQG720910 EZN720907:FAC720910 FJJ720907:FJY720910 FTF720907:FTU720910 GDB720907:GDQ720910 GMX720907:GNM720910 GWT720907:GXI720910 HGP720907:HHE720910 HQL720907:HRA720910 IAH720907:IAW720910 IKD720907:IKS720910 ITZ720907:IUO720910 JDV720907:JEK720910 JNR720907:JOG720910 JXN720907:JYC720910 KHJ720907:KHY720910 KRF720907:KRU720910 LBB720907:LBQ720910 LKX720907:LLM720910 LUT720907:LVI720910 MEP720907:MFE720910 MOL720907:MPA720910 MYH720907:MYW720910 NID720907:NIS720910 NRZ720907:NSO720910 OBV720907:OCK720910 OLR720907:OMG720910 OVN720907:OWC720910 PFJ720907:PFY720910 PPF720907:PPU720910 PZB720907:PZQ720910 QIX720907:QJM720910 QST720907:QTI720910 RCP720907:RDE720910 RML720907:RNA720910 RWH720907:RWW720910 SGD720907:SGS720910 SPZ720907:SQO720910 SZV720907:TAK720910 TJR720907:TKG720910 TTN720907:TUC720910 UDJ720907:UDY720910 UNF720907:UNU720910 UXB720907:UXQ720910 VGX720907:VHM720910 VQT720907:VRI720910 WAP720907:WBE720910 WKL720907:WLA720910 WUH720907:WUW720910 HV786443:IK786446 RR786443:SG786446 ABN786443:ACC786446 ALJ786443:ALY786446 AVF786443:AVU786446 BFB786443:BFQ786446 BOX786443:BPM786446 BYT786443:BZI786446 CIP786443:CJE786446 CSL786443:CTA786446 DCH786443:DCW786446 DMD786443:DMS786446 DVZ786443:DWO786446 EFV786443:EGK786446 EPR786443:EQG786446 EZN786443:FAC786446 FJJ786443:FJY786446 FTF786443:FTU786446 GDB786443:GDQ786446 GMX786443:GNM786446 GWT786443:GXI786446 HGP786443:HHE786446 HQL786443:HRA786446 IAH786443:IAW786446 IKD786443:IKS786446 ITZ786443:IUO786446 JDV786443:JEK786446 JNR786443:JOG786446 JXN786443:JYC786446 KHJ786443:KHY786446 KRF786443:KRU786446 LBB786443:LBQ786446 LKX786443:LLM786446 LUT786443:LVI786446 MEP786443:MFE786446 MOL786443:MPA786446 MYH786443:MYW786446 NID786443:NIS786446 NRZ786443:NSO786446 OBV786443:OCK786446 OLR786443:OMG786446 OVN786443:OWC786446 PFJ786443:PFY786446 PPF786443:PPU786446 PZB786443:PZQ786446 QIX786443:QJM786446 QST786443:QTI786446 RCP786443:RDE786446 RML786443:RNA786446 RWH786443:RWW786446 SGD786443:SGS786446 SPZ786443:SQO786446 SZV786443:TAK786446 TJR786443:TKG786446 TTN786443:TUC786446 UDJ786443:UDY786446 UNF786443:UNU786446 UXB786443:UXQ786446 VGX786443:VHM786446 VQT786443:VRI786446 WAP786443:WBE786446 WKL786443:WLA786446 WUH786443:WUW786446 HV851979:IK851982 RR851979:SG851982 ABN851979:ACC851982 ALJ851979:ALY851982 AVF851979:AVU851982 BFB851979:BFQ851982 BOX851979:BPM851982 BYT851979:BZI851982 CIP851979:CJE851982 CSL851979:CTA851982 DCH851979:DCW851982 DMD851979:DMS851982 DVZ851979:DWO851982 EFV851979:EGK851982 EPR851979:EQG851982 EZN851979:FAC851982 FJJ851979:FJY851982 FTF851979:FTU851982 GDB851979:GDQ851982 GMX851979:GNM851982 GWT851979:GXI851982 HGP851979:HHE851982 HQL851979:HRA851982 IAH851979:IAW851982 IKD851979:IKS851982 ITZ851979:IUO851982 JDV851979:JEK851982 JNR851979:JOG851982 JXN851979:JYC851982 KHJ851979:KHY851982 KRF851979:KRU851982 LBB851979:LBQ851982 LKX851979:LLM851982 LUT851979:LVI851982 MEP851979:MFE851982 MOL851979:MPA851982 MYH851979:MYW851982 NID851979:NIS851982 NRZ851979:NSO851982 OBV851979:OCK851982 OLR851979:OMG851982 OVN851979:OWC851982 PFJ851979:PFY851982 PPF851979:PPU851982 PZB851979:PZQ851982 QIX851979:QJM851982 QST851979:QTI851982 RCP851979:RDE851982 RML851979:RNA851982 RWH851979:RWW851982 SGD851979:SGS851982 SPZ851979:SQO851982 SZV851979:TAK851982 TJR851979:TKG851982 TTN851979:TUC851982 UDJ851979:UDY851982 UNF851979:UNU851982 UXB851979:UXQ851982 VGX851979:VHM851982 VQT851979:VRI851982 WAP851979:WBE851982 WKL851979:WLA851982 WUH851979:WUW851982 HV917515:IK917518 RR917515:SG917518 ABN917515:ACC917518 ALJ917515:ALY917518 AVF917515:AVU917518 BFB917515:BFQ917518 BOX917515:BPM917518 BYT917515:BZI917518 CIP917515:CJE917518 CSL917515:CTA917518 DCH917515:DCW917518 DMD917515:DMS917518 DVZ917515:DWO917518 EFV917515:EGK917518 EPR917515:EQG917518 EZN917515:FAC917518 FJJ917515:FJY917518 FTF917515:FTU917518 GDB917515:GDQ917518 GMX917515:GNM917518 GWT917515:GXI917518 HGP917515:HHE917518 HQL917515:HRA917518 IAH917515:IAW917518 IKD917515:IKS917518 ITZ917515:IUO917518 JDV917515:JEK917518 JNR917515:JOG917518 JXN917515:JYC917518 KHJ917515:KHY917518 KRF917515:KRU917518 LBB917515:LBQ917518 LKX917515:LLM917518 LUT917515:LVI917518 MEP917515:MFE917518 MOL917515:MPA917518 MYH917515:MYW917518 NID917515:NIS917518 NRZ917515:NSO917518 OBV917515:OCK917518 OLR917515:OMG917518 OVN917515:OWC917518 PFJ917515:PFY917518 PPF917515:PPU917518 PZB917515:PZQ917518 QIX917515:QJM917518 QST917515:QTI917518 RCP917515:RDE917518 RML917515:RNA917518 RWH917515:RWW917518 SGD917515:SGS917518 SPZ917515:SQO917518 SZV917515:TAK917518 TJR917515:TKG917518 TTN917515:TUC917518 UDJ917515:UDY917518 UNF917515:UNU917518 UXB917515:UXQ917518 VGX917515:VHM917518 VQT917515:VRI917518 WAP917515:WBE917518 WKL917515:WLA917518 WUH917515:WUW917518 HV983051:IK983054 RR983051:SG983054 ABN983051:ACC983054 ALJ983051:ALY983054 AVF983051:AVU983054 BFB983051:BFQ983054 BOX983051:BPM983054 BYT983051:BZI983054 CIP983051:CJE983054 CSL983051:CTA983054 DCH983051:DCW983054 DMD983051:DMS983054 DVZ983051:DWO983054 EFV983051:EGK983054 EPR983051:EQG983054 EZN983051:FAC983054 FJJ983051:FJY983054 FTF983051:FTU983054 GDB983051:GDQ983054 GMX983051:GNM983054 GWT983051:GXI983054 HGP983051:HHE983054 HQL983051:HRA983054 IAH983051:IAW983054 IKD983051:IKS983054 ITZ983051:IUO983054 JDV983051:JEK983054 JNR983051:JOG983054 JXN983051:JYC983054 KHJ983051:KHY983054 KRF983051:KRU983054 LBB983051:LBQ983054 LKX983051:LLM983054 LUT983051:LVI983054 MEP983051:MFE983054 MOL983051:MPA983054 MYH983051:MYW983054 NID983051:NIS983054 NRZ983051:NSO983054 OBV983051:OCK983054 OLR983051:OMG983054 OVN983051:OWC983054 PFJ983051:PFY983054 PPF983051:PPU983054 PZB983051:PZQ983054 QIX983051:QJM983054 QST983051:QTI983054 RCP983051:RDE983054 RML983051:RNA983054 RWH983051:RWW983054 SGD983051:SGS983054 SPZ983051:SQO983054 SZV983051:TAK983054 TJR983051:TKG983054 TTN983051:TUC983054 UDJ983051:UDY983054 UNF983051:UNU983054 UXB983051:UXQ983054 VGX983051:VHM983054 VQT983051:VRI983054 WAP983051:WBE983054 WKL983051:WLA983054 WUH983051:WUW983054 O983053:AA983056 O917517:AA917520 O851981:AA851984 O786445:AA786448 O720909:AA720912 O655373:AA655376 O589837:AA589840 O524301:AA524304 O458765:AA458768 O393229:AA393232 O327693:AA327696 O262157:AA262160 O196621:AA196624 O131085:AA131088 O65549:AA65552 P983061:AA983062 P917525:AA917526 P851989:AA851990 P786453:AA786454 P720917:AA720918 P655381:AA655382 P589845:AA589846 P524309:AA524310 P458773:AA458774 P393237:AA393238 P327701:AA327702 P262165:AA262166 P196629:AA196630 P131093:AA131094 P65557:AA65558 H983083:AA983085 H917547:AA917549 H852011:AA852013 H786475:AA786477 H720939:AA720941 H655403:AA655405 H589867:AA589869 H524331:AA524333 H458795:AA458797 H393259:AA393261 H327723:AA327725 H262187:AA262189 H196651:AA196653 H131115:AA131117 H65579:AA65581 L983074:AA983075 L917538:AA917539 L852002:AA852003 L786466:AA786467 L720930:AA720931 L655394:AA655395 L589858:AA589859 L524322:AA524323 L458786:AA458787 L393250:AA393251 L327714:AA327715 L262178:AA262179 L196642:AA196643 L131106:AA131107 L65570:AA65571 H983079:AA983079 H917543:AA917543 H852007:AA852007 H786471:AA786471 H720935:AA720935 H655399:AA655399 H589863:AA589863 H524327:AA524327 H458791:AA458791 H393255:AA393255 H327719:AA327719 H262183:AA262183 H196647:AA196647 H131111:AA131111 H65575:AA65575 L983064:AA983065 L917528:AA917529 L851992:AA851993 L786456:AA786457 L720920:AA720921 L655384:AA655385 L589848:AA589849 L524312:AA524313 L458776:AA458777 L393240:AA393241 L327704:AA327705 L262168:AA262169 L196632:AA196633 L131096:AA131097 L65560:AA65561</xm:sqref>
        </x14:dataValidation>
        <x14:dataValidation imeMode="disabled" allowBlank="1" showInputMessage="1" showErrorMessage="1" xr:uid="{86C008E9-ED5B-4E73-B23E-42D5D22FA7AF}">
          <xm:sqref>IL65545 SH65545 ACD65545 ALZ65545 AVV65545 BFR65545 BPN65545 BZJ65545 CJF65545 CTB65545 DCX65545 DMT65545 DWP65545 EGL65545 EQH65545 FAD65545 FJZ65545 FTV65545 GDR65545 GNN65545 GXJ65545 HHF65545 HRB65545 IAX65545 IKT65545 IUP65545 JEL65545 JOH65545 JYD65545 KHZ65545 KRV65545 LBR65545 LLN65545 LVJ65545 MFF65545 MPB65545 MYX65545 NIT65545 NSP65545 OCL65545 OMH65545 OWD65545 PFZ65545 PPV65545 PZR65545 QJN65545 QTJ65545 RDF65545 RNB65545 RWX65545 SGT65545 SQP65545 TAL65545 TKH65545 TUD65545 UDZ65545 UNV65545 UXR65545 VHN65545 VRJ65545 WBF65545 WLB65545 WUX65545 IL131081 SH131081 ACD131081 ALZ131081 AVV131081 BFR131081 BPN131081 BZJ131081 CJF131081 CTB131081 DCX131081 DMT131081 DWP131081 EGL131081 EQH131081 FAD131081 FJZ131081 FTV131081 GDR131081 GNN131081 GXJ131081 HHF131081 HRB131081 IAX131081 IKT131081 IUP131081 JEL131081 JOH131081 JYD131081 KHZ131081 KRV131081 LBR131081 LLN131081 LVJ131081 MFF131081 MPB131081 MYX131081 NIT131081 NSP131081 OCL131081 OMH131081 OWD131081 PFZ131081 PPV131081 PZR131081 QJN131081 QTJ131081 RDF131081 RNB131081 RWX131081 SGT131081 SQP131081 TAL131081 TKH131081 TUD131081 UDZ131081 UNV131081 UXR131081 VHN131081 VRJ131081 WBF131081 WLB131081 WUX131081 IL196617 SH196617 ACD196617 ALZ196617 AVV196617 BFR196617 BPN196617 BZJ196617 CJF196617 CTB196617 DCX196617 DMT196617 DWP196617 EGL196617 EQH196617 FAD196617 FJZ196617 FTV196617 GDR196617 GNN196617 GXJ196617 HHF196617 HRB196617 IAX196617 IKT196617 IUP196617 JEL196617 JOH196617 JYD196617 KHZ196617 KRV196617 LBR196617 LLN196617 LVJ196617 MFF196617 MPB196617 MYX196617 NIT196617 NSP196617 OCL196617 OMH196617 OWD196617 PFZ196617 PPV196617 PZR196617 QJN196617 QTJ196617 RDF196617 RNB196617 RWX196617 SGT196617 SQP196617 TAL196617 TKH196617 TUD196617 UDZ196617 UNV196617 UXR196617 VHN196617 VRJ196617 WBF196617 WLB196617 WUX196617 IL262153 SH262153 ACD262153 ALZ262153 AVV262153 BFR262153 BPN262153 BZJ262153 CJF262153 CTB262153 DCX262153 DMT262153 DWP262153 EGL262153 EQH262153 FAD262153 FJZ262153 FTV262153 GDR262153 GNN262153 GXJ262153 HHF262153 HRB262153 IAX262153 IKT262153 IUP262153 JEL262153 JOH262153 JYD262153 KHZ262153 KRV262153 LBR262153 LLN262153 LVJ262153 MFF262153 MPB262153 MYX262153 NIT262153 NSP262153 OCL262153 OMH262153 OWD262153 PFZ262153 PPV262153 PZR262153 QJN262153 QTJ262153 RDF262153 RNB262153 RWX262153 SGT262153 SQP262153 TAL262153 TKH262153 TUD262153 UDZ262153 UNV262153 UXR262153 VHN262153 VRJ262153 WBF262153 WLB262153 WUX262153 IL327689 SH327689 ACD327689 ALZ327689 AVV327689 BFR327689 BPN327689 BZJ327689 CJF327689 CTB327689 DCX327689 DMT327689 DWP327689 EGL327689 EQH327689 FAD327689 FJZ327689 FTV327689 GDR327689 GNN327689 GXJ327689 HHF327689 HRB327689 IAX327689 IKT327689 IUP327689 JEL327689 JOH327689 JYD327689 KHZ327689 KRV327689 LBR327689 LLN327689 LVJ327689 MFF327689 MPB327689 MYX327689 NIT327689 NSP327689 OCL327689 OMH327689 OWD327689 PFZ327689 PPV327689 PZR327689 QJN327689 QTJ327689 RDF327689 RNB327689 RWX327689 SGT327689 SQP327689 TAL327689 TKH327689 TUD327689 UDZ327689 UNV327689 UXR327689 VHN327689 VRJ327689 WBF327689 WLB327689 WUX327689 IL393225 SH393225 ACD393225 ALZ393225 AVV393225 BFR393225 BPN393225 BZJ393225 CJF393225 CTB393225 DCX393225 DMT393225 DWP393225 EGL393225 EQH393225 FAD393225 FJZ393225 FTV393225 GDR393225 GNN393225 GXJ393225 HHF393225 HRB393225 IAX393225 IKT393225 IUP393225 JEL393225 JOH393225 JYD393225 KHZ393225 KRV393225 LBR393225 LLN393225 LVJ393225 MFF393225 MPB393225 MYX393225 NIT393225 NSP393225 OCL393225 OMH393225 OWD393225 PFZ393225 PPV393225 PZR393225 QJN393225 QTJ393225 RDF393225 RNB393225 RWX393225 SGT393225 SQP393225 TAL393225 TKH393225 TUD393225 UDZ393225 UNV393225 UXR393225 VHN393225 VRJ393225 WBF393225 WLB393225 WUX393225 IL458761 SH458761 ACD458761 ALZ458761 AVV458761 BFR458761 BPN458761 BZJ458761 CJF458761 CTB458761 DCX458761 DMT458761 DWP458761 EGL458761 EQH458761 FAD458761 FJZ458761 FTV458761 GDR458761 GNN458761 GXJ458761 HHF458761 HRB458761 IAX458761 IKT458761 IUP458761 JEL458761 JOH458761 JYD458761 KHZ458761 KRV458761 LBR458761 LLN458761 LVJ458761 MFF458761 MPB458761 MYX458761 NIT458761 NSP458761 OCL458761 OMH458761 OWD458761 PFZ458761 PPV458761 PZR458761 QJN458761 QTJ458761 RDF458761 RNB458761 RWX458761 SGT458761 SQP458761 TAL458761 TKH458761 TUD458761 UDZ458761 UNV458761 UXR458761 VHN458761 VRJ458761 WBF458761 WLB458761 WUX458761 IL524297 SH524297 ACD524297 ALZ524297 AVV524297 BFR524297 BPN524297 BZJ524297 CJF524297 CTB524297 DCX524297 DMT524297 DWP524297 EGL524297 EQH524297 FAD524297 FJZ524297 FTV524297 GDR524297 GNN524297 GXJ524297 HHF524297 HRB524297 IAX524297 IKT524297 IUP524297 JEL524297 JOH524297 JYD524297 KHZ524297 KRV524297 LBR524297 LLN524297 LVJ524297 MFF524297 MPB524297 MYX524297 NIT524297 NSP524297 OCL524297 OMH524297 OWD524297 PFZ524297 PPV524297 PZR524297 QJN524297 QTJ524297 RDF524297 RNB524297 RWX524297 SGT524297 SQP524297 TAL524297 TKH524297 TUD524297 UDZ524297 UNV524297 UXR524297 VHN524297 VRJ524297 WBF524297 WLB524297 WUX524297 IL589833 SH589833 ACD589833 ALZ589833 AVV589833 BFR589833 BPN589833 BZJ589833 CJF589833 CTB589833 DCX589833 DMT589833 DWP589833 EGL589833 EQH589833 FAD589833 FJZ589833 FTV589833 GDR589833 GNN589833 GXJ589833 HHF589833 HRB589833 IAX589833 IKT589833 IUP589833 JEL589833 JOH589833 JYD589833 KHZ589833 KRV589833 LBR589833 LLN589833 LVJ589833 MFF589833 MPB589833 MYX589833 NIT589833 NSP589833 OCL589833 OMH589833 OWD589833 PFZ589833 PPV589833 PZR589833 QJN589833 QTJ589833 RDF589833 RNB589833 RWX589833 SGT589833 SQP589833 TAL589833 TKH589833 TUD589833 UDZ589833 UNV589833 UXR589833 VHN589833 VRJ589833 WBF589833 WLB589833 WUX589833 IL655369 SH655369 ACD655369 ALZ655369 AVV655369 BFR655369 BPN655369 BZJ655369 CJF655369 CTB655369 DCX655369 DMT655369 DWP655369 EGL655369 EQH655369 FAD655369 FJZ655369 FTV655369 GDR655369 GNN655369 GXJ655369 HHF655369 HRB655369 IAX655369 IKT655369 IUP655369 JEL655369 JOH655369 JYD655369 KHZ655369 KRV655369 LBR655369 LLN655369 LVJ655369 MFF655369 MPB655369 MYX655369 NIT655369 NSP655369 OCL655369 OMH655369 OWD655369 PFZ655369 PPV655369 PZR655369 QJN655369 QTJ655369 RDF655369 RNB655369 RWX655369 SGT655369 SQP655369 TAL655369 TKH655369 TUD655369 UDZ655369 UNV655369 UXR655369 VHN655369 VRJ655369 WBF655369 WLB655369 WUX655369 IL720905 SH720905 ACD720905 ALZ720905 AVV720905 BFR720905 BPN720905 BZJ720905 CJF720905 CTB720905 DCX720905 DMT720905 DWP720905 EGL720905 EQH720905 FAD720905 FJZ720905 FTV720905 GDR720905 GNN720905 GXJ720905 HHF720905 HRB720905 IAX720905 IKT720905 IUP720905 JEL720905 JOH720905 JYD720905 KHZ720905 KRV720905 LBR720905 LLN720905 LVJ720905 MFF720905 MPB720905 MYX720905 NIT720905 NSP720905 OCL720905 OMH720905 OWD720905 PFZ720905 PPV720905 PZR720905 QJN720905 QTJ720905 RDF720905 RNB720905 RWX720905 SGT720905 SQP720905 TAL720905 TKH720905 TUD720905 UDZ720905 UNV720905 UXR720905 VHN720905 VRJ720905 WBF720905 WLB720905 WUX720905 IL786441 SH786441 ACD786441 ALZ786441 AVV786441 BFR786441 BPN786441 BZJ786441 CJF786441 CTB786441 DCX786441 DMT786441 DWP786441 EGL786441 EQH786441 FAD786441 FJZ786441 FTV786441 GDR786441 GNN786441 GXJ786441 HHF786441 HRB786441 IAX786441 IKT786441 IUP786441 JEL786441 JOH786441 JYD786441 KHZ786441 KRV786441 LBR786441 LLN786441 LVJ786441 MFF786441 MPB786441 MYX786441 NIT786441 NSP786441 OCL786441 OMH786441 OWD786441 PFZ786441 PPV786441 PZR786441 QJN786441 QTJ786441 RDF786441 RNB786441 RWX786441 SGT786441 SQP786441 TAL786441 TKH786441 TUD786441 UDZ786441 UNV786441 UXR786441 VHN786441 VRJ786441 WBF786441 WLB786441 WUX786441 IL851977 SH851977 ACD851977 ALZ851977 AVV851977 BFR851977 BPN851977 BZJ851977 CJF851977 CTB851977 DCX851977 DMT851977 DWP851977 EGL851977 EQH851977 FAD851977 FJZ851977 FTV851977 GDR851977 GNN851977 GXJ851977 HHF851977 HRB851977 IAX851977 IKT851977 IUP851977 JEL851977 JOH851977 JYD851977 KHZ851977 KRV851977 LBR851977 LLN851977 LVJ851977 MFF851977 MPB851977 MYX851977 NIT851977 NSP851977 OCL851977 OMH851977 OWD851977 PFZ851977 PPV851977 PZR851977 QJN851977 QTJ851977 RDF851977 RNB851977 RWX851977 SGT851977 SQP851977 TAL851977 TKH851977 TUD851977 UDZ851977 UNV851977 UXR851977 VHN851977 VRJ851977 WBF851977 WLB851977 WUX851977 IL917513 SH917513 ACD917513 ALZ917513 AVV917513 BFR917513 BPN917513 BZJ917513 CJF917513 CTB917513 DCX917513 DMT917513 DWP917513 EGL917513 EQH917513 FAD917513 FJZ917513 FTV917513 GDR917513 GNN917513 GXJ917513 HHF917513 HRB917513 IAX917513 IKT917513 IUP917513 JEL917513 JOH917513 JYD917513 KHZ917513 KRV917513 LBR917513 LLN917513 LVJ917513 MFF917513 MPB917513 MYX917513 NIT917513 NSP917513 OCL917513 OMH917513 OWD917513 PFZ917513 PPV917513 PZR917513 QJN917513 QTJ917513 RDF917513 RNB917513 RWX917513 SGT917513 SQP917513 TAL917513 TKH917513 TUD917513 UDZ917513 UNV917513 UXR917513 VHN917513 VRJ917513 WBF917513 WLB917513 WUX917513 IL983049 SH983049 ACD983049 ALZ983049 AVV983049 BFR983049 BPN983049 BZJ983049 CJF983049 CTB983049 DCX983049 DMT983049 DWP983049 EGL983049 EQH983049 FAD983049 FJZ983049 FTV983049 GDR983049 GNN983049 GXJ983049 HHF983049 HRB983049 IAX983049 IKT983049 IUP983049 JEL983049 JOH983049 JYD983049 KHZ983049 KRV983049 LBR983049 LLN983049 LVJ983049 MFF983049 MPB983049 MYX983049 NIT983049 NSP983049 OCL983049 OMH983049 OWD983049 PFZ983049 PPV983049 PZR983049 QJN983049 QTJ983049 RDF983049 RNB983049 RWX983049 SGT983049 SQP983049 TAL983049 TKH983049 TUD983049 UDZ983049 UNV983049 UXR983049 VHN983049 VRJ983049 WBF983049 WLB983049 WUX983049 IQ65575:IQ65576 SM65575:SM65576 ACI65575:ACI65576 AME65575:AME65576 AWA65575:AWA65576 BFW65575:BFW65576 BPS65575:BPS65576 BZO65575:BZO65576 CJK65575:CJK65576 CTG65575:CTG65576 DDC65575:DDC65576 DMY65575:DMY65576 DWU65575:DWU65576 EGQ65575:EGQ65576 EQM65575:EQM65576 FAI65575:FAI65576 FKE65575:FKE65576 FUA65575:FUA65576 GDW65575:GDW65576 GNS65575:GNS65576 GXO65575:GXO65576 HHK65575:HHK65576 HRG65575:HRG65576 IBC65575:IBC65576 IKY65575:IKY65576 IUU65575:IUU65576 JEQ65575:JEQ65576 JOM65575:JOM65576 JYI65575:JYI65576 KIE65575:KIE65576 KSA65575:KSA65576 LBW65575:LBW65576 LLS65575:LLS65576 LVO65575:LVO65576 MFK65575:MFK65576 MPG65575:MPG65576 MZC65575:MZC65576 NIY65575:NIY65576 NSU65575:NSU65576 OCQ65575:OCQ65576 OMM65575:OMM65576 OWI65575:OWI65576 PGE65575:PGE65576 PQA65575:PQA65576 PZW65575:PZW65576 QJS65575:QJS65576 QTO65575:QTO65576 RDK65575:RDK65576 RNG65575:RNG65576 RXC65575:RXC65576 SGY65575:SGY65576 SQU65575:SQU65576 TAQ65575:TAQ65576 TKM65575:TKM65576 TUI65575:TUI65576 UEE65575:UEE65576 UOA65575:UOA65576 UXW65575:UXW65576 VHS65575:VHS65576 VRO65575:VRO65576 WBK65575:WBK65576 WLG65575:WLG65576 WVC65575:WVC65576 IQ131111:IQ131112 SM131111:SM131112 ACI131111:ACI131112 AME131111:AME131112 AWA131111:AWA131112 BFW131111:BFW131112 BPS131111:BPS131112 BZO131111:BZO131112 CJK131111:CJK131112 CTG131111:CTG131112 DDC131111:DDC131112 DMY131111:DMY131112 DWU131111:DWU131112 EGQ131111:EGQ131112 EQM131111:EQM131112 FAI131111:FAI131112 FKE131111:FKE131112 FUA131111:FUA131112 GDW131111:GDW131112 GNS131111:GNS131112 GXO131111:GXO131112 HHK131111:HHK131112 HRG131111:HRG131112 IBC131111:IBC131112 IKY131111:IKY131112 IUU131111:IUU131112 JEQ131111:JEQ131112 JOM131111:JOM131112 JYI131111:JYI131112 KIE131111:KIE131112 KSA131111:KSA131112 LBW131111:LBW131112 LLS131111:LLS131112 LVO131111:LVO131112 MFK131111:MFK131112 MPG131111:MPG131112 MZC131111:MZC131112 NIY131111:NIY131112 NSU131111:NSU131112 OCQ131111:OCQ131112 OMM131111:OMM131112 OWI131111:OWI131112 PGE131111:PGE131112 PQA131111:PQA131112 PZW131111:PZW131112 QJS131111:QJS131112 QTO131111:QTO131112 RDK131111:RDK131112 RNG131111:RNG131112 RXC131111:RXC131112 SGY131111:SGY131112 SQU131111:SQU131112 TAQ131111:TAQ131112 TKM131111:TKM131112 TUI131111:TUI131112 UEE131111:UEE131112 UOA131111:UOA131112 UXW131111:UXW131112 VHS131111:VHS131112 VRO131111:VRO131112 WBK131111:WBK131112 WLG131111:WLG131112 WVC131111:WVC131112 IQ196647:IQ196648 SM196647:SM196648 ACI196647:ACI196648 AME196647:AME196648 AWA196647:AWA196648 BFW196647:BFW196648 BPS196647:BPS196648 BZO196647:BZO196648 CJK196647:CJK196648 CTG196647:CTG196648 DDC196647:DDC196648 DMY196647:DMY196648 DWU196647:DWU196648 EGQ196647:EGQ196648 EQM196647:EQM196648 FAI196647:FAI196648 FKE196647:FKE196648 FUA196647:FUA196648 GDW196647:GDW196648 GNS196647:GNS196648 GXO196647:GXO196648 HHK196647:HHK196648 HRG196647:HRG196648 IBC196647:IBC196648 IKY196647:IKY196648 IUU196647:IUU196648 JEQ196647:JEQ196648 JOM196647:JOM196648 JYI196647:JYI196648 KIE196647:KIE196648 KSA196647:KSA196648 LBW196647:LBW196648 LLS196647:LLS196648 LVO196647:LVO196648 MFK196647:MFK196648 MPG196647:MPG196648 MZC196647:MZC196648 NIY196647:NIY196648 NSU196647:NSU196648 OCQ196647:OCQ196648 OMM196647:OMM196648 OWI196647:OWI196648 PGE196647:PGE196648 PQA196647:PQA196648 PZW196647:PZW196648 QJS196647:QJS196648 QTO196647:QTO196648 RDK196647:RDK196648 RNG196647:RNG196648 RXC196647:RXC196648 SGY196647:SGY196648 SQU196647:SQU196648 TAQ196647:TAQ196648 TKM196647:TKM196648 TUI196647:TUI196648 UEE196647:UEE196648 UOA196647:UOA196648 UXW196647:UXW196648 VHS196647:VHS196648 VRO196647:VRO196648 WBK196647:WBK196648 WLG196647:WLG196648 WVC196647:WVC196648 IQ262183:IQ262184 SM262183:SM262184 ACI262183:ACI262184 AME262183:AME262184 AWA262183:AWA262184 BFW262183:BFW262184 BPS262183:BPS262184 BZO262183:BZO262184 CJK262183:CJK262184 CTG262183:CTG262184 DDC262183:DDC262184 DMY262183:DMY262184 DWU262183:DWU262184 EGQ262183:EGQ262184 EQM262183:EQM262184 FAI262183:FAI262184 FKE262183:FKE262184 FUA262183:FUA262184 GDW262183:GDW262184 GNS262183:GNS262184 GXO262183:GXO262184 HHK262183:HHK262184 HRG262183:HRG262184 IBC262183:IBC262184 IKY262183:IKY262184 IUU262183:IUU262184 JEQ262183:JEQ262184 JOM262183:JOM262184 JYI262183:JYI262184 KIE262183:KIE262184 KSA262183:KSA262184 LBW262183:LBW262184 LLS262183:LLS262184 LVO262183:LVO262184 MFK262183:MFK262184 MPG262183:MPG262184 MZC262183:MZC262184 NIY262183:NIY262184 NSU262183:NSU262184 OCQ262183:OCQ262184 OMM262183:OMM262184 OWI262183:OWI262184 PGE262183:PGE262184 PQA262183:PQA262184 PZW262183:PZW262184 QJS262183:QJS262184 QTO262183:QTO262184 RDK262183:RDK262184 RNG262183:RNG262184 RXC262183:RXC262184 SGY262183:SGY262184 SQU262183:SQU262184 TAQ262183:TAQ262184 TKM262183:TKM262184 TUI262183:TUI262184 UEE262183:UEE262184 UOA262183:UOA262184 UXW262183:UXW262184 VHS262183:VHS262184 VRO262183:VRO262184 WBK262183:WBK262184 WLG262183:WLG262184 WVC262183:WVC262184 IQ327719:IQ327720 SM327719:SM327720 ACI327719:ACI327720 AME327719:AME327720 AWA327719:AWA327720 BFW327719:BFW327720 BPS327719:BPS327720 BZO327719:BZO327720 CJK327719:CJK327720 CTG327719:CTG327720 DDC327719:DDC327720 DMY327719:DMY327720 DWU327719:DWU327720 EGQ327719:EGQ327720 EQM327719:EQM327720 FAI327719:FAI327720 FKE327719:FKE327720 FUA327719:FUA327720 GDW327719:GDW327720 GNS327719:GNS327720 GXO327719:GXO327720 HHK327719:HHK327720 HRG327719:HRG327720 IBC327719:IBC327720 IKY327719:IKY327720 IUU327719:IUU327720 JEQ327719:JEQ327720 JOM327719:JOM327720 JYI327719:JYI327720 KIE327719:KIE327720 KSA327719:KSA327720 LBW327719:LBW327720 LLS327719:LLS327720 LVO327719:LVO327720 MFK327719:MFK327720 MPG327719:MPG327720 MZC327719:MZC327720 NIY327719:NIY327720 NSU327719:NSU327720 OCQ327719:OCQ327720 OMM327719:OMM327720 OWI327719:OWI327720 PGE327719:PGE327720 PQA327719:PQA327720 PZW327719:PZW327720 QJS327719:QJS327720 QTO327719:QTO327720 RDK327719:RDK327720 RNG327719:RNG327720 RXC327719:RXC327720 SGY327719:SGY327720 SQU327719:SQU327720 TAQ327719:TAQ327720 TKM327719:TKM327720 TUI327719:TUI327720 UEE327719:UEE327720 UOA327719:UOA327720 UXW327719:UXW327720 VHS327719:VHS327720 VRO327719:VRO327720 WBK327719:WBK327720 WLG327719:WLG327720 WVC327719:WVC327720 IQ393255:IQ393256 SM393255:SM393256 ACI393255:ACI393256 AME393255:AME393256 AWA393255:AWA393256 BFW393255:BFW393256 BPS393255:BPS393256 BZO393255:BZO393256 CJK393255:CJK393256 CTG393255:CTG393256 DDC393255:DDC393256 DMY393255:DMY393256 DWU393255:DWU393256 EGQ393255:EGQ393256 EQM393255:EQM393256 FAI393255:FAI393256 FKE393255:FKE393256 FUA393255:FUA393256 GDW393255:GDW393256 GNS393255:GNS393256 GXO393255:GXO393256 HHK393255:HHK393256 HRG393255:HRG393256 IBC393255:IBC393256 IKY393255:IKY393256 IUU393255:IUU393256 JEQ393255:JEQ393256 JOM393255:JOM393256 JYI393255:JYI393256 KIE393255:KIE393256 KSA393255:KSA393256 LBW393255:LBW393256 LLS393255:LLS393256 LVO393255:LVO393256 MFK393255:MFK393256 MPG393255:MPG393256 MZC393255:MZC393256 NIY393255:NIY393256 NSU393255:NSU393256 OCQ393255:OCQ393256 OMM393255:OMM393256 OWI393255:OWI393256 PGE393255:PGE393256 PQA393255:PQA393256 PZW393255:PZW393256 QJS393255:QJS393256 QTO393255:QTO393256 RDK393255:RDK393256 RNG393255:RNG393256 RXC393255:RXC393256 SGY393255:SGY393256 SQU393255:SQU393256 TAQ393255:TAQ393256 TKM393255:TKM393256 TUI393255:TUI393256 UEE393255:UEE393256 UOA393255:UOA393256 UXW393255:UXW393256 VHS393255:VHS393256 VRO393255:VRO393256 WBK393255:WBK393256 WLG393255:WLG393256 WVC393255:WVC393256 IQ458791:IQ458792 SM458791:SM458792 ACI458791:ACI458792 AME458791:AME458792 AWA458791:AWA458792 BFW458791:BFW458792 BPS458791:BPS458792 BZO458791:BZO458792 CJK458791:CJK458792 CTG458791:CTG458792 DDC458791:DDC458792 DMY458791:DMY458792 DWU458791:DWU458792 EGQ458791:EGQ458792 EQM458791:EQM458792 FAI458791:FAI458792 FKE458791:FKE458792 FUA458791:FUA458792 GDW458791:GDW458792 GNS458791:GNS458792 GXO458791:GXO458792 HHK458791:HHK458792 HRG458791:HRG458792 IBC458791:IBC458792 IKY458791:IKY458792 IUU458791:IUU458792 JEQ458791:JEQ458792 JOM458791:JOM458792 JYI458791:JYI458792 KIE458791:KIE458792 KSA458791:KSA458792 LBW458791:LBW458792 LLS458791:LLS458792 LVO458791:LVO458792 MFK458791:MFK458792 MPG458791:MPG458792 MZC458791:MZC458792 NIY458791:NIY458792 NSU458791:NSU458792 OCQ458791:OCQ458792 OMM458791:OMM458792 OWI458791:OWI458792 PGE458791:PGE458792 PQA458791:PQA458792 PZW458791:PZW458792 QJS458791:QJS458792 QTO458791:QTO458792 RDK458791:RDK458792 RNG458791:RNG458792 RXC458791:RXC458792 SGY458791:SGY458792 SQU458791:SQU458792 TAQ458791:TAQ458792 TKM458791:TKM458792 TUI458791:TUI458792 UEE458791:UEE458792 UOA458791:UOA458792 UXW458791:UXW458792 VHS458791:VHS458792 VRO458791:VRO458792 WBK458791:WBK458792 WLG458791:WLG458792 WVC458791:WVC458792 IQ524327:IQ524328 SM524327:SM524328 ACI524327:ACI524328 AME524327:AME524328 AWA524327:AWA524328 BFW524327:BFW524328 BPS524327:BPS524328 BZO524327:BZO524328 CJK524327:CJK524328 CTG524327:CTG524328 DDC524327:DDC524328 DMY524327:DMY524328 DWU524327:DWU524328 EGQ524327:EGQ524328 EQM524327:EQM524328 FAI524327:FAI524328 FKE524327:FKE524328 FUA524327:FUA524328 GDW524327:GDW524328 GNS524327:GNS524328 GXO524327:GXO524328 HHK524327:HHK524328 HRG524327:HRG524328 IBC524327:IBC524328 IKY524327:IKY524328 IUU524327:IUU524328 JEQ524327:JEQ524328 JOM524327:JOM524328 JYI524327:JYI524328 KIE524327:KIE524328 KSA524327:KSA524328 LBW524327:LBW524328 LLS524327:LLS524328 LVO524327:LVO524328 MFK524327:MFK524328 MPG524327:MPG524328 MZC524327:MZC524328 NIY524327:NIY524328 NSU524327:NSU524328 OCQ524327:OCQ524328 OMM524327:OMM524328 OWI524327:OWI524328 PGE524327:PGE524328 PQA524327:PQA524328 PZW524327:PZW524328 QJS524327:QJS524328 QTO524327:QTO524328 RDK524327:RDK524328 RNG524327:RNG524328 RXC524327:RXC524328 SGY524327:SGY524328 SQU524327:SQU524328 TAQ524327:TAQ524328 TKM524327:TKM524328 TUI524327:TUI524328 UEE524327:UEE524328 UOA524327:UOA524328 UXW524327:UXW524328 VHS524327:VHS524328 VRO524327:VRO524328 WBK524327:WBK524328 WLG524327:WLG524328 WVC524327:WVC524328 IQ589863:IQ589864 SM589863:SM589864 ACI589863:ACI589864 AME589863:AME589864 AWA589863:AWA589864 BFW589863:BFW589864 BPS589863:BPS589864 BZO589863:BZO589864 CJK589863:CJK589864 CTG589863:CTG589864 DDC589863:DDC589864 DMY589863:DMY589864 DWU589863:DWU589864 EGQ589863:EGQ589864 EQM589863:EQM589864 FAI589863:FAI589864 FKE589863:FKE589864 FUA589863:FUA589864 GDW589863:GDW589864 GNS589863:GNS589864 GXO589863:GXO589864 HHK589863:HHK589864 HRG589863:HRG589864 IBC589863:IBC589864 IKY589863:IKY589864 IUU589863:IUU589864 JEQ589863:JEQ589864 JOM589863:JOM589864 JYI589863:JYI589864 KIE589863:KIE589864 KSA589863:KSA589864 LBW589863:LBW589864 LLS589863:LLS589864 LVO589863:LVO589864 MFK589863:MFK589864 MPG589863:MPG589864 MZC589863:MZC589864 NIY589863:NIY589864 NSU589863:NSU589864 OCQ589863:OCQ589864 OMM589863:OMM589864 OWI589863:OWI589864 PGE589863:PGE589864 PQA589863:PQA589864 PZW589863:PZW589864 QJS589863:QJS589864 QTO589863:QTO589864 RDK589863:RDK589864 RNG589863:RNG589864 RXC589863:RXC589864 SGY589863:SGY589864 SQU589863:SQU589864 TAQ589863:TAQ589864 TKM589863:TKM589864 TUI589863:TUI589864 UEE589863:UEE589864 UOA589863:UOA589864 UXW589863:UXW589864 VHS589863:VHS589864 VRO589863:VRO589864 WBK589863:WBK589864 WLG589863:WLG589864 WVC589863:WVC589864 IQ655399:IQ655400 SM655399:SM655400 ACI655399:ACI655400 AME655399:AME655400 AWA655399:AWA655400 BFW655399:BFW655400 BPS655399:BPS655400 BZO655399:BZO655400 CJK655399:CJK655400 CTG655399:CTG655400 DDC655399:DDC655400 DMY655399:DMY655400 DWU655399:DWU655400 EGQ655399:EGQ655400 EQM655399:EQM655400 FAI655399:FAI655400 FKE655399:FKE655400 FUA655399:FUA655400 GDW655399:GDW655400 GNS655399:GNS655400 GXO655399:GXO655400 HHK655399:HHK655400 HRG655399:HRG655400 IBC655399:IBC655400 IKY655399:IKY655400 IUU655399:IUU655400 JEQ655399:JEQ655400 JOM655399:JOM655400 JYI655399:JYI655400 KIE655399:KIE655400 KSA655399:KSA655400 LBW655399:LBW655400 LLS655399:LLS655400 LVO655399:LVO655400 MFK655399:MFK655400 MPG655399:MPG655400 MZC655399:MZC655400 NIY655399:NIY655400 NSU655399:NSU655400 OCQ655399:OCQ655400 OMM655399:OMM655400 OWI655399:OWI655400 PGE655399:PGE655400 PQA655399:PQA655400 PZW655399:PZW655400 QJS655399:QJS655400 QTO655399:QTO655400 RDK655399:RDK655400 RNG655399:RNG655400 RXC655399:RXC655400 SGY655399:SGY655400 SQU655399:SQU655400 TAQ655399:TAQ655400 TKM655399:TKM655400 TUI655399:TUI655400 UEE655399:UEE655400 UOA655399:UOA655400 UXW655399:UXW655400 VHS655399:VHS655400 VRO655399:VRO655400 WBK655399:WBK655400 WLG655399:WLG655400 WVC655399:WVC655400 IQ720935:IQ720936 SM720935:SM720936 ACI720935:ACI720936 AME720935:AME720936 AWA720935:AWA720936 BFW720935:BFW720936 BPS720935:BPS720936 BZO720935:BZO720936 CJK720935:CJK720936 CTG720935:CTG720936 DDC720935:DDC720936 DMY720935:DMY720936 DWU720935:DWU720936 EGQ720935:EGQ720936 EQM720935:EQM720936 FAI720935:FAI720936 FKE720935:FKE720936 FUA720935:FUA720936 GDW720935:GDW720936 GNS720935:GNS720936 GXO720935:GXO720936 HHK720935:HHK720936 HRG720935:HRG720936 IBC720935:IBC720936 IKY720935:IKY720936 IUU720935:IUU720936 JEQ720935:JEQ720936 JOM720935:JOM720936 JYI720935:JYI720936 KIE720935:KIE720936 KSA720935:KSA720936 LBW720935:LBW720936 LLS720935:LLS720936 LVO720935:LVO720936 MFK720935:MFK720936 MPG720935:MPG720936 MZC720935:MZC720936 NIY720935:NIY720936 NSU720935:NSU720936 OCQ720935:OCQ720936 OMM720935:OMM720936 OWI720935:OWI720936 PGE720935:PGE720936 PQA720935:PQA720936 PZW720935:PZW720936 QJS720935:QJS720936 QTO720935:QTO720936 RDK720935:RDK720936 RNG720935:RNG720936 RXC720935:RXC720936 SGY720935:SGY720936 SQU720935:SQU720936 TAQ720935:TAQ720936 TKM720935:TKM720936 TUI720935:TUI720936 UEE720935:UEE720936 UOA720935:UOA720936 UXW720935:UXW720936 VHS720935:VHS720936 VRO720935:VRO720936 WBK720935:WBK720936 WLG720935:WLG720936 WVC720935:WVC720936 IQ786471:IQ786472 SM786471:SM786472 ACI786471:ACI786472 AME786471:AME786472 AWA786471:AWA786472 BFW786471:BFW786472 BPS786471:BPS786472 BZO786471:BZO786472 CJK786471:CJK786472 CTG786471:CTG786472 DDC786471:DDC786472 DMY786471:DMY786472 DWU786471:DWU786472 EGQ786471:EGQ786472 EQM786471:EQM786472 FAI786471:FAI786472 FKE786471:FKE786472 FUA786471:FUA786472 GDW786471:GDW786472 GNS786471:GNS786472 GXO786471:GXO786472 HHK786471:HHK786472 HRG786471:HRG786472 IBC786471:IBC786472 IKY786471:IKY786472 IUU786471:IUU786472 JEQ786471:JEQ786472 JOM786471:JOM786472 JYI786471:JYI786472 KIE786471:KIE786472 KSA786471:KSA786472 LBW786471:LBW786472 LLS786471:LLS786472 LVO786471:LVO786472 MFK786471:MFK786472 MPG786471:MPG786472 MZC786471:MZC786472 NIY786471:NIY786472 NSU786471:NSU786472 OCQ786471:OCQ786472 OMM786471:OMM786472 OWI786471:OWI786472 PGE786471:PGE786472 PQA786471:PQA786472 PZW786471:PZW786472 QJS786471:QJS786472 QTO786471:QTO786472 RDK786471:RDK786472 RNG786471:RNG786472 RXC786471:RXC786472 SGY786471:SGY786472 SQU786471:SQU786472 TAQ786471:TAQ786472 TKM786471:TKM786472 TUI786471:TUI786472 UEE786471:UEE786472 UOA786471:UOA786472 UXW786471:UXW786472 VHS786471:VHS786472 VRO786471:VRO786472 WBK786471:WBK786472 WLG786471:WLG786472 WVC786471:WVC786472 IQ852007:IQ852008 SM852007:SM852008 ACI852007:ACI852008 AME852007:AME852008 AWA852007:AWA852008 BFW852007:BFW852008 BPS852007:BPS852008 BZO852007:BZO852008 CJK852007:CJK852008 CTG852007:CTG852008 DDC852007:DDC852008 DMY852007:DMY852008 DWU852007:DWU852008 EGQ852007:EGQ852008 EQM852007:EQM852008 FAI852007:FAI852008 FKE852007:FKE852008 FUA852007:FUA852008 GDW852007:GDW852008 GNS852007:GNS852008 GXO852007:GXO852008 HHK852007:HHK852008 HRG852007:HRG852008 IBC852007:IBC852008 IKY852007:IKY852008 IUU852007:IUU852008 JEQ852007:JEQ852008 JOM852007:JOM852008 JYI852007:JYI852008 KIE852007:KIE852008 KSA852007:KSA852008 LBW852007:LBW852008 LLS852007:LLS852008 LVO852007:LVO852008 MFK852007:MFK852008 MPG852007:MPG852008 MZC852007:MZC852008 NIY852007:NIY852008 NSU852007:NSU852008 OCQ852007:OCQ852008 OMM852007:OMM852008 OWI852007:OWI852008 PGE852007:PGE852008 PQA852007:PQA852008 PZW852007:PZW852008 QJS852007:QJS852008 QTO852007:QTO852008 RDK852007:RDK852008 RNG852007:RNG852008 RXC852007:RXC852008 SGY852007:SGY852008 SQU852007:SQU852008 TAQ852007:TAQ852008 TKM852007:TKM852008 TUI852007:TUI852008 UEE852007:UEE852008 UOA852007:UOA852008 UXW852007:UXW852008 VHS852007:VHS852008 VRO852007:VRO852008 WBK852007:WBK852008 WLG852007:WLG852008 WVC852007:WVC852008 IQ917543:IQ917544 SM917543:SM917544 ACI917543:ACI917544 AME917543:AME917544 AWA917543:AWA917544 BFW917543:BFW917544 BPS917543:BPS917544 BZO917543:BZO917544 CJK917543:CJK917544 CTG917543:CTG917544 DDC917543:DDC917544 DMY917543:DMY917544 DWU917543:DWU917544 EGQ917543:EGQ917544 EQM917543:EQM917544 FAI917543:FAI917544 FKE917543:FKE917544 FUA917543:FUA917544 GDW917543:GDW917544 GNS917543:GNS917544 GXO917543:GXO917544 HHK917543:HHK917544 HRG917543:HRG917544 IBC917543:IBC917544 IKY917543:IKY917544 IUU917543:IUU917544 JEQ917543:JEQ917544 JOM917543:JOM917544 JYI917543:JYI917544 KIE917543:KIE917544 KSA917543:KSA917544 LBW917543:LBW917544 LLS917543:LLS917544 LVO917543:LVO917544 MFK917543:MFK917544 MPG917543:MPG917544 MZC917543:MZC917544 NIY917543:NIY917544 NSU917543:NSU917544 OCQ917543:OCQ917544 OMM917543:OMM917544 OWI917543:OWI917544 PGE917543:PGE917544 PQA917543:PQA917544 PZW917543:PZW917544 QJS917543:QJS917544 QTO917543:QTO917544 RDK917543:RDK917544 RNG917543:RNG917544 RXC917543:RXC917544 SGY917543:SGY917544 SQU917543:SQU917544 TAQ917543:TAQ917544 TKM917543:TKM917544 TUI917543:TUI917544 UEE917543:UEE917544 UOA917543:UOA917544 UXW917543:UXW917544 VHS917543:VHS917544 VRO917543:VRO917544 WBK917543:WBK917544 WLG917543:WLG917544 WVC917543:WVC917544 IQ983079:IQ983080 SM983079:SM983080 ACI983079:ACI983080 AME983079:AME983080 AWA983079:AWA983080 BFW983079:BFW983080 BPS983079:BPS983080 BZO983079:BZO983080 CJK983079:CJK983080 CTG983079:CTG983080 DDC983079:DDC983080 DMY983079:DMY983080 DWU983079:DWU983080 EGQ983079:EGQ983080 EQM983079:EQM983080 FAI983079:FAI983080 FKE983079:FKE983080 FUA983079:FUA983080 GDW983079:GDW983080 GNS983079:GNS983080 GXO983079:GXO983080 HHK983079:HHK983080 HRG983079:HRG983080 IBC983079:IBC983080 IKY983079:IKY983080 IUU983079:IUU983080 JEQ983079:JEQ983080 JOM983079:JOM983080 JYI983079:JYI983080 KIE983079:KIE983080 KSA983079:KSA983080 LBW983079:LBW983080 LLS983079:LLS983080 LVO983079:LVO983080 MFK983079:MFK983080 MPG983079:MPG983080 MZC983079:MZC983080 NIY983079:NIY983080 NSU983079:NSU983080 OCQ983079:OCQ983080 OMM983079:OMM983080 OWI983079:OWI983080 PGE983079:PGE983080 PQA983079:PQA983080 PZW983079:PZW983080 QJS983079:QJS983080 QTO983079:QTO983080 RDK983079:RDK983080 RNG983079:RNG983080 RXC983079:RXC983080 SGY983079:SGY983080 SQU983079:SQU983080 TAQ983079:TAQ983080 TKM983079:TKM983080 TUI983079:TUI983080 UEE983079:UEE983080 UOA983079:UOA983080 UXW983079:UXW983080 VHS983079:VHS983080 VRO983079:VRO983080 WBK983079:WBK983080 WLG983079:WLG983080 WVC983079:WVC983080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II65562 SE65562 ACA65562 ALW65562 AVS65562 BFO65562 BPK65562 BZG65562 CJC65562 CSY65562 DCU65562 DMQ65562 DWM65562 EGI65562 EQE65562 FAA65562 FJW65562 FTS65562 GDO65562 GNK65562 GXG65562 HHC65562 HQY65562 IAU65562 IKQ65562 IUM65562 JEI65562 JOE65562 JYA65562 KHW65562 KRS65562 LBO65562 LLK65562 LVG65562 MFC65562 MOY65562 MYU65562 NIQ65562 NSM65562 OCI65562 OME65562 OWA65562 PFW65562 PPS65562 PZO65562 QJK65562 QTG65562 RDC65562 RMY65562 RWU65562 SGQ65562 SQM65562 TAI65562 TKE65562 TUA65562 UDW65562 UNS65562 UXO65562 VHK65562 VRG65562 WBC65562 WKY65562 WUU65562 II131098 SE131098 ACA131098 ALW131098 AVS131098 BFO131098 BPK131098 BZG131098 CJC131098 CSY131098 DCU131098 DMQ131098 DWM131098 EGI131098 EQE131098 FAA131098 FJW131098 FTS131098 GDO131098 GNK131098 GXG131098 HHC131098 HQY131098 IAU131098 IKQ131098 IUM131098 JEI131098 JOE131098 JYA131098 KHW131098 KRS131098 LBO131098 LLK131098 LVG131098 MFC131098 MOY131098 MYU131098 NIQ131098 NSM131098 OCI131098 OME131098 OWA131098 PFW131098 PPS131098 PZO131098 QJK131098 QTG131098 RDC131098 RMY131098 RWU131098 SGQ131098 SQM131098 TAI131098 TKE131098 TUA131098 UDW131098 UNS131098 UXO131098 VHK131098 VRG131098 WBC131098 WKY131098 WUU131098 II196634 SE196634 ACA196634 ALW196634 AVS196634 BFO196634 BPK196634 BZG196634 CJC196634 CSY196634 DCU196634 DMQ196634 DWM196634 EGI196634 EQE196634 FAA196634 FJW196634 FTS196634 GDO196634 GNK196634 GXG196634 HHC196634 HQY196634 IAU196634 IKQ196634 IUM196634 JEI196634 JOE196634 JYA196634 KHW196634 KRS196634 LBO196634 LLK196634 LVG196634 MFC196634 MOY196634 MYU196634 NIQ196634 NSM196634 OCI196634 OME196634 OWA196634 PFW196634 PPS196634 PZO196634 QJK196634 QTG196634 RDC196634 RMY196634 RWU196634 SGQ196634 SQM196634 TAI196634 TKE196634 TUA196634 UDW196634 UNS196634 UXO196634 VHK196634 VRG196634 WBC196634 WKY196634 WUU196634 II262170 SE262170 ACA262170 ALW262170 AVS262170 BFO262170 BPK262170 BZG262170 CJC262170 CSY262170 DCU262170 DMQ262170 DWM262170 EGI262170 EQE262170 FAA262170 FJW262170 FTS262170 GDO262170 GNK262170 GXG262170 HHC262170 HQY262170 IAU262170 IKQ262170 IUM262170 JEI262170 JOE262170 JYA262170 KHW262170 KRS262170 LBO262170 LLK262170 LVG262170 MFC262170 MOY262170 MYU262170 NIQ262170 NSM262170 OCI262170 OME262170 OWA262170 PFW262170 PPS262170 PZO262170 QJK262170 QTG262170 RDC262170 RMY262170 RWU262170 SGQ262170 SQM262170 TAI262170 TKE262170 TUA262170 UDW262170 UNS262170 UXO262170 VHK262170 VRG262170 WBC262170 WKY262170 WUU262170 II327706 SE327706 ACA327706 ALW327706 AVS327706 BFO327706 BPK327706 BZG327706 CJC327706 CSY327706 DCU327706 DMQ327706 DWM327706 EGI327706 EQE327706 FAA327706 FJW327706 FTS327706 GDO327706 GNK327706 GXG327706 HHC327706 HQY327706 IAU327706 IKQ327706 IUM327706 JEI327706 JOE327706 JYA327706 KHW327706 KRS327706 LBO327706 LLK327706 LVG327706 MFC327706 MOY327706 MYU327706 NIQ327706 NSM327706 OCI327706 OME327706 OWA327706 PFW327706 PPS327706 PZO327706 QJK327706 QTG327706 RDC327706 RMY327706 RWU327706 SGQ327706 SQM327706 TAI327706 TKE327706 TUA327706 UDW327706 UNS327706 UXO327706 VHK327706 VRG327706 WBC327706 WKY327706 WUU327706 II393242 SE393242 ACA393242 ALW393242 AVS393242 BFO393242 BPK393242 BZG393242 CJC393242 CSY393242 DCU393242 DMQ393242 DWM393242 EGI393242 EQE393242 FAA393242 FJW393242 FTS393242 GDO393242 GNK393242 GXG393242 HHC393242 HQY393242 IAU393242 IKQ393242 IUM393242 JEI393242 JOE393242 JYA393242 KHW393242 KRS393242 LBO393242 LLK393242 LVG393242 MFC393242 MOY393242 MYU393242 NIQ393242 NSM393242 OCI393242 OME393242 OWA393242 PFW393242 PPS393242 PZO393242 QJK393242 QTG393242 RDC393242 RMY393242 RWU393242 SGQ393242 SQM393242 TAI393242 TKE393242 TUA393242 UDW393242 UNS393242 UXO393242 VHK393242 VRG393242 WBC393242 WKY393242 WUU393242 II458778 SE458778 ACA458778 ALW458778 AVS458778 BFO458778 BPK458778 BZG458778 CJC458778 CSY458778 DCU458778 DMQ458778 DWM458778 EGI458778 EQE458778 FAA458778 FJW458778 FTS458778 GDO458778 GNK458778 GXG458778 HHC458778 HQY458778 IAU458778 IKQ458778 IUM458778 JEI458778 JOE458778 JYA458778 KHW458778 KRS458778 LBO458778 LLK458778 LVG458778 MFC458778 MOY458778 MYU458778 NIQ458778 NSM458778 OCI458778 OME458778 OWA458778 PFW458778 PPS458778 PZO458778 QJK458778 QTG458778 RDC458778 RMY458778 RWU458778 SGQ458778 SQM458778 TAI458778 TKE458778 TUA458778 UDW458778 UNS458778 UXO458778 VHK458778 VRG458778 WBC458778 WKY458778 WUU458778 II524314 SE524314 ACA524314 ALW524314 AVS524314 BFO524314 BPK524314 BZG524314 CJC524314 CSY524314 DCU524314 DMQ524314 DWM524314 EGI524314 EQE524314 FAA524314 FJW524314 FTS524314 GDO524314 GNK524314 GXG524314 HHC524314 HQY524314 IAU524314 IKQ524314 IUM524314 JEI524314 JOE524314 JYA524314 KHW524314 KRS524314 LBO524314 LLK524314 LVG524314 MFC524314 MOY524314 MYU524314 NIQ524314 NSM524314 OCI524314 OME524314 OWA524314 PFW524314 PPS524314 PZO524314 QJK524314 QTG524314 RDC524314 RMY524314 RWU524314 SGQ524314 SQM524314 TAI524314 TKE524314 TUA524314 UDW524314 UNS524314 UXO524314 VHK524314 VRG524314 WBC524314 WKY524314 WUU524314 II589850 SE589850 ACA589850 ALW589850 AVS589850 BFO589850 BPK589850 BZG589850 CJC589850 CSY589850 DCU589850 DMQ589850 DWM589850 EGI589850 EQE589850 FAA589850 FJW589850 FTS589850 GDO589850 GNK589850 GXG589850 HHC589850 HQY589850 IAU589850 IKQ589850 IUM589850 JEI589850 JOE589850 JYA589850 KHW589850 KRS589850 LBO589850 LLK589850 LVG589850 MFC589850 MOY589850 MYU589850 NIQ589850 NSM589850 OCI589850 OME589850 OWA589850 PFW589850 PPS589850 PZO589850 QJK589850 QTG589850 RDC589850 RMY589850 RWU589850 SGQ589850 SQM589850 TAI589850 TKE589850 TUA589850 UDW589850 UNS589850 UXO589850 VHK589850 VRG589850 WBC589850 WKY589850 WUU589850 II655386 SE655386 ACA655386 ALW655386 AVS655386 BFO655386 BPK655386 BZG655386 CJC655386 CSY655386 DCU655386 DMQ655386 DWM655386 EGI655386 EQE655386 FAA655386 FJW655386 FTS655386 GDO655386 GNK655386 GXG655386 HHC655386 HQY655386 IAU655386 IKQ655386 IUM655386 JEI655386 JOE655386 JYA655386 KHW655386 KRS655386 LBO655386 LLK655386 LVG655386 MFC655386 MOY655386 MYU655386 NIQ655386 NSM655386 OCI655386 OME655386 OWA655386 PFW655386 PPS655386 PZO655386 QJK655386 QTG655386 RDC655386 RMY655386 RWU655386 SGQ655386 SQM655386 TAI655386 TKE655386 TUA655386 UDW655386 UNS655386 UXO655386 VHK655386 VRG655386 WBC655386 WKY655386 WUU655386 II720922 SE720922 ACA720922 ALW720922 AVS720922 BFO720922 BPK720922 BZG720922 CJC720922 CSY720922 DCU720922 DMQ720922 DWM720922 EGI720922 EQE720922 FAA720922 FJW720922 FTS720922 GDO720922 GNK720922 GXG720922 HHC720922 HQY720922 IAU720922 IKQ720922 IUM720922 JEI720922 JOE720922 JYA720922 KHW720922 KRS720922 LBO720922 LLK720922 LVG720922 MFC720922 MOY720922 MYU720922 NIQ720922 NSM720922 OCI720922 OME720922 OWA720922 PFW720922 PPS720922 PZO720922 QJK720922 QTG720922 RDC720922 RMY720922 RWU720922 SGQ720922 SQM720922 TAI720922 TKE720922 TUA720922 UDW720922 UNS720922 UXO720922 VHK720922 VRG720922 WBC720922 WKY720922 WUU720922 II786458 SE786458 ACA786458 ALW786458 AVS786458 BFO786458 BPK786458 BZG786458 CJC786458 CSY786458 DCU786458 DMQ786458 DWM786458 EGI786458 EQE786458 FAA786458 FJW786458 FTS786458 GDO786458 GNK786458 GXG786458 HHC786458 HQY786458 IAU786458 IKQ786458 IUM786458 JEI786458 JOE786458 JYA786458 KHW786458 KRS786458 LBO786458 LLK786458 LVG786458 MFC786458 MOY786458 MYU786458 NIQ786458 NSM786458 OCI786458 OME786458 OWA786458 PFW786458 PPS786458 PZO786458 QJK786458 QTG786458 RDC786458 RMY786458 RWU786458 SGQ786458 SQM786458 TAI786458 TKE786458 TUA786458 UDW786458 UNS786458 UXO786458 VHK786458 VRG786458 WBC786458 WKY786458 WUU786458 II851994 SE851994 ACA851994 ALW851994 AVS851994 BFO851994 BPK851994 BZG851994 CJC851994 CSY851994 DCU851994 DMQ851994 DWM851994 EGI851994 EQE851994 FAA851994 FJW851994 FTS851994 GDO851994 GNK851994 GXG851994 HHC851994 HQY851994 IAU851994 IKQ851994 IUM851994 JEI851994 JOE851994 JYA851994 KHW851994 KRS851994 LBO851994 LLK851994 LVG851994 MFC851994 MOY851994 MYU851994 NIQ851994 NSM851994 OCI851994 OME851994 OWA851994 PFW851994 PPS851994 PZO851994 QJK851994 QTG851994 RDC851994 RMY851994 RWU851994 SGQ851994 SQM851994 TAI851994 TKE851994 TUA851994 UDW851994 UNS851994 UXO851994 VHK851994 VRG851994 WBC851994 WKY851994 WUU851994 II917530 SE917530 ACA917530 ALW917530 AVS917530 BFO917530 BPK917530 BZG917530 CJC917530 CSY917530 DCU917530 DMQ917530 DWM917530 EGI917530 EQE917530 FAA917530 FJW917530 FTS917530 GDO917530 GNK917530 GXG917530 HHC917530 HQY917530 IAU917530 IKQ917530 IUM917530 JEI917530 JOE917530 JYA917530 KHW917530 KRS917530 LBO917530 LLK917530 LVG917530 MFC917530 MOY917530 MYU917530 NIQ917530 NSM917530 OCI917530 OME917530 OWA917530 PFW917530 PPS917530 PZO917530 QJK917530 QTG917530 RDC917530 RMY917530 RWU917530 SGQ917530 SQM917530 TAI917530 TKE917530 TUA917530 UDW917530 UNS917530 UXO917530 VHK917530 VRG917530 WBC917530 WKY917530 WUU917530 II983066 SE983066 ACA983066 ALW983066 AVS983066 BFO983066 BPK983066 BZG983066 CJC983066 CSY983066 DCU983066 DMQ983066 DWM983066 EGI983066 EQE983066 FAA983066 FJW983066 FTS983066 GDO983066 GNK983066 GXG983066 HHC983066 HQY983066 IAU983066 IKQ983066 IUM983066 JEI983066 JOE983066 JYA983066 KHW983066 KRS983066 LBO983066 LLK983066 LVG983066 MFC983066 MOY983066 MYU983066 NIQ983066 NSM983066 OCI983066 OME983066 OWA983066 PFW983066 PPS983066 PZO983066 QJK983066 QTG983066 RDC983066 RMY983066 RWU983066 SGQ983066 SQM983066 TAI983066 TKE983066 TUA983066 UDW983066 UNS983066 UXO983066 VHK983066 VRG983066 WBC983066 WKY983066 WUU983066 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IL65579:IN65579 SH65579:SJ65579 ACD65579:ACF65579 ALZ65579:AMB65579 AVV65579:AVX65579 BFR65579:BFT65579 BPN65579:BPP65579 BZJ65579:BZL65579 CJF65579:CJH65579 CTB65579:CTD65579 DCX65579:DCZ65579 DMT65579:DMV65579 DWP65579:DWR65579 EGL65579:EGN65579 EQH65579:EQJ65579 FAD65579:FAF65579 FJZ65579:FKB65579 FTV65579:FTX65579 GDR65579:GDT65579 GNN65579:GNP65579 GXJ65579:GXL65579 HHF65579:HHH65579 HRB65579:HRD65579 IAX65579:IAZ65579 IKT65579:IKV65579 IUP65579:IUR65579 JEL65579:JEN65579 JOH65579:JOJ65579 JYD65579:JYF65579 KHZ65579:KIB65579 KRV65579:KRX65579 LBR65579:LBT65579 LLN65579:LLP65579 LVJ65579:LVL65579 MFF65579:MFH65579 MPB65579:MPD65579 MYX65579:MYZ65579 NIT65579:NIV65579 NSP65579:NSR65579 OCL65579:OCN65579 OMH65579:OMJ65579 OWD65579:OWF65579 PFZ65579:PGB65579 PPV65579:PPX65579 PZR65579:PZT65579 QJN65579:QJP65579 QTJ65579:QTL65579 RDF65579:RDH65579 RNB65579:RND65579 RWX65579:RWZ65579 SGT65579:SGV65579 SQP65579:SQR65579 TAL65579:TAN65579 TKH65579:TKJ65579 TUD65579:TUF65579 UDZ65579:UEB65579 UNV65579:UNX65579 UXR65579:UXT65579 VHN65579:VHP65579 VRJ65579:VRL65579 WBF65579:WBH65579 WLB65579:WLD65579 WUX65579:WUZ65579 IL131115:IN131115 SH131115:SJ131115 ACD131115:ACF131115 ALZ131115:AMB131115 AVV131115:AVX131115 BFR131115:BFT131115 BPN131115:BPP131115 BZJ131115:BZL131115 CJF131115:CJH131115 CTB131115:CTD131115 DCX131115:DCZ131115 DMT131115:DMV131115 DWP131115:DWR131115 EGL131115:EGN131115 EQH131115:EQJ131115 FAD131115:FAF131115 FJZ131115:FKB131115 FTV131115:FTX131115 GDR131115:GDT131115 GNN131115:GNP131115 GXJ131115:GXL131115 HHF131115:HHH131115 HRB131115:HRD131115 IAX131115:IAZ131115 IKT131115:IKV131115 IUP131115:IUR131115 JEL131115:JEN131115 JOH131115:JOJ131115 JYD131115:JYF131115 KHZ131115:KIB131115 KRV131115:KRX131115 LBR131115:LBT131115 LLN131115:LLP131115 LVJ131115:LVL131115 MFF131115:MFH131115 MPB131115:MPD131115 MYX131115:MYZ131115 NIT131115:NIV131115 NSP131115:NSR131115 OCL131115:OCN131115 OMH131115:OMJ131115 OWD131115:OWF131115 PFZ131115:PGB131115 PPV131115:PPX131115 PZR131115:PZT131115 QJN131115:QJP131115 QTJ131115:QTL131115 RDF131115:RDH131115 RNB131115:RND131115 RWX131115:RWZ131115 SGT131115:SGV131115 SQP131115:SQR131115 TAL131115:TAN131115 TKH131115:TKJ131115 TUD131115:TUF131115 UDZ131115:UEB131115 UNV131115:UNX131115 UXR131115:UXT131115 VHN131115:VHP131115 VRJ131115:VRL131115 WBF131115:WBH131115 WLB131115:WLD131115 WUX131115:WUZ131115 IL196651:IN196651 SH196651:SJ196651 ACD196651:ACF196651 ALZ196651:AMB196651 AVV196651:AVX196651 BFR196651:BFT196651 BPN196651:BPP196651 BZJ196651:BZL196651 CJF196651:CJH196651 CTB196651:CTD196651 DCX196651:DCZ196651 DMT196651:DMV196651 DWP196651:DWR196651 EGL196651:EGN196651 EQH196651:EQJ196651 FAD196651:FAF196651 FJZ196651:FKB196651 FTV196651:FTX196651 GDR196651:GDT196651 GNN196651:GNP196651 GXJ196651:GXL196651 HHF196651:HHH196651 HRB196651:HRD196651 IAX196651:IAZ196651 IKT196651:IKV196651 IUP196651:IUR196651 JEL196651:JEN196651 JOH196651:JOJ196651 JYD196651:JYF196651 KHZ196651:KIB196651 KRV196651:KRX196651 LBR196651:LBT196651 LLN196651:LLP196651 LVJ196651:LVL196651 MFF196651:MFH196651 MPB196651:MPD196651 MYX196651:MYZ196651 NIT196651:NIV196651 NSP196651:NSR196651 OCL196651:OCN196651 OMH196651:OMJ196651 OWD196651:OWF196651 PFZ196651:PGB196651 PPV196651:PPX196651 PZR196651:PZT196651 QJN196651:QJP196651 QTJ196651:QTL196651 RDF196651:RDH196651 RNB196651:RND196651 RWX196651:RWZ196651 SGT196651:SGV196651 SQP196651:SQR196651 TAL196651:TAN196651 TKH196651:TKJ196651 TUD196651:TUF196651 UDZ196651:UEB196651 UNV196651:UNX196651 UXR196651:UXT196651 VHN196651:VHP196651 VRJ196651:VRL196651 WBF196651:WBH196651 WLB196651:WLD196651 WUX196651:WUZ196651 IL262187:IN262187 SH262187:SJ262187 ACD262187:ACF262187 ALZ262187:AMB262187 AVV262187:AVX262187 BFR262187:BFT262187 BPN262187:BPP262187 BZJ262187:BZL262187 CJF262187:CJH262187 CTB262187:CTD262187 DCX262187:DCZ262187 DMT262187:DMV262187 DWP262187:DWR262187 EGL262187:EGN262187 EQH262187:EQJ262187 FAD262187:FAF262187 FJZ262187:FKB262187 FTV262187:FTX262187 GDR262187:GDT262187 GNN262187:GNP262187 GXJ262187:GXL262187 HHF262187:HHH262187 HRB262187:HRD262187 IAX262187:IAZ262187 IKT262187:IKV262187 IUP262187:IUR262187 JEL262187:JEN262187 JOH262187:JOJ262187 JYD262187:JYF262187 KHZ262187:KIB262187 KRV262187:KRX262187 LBR262187:LBT262187 LLN262187:LLP262187 LVJ262187:LVL262187 MFF262187:MFH262187 MPB262187:MPD262187 MYX262187:MYZ262187 NIT262187:NIV262187 NSP262187:NSR262187 OCL262187:OCN262187 OMH262187:OMJ262187 OWD262187:OWF262187 PFZ262187:PGB262187 PPV262187:PPX262187 PZR262187:PZT262187 QJN262187:QJP262187 QTJ262187:QTL262187 RDF262187:RDH262187 RNB262187:RND262187 RWX262187:RWZ262187 SGT262187:SGV262187 SQP262187:SQR262187 TAL262187:TAN262187 TKH262187:TKJ262187 TUD262187:TUF262187 UDZ262187:UEB262187 UNV262187:UNX262187 UXR262187:UXT262187 VHN262187:VHP262187 VRJ262187:VRL262187 WBF262187:WBH262187 WLB262187:WLD262187 WUX262187:WUZ262187 IL327723:IN327723 SH327723:SJ327723 ACD327723:ACF327723 ALZ327723:AMB327723 AVV327723:AVX327723 BFR327723:BFT327723 BPN327723:BPP327723 BZJ327723:BZL327723 CJF327723:CJH327723 CTB327723:CTD327723 DCX327723:DCZ327723 DMT327723:DMV327723 DWP327723:DWR327723 EGL327723:EGN327723 EQH327723:EQJ327723 FAD327723:FAF327723 FJZ327723:FKB327723 FTV327723:FTX327723 GDR327723:GDT327723 GNN327723:GNP327723 GXJ327723:GXL327723 HHF327723:HHH327723 HRB327723:HRD327723 IAX327723:IAZ327723 IKT327723:IKV327723 IUP327723:IUR327723 JEL327723:JEN327723 JOH327723:JOJ327723 JYD327723:JYF327723 KHZ327723:KIB327723 KRV327723:KRX327723 LBR327723:LBT327723 LLN327723:LLP327723 LVJ327723:LVL327723 MFF327723:MFH327723 MPB327723:MPD327723 MYX327723:MYZ327723 NIT327723:NIV327723 NSP327723:NSR327723 OCL327723:OCN327723 OMH327723:OMJ327723 OWD327723:OWF327723 PFZ327723:PGB327723 PPV327723:PPX327723 PZR327723:PZT327723 QJN327723:QJP327723 QTJ327723:QTL327723 RDF327723:RDH327723 RNB327723:RND327723 RWX327723:RWZ327723 SGT327723:SGV327723 SQP327723:SQR327723 TAL327723:TAN327723 TKH327723:TKJ327723 TUD327723:TUF327723 UDZ327723:UEB327723 UNV327723:UNX327723 UXR327723:UXT327723 VHN327723:VHP327723 VRJ327723:VRL327723 WBF327723:WBH327723 WLB327723:WLD327723 WUX327723:WUZ327723 IL393259:IN393259 SH393259:SJ393259 ACD393259:ACF393259 ALZ393259:AMB393259 AVV393259:AVX393259 BFR393259:BFT393259 BPN393259:BPP393259 BZJ393259:BZL393259 CJF393259:CJH393259 CTB393259:CTD393259 DCX393259:DCZ393259 DMT393259:DMV393259 DWP393259:DWR393259 EGL393259:EGN393259 EQH393259:EQJ393259 FAD393259:FAF393259 FJZ393259:FKB393259 FTV393259:FTX393259 GDR393259:GDT393259 GNN393259:GNP393259 GXJ393259:GXL393259 HHF393259:HHH393259 HRB393259:HRD393259 IAX393259:IAZ393259 IKT393259:IKV393259 IUP393259:IUR393259 JEL393259:JEN393259 JOH393259:JOJ393259 JYD393259:JYF393259 KHZ393259:KIB393259 KRV393259:KRX393259 LBR393259:LBT393259 LLN393259:LLP393259 LVJ393259:LVL393259 MFF393259:MFH393259 MPB393259:MPD393259 MYX393259:MYZ393259 NIT393259:NIV393259 NSP393259:NSR393259 OCL393259:OCN393259 OMH393259:OMJ393259 OWD393259:OWF393259 PFZ393259:PGB393259 PPV393259:PPX393259 PZR393259:PZT393259 QJN393259:QJP393259 QTJ393259:QTL393259 RDF393259:RDH393259 RNB393259:RND393259 RWX393259:RWZ393259 SGT393259:SGV393259 SQP393259:SQR393259 TAL393259:TAN393259 TKH393259:TKJ393259 TUD393259:TUF393259 UDZ393259:UEB393259 UNV393259:UNX393259 UXR393259:UXT393259 VHN393259:VHP393259 VRJ393259:VRL393259 WBF393259:WBH393259 WLB393259:WLD393259 WUX393259:WUZ393259 IL458795:IN458795 SH458795:SJ458795 ACD458795:ACF458795 ALZ458795:AMB458795 AVV458795:AVX458795 BFR458795:BFT458795 BPN458795:BPP458795 BZJ458795:BZL458795 CJF458795:CJH458795 CTB458795:CTD458795 DCX458795:DCZ458795 DMT458795:DMV458795 DWP458795:DWR458795 EGL458795:EGN458795 EQH458795:EQJ458795 FAD458795:FAF458795 FJZ458795:FKB458795 FTV458795:FTX458795 GDR458795:GDT458795 GNN458795:GNP458795 GXJ458795:GXL458795 HHF458795:HHH458795 HRB458795:HRD458795 IAX458795:IAZ458795 IKT458795:IKV458795 IUP458795:IUR458795 JEL458795:JEN458795 JOH458795:JOJ458795 JYD458795:JYF458795 KHZ458795:KIB458795 KRV458795:KRX458795 LBR458795:LBT458795 LLN458795:LLP458795 LVJ458795:LVL458795 MFF458795:MFH458795 MPB458795:MPD458795 MYX458795:MYZ458795 NIT458795:NIV458795 NSP458795:NSR458795 OCL458795:OCN458795 OMH458795:OMJ458795 OWD458795:OWF458795 PFZ458795:PGB458795 PPV458795:PPX458795 PZR458795:PZT458795 QJN458795:QJP458795 QTJ458795:QTL458795 RDF458795:RDH458795 RNB458795:RND458795 RWX458795:RWZ458795 SGT458795:SGV458795 SQP458795:SQR458795 TAL458795:TAN458795 TKH458795:TKJ458795 TUD458795:TUF458795 UDZ458795:UEB458795 UNV458795:UNX458795 UXR458795:UXT458795 VHN458795:VHP458795 VRJ458795:VRL458795 WBF458795:WBH458795 WLB458795:WLD458795 WUX458795:WUZ458795 IL524331:IN524331 SH524331:SJ524331 ACD524331:ACF524331 ALZ524331:AMB524331 AVV524331:AVX524331 BFR524331:BFT524331 BPN524331:BPP524331 BZJ524331:BZL524331 CJF524331:CJH524331 CTB524331:CTD524331 DCX524331:DCZ524331 DMT524331:DMV524331 DWP524331:DWR524331 EGL524331:EGN524331 EQH524331:EQJ524331 FAD524331:FAF524331 FJZ524331:FKB524331 FTV524331:FTX524331 GDR524331:GDT524331 GNN524331:GNP524331 GXJ524331:GXL524331 HHF524331:HHH524331 HRB524331:HRD524331 IAX524331:IAZ524331 IKT524331:IKV524331 IUP524331:IUR524331 JEL524331:JEN524331 JOH524331:JOJ524331 JYD524331:JYF524331 KHZ524331:KIB524331 KRV524331:KRX524331 LBR524331:LBT524331 LLN524331:LLP524331 LVJ524331:LVL524331 MFF524331:MFH524331 MPB524331:MPD524331 MYX524331:MYZ524331 NIT524331:NIV524331 NSP524331:NSR524331 OCL524331:OCN524331 OMH524331:OMJ524331 OWD524331:OWF524331 PFZ524331:PGB524331 PPV524331:PPX524331 PZR524331:PZT524331 QJN524331:QJP524331 QTJ524331:QTL524331 RDF524331:RDH524331 RNB524331:RND524331 RWX524331:RWZ524331 SGT524331:SGV524331 SQP524331:SQR524331 TAL524331:TAN524331 TKH524331:TKJ524331 TUD524331:TUF524331 UDZ524331:UEB524331 UNV524331:UNX524331 UXR524331:UXT524331 VHN524331:VHP524331 VRJ524331:VRL524331 WBF524331:WBH524331 WLB524331:WLD524331 WUX524331:WUZ524331 IL589867:IN589867 SH589867:SJ589867 ACD589867:ACF589867 ALZ589867:AMB589867 AVV589867:AVX589867 BFR589867:BFT589867 BPN589867:BPP589867 BZJ589867:BZL589867 CJF589867:CJH589867 CTB589867:CTD589867 DCX589867:DCZ589867 DMT589867:DMV589867 DWP589867:DWR589867 EGL589867:EGN589867 EQH589867:EQJ589867 FAD589867:FAF589867 FJZ589867:FKB589867 FTV589867:FTX589867 GDR589867:GDT589867 GNN589867:GNP589867 GXJ589867:GXL589867 HHF589867:HHH589867 HRB589867:HRD589867 IAX589867:IAZ589867 IKT589867:IKV589867 IUP589867:IUR589867 JEL589867:JEN589867 JOH589867:JOJ589867 JYD589867:JYF589867 KHZ589867:KIB589867 KRV589867:KRX589867 LBR589867:LBT589867 LLN589867:LLP589867 LVJ589867:LVL589867 MFF589867:MFH589867 MPB589867:MPD589867 MYX589867:MYZ589867 NIT589867:NIV589867 NSP589867:NSR589867 OCL589867:OCN589867 OMH589867:OMJ589867 OWD589867:OWF589867 PFZ589867:PGB589867 PPV589867:PPX589867 PZR589867:PZT589867 QJN589867:QJP589867 QTJ589867:QTL589867 RDF589867:RDH589867 RNB589867:RND589867 RWX589867:RWZ589867 SGT589867:SGV589867 SQP589867:SQR589867 TAL589867:TAN589867 TKH589867:TKJ589867 TUD589867:TUF589867 UDZ589867:UEB589867 UNV589867:UNX589867 UXR589867:UXT589867 VHN589867:VHP589867 VRJ589867:VRL589867 WBF589867:WBH589867 WLB589867:WLD589867 WUX589867:WUZ589867 IL655403:IN655403 SH655403:SJ655403 ACD655403:ACF655403 ALZ655403:AMB655403 AVV655403:AVX655403 BFR655403:BFT655403 BPN655403:BPP655403 BZJ655403:BZL655403 CJF655403:CJH655403 CTB655403:CTD655403 DCX655403:DCZ655403 DMT655403:DMV655403 DWP655403:DWR655403 EGL655403:EGN655403 EQH655403:EQJ655403 FAD655403:FAF655403 FJZ655403:FKB655403 FTV655403:FTX655403 GDR655403:GDT655403 GNN655403:GNP655403 GXJ655403:GXL655403 HHF655403:HHH655403 HRB655403:HRD655403 IAX655403:IAZ655403 IKT655403:IKV655403 IUP655403:IUR655403 JEL655403:JEN655403 JOH655403:JOJ655403 JYD655403:JYF655403 KHZ655403:KIB655403 KRV655403:KRX655403 LBR655403:LBT655403 LLN655403:LLP655403 LVJ655403:LVL655403 MFF655403:MFH655403 MPB655403:MPD655403 MYX655403:MYZ655403 NIT655403:NIV655403 NSP655403:NSR655403 OCL655403:OCN655403 OMH655403:OMJ655403 OWD655403:OWF655403 PFZ655403:PGB655403 PPV655403:PPX655403 PZR655403:PZT655403 QJN655403:QJP655403 QTJ655403:QTL655403 RDF655403:RDH655403 RNB655403:RND655403 RWX655403:RWZ655403 SGT655403:SGV655403 SQP655403:SQR655403 TAL655403:TAN655403 TKH655403:TKJ655403 TUD655403:TUF655403 UDZ655403:UEB655403 UNV655403:UNX655403 UXR655403:UXT655403 VHN655403:VHP655403 VRJ655403:VRL655403 WBF655403:WBH655403 WLB655403:WLD655403 WUX655403:WUZ655403 IL720939:IN720939 SH720939:SJ720939 ACD720939:ACF720939 ALZ720939:AMB720939 AVV720939:AVX720939 BFR720939:BFT720939 BPN720939:BPP720939 BZJ720939:BZL720939 CJF720939:CJH720939 CTB720939:CTD720939 DCX720939:DCZ720939 DMT720939:DMV720939 DWP720939:DWR720939 EGL720939:EGN720939 EQH720939:EQJ720939 FAD720939:FAF720939 FJZ720939:FKB720939 FTV720939:FTX720939 GDR720939:GDT720939 GNN720939:GNP720939 GXJ720939:GXL720939 HHF720939:HHH720939 HRB720939:HRD720939 IAX720939:IAZ720939 IKT720939:IKV720939 IUP720939:IUR720939 JEL720939:JEN720939 JOH720939:JOJ720939 JYD720939:JYF720939 KHZ720939:KIB720939 KRV720939:KRX720939 LBR720939:LBT720939 LLN720939:LLP720939 LVJ720939:LVL720939 MFF720939:MFH720939 MPB720939:MPD720939 MYX720939:MYZ720939 NIT720939:NIV720939 NSP720939:NSR720939 OCL720939:OCN720939 OMH720939:OMJ720939 OWD720939:OWF720939 PFZ720939:PGB720939 PPV720939:PPX720939 PZR720939:PZT720939 QJN720939:QJP720939 QTJ720939:QTL720939 RDF720939:RDH720939 RNB720939:RND720939 RWX720939:RWZ720939 SGT720939:SGV720939 SQP720939:SQR720939 TAL720939:TAN720939 TKH720939:TKJ720939 TUD720939:TUF720939 UDZ720939:UEB720939 UNV720939:UNX720939 UXR720939:UXT720939 VHN720939:VHP720939 VRJ720939:VRL720939 WBF720939:WBH720939 WLB720939:WLD720939 WUX720939:WUZ720939 IL786475:IN786475 SH786475:SJ786475 ACD786475:ACF786475 ALZ786475:AMB786475 AVV786475:AVX786475 BFR786475:BFT786475 BPN786475:BPP786475 BZJ786475:BZL786475 CJF786475:CJH786475 CTB786475:CTD786475 DCX786475:DCZ786475 DMT786475:DMV786475 DWP786475:DWR786475 EGL786475:EGN786475 EQH786475:EQJ786475 FAD786475:FAF786475 FJZ786475:FKB786475 FTV786475:FTX786475 GDR786475:GDT786475 GNN786475:GNP786475 GXJ786475:GXL786475 HHF786475:HHH786475 HRB786475:HRD786475 IAX786475:IAZ786475 IKT786475:IKV786475 IUP786475:IUR786475 JEL786475:JEN786475 JOH786475:JOJ786475 JYD786475:JYF786475 KHZ786475:KIB786475 KRV786475:KRX786475 LBR786475:LBT786475 LLN786475:LLP786475 LVJ786475:LVL786475 MFF786475:MFH786475 MPB786475:MPD786475 MYX786475:MYZ786475 NIT786475:NIV786475 NSP786475:NSR786475 OCL786475:OCN786475 OMH786475:OMJ786475 OWD786475:OWF786475 PFZ786475:PGB786475 PPV786475:PPX786475 PZR786475:PZT786475 QJN786475:QJP786475 QTJ786475:QTL786475 RDF786475:RDH786475 RNB786475:RND786475 RWX786475:RWZ786475 SGT786475:SGV786475 SQP786475:SQR786475 TAL786475:TAN786475 TKH786475:TKJ786475 TUD786475:TUF786475 UDZ786475:UEB786475 UNV786475:UNX786475 UXR786475:UXT786475 VHN786475:VHP786475 VRJ786475:VRL786475 WBF786475:WBH786475 WLB786475:WLD786475 WUX786475:WUZ786475 IL852011:IN852011 SH852011:SJ852011 ACD852011:ACF852011 ALZ852011:AMB852011 AVV852011:AVX852011 BFR852011:BFT852011 BPN852011:BPP852011 BZJ852011:BZL852011 CJF852011:CJH852011 CTB852011:CTD852011 DCX852011:DCZ852011 DMT852011:DMV852011 DWP852011:DWR852011 EGL852011:EGN852011 EQH852011:EQJ852011 FAD852011:FAF852011 FJZ852011:FKB852011 FTV852011:FTX852011 GDR852011:GDT852011 GNN852011:GNP852011 GXJ852011:GXL852011 HHF852011:HHH852011 HRB852011:HRD852011 IAX852011:IAZ852011 IKT852011:IKV852011 IUP852011:IUR852011 JEL852011:JEN852011 JOH852011:JOJ852011 JYD852011:JYF852011 KHZ852011:KIB852011 KRV852011:KRX852011 LBR852011:LBT852011 LLN852011:LLP852011 LVJ852011:LVL852011 MFF852011:MFH852011 MPB852011:MPD852011 MYX852011:MYZ852011 NIT852011:NIV852011 NSP852011:NSR852011 OCL852011:OCN852011 OMH852011:OMJ852011 OWD852011:OWF852011 PFZ852011:PGB852011 PPV852011:PPX852011 PZR852011:PZT852011 QJN852011:QJP852011 QTJ852011:QTL852011 RDF852011:RDH852011 RNB852011:RND852011 RWX852011:RWZ852011 SGT852011:SGV852011 SQP852011:SQR852011 TAL852011:TAN852011 TKH852011:TKJ852011 TUD852011:TUF852011 UDZ852011:UEB852011 UNV852011:UNX852011 UXR852011:UXT852011 VHN852011:VHP852011 VRJ852011:VRL852011 WBF852011:WBH852011 WLB852011:WLD852011 WUX852011:WUZ852011 IL917547:IN917547 SH917547:SJ917547 ACD917547:ACF917547 ALZ917547:AMB917547 AVV917547:AVX917547 BFR917547:BFT917547 BPN917547:BPP917547 BZJ917547:BZL917547 CJF917547:CJH917547 CTB917547:CTD917547 DCX917547:DCZ917547 DMT917547:DMV917547 DWP917547:DWR917547 EGL917547:EGN917547 EQH917547:EQJ917547 FAD917547:FAF917547 FJZ917547:FKB917547 FTV917547:FTX917547 GDR917547:GDT917547 GNN917547:GNP917547 GXJ917547:GXL917547 HHF917547:HHH917547 HRB917547:HRD917547 IAX917547:IAZ917547 IKT917547:IKV917547 IUP917547:IUR917547 JEL917547:JEN917547 JOH917547:JOJ917547 JYD917547:JYF917547 KHZ917547:KIB917547 KRV917547:KRX917547 LBR917547:LBT917547 LLN917547:LLP917547 LVJ917547:LVL917547 MFF917547:MFH917547 MPB917547:MPD917547 MYX917547:MYZ917547 NIT917547:NIV917547 NSP917547:NSR917547 OCL917547:OCN917547 OMH917547:OMJ917547 OWD917547:OWF917547 PFZ917547:PGB917547 PPV917547:PPX917547 PZR917547:PZT917547 QJN917547:QJP917547 QTJ917547:QTL917547 RDF917547:RDH917547 RNB917547:RND917547 RWX917547:RWZ917547 SGT917547:SGV917547 SQP917547:SQR917547 TAL917547:TAN917547 TKH917547:TKJ917547 TUD917547:TUF917547 UDZ917547:UEB917547 UNV917547:UNX917547 UXR917547:UXT917547 VHN917547:VHP917547 VRJ917547:VRL917547 WBF917547:WBH917547 WLB917547:WLD917547 WUX917547:WUZ917547 IL983083:IN983083 SH983083:SJ983083 ACD983083:ACF983083 ALZ983083:AMB983083 AVV983083:AVX983083 BFR983083:BFT983083 BPN983083:BPP983083 BZJ983083:BZL983083 CJF983083:CJH983083 CTB983083:CTD983083 DCX983083:DCZ983083 DMT983083:DMV983083 DWP983083:DWR983083 EGL983083:EGN983083 EQH983083:EQJ983083 FAD983083:FAF983083 FJZ983083:FKB983083 FTV983083:FTX983083 GDR983083:GDT983083 GNN983083:GNP983083 GXJ983083:GXL983083 HHF983083:HHH983083 HRB983083:HRD983083 IAX983083:IAZ983083 IKT983083:IKV983083 IUP983083:IUR983083 JEL983083:JEN983083 JOH983083:JOJ983083 JYD983083:JYF983083 KHZ983083:KIB983083 KRV983083:KRX983083 LBR983083:LBT983083 LLN983083:LLP983083 LVJ983083:LVL983083 MFF983083:MFH983083 MPB983083:MPD983083 MYX983083:MYZ983083 NIT983083:NIV983083 NSP983083:NSR983083 OCL983083:OCN983083 OMH983083:OMJ983083 OWD983083:OWF983083 PFZ983083:PGB983083 PPV983083:PPX983083 PZR983083:PZT983083 QJN983083:QJP983083 QTJ983083:QTL983083 RDF983083:RDH983083 RNB983083:RND983083 RWX983083:RWZ983083 SGT983083:SGV983083 SQP983083:SQR983083 TAL983083:TAN983083 TKH983083:TKJ983083 TUD983083:TUF983083 UDZ983083:UEB983083 UNV983083:UNX983083 UXR983083:UXT983083 VHN983083:VHP983083 VRJ983083:VRL983083 WBF983083:WBH983083 WLB983083:WLD983083 WUX983083:WUZ983083 IQ65577:IS65578 SM65577:SO65578 ACI65577:ACK65578 AME65577:AMG65578 AWA65577:AWC65578 BFW65577:BFY65578 BPS65577:BPU65578 BZO65577:BZQ65578 CJK65577:CJM65578 CTG65577:CTI65578 DDC65577:DDE65578 DMY65577:DNA65578 DWU65577:DWW65578 EGQ65577:EGS65578 EQM65577:EQO65578 FAI65577:FAK65578 FKE65577:FKG65578 FUA65577:FUC65578 GDW65577:GDY65578 GNS65577:GNU65578 GXO65577:GXQ65578 HHK65577:HHM65578 HRG65577:HRI65578 IBC65577:IBE65578 IKY65577:ILA65578 IUU65577:IUW65578 JEQ65577:JES65578 JOM65577:JOO65578 JYI65577:JYK65578 KIE65577:KIG65578 KSA65577:KSC65578 LBW65577:LBY65578 LLS65577:LLU65578 LVO65577:LVQ65578 MFK65577:MFM65578 MPG65577:MPI65578 MZC65577:MZE65578 NIY65577:NJA65578 NSU65577:NSW65578 OCQ65577:OCS65578 OMM65577:OMO65578 OWI65577:OWK65578 PGE65577:PGG65578 PQA65577:PQC65578 PZW65577:PZY65578 QJS65577:QJU65578 QTO65577:QTQ65578 RDK65577:RDM65578 RNG65577:RNI65578 RXC65577:RXE65578 SGY65577:SHA65578 SQU65577:SQW65578 TAQ65577:TAS65578 TKM65577:TKO65578 TUI65577:TUK65578 UEE65577:UEG65578 UOA65577:UOC65578 UXW65577:UXY65578 VHS65577:VHU65578 VRO65577:VRQ65578 WBK65577:WBM65578 WLG65577:WLI65578 WVC65577:WVE65578 IQ131113:IS131114 SM131113:SO131114 ACI131113:ACK131114 AME131113:AMG131114 AWA131113:AWC131114 BFW131113:BFY131114 BPS131113:BPU131114 BZO131113:BZQ131114 CJK131113:CJM131114 CTG131113:CTI131114 DDC131113:DDE131114 DMY131113:DNA131114 DWU131113:DWW131114 EGQ131113:EGS131114 EQM131113:EQO131114 FAI131113:FAK131114 FKE131113:FKG131114 FUA131113:FUC131114 GDW131113:GDY131114 GNS131113:GNU131114 GXO131113:GXQ131114 HHK131113:HHM131114 HRG131113:HRI131114 IBC131113:IBE131114 IKY131113:ILA131114 IUU131113:IUW131114 JEQ131113:JES131114 JOM131113:JOO131114 JYI131113:JYK131114 KIE131113:KIG131114 KSA131113:KSC131114 LBW131113:LBY131114 LLS131113:LLU131114 LVO131113:LVQ131114 MFK131113:MFM131114 MPG131113:MPI131114 MZC131113:MZE131114 NIY131113:NJA131114 NSU131113:NSW131114 OCQ131113:OCS131114 OMM131113:OMO131114 OWI131113:OWK131114 PGE131113:PGG131114 PQA131113:PQC131114 PZW131113:PZY131114 QJS131113:QJU131114 QTO131113:QTQ131114 RDK131113:RDM131114 RNG131113:RNI131114 RXC131113:RXE131114 SGY131113:SHA131114 SQU131113:SQW131114 TAQ131113:TAS131114 TKM131113:TKO131114 TUI131113:TUK131114 UEE131113:UEG131114 UOA131113:UOC131114 UXW131113:UXY131114 VHS131113:VHU131114 VRO131113:VRQ131114 WBK131113:WBM131114 WLG131113:WLI131114 WVC131113:WVE131114 IQ196649:IS196650 SM196649:SO196650 ACI196649:ACK196650 AME196649:AMG196650 AWA196649:AWC196650 BFW196649:BFY196650 BPS196649:BPU196650 BZO196649:BZQ196650 CJK196649:CJM196650 CTG196649:CTI196650 DDC196649:DDE196650 DMY196649:DNA196650 DWU196649:DWW196650 EGQ196649:EGS196650 EQM196649:EQO196650 FAI196649:FAK196650 FKE196649:FKG196650 FUA196649:FUC196650 GDW196649:GDY196650 GNS196649:GNU196650 GXO196649:GXQ196650 HHK196649:HHM196650 HRG196649:HRI196650 IBC196649:IBE196650 IKY196649:ILA196650 IUU196649:IUW196650 JEQ196649:JES196650 JOM196649:JOO196650 JYI196649:JYK196650 KIE196649:KIG196650 KSA196649:KSC196650 LBW196649:LBY196650 LLS196649:LLU196650 LVO196649:LVQ196650 MFK196649:MFM196650 MPG196649:MPI196650 MZC196649:MZE196650 NIY196649:NJA196650 NSU196649:NSW196650 OCQ196649:OCS196650 OMM196649:OMO196650 OWI196649:OWK196650 PGE196649:PGG196650 PQA196649:PQC196650 PZW196649:PZY196650 QJS196649:QJU196650 QTO196649:QTQ196650 RDK196649:RDM196650 RNG196649:RNI196650 RXC196649:RXE196650 SGY196649:SHA196650 SQU196649:SQW196650 TAQ196649:TAS196650 TKM196649:TKO196650 TUI196649:TUK196650 UEE196649:UEG196650 UOA196649:UOC196650 UXW196649:UXY196650 VHS196649:VHU196650 VRO196649:VRQ196650 WBK196649:WBM196650 WLG196649:WLI196650 WVC196649:WVE196650 IQ262185:IS262186 SM262185:SO262186 ACI262185:ACK262186 AME262185:AMG262186 AWA262185:AWC262186 BFW262185:BFY262186 BPS262185:BPU262186 BZO262185:BZQ262186 CJK262185:CJM262186 CTG262185:CTI262186 DDC262185:DDE262186 DMY262185:DNA262186 DWU262185:DWW262186 EGQ262185:EGS262186 EQM262185:EQO262186 FAI262185:FAK262186 FKE262185:FKG262186 FUA262185:FUC262186 GDW262185:GDY262186 GNS262185:GNU262186 GXO262185:GXQ262186 HHK262185:HHM262186 HRG262185:HRI262186 IBC262185:IBE262186 IKY262185:ILA262186 IUU262185:IUW262186 JEQ262185:JES262186 JOM262185:JOO262186 JYI262185:JYK262186 KIE262185:KIG262186 KSA262185:KSC262186 LBW262185:LBY262186 LLS262185:LLU262186 LVO262185:LVQ262186 MFK262185:MFM262186 MPG262185:MPI262186 MZC262185:MZE262186 NIY262185:NJA262186 NSU262185:NSW262186 OCQ262185:OCS262186 OMM262185:OMO262186 OWI262185:OWK262186 PGE262185:PGG262186 PQA262185:PQC262186 PZW262185:PZY262186 QJS262185:QJU262186 QTO262185:QTQ262186 RDK262185:RDM262186 RNG262185:RNI262186 RXC262185:RXE262186 SGY262185:SHA262186 SQU262185:SQW262186 TAQ262185:TAS262186 TKM262185:TKO262186 TUI262185:TUK262186 UEE262185:UEG262186 UOA262185:UOC262186 UXW262185:UXY262186 VHS262185:VHU262186 VRO262185:VRQ262186 WBK262185:WBM262186 WLG262185:WLI262186 WVC262185:WVE262186 IQ327721:IS327722 SM327721:SO327722 ACI327721:ACK327722 AME327721:AMG327722 AWA327721:AWC327722 BFW327721:BFY327722 BPS327721:BPU327722 BZO327721:BZQ327722 CJK327721:CJM327722 CTG327721:CTI327722 DDC327721:DDE327722 DMY327721:DNA327722 DWU327721:DWW327722 EGQ327721:EGS327722 EQM327721:EQO327722 FAI327721:FAK327722 FKE327721:FKG327722 FUA327721:FUC327722 GDW327721:GDY327722 GNS327721:GNU327722 GXO327721:GXQ327722 HHK327721:HHM327722 HRG327721:HRI327722 IBC327721:IBE327722 IKY327721:ILA327722 IUU327721:IUW327722 JEQ327721:JES327722 JOM327721:JOO327722 JYI327721:JYK327722 KIE327721:KIG327722 KSA327721:KSC327722 LBW327721:LBY327722 LLS327721:LLU327722 LVO327721:LVQ327722 MFK327721:MFM327722 MPG327721:MPI327722 MZC327721:MZE327722 NIY327721:NJA327722 NSU327721:NSW327722 OCQ327721:OCS327722 OMM327721:OMO327722 OWI327721:OWK327722 PGE327721:PGG327722 PQA327721:PQC327722 PZW327721:PZY327722 QJS327721:QJU327722 QTO327721:QTQ327722 RDK327721:RDM327722 RNG327721:RNI327722 RXC327721:RXE327722 SGY327721:SHA327722 SQU327721:SQW327722 TAQ327721:TAS327722 TKM327721:TKO327722 TUI327721:TUK327722 UEE327721:UEG327722 UOA327721:UOC327722 UXW327721:UXY327722 VHS327721:VHU327722 VRO327721:VRQ327722 WBK327721:WBM327722 WLG327721:WLI327722 WVC327721:WVE327722 IQ393257:IS393258 SM393257:SO393258 ACI393257:ACK393258 AME393257:AMG393258 AWA393257:AWC393258 BFW393257:BFY393258 BPS393257:BPU393258 BZO393257:BZQ393258 CJK393257:CJM393258 CTG393257:CTI393258 DDC393257:DDE393258 DMY393257:DNA393258 DWU393257:DWW393258 EGQ393257:EGS393258 EQM393257:EQO393258 FAI393257:FAK393258 FKE393257:FKG393258 FUA393257:FUC393258 GDW393257:GDY393258 GNS393257:GNU393258 GXO393257:GXQ393258 HHK393257:HHM393258 HRG393257:HRI393258 IBC393257:IBE393258 IKY393257:ILA393258 IUU393257:IUW393258 JEQ393257:JES393258 JOM393257:JOO393258 JYI393257:JYK393258 KIE393257:KIG393258 KSA393257:KSC393258 LBW393257:LBY393258 LLS393257:LLU393258 LVO393257:LVQ393258 MFK393257:MFM393258 MPG393257:MPI393258 MZC393257:MZE393258 NIY393257:NJA393258 NSU393257:NSW393258 OCQ393257:OCS393258 OMM393257:OMO393258 OWI393257:OWK393258 PGE393257:PGG393258 PQA393257:PQC393258 PZW393257:PZY393258 QJS393257:QJU393258 QTO393257:QTQ393258 RDK393257:RDM393258 RNG393257:RNI393258 RXC393257:RXE393258 SGY393257:SHA393258 SQU393257:SQW393258 TAQ393257:TAS393258 TKM393257:TKO393258 TUI393257:TUK393258 UEE393257:UEG393258 UOA393257:UOC393258 UXW393257:UXY393258 VHS393257:VHU393258 VRO393257:VRQ393258 WBK393257:WBM393258 WLG393257:WLI393258 WVC393257:WVE393258 IQ458793:IS458794 SM458793:SO458794 ACI458793:ACK458794 AME458793:AMG458794 AWA458793:AWC458794 BFW458793:BFY458794 BPS458793:BPU458794 BZO458793:BZQ458794 CJK458793:CJM458794 CTG458793:CTI458794 DDC458793:DDE458794 DMY458793:DNA458794 DWU458793:DWW458794 EGQ458793:EGS458794 EQM458793:EQO458794 FAI458793:FAK458794 FKE458793:FKG458794 FUA458793:FUC458794 GDW458793:GDY458794 GNS458793:GNU458794 GXO458793:GXQ458794 HHK458793:HHM458794 HRG458793:HRI458794 IBC458793:IBE458794 IKY458793:ILA458794 IUU458793:IUW458794 JEQ458793:JES458794 JOM458793:JOO458794 JYI458793:JYK458794 KIE458793:KIG458794 KSA458793:KSC458794 LBW458793:LBY458794 LLS458793:LLU458794 LVO458793:LVQ458794 MFK458793:MFM458794 MPG458793:MPI458794 MZC458793:MZE458794 NIY458793:NJA458794 NSU458793:NSW458794 OCQ458793:OCS458794 OMM458793:OMO458794 OWI458793:OWK458794 PGE458793:PGG458794 PQA458793:PQC458794 PZW458793:PZY458794 QJS458793:QJU458794 QTO458793:QTQ458794 RDK458793:RDM458794 RNG458793:RNI458794 RXC458793:RXE458794 SGY458793:SHA458794 SQU458793:SQW458794 TAQ458793:TAS458794 TKM458793:TKO458794 TUI458793:TUK458794 UEE458793:UEG458794 UOA458793:UOC458794 UXW458793:UXY458794 VHS458793:VHU458794 VRO458793:VRQ458794 WBK458793:WBM458794 WLG458793:WLI458794 WVC458793:WVE458794 IQ524329:IS524330 SM524329:SO524330 ACI524329:ACK524330 AME524329:AMG524330 AWA524329:AWC524330 BFW524329:BFY524330 BPS524329:BPU524330 BZO524329:BZQ524330 CJK524329:CJM524330 CTG524329:CTI524330 DDC524329:DDE524330 DMY524329:DNA524330 DWU524329:DWW524330 EGQ524329:EGS524330 EQM524329:EQO524330 FAI524329:FAK524330 FKE524329:FKG524330 FUA524329:FUC524330 GDW524329:GDY524330 GNS524329:GNU524330 GXO524329:GXQ524330 HHK524329:HHM524330 HRG524329:HRI524330 IBC524329:IBE524330 IKY524329:ILA524330 IUU524329:IUW524330 JEQ524329:JES524330 JOM524329:JOO524330 JYI524329:JYK524330 KIE524329:KIG524330 KSA524329:KSC524330 LBW524329:LBY524330 LLS524329:LLU524330 LVO524329:LVQ524330 MFK524329:MFM524330 MPG524329:MPI524330 MZC524329:MZE524330 NIY524329:NJA524330 NSU524329:NSW524330 OCQ524329:OCS524330 OMM524329:OMO524330 OWI524329:OWK524330 PGE524329:PGG524330 PQA524329:PQC524330 PZW524329:PZY524330 QJS524329:QJU524330 QTO524329:QTQ524330 RDK524329:RDM524330 RNG524329:RNI524330 RXC524329:RXE524330 SGY524329:SHA524330 SQU524329:SQW524330 TAQ524329:TAS524330 TKM524329:TKO524330 TUI524329:TUK524330 UEE524329:UEG524330 UOA524329:UOC524330 UXW524329:UXY524330 VHS524329:VHU524330 VRO524329:VRQ524330 WBK524329:WBM524330 WLG524329:WLI524330 WVC524329:WVE524330 IQ589865:IS589866 SM589865:SO589866 ACI589865:ACK589866 AME589865:AMG589866 AWA589865:AWC589866 BFW589865:BFY589866 BPS589865:BPU589866 BZO589865:BZQ589866 CJK589865:CJM589866 CTG589865:CTI589866 DDC589865:DDE589866 DMY589865:DNA589866 DWU589865:DWW589866 EGQ589865:EGS589866 EQM589865:EQO589866 FAI589865:FAK589866 FKE589865:FKG589866 FUA589865:FUC589866 GDW589865:GDY589866 GNS589865:GNU589866 GXO589865:GXQ589866 HHK589865:HHM589866 HRG589865:HRI589866 IBC589865:IBE589866 IKY589865:ILA589866 IUU589865:IUW589866 JEQ589865:JES589866 JOM589865:JOO589866 JYI589865:JYK589866 KIE589865:KIG589866 KSA589865:KSC589866 LBW589865:LBY589866 LLS589865:LLU589866 LVO589865:LVQ589866 MFK589865:MFM589866 MPG589865:MPI589866 MZC589865:MZE589866 NIY589865:NJA589866 NSU589865:NSW589866 OCQ589865:OCS589866 OMM589865:OMO589866 OWI589865:OWK589866 PGE589865:PGG589866 PQA589865:PQC589866 PZW589865:PZY589866 QJS589865:QJU589866 QTO589865:QTQ589866 RDK589865:RDM589866 RNG589865:RNI589866 RXC589865:RXE589866 SGY589865:SHA589866 SQU589865:SQW589866 TAQ589865:TAS589866 TKM589865:TKO589866 TUI589865:TUK589866 UEE589865:UEG589866 UOA589865:UOC589866 UXW589865:UXY589866 VHS589865:VHU589866 VRO589865:VRQ589866 WBK589865:WBM589866 WLG589865:WLI589866 WVC589865:WVE589866 IQ655401:IS655402 SM655401:SO655402 ACI655401:ACK655402 AME655401:AMG655402 AWA655401:AWC655402 BFW655401:BFY655402 BPS655401:BPU655402 BZO655401:BZQ655402 CJK655401:CJM655402 CTG655401:CTI655402 DDC655401:DDE655402 DMY655401:DNA655402 DWU655401:DWW655402 EGQ655401:EGS655402 EQM655401:EQO655402 FAI655401:FAK655402 FKE655401:FKG655402 FUA655401:FUC655402 GDW655401:GDY655402 GNS655401:GNU655402 GXO655401:GXQ655402 HHK655401:HHM655402 HRG655401:HRI655402 IBC655401:IBE655402 IKY655401:ILA655402 IUU655401:IUW655402 JEQ655401:JES655402 JOM655401:JOO655402 JYI655401:JYK655402 KIE655401:KIG655402 KSA655401:KSC655402 LBW655401:LBY655402 LLS655401:LLU655402 LVO655401:LVQ655402 MFK655401:MFM655402 MPG655401:MPI655402 MZC655401:MZE655402 NIY655401:NJA655402 NSU655401:NSW655402 OCQ655401:OCS655402 OMM655401:OMO655402 OWI655401:OWK655402 PGE655401:PGG655402 PQA655401:PQC655402 PZW655401:PZY655402 QJS655401:QJU655402 QTO655401:QTQ655402 RDK655401:RDM655402 RNG655401:RNI655402 RXC655401:RXE655402 SGY655401:SHA655402 SQU655401:SQW655402 TAQ655401:TAS655402 TKM655401:TKO655402 TUI655401:TUK655402 UEE655401:UEG655402 UOA655401:UOC655402 UXW655401:UXY655402 VHS655401:VHU655402 VRO655401:VRQ655402 WBK655401:WBM655402 WLG655401:WLI655402 WVC655401:WVE655402 IQ720937:IS720938 SM720937:SO720938 ACI720937:ACK720938 AME720937:AMG720938 AWA720937:AWC720938 BFW720937:BFY720938 BPS720937:BPU720938 BZO720937:BZQ720938 CJK720937:CJM720938 CTG720937:CTI720938 DDC720937:DDE720938 DMY720937:DNA720938 DWU720937:DWW720938 EGQ720937:EGS720938 EQM720937:EQO720938 FAI720937:FAK720938 FKE720937:FKG720938 FUA720937:FUC720938 GDW720937:GDY720938 GNS720937:GNU720938 GXO720937:GXQ720938 HHK720937:HHM720938 HRG720937:HRI720938 IBC720937:IBE720938 IKY720937:ILA720938 IUU720937:IUW720938 JEQ720937:JES720938 JOM720937:JOO720938 JYI720937:JYK720938 KIE720937:KIG720938 KSA720937:KSC720938 LBW720937:LBY720938 LLS720937:LLU720938 LVO720937:LVQ720938 MFK720937:MFM720938 MPG720937:MPI720938 MZC720937:MZE720938 NIY720937:NJA720938 NSU720937:NSW720938 OCQ720937:OCS720938 OMM720937:OMO720938 OWI720937:OWK720938 PGE720937:PGG720938 PQA720937:PQC720938 PZW720937:PZY720938 QJS720937:QJU720938 QTO720937:QTQ720938 RDK720937:RDM720938 RNG720937:RNI720938 RXC720937:RXE720938 SGY720937:SHA720938 SQU720937:SQW720938 TAQ720937:TAS720938 TKM720937:TKO720938 TUI720937:TUK720938 UEE720937:UEG720938 UOA720937:UOC720938 UXW720937:UXY720938 VHS720937:VHU720938 VRO720937:VRQ720938 WBK720937:WBM720938 WLG720937:WLI720938 WVC720937:WVE720938 IQ786473:IS786474 SM786473:SO786474 ACI786473:ACK786474 AME786473:AMG786474 AWA786473:AWC786474 BFW786473:BFY786474 BPS786473:BPU786474 BZO786473:BZQ786474 CJK786473:CJM786474 CTG786473:CTI786474 DDC786473:DDE786474 DMY786473:DNA786474 DWU786473:DWW786474 EGQ786473:EGS786474 EQM786473:EQO786474 FAI786473:FAK786474 FKE786473:FKG786474 FUA786473:FUC786474 GDW786473:GDY786474 GNS786473:GNU786474 GXO786473:GXQ786474 HHK786473:HHM786474 HRG786473:HRI786474 IBC786473:IBE786474 IKY786473:ILA786474 IUU786473:IUW786474 JEQ786473:JES786474 JOM786473:JOO786474 JYI786473:JYK786474 KIE786473:KIG786474 KSA786473:KSC786474 LBW786473:LBY786474 LLS786473:LLU786474 LVO786473:LVQ786474 MFK786473:MFM786474 MPG786473:MPI786474 MZC786473:MZE786474 NIY786473:NJA786474 NSU786473:NSW786474 OCQ786473:OCS786474 OMM786473:OMO786474 OWI786473:OWK786474 PGE786473:PGG786474 PQA786473:PQC786474 PZW786473:PZY786474 QJS786473:QJU786474 QTO786473:QTQ786474 RDK786473:RDM786474 RNG786473:RNI786474 RXC786473:RXE786474 SGY786473:SHA786474 SQU786473:SQW786474 TAQ786473:TAS786474 TKM786473:TKO786474 TUI786473:TUK786474 UEE786473:UEG786474 UOA786473:UOC786474 UXW786473:UXY786474 VHS786473:VHU786474 VRO786473:VRQ786474 WBK786473:WBM786474 WLG786473:WLI786474 WVC786473:WVE786474 IQ852009:IS852010 SM852009:SO852010 ACI852009:ACK852010 AME852009:AMG852010 AWA852009:AWC852010 BFW852009:BFY852010 BPS852009:BPU852010 BZO852009:BZQ852010 CJK852009:CJM852010 CTG852009:CTI852010 DDC852009:DDE852010 DMY852009:DNA852010 DWU852009:DWW852010 EGQ852009:EGS852010 EQM852009:EQO852010 FAI852009:FAK852010 FKE852009:FKG852010 FUA852009:FUC852010 GDW852009:GDY852010 GNS852009:GNU852010 GXO852009:GXQ852010 HHK852009:HHM852010 HRG852009:HRI852010 IBC852009:IBE852010 IKY852009:ILA852010 IUU852009:IUW852010 JEQ852009:JES852010 JOM852009:JOO852010 JYI852009:JYK852010 KIE852009:KIG852010 KSA852009:KSC852010 LBW852009:LBY852010 LLS852009:LLU852010 LVO852009:LVQ852010 MFK852009:MFM852010 MPG852009:MPI852010 MZC852009:MZE852010 NIY852009:NJA852010 NSU852009:NSW852010 OCQ852009:OCS852010 OMM852009:OMO852010 OWI852009:OWK852010 PGE852009:PGG852010 PQA852009:PQC852010 PZW852009:PZY852010 QJS852009:QJU852010 QTO852009:QTQ852010 RDK852009:RDM852010 RNG852009:RNI852010 RXC852009:RXE852010 SGY852009:SHA852010 SQU852009:SQW852010 TAQ852009:TAS852010 TKM852009:TKO852010 TUI852009:TUK852010 UEE852009:UEG852010 UOA852009:UOC852010 UXW852009:UXY852010 VHS852009:VHU852010 VRO852009:VRQ852010 WBK852009:WBM852010 WLG852009:WLI852010 WVC852009:WVE852010 IQ917545:IS917546 SM917545:SO917546 ACI917545:ACK917546 AME917545:AMG917546 AWA917545:AWC917546 BFW917545:BFY917546 BPS917545:BPU917546 BZO917545:BZQ917546 CJK917545:CJM917546 CTG917545:CTI917546 DDC917545:DDE917546 DMY917545:DNA917546 DWU917545:DWW917546 EGQ917545:EGS917546 EQM917545:EQO917546 FAI917545:FAK917546 FKE917545:FKG917546 FUA917545:FUC917546 GDW917545:GDY917546 GNS917545:GNU917546 GXO917545:GXQ917546 HHK917545:HHM917546 HRG917545:HRI917546 IBC917545:IBE917546 IKY917545:ILA917546 IUU917545:IUW917546 JEQ917545:JES917546 JOM917545:JOO917546 JYI917545:JYK917546 KIE917545:KIG917546 KSA917545:KSC917546 LBW917545:LBY917546 LLS917545:LLU917546 LVO917545:LVQ917546 MFK917545:MFM917546 MPG917545:MPI917546 MZC917545:MZE917546 NIY917545:NJA917546 NSU917545:NSW917546 OCQ917545:OCS917546 OMM917545:OMO917546 OWI917545:OWK917546 PGE917545:PGG917546 PQA917545:PQC917546 PZW917545:PZY917546 QJS917545:QJU917546 QTO917545:QTQ917546 RDK917545:RDM917546 RNG917545:RNI917546 RXC917545:RXE917546 SGY917545:SHA917546 SQU917545:SQW917546 TAQ917545:TAS917546 TKM917545:TKO917546 TUI917545:TUK917546 UEE917545:UEG917546 UOA917545:UOC917546 UXW917545:UXY917546 VHS917545:VHU917546 VRO917545:VRQ917546 WBK917545:WBM917546 WLG917545:WLI917546 WVC917545:WVE917546 IQ983081:IS983082 SM983081:SO983082 ACI983081:ACK983082 AME983081:AMG983082 AWA983081:AWC983082 BFW983081:BFY983082 BPS983081:BPU983082 BZO983081:BZQ983082 CJK983081:CJM983082 CTG983081:CTI983082 DDC983081:DDE983082 DMY983081:DNA983082 DWU983081:DWW983082 EGQ983081:EGS983082 EQM983081:EQO983082 FAI983081:FAK983082 FKE983081:FKG983082 FUA983081:FUC983082 GDW983081:GDY983082 GNS983081:GNU983082 GXO983081:GXQ983082 HHK983081:HHM983082 HRG983081:HRI983082 IBC983081:IBE983082 IKY983081:ILA983082 IUU983081:IUW983082 JEQ983081:JES983082 JOM983081:JOO983082 JYI983081:JYK983082 KIE983081:KIG983082 KSA983081:KSC983082 LBW983081:LBY983082 LLS983081:LLU983082 LVO983081:LVQ983082 MFK983081:MFM983082 MPG983081:MPI983082 MZC983081:MZE983082 NIY983081:NJA983082 NSU983081:NSW983082 OCQ983081:OCS983082 OMM983081:OMO983082 OWI983081:OWK983082 PGE983081:PGG983082 PQA983081:PQC983082 PZW983081:PZY983082 QJS983081:QJU983082 QTO983081:QTQ983082 RDK983081:RDM983082 RNG983081:RNI983082 RXC983081:RXE983082 SGY983081:SHA983082 SQU983081:SQW983082 TAQ983081:TAS983082 TKM983081:TKO983082 TUI983081:TUK983082 UEE983081:UEG983082 UOA983081:UOC983082 UXW983081:UXY983082 VHS983081:VHU983082 VRO983081:VRQ983082 WBK983081:WBM983082 WLG983081:WLI983082 WVC983081:WVE983082 P65542 HW65540 RS65540 ABO65540 ALK65540 AVG65540 BFC65540 BOY65540 BYU65540 CIQ65540 CSM65540 DCI65540 DME65540 DWA65540 EFW65540 EPS65540 EZO65540 FJK65540 FTG65540 GDC65540 GMY65540 GWU65540 HGQ65540 HQM65540 IAI65540 IKE65540 IUA65540 JDW65540 JNS65540 JXO65540 KHK65540 KRG65540 LBC65540 LKY65540 LUU65540 MEQ65540 MOM65540 MYI65540 NIE65540 NSA65540 OBW65540 OLS65540 OVO65540 PFK65540 PPG65540 PZC65540 QIY65540 QSU65540 RCQ65540 RMM65540 RWI65540 SGE65540 SQA65540 SZW65540 TJS65540 TTO65540 UDK65540 UNG65540 UXC65540 VGY65540 VQU65540 WAQ65540 WKM65540 WUI65540 P131078 HW131076 RS131076 ABO131076 ALK131076 AVG131076 BFC131076 BOY131076 BYU131076 CIQ131076 CSM131076 DCI131076 DME131076 DWA131076 EFW131076 EPS131076 EZO131076 FJK131076 FTG131076 GDC131076 GMY131076 GWU131076 HGQ131076 HQM131076 IAI131076 IKE131076 IUA131076 JDW131076 JNS131076 JXO131076 KHK131076 KRG131076 LBC131076 LKY131076 LUU131076 MEQ131076 MOM131076 MYI131076 NIE131076 NSA131076 OBW131076 OLS131076 OVO131076 PFK131076 PPG131076 PZC131076 QIY131076 QSU131076 RCQ131076 RMM131076 RWI131076 SGE131076 SQA131076 SZW131076 TJS131076 TTO131076 UDK131076 UNG131076 UXC131076 VGY131076 VQU131076 WAQ131076 WKM131076 WUI131076 P196614 HW196612 RS196612 ABO196612 ALK196612 AVG196612 BFC196612 BOY196612 BYU196612 CIQ196612 CSM196612 DCI196612 DME196612 DWA196612 EFW196612 EPS196612 EZO196612 FJK196612 FTG196612 GDC196612 GMY196612 GWU196612 HGQ196612 HQM196612 IAI196612 IKE196612 IUA196612 JDW196612 JNS196612 JXO196612 KHK196612 KRG196612 LBC196612 LKY196612 LUU196612 MEQ196612 MOM196612 MYI196612 NIE196612 NSA196612 OBW196612 OLS196612 OVO196612 PFK196612 PPG196612 PZC196612 QIY196612 QSU196612 RCQ196612 RMM196612 RWI196612 SGE196612 SQA196612 SZW196612 TJS196612 TTO196612 UDK196612 UNG196612 UXC196612 VGY196612 VQU196612 WAQ196612 WKM196612 WUI196612 P262150 HW262148 RS262148 ABO262148 ALK262148 AVG262148 BFC262148 BOY262148 BYU262148 CIQ262148 CSM262148 DCI262148 DME262148 DWA262148 EFW262148 EPS262148 EZO262148 FJK262148 FTG262148 GDC262148 GMY262148 GWU262148 HGQ262148 HQM262148 IAI262148 IKE262148 IUA262148 JDW262148 JNS262148 JXO262148 KHK262148 KRG262148 LBC262148 LKY262148 LUU262148 MEQ262148 MOM262148 MYI262148 NIE262148 NSA262148 OBW262148 OLS262148 OVO262148 PFK262148 PPG262148 PZC262148 QIY262148 QSU262148 RCQ262148 RMM262148 RWI262148 SGE262148 SQA262148 SZW262148 TJS262148 TTO262148 UDK262148 UNG262148 UXC262148 VGY262148 VQU262148 WAQ262148 WKM262148 WUI262148 P327686 HW327684 RS327684 ABO327684 ALK327684 AVG327684 BFC327684 BOY327684 BYU327684 CIQ327684 CSM327684 DCI327684 DME327684 DWA327684 EFW327684 EPS327684 EZO327684 FJK327684 FTG327684 GDC327684 GMY327684 GWU327684 HGQ327684 HQM327684 IAI327684 IKE327684 IUA327684 JDW327684 JNS327684 JXO327684 KHK327684 KRG327684 LBC327684 LKY327684 LUU327684 MEQ327684 MOM327684 MYI327684 NIE327684 NSA327684 OBW327684 OLS327684 OVO327684 PFK327684 PPG327684 PZC327684 QIY327684 QSU327684 RCQ327684 RMM327684 RWI327684 SGE327684 SQA327684 SZW327684 TJS327684 TTO327684 UDK327684 UNG327684 UXC327684 VGY327684 VQU327684 WAQ327684 WKM327684 WUI327684 P393222 HW393220 RS393220 ABO393220 ALK393220 AVG393220 BFC393220 BOY393220 BYU393220 CIQ393220 CSM393220 DCI393220 DME393220 DWA393220 EFW393220 EPS393220 EZO393220 FJK393220 FTG393220 GDC393220 GMY393220 GWU393220 HGQ393220 HQM393220 IAI393220 IKE393220 IUA393220 JDW393220 JNS393220 JXO393220 KHK393220 KRG393220 LBC393220 LKY393220 LUU393220 MEQ393220 MOM393220 MYI393220 NIE393220 NSA393220 OBW393220 OLS393220 OVO393220 PFK393220 PPG393220 PZC393220 QIY393220 QSU393220 RCQ393220 RMM393220 RWI393220 SGE393220 SQA393220 SZW393220 TJS393220 TTO393220 UDK393220 UNG393220 UXC393220 VGY393220 VQU393220 WAQ393220 WKM393220 WUI393220 P458758 HW458756 RS458756 ABO458756 ALK458756 AVG458756 BFC458756 BOY458756 BYU458756 CIQ458756 CSM458756 DCI458756 DME458756 DWA458756 EFW458756 EPS458756 EZO458756 FJK458756 FTG458756 GDC458756 GMY458756 GWU458756 HGQ458756 HQM458756 IAI458756 IKE458756 IUA458756 JDW458756 JNS458756 JXO458756 KHK458756 KRG458756 LBC458756 LKY458756 LUU458756 MEQ458756 MOM458756 MYI458756 NIE458756 NSA458756 OBW458756 OLS458756 OVO458756 PFK458756 PPG458756 PZC458756 QIY458756 QSU458756 RCQ458756 RMM458756 RWI458756 SGE458756 SQA458756 SZW458756 TJS458756 TTO458756 UDK458756 UNG458756 UXC458756 VGY458756 VQU458756 WAQ458756 WKM458756 WUI458756 P524294 HW524292 RS524292 ABO524292 ALK524292 AVG524292 BFC524292 BOY524292 BYU524292 CIQ524292 CSM524292 DCI524292 DME524292 DWA524292 EFW524292 EPS524292 EZO524292 FJK524292 FTG524292 GDC524292 GMY524292 GWU524292 HGQ524292 HQM524292 IAI524292 IKE524292 IUA524292 JDW524292 JNS524292 JXO524292 KHK524292 KRG524292 LBC524292 LKY524292 LUU524292 MEQ524292 MOM524292 MYI524292 NIE524292 NSA524292 OBW524292 OLS524292 OVO524292 PFK524292 PPG524292 PZC524292 QIY524292 QSU524292 RCQ524292 RMM524292 RWI524292 SGE524292 SQA524292 SZW524292 TJS524292 TTO524292 UDK524292 UNG524292 UXC524292 VGY524292 VQU524292 WAQ524292 WKM524292 WUI524292 P589830 HW589828 RS589828 ABO589828 ALK589828 AVG589828 BFC589828 BOY589828 BYU589828 CIQ589828 CSM589828 DCI589828 DME589828 DWA589828 EFW589828 EPS589828 EZO589828 FJK589828 FTG589828 GDC589828 GMY589828 GWU589828 HGQ589828 HQM589828 IAI589828 IKE589828 IUA589828 JDW589828 JNS589828 JXO589828 KHK589828 KRG589828 LBC589828 LKY589828 LUU589828 MEQ589828 MOM589828 MYI589828 NIE589828 NSA589828 OBW589828 OLS589828 OVO589828 PFK589828 PPG589828 PZC589828 QIY589828 QSU589828 RCQ589828 RMM589828 RWI589828 SGE589828 SQA589828 SZW589828 TJS589828 TTO589828 UDK589828 UNG589828 UXC589828 VGY589828 VQU589828 WAQ589828 WKM589828 WUI589828 P655366 HW655364 RS655364 ABO655364 ALK655364 AVG655364 BFC655364 BOY655364 BYU655364 CIQ655364 CSM655364 DCI655364 DME655364 DWA655364 EFW655364 EPS655364 EZO655364 FJK655364 FTG655364 GDC655364 GMY655364 GWU655364 HGQ655364 HQM655364 IAI655364 IKE655364 IUA655364 JDW655364 JNS655364 JXO655364 KHK655364 KRG655364 LBC655364 LKY655364 LUU655364 MEQ655364 MOM655364 MYI655364 NIE655364 NSA655364 OBW655364 OLS655364 OVO655364 PFK655364 PPG655364 PZC655364 QIY655364 QSU655364 RCQ655364 RMM655364 RWI655364 SGE655364 SQA655364 SZW655364 TJS655364 TTO655364 UDK655364 UNG655364 UXC655364 VGY655364 VQU655364 WAQ655364 WKM655364 WUI655364 P720902 HW720900 RS720900 ABO720900 ALK720900 AVG720900 BFC720900 BOY720900 BYU720900 CIQ720900 CSM720900 DCI720900 DME720900 DWA720900 EFW720900 EPS720900 EZO720900 FJK720900 FTG720900 GDC720900 GMY720900 GWU720900 HGQ720900 HQM720900 IAI720900 IKE720900 IUA720900 JDW720900 JNS720900 JXO720900 KHK720900 KRG720900 LBC720900 LKY720900 LUU720900 MEQ720900 MOM720900 MYI720900 NIE720900 NSA720900 OBW720900 OLS720900 OVO720900 PFK720900 PPG720900 PZC720900 QIY720900 QSU720900 RCQ720900 RMM720900 RWI720900 SGE720900 SQA720900 SZW720900 TJS720900 TTO720900 UDK720900 UNG720900 UXC720900 VGY720900 VQU720900 WAQ720900 WKM720900 WUI720900 P786438 HW786436 RS786436 ABO786436 ALK786436 AVG786436 BFC786436 BOY786436 BYU786436 CIQ786436 CSM786436 DCI786436 DME786436 DWA786436 EFW786436 EPS786436 EZO786436 FJK786436 FTG786436 GDC786436 GMY786436 GWU786436 HGQ786436 HQM786436 IAI786436 IKE786436 IUA786436 JDW786436 JNS786436 JXO786436 KHK786436 KRG786436 LBC786436 LKY786436 LUU786436 MEQ786436 MOM786436 MYI786436 NIE786436 NSA786436 OBW786436 OLS786436 OVO786436 PFK786436 PPG786436 PZC786436 QIY786436 QSU786436 RCQ786436 RMM786436 RWI786436 SGE786436 SQA786436 SZW786436 TJS786436 TTO786436 UDK786436 UNG786436 UXC786436 VGY786436 VQU786436 WAQ786436 WKM786436 WUI786436 P851974 HW851972 RS851972 ABO851972 ALK851972 AVG851972 BFC851972 BOY851972 BYU851972 CIQ851972 CSM851972 DCI851972 DME851972 DWA851972 EFW851972 EPS851972 EZO851972 FJK851972 FTG851972 GDC851972 GMY851972 GWU851972 HGQ851972 HQM851972 IAI851972 IKE851972 IUA851972 JDW851972 JNS851972 JXO851972 KHK851972 KRG851972 LBC851972 LKY851972 LUU851972 MEQ851972 MOM851972 MYI851972 NIE851972 NSA851972 OBW851972 OLS851972 OVO851972 PFK851972 PPG851972 PZC851972 QIY851972 QSU851972 RCQ851972 RMM851972 RWI851972 SGE851972 SQA851972 SZW851972 TJS851972 TTO851972 UDK851972 UNG851972 UXC851972 VGY851972 VQU851972 WAQ851972 WKM851972 WUI851972 P917510 HW917508 RS917508 ABO917508 ALK917508 AVG917508 BFC917508 BOY917508 BYU917508 CIQ917508 CSM917508 DCI917508 DME917508 DWA917508 EFW917508 EPS917508 EZO917508 FJK917508 FTG917508 GDC917508 GMY917508 GWU917508 HGQ917508 HQM917508 IAI917508 IKE917508 IUA917508 JDW917508 JNS917508 JXO917508 KHK917508 KRG917508 LBC917508 LKY917508 LUU917508 MEQ917508 MOM917508 MYI917508 NIE917508 NSA917508 OBW917508 OLS917508 OVO917508 PFK917508 PPG917508 PZC917508 QIY917508 QSU917508 RCQ917508 RMM917508 RWI917508 SGE917508 SQA917508 SZW917508 TJS917508 TTO917508 UDK917508 UNG917508 UXC917508 VGY917508 VQU917508 WAQ917508 WKM917508 WUI917508 P983046 HW983044 RS983044 ABO983044 ALK983044 AVG983044 BFC983044 BOY983044 BYU983044 CIQ983044 CSM983044 DCI983044 DME983044 DWA983044 EFW983044 EPS983044 EZO983044 FJK983044 FTG983044 GDC983044 GMY983044 GWU983044 HGQ983044 HQM983044 IAI983044 IKE983044 IUA983044 JDW983044 JNS983044 JXO983044 KHK983044 KRG983044 LBC983044 LKY983044 LUU983044 MEQ983044 MOM983044 MYI983044 NIE983044 NSA983044 OBW983044 OLS983044 OVO983044 PFK983044 PPG983044 PZC983044 QIY983044 QSU983044 RCQ983044 RMM983044 RWI983044 SGE983044 SQA983044 SZW983044 TJS983044 TTO983044 UDK983044 UNG983044 UXC983044 VGY983044 VQU983044 WAQ983044 WKM983044 WUI983044 IQ65568:IS65569 SM65568:SO65569 ACI65568:ACK65569 AME65568:AMG65569 AWA65568:AWC65569 BFW65568:BFY65569 BPS65568:BPU65569 BZO65568:BZQ65569 CJK65568:CJM65569 CTG65568:CTI65569 DDC65568:DDE65569 DMY65568:DNA65569 DWU65568:DWW65569 EGQ65568:EGS65569 EQM65568:EQO65569 FAI65568:FAK65569 FKE65568:FKG65569 FUA65568:FUC65569 GDW65568:GDY65569 GNS65568:GNU65569 GXO65568:GXQ65569 HHK65568:HHM65569 HRG65568:HRI65569 IBC65568:IBE65569 IKY65568:ILA65569 IUU65568:IUW65569 JEQ65568:JES65569 JOM65568:JOO65569 JYI65568:JYK65569 KIE65568:KIG65569 KSA65568:KSC65569 LBW65568:LBY65569 LLS65568:LLU65569 LVO65568:LVQ65569 MFK65568:MFM65569 MPG65568:MPI65569 MZC65568:MZE65569 NIY65568:NJA65569 NSU65568:NSW65569 OCQ65568:OCS65569 OMM65568:OMO65569 OWI65568:OWK65569 PGE65568:PGG65569 PQA65568:PQC65569 PZW65568:PZY65569 QJS65568:QJU65569 QTO65568:QTQ65569 RDK65568:RDM65569 RNG65568:RNI65569 RXC65568:RXE65569 SGY65568:SHA65569 SQU65568:SQW65569 TAQ65568:TAS65569 TKM65568:TKO65569 TUI65568:TUK65569 UEE65568:UEG65569 UOA65568:UOC65569 UXW65568:UXY65569 VHS65568:VHU65569 VRO65568:VRQ65569 WBK65568:WBM65569 WLG65568:WLI65569 WVC65568:WVE65569 IQ131104:IS131105 SM131104:SO131105 ACI131104:ACK131105 AME131104:AMG131105 AWA131104:AWC131105 BFW131104:BFY131105 BPS131104:BPU131105 BZO131104:BZQ131105 CJK131104:CJM131105 CTG131104:CTI131105 DDC131104:DDE131105 DMY131104:DNA131105 DWU131104:DWW131105 EGQ131104:EGS131105 EQM131104:EQO131105 FAI131104:FAK131105 FKE131104:FKG131105 FUA131104:FUC131105 GDW131104:GDY131105 GNS131104:GNU131105 GXO131104:GXQ131105 HHK131104:HHM131105 HRG131104:HRI131105 IBC131104:IBE131105 IKY131104:ILA131105 IUU131104:IUW131105 JEQ131104:JES131105 JOM131104:JOO131105 JYI131104:JYK131105 KIE131104:KIG131105 KSA131104:KSC131105 LBW131104:LBY131105 LLS131104:LLU131105 LVO131104:LVQ131105 MFK131104:MFM131105 MPG131104:MPI131105 MZC131104:MZE131105 NIY131104:NJA131105 NSU131104:NSW131105 OCQ131104:OCS131105 OMM131104:OMO131105 OWI131104:OWK131105 PGE131104:PGG131105 PQA131104:PQC131105 PZW131104:PZY131105 QJS131104:QJU131105 QTO131104:QTQ131105 RDK131104:RDM131105 RNG131104:RNI131105 RXC131104:RXE131105 SGY131104:SHA131105 SQU131104:SQW131105 TAQ131104:TAS131105 TKM131104:TKO131105 TUI131104:TUK131105 UEE131104:UEG131105 UOA131104:UOC131105 UXW131104:UXY131105 VHS131104:VHU131105 VRO131104:VRQ131105 WBK131104:WBM131105 WLG131104:WLI131105 WVC131104:WVE131105 IQ196640:IS196641 SM196640:SO196641 ACI196640:ACK196641 AME196640:AMG196641 AWA196640:AWC196641 BFW196640:BFY196641 BPS196640:BPU196641 BZO196640:BZQ196641 CJK196640:CJM196641 CTG196640:CTI196641 DDC196640:DDE196641 DMY196640:DNA196641 DWU196640:DWW196641 EGQ196640:EGS196641 EQM196640:EQO196641 FAI196640:FAK196641 FKE196640:FKG196641 FUA196640:FUC196641 GDW196640:GDY196641 GNS196640:GNU196641 GXO196640:GXQ196641 HHK196640:HHM196641 HRG196640:HRI196641 IBC196640:IBE196641 IKY196640:ILA196641 IUU196640:IUW196641 JEQ196640:JES196641 JOM196640:JOO196641 JYI196640:JYK196641 KIE196640:KIG196641 KSA196640:KSC196641 LBW196640:LBY196641 LLS196640:LLU196641 LVO196640:LVQ196641 MFK196640:MFM196641 MPG196640:MPI196641 MZC196640:MZE196641 NIY196640:NJA196641 NSU196640:NSW196641 OCQ196640:OCS196641 OMM196640:OMO196641 OWI196640:OWK196641 PGE196640:PGG196641 PQA196640:PQC196641 PZW196640:PZY196641 QJS196640:QJU196641 QTO196640:QTQ196641 RDK196640:RDM196641 RNG196640:RNI196641 RXC196640:RXE196641 SGY196640:SHA196641 SQU196640:SQW196641 TAQ196640:TAS196641 TKM196640:TKO196641 TUI196640:TUK196641 UEE196640:UEG196641 UOA196640:UOC196641 UXW196640:UXY196641 VHS196640:VHU196641 VRO196640:VRQ196641 WBK196640:WBM196641 WLG196640:WLI196641 WVC196640:WVE196641 IQ262176:IS262177 SM262176:SO262177 ACI262176:ACK262177 AME262176:AMG262177 AWA262176:AWC262177 BFW262176:BFY262177 BPS262176:BPU262177 BZO262176:BZQ262177 CJK262176:CJM262177 CTG262176:CTI262177 DDC262176:DDE262177 DMY262176:DNA262177 DWU262176:DWW262177 EGQ262176:EGS262177 EQM262176:EQO262177 FAI262176:FAK262177 FKE262176:FKG262177 FUA262176:FUC262177 GDW262176:GDY262177 GNS262176:GNU262177 GXO262176:GXQ262177 HHK262176:HHM262177 HRG262176:HRI262177 IBC262176:IBE262177 IKY262176:ILA262177 IUU262176:IUW262177 JEQ262176:JES262177 JOM262176:JOO262177 JYI262176:JYK262177 KIE262176:KIG262177 KSA262176:KSC262177 LBW262176:LBY262177 LLS262176:LLU262177 LVO262176:LVQ262177 MFK262176:MFM262177 MPG262176:MPI262177 MZC262176:MZE262177 NIY262176:NJA262177 NSU262176:NSW262177 OCQ262176:OCS262177 OMM262176:OMO262177 OWI262176:OWK262177 PGE262176:PGG262177 PQA262176:PQC262177 PZW262176:PZY262177 QJS262176:QJU262177 QTO262176:QTQ262177 RDK262176:RDM262177 RNG262176:RNI262177 RXC262176:RXE262177 SGY262176:SHA262177 SQU262176:SQW262177 TAQ262176:TAS262177 TKM262176:TKO262177 TUI262176:TUK262177 UEE262176:UEG262177 UOA262176:UOC262177 UXW262176:UXY262177 VHS262176:VHU262177 VRO262176:VRQ262177 WBK262176:WBM262177 WLG262176:WLI262177 WVC262176:WVE262177 IQ327712:IS327713 SM327712:SO327713 ACI327712:ACK327713 AME327712:AMG327713 AWA327712:AWC327713 BFW327712:BFY327713 BPS327712:BPU327713 BZO327712:BZQ327713 CJK327712:CJM327713 CTG327712:CTI327713 DDC327712:DDE327713 DMY327712:DNA327713 DWU327712:DWW327713 EGQ327712:EGS327713 EQM327712:EQO327713 FAI327712:FAK327713 FKE327712:FKG327713 FUA327712:FUC327713 GDW327712:GDY327713 GNS327712:GNU327713 GXO327712:GXQ327713 HHK327712:HHM327713 HRG327712:HRI327713 IBC327712:IBE327713 IKY327712:ILA327713 IUU327712:IUW327713 JEQ327712:JES327713 JOM327712:JOO327713 JYI327712:JYK327713 KIE327712:KIG327713 KSA327712:KSC327713 LBW327712:LBY327713 LLS327712:LLU327713 LVO327712:LVQ327713 MFK327712:MFM327713 MPG327712:MPI327713 MZC327712:MZE327713 NIY327712:NJA327713 NSU327712:NSW327713 OCQ327712:OCS327713 OMM327712:OMO327713 OWI327712:OWK327713 PGE327712:PGG327713 PQA327712:PQC327713 PZW327712:PZY327713 QJS327712:QJU327713 QTO327712:QTQ327713 RDK327712:RDM327713 RNG327712:RNI327713 RXC327712:RXE327713 SGY327712:SHA327713 SQU327712:SQW327713 TAQ327712:TAS327713 TKM327712:TKO327713 TUI327712:TUK327713 UEE327712:UEG327713 UOA327712:UOC327713 UXW327712:UXY327713 VHS327712:VHU327713 VRO327712:VRQ327713 WBK327712:WBM327713 WLG327712:WLI327713 WVC327712:WVE327713 IQ393248:IS393249 SM393248:SO393249 ACI393248:ACK393249 AME393248:AMG393249 AWA393248:AWC393249 BFW393248:BFY393249 BPS393248:BPU393249 BZO393248:BZQ393249 CJK393248:CJM393249 CTG393248:CTI393249 DDC393248:DDE393249 DMY393248:DNA393249 DWU393248:DWW393249 EGQ393248:EGS393249 EQM393248:EQO393249 FAI393248:FAK393249 FKE393248:FKG393249 FUA393248:FUC393249 GDW393248:GDY393249 GNS393248:GNU393249 GXO393248:GXQ393249 HHK393248:HHM393249 HRG393248:HRI393249 IBC393248:IBE393249 IKY393248:ILA393249 IUU393248:IUW393249 JEQ393248:JES393249 JOM393248:JOO393249 JYI393248:JYK393249 KIE393248:KIG393249 KSA393248:KSC393249 LBW393248:LBY393249 LLS393248:LLU393249 LVO393248:LVQ393249 MFK393248:MFM393249 MPG393248:MPI393249 MZC393248:MZE393249 NIY393248:NJA393249 NSU393248:NSW393249 OCQ393248:OCS393249 OMM393248:OMO393249 OWI393248:OWK393249 PGE393248:PGG393249 PQA393248:PQC393249 PZW393248:PZY393249 QJS393248:QJU393249 QTO393248:QTQ393249 RDK393248:RDM393249 RNG393248:RNI393249 RXC393248:RXE393249 SGY393248:SHA393249 SQU393248:SQW393249 TAQ393248:TAS393249 TKM393248:TKO393249 TUI393248:TUK393249 UEE393248:UEG393249 UOA393248:UOC393249 UXW393248:UXY393249 VHS393248:VHU393249 VRO393248:VRQ393249 WBK393248:WBM393249 WLG393248:WLI393249 WVC393248:WVE393249 IQ458784:IS458785 SM458784:SO458785 ACI458784:ACK458785 AME458784:AMG458785 AWA458784:AWC458785 BFW458784:BFY458785 BPS458784:BPU458785 BZO458784:BZQ458785 CJK458784:CJM458785 CTG458784:CTI458785 DDC458784:DDE458785 DMY458784:DNA458785 DWU458784:DWW458785 EGQ458784:EGS458785 EQM458784:EQO458785 FAI458784:FAK458785 FKE458784:FKG458785 FUA458784:FUC458785 GDW458784:GDY458785 GNS458784:GNU458785 GXO458784:GXQ458785 HHK458784:HHM458785 HRG458784:HRI458785 IBC458784:IBE458785 IKY458784:ILA458785 IUU458784:IUW458785 JEQ458784:JES458785 JOM458784:JOO458785 JYI458784:JYK458785 KIE458784:KIG458785 KSA458784:KSC458785 LBW458784:LBY458785 LLS458784:LLU458785 LVO458784:LVQ458785 MFK458784:MFM458785 MPG458784:MPI458785 MZC458784:MZE458785 NIY458784:NJA458785 NSU458784:NSW458785 OCQ458784:OCS458785 OMM458784:OMO458785 OWI458784:OWK458785 PGE458784:PGG458785 PQA458784:PQC458785 PZW458784:PZY458785 QJS458784:QJU458785 QTO458784:QTQ458785 RDK458784:RDM458785 RNG458784:RNI458785 RXC458784:RXE458785 SGY458784:SHA458785 SQU458784:SQW458785 TAQ458784:TAS458785 TKM458784:TKO458785 TUI458784:TUK458785 UEE458784:UEG458785 UOA458784:UOC458785 UXW458784:UXY458785 VHS458784:VHU458785 VRO458784:VRQ458785 WBK458784:WBM458785 WLG458784:WLI458785 WVC458784:WVE458785 IQ524320:IS524321 SM524320:SO524321 ACI524320:ACK524321 AME524320:AMG524321 AWA524320:AWC524321 BFW524320:BFY524321 BPS524320:BPU524321 BZO524320:BZQ524321 CJK524320:CJM524321 CTG524320:CTI524321 DDC524320:DDE524321 DMY524320:DNA524321 DWU524320:DWW524321 EGQ524320:EGS524321 EQM524320:EQO524321 FAI524320:FAK524321 FKE524320:FKG524321 FUA524320:FUC524321 GDW524320:GDY524321 GNS524320:GNU524321 GXO524320:GXQ524321 HHK524320:HHM524321 HRG524320:HRI524321 IBC524320:IBE524321 IKY524320:ILA524321 IUU524320:IUW524321 JEQ524320:JES524321 JOM524320:JOO524321 JYI524320:JYK524321 KIE524320:KIG524321 KSA524320:KSC524321 LBW524320:LBY524321 LLS524320:LLU524321 LVO524320:LVQ524321 MFK524320:MFM524321 MPG524320:MPI524321 MZC524320:MZE524321 NIY524320:NJA524321 NSU524320:NSW524321 OCQ524320:OCS524321 OMM524320:OMO524321 OWI524320:OWK524321 PGE524320:PGG524321 PQA524320:PQC524321 PZW524320:PZY524321 QJS524320:QJU524321 QTO524320:QTQ524321 RDK524320:RDM524321 RNG524320:RNI524321 RXC524320:RXE524321 SGY524320:SHA524321 SQU524320:SQW524321 TAQ524320:TAS524321 TKM524320:TKO524321 TUI524320:TUK524321 UEE524320:UEG524321 UOA524320:UOC524321 UXW524320:UXY524321 VHS524320:VHU524321 VRO524320:VRQ524321 WBK524320:WBM524321 WLG524320:WLI524321 WVC524320:WVE524321 IQ589856:IS589857 SM589856:SO589857 ACI589856:ACK589857 AME589856:AMG589857 AWA589856:AWC589857 BFW589856:BFY589857 BPS589856:BPU589857 BZO589856:BZQ589857 CJK589856:CJM589857 CTG589856:CTI589857 DDC589856:DDE589857 DMY589856:DNA589857 DWU589856:DWW589857 EGQ589856:EGS589857 EQM589856:EQO589857 FAI589856:FAK589857 FKE589856:FKG589857 FUA589856:FUC589857 GDW589856:GDY589857 GNS589856:GNU589857 GXO589856:GXQ589857 HHK589856:HHM589857 HRG589856:HRI589857 IBC589856:IBE589857 IKY589856:ILA589857 IUU589856:IUW589857 JEQ589856:JES589857 JOM589856:JOO589857 JYI589856:JYK589857 KIE589856:KIG589857 KSA589856:KSC589857 LBW589856:LBY589857 LLS589856:LLU589857 LVO589856:LVQ589857 MFK589856:MFM589857 MPG589856:MPI589857 MZC589856:MZE589857 NIY589856:NJA589857 NSU589856:NSW589857 OCQ589856:OCS589857 OMM589856:OMO589857 OWI589856:OWK589857 PGE589856:PGG589857 PQA589856:PQC589857 PZW589856:PZY589857 QJS589856:QJU589857 QTO589856:QTQ589857 RDK589856:RDM589857 RNG589856:RNI589857 RXC589856:RXE589857 SGY589856:SHA589857 SQU589856:SQW589857 TAQ589856:TAS589857 TKM589856:TKO589857 TUI589856:TUK589857 UEE589856:UEG589857 UOA589856:UOC589857 UXW589856:UXY589857 VHS589856:VHU589857 VRO589856:VRQ589857 WBK589856:WBM589857 WLG589856:WLI589857 WVC589856:WVE589857 IQ655392:IS655393 SM655392:SO655393 ACI655392:ACK655393 AME655392:AMG655393 AWA655392:AWC655393 BFW655392:BFY655393 BPS655392:BPU655393 BZO655392:BZQ655393 CJK655392:CJM655393 CTG655392:CTI655393 DDC655392:DDE655393 DMY655392:DNA655393 DWU655392:DWW655393 EGQ655392:EGS655393 EQM655392:EQO655393 FAI655392:FAK655393 FKE655392:FKG655393 FUA655392:FUC655393 GDW655392:GDY655393 GNS655392:GNU655393 GXO655392:GXQ655393 HHK655392:HHM655393 HRG655392:HRI655393 IBC655392:IBE655393 IKY655392:ILA655393 IUU655392:IUW655393 JEQ655392:JES655393 JOM655392:JOO655393 JYI655392:JYK655393 KIE655392:KIG655393 KSA655392:KSC655393 LBW655392:LBY655393 LLS655392:LLU655393 LVO655392:LVQ655393 MFK655392:MFM655393 MPG655392:MPI655393 MZC655392:MZE655393 NIY655392:NJA655393 NSU655392:NSW655393 OCQ655392:OCS655393 OMM655392:OMO655393 OWI655392:OWK655393 PGE655392:PGG655393 PQA655392:PQC655393 PZW655392:PZY655393 QJS655392:QJU655393 QTO655392:QTQ655393 RDK655392:RDM655393 RNG655392:RNI655393 RXC655392:RXE655393 SGY655392:SHA655393 SQU655392:SQW655393 TAQ655392:TAS655393 TKM655392:TKO655393 TUI655392:TUK655393 UEE655392:UEG655393 UOA655392:UOC655393 UXW655392:UXY655393 VHS655392:VHU655393 VRO655392:VRQ655393 WBK655392:WBM655393 WLG655392:WLI655393 WVC655392:WVE655393 IQ720928:IS720929 SM720928:SO720929 ACI720928:ACK720929 AME720928:AMG720929 AWA720928:AWC720929 BFW720928:BFY720929 BPS720928:BPU720929 BZO720928:BZQ720929 CJK720928:CJM720929 CTG720928:CTI720929 DDC720928:DDE720929 DMY720928:DNA720929 DWU720928:DWW720929 EGQ720928:EGS720929 EQM720928:EQO720929 FAI720928:FAK720929 FKE720928:FKG720929 FUA720928:FUC720929 GDW720928:GDY720929 GNS720928:GNU720929 GXO720928:GXQ720929 HHK720928:HHM720929 HRG720928:HRI720929 IBC720928:IBE720929 IKY720928:ILA720929 IUU720928:IUW720929 JEQ720928:JES720929 JOM720928:JOO720929 JYI720928:JYK720929 KIE720928:KIG720929 KSA720928:KSC720929 LBW720928:LBY720929 LLS720928:LLU720929 LVO720928:LVQ720929 MFK720928:MFM720929 MPG720928:MPI720929 MZC720928:MZE720929 NIY720928:NJA720929 NSU720928:NSW720929 OCQ720928:OCS720929 OMM720928:OMO720929 OWI720928:OWK720929 PGE720928:PGG720929 PQA720928:PQC720929 PZW720928:PZY720929 QJS720928:QJU720929 QTO720928:QTQ720929 RDK720928:RDM720929 RNG720928:RNI720929 RXC720928:RXE720929 SGY720928:SHA720929 SQU720928:SQW720929 TAQ720928:TAS720929 TKM720928:TKO720929 TUI720928:TUK720929 UEE720928:UEG720929 UOA720928:UOC720929 UXW720928:UXY720929 VHS720928:VHU720929 VRO720928:VRQ720929 WBK720928:WBM720929 WLG720928:WLI720929 WVC720928:WVE720929 IQ786464:IS786465 SM786464:SO786465 ACI786464:ACK786465 AME786464:AMG786465 AWA786464:AWC786465 BFW786464:BFY786465 BPS786464:BPU786465 BZO786464:BZQ786465 CJK786464:CJM786465 CTG786464:CTI786465 DDC786464:DDE786465 DMY786464:DNA786465 DWU786464:DWW786465 EGQ786464:EGS786465 EQM786464:EQO786465 FAI786464:FAK786465 FKE786464:FKG786465 FUA786464:FUC786465 GDW786464:GDY786465 GNS786464:GNU786465 GXO786464:GXQ786465 HHK786464:HHM786465 HRG786464:HRI786465 IBC786464:IBE786465 IKY786464:ILA786465 IUU786464:IUW786465 JEQ786464:JES786465 JOM786464:JOO786465 JYI786464:JYK786465 KIE786464:KIG786465 KSA786464:KSC786465 LBW786464:LBY786465 LLS786464:LLU786465 LVO786464:LVQ786465 MFK786464:MFM786465 MPG786464:MPI786465 MZC786464:MZE786465 NIY786464:NJA786465 NSU786464:NSW786465 OCQ786464:OCS786465 OMM786464:OMO786465 OWI786464:OWK786465 PGE786464:PGG786465 PQA786464:PQC786465 PZW786464:PZY786465 QJS786464:QJU786465 QTO786464:QTQ786465 RDK786464:RDM786465 RNG786464:RNI786465 RXC786464:RXE786465 SGY786464:SHA786465 SQU786464:SQW786465 TAQ786464:TAS786465 TKM786464:TKO786465 TUI786464:TUK786465 UEE786464:UEG786465 UOA786464:UOC786465 UXW786464:UXY786465 VHS786464:VHU786465 VRO786464:VRQ786465 WBK786464:WBM786465 WLG786464:WLI786465 WVC786464:WVE786465 IQ852000:IS852001 SM852000:SO852001 ACI852000:ACK852001 AME852000:AMG852001 AWA852000:AWC852001 BFW852000:BFY852001 BPS852000:BPU852001 BZO852000:BZQ852001 CJK852000:CJM852001 CTG852000:CTI852001 DDC852000:DDE852001 DMY852000:DNA852001 DWU852000:DWW852001 EGQ852000:EGS852001 EQM852000:EQO852001 FAI852000:FAK852001 FKE852000:FKG852001 FUA852000:FUC852001 GDW852000:GDY852001 GNS852000:GNU852001 GXO852000:GXQ852001 HHK852000:HHM852001 HRG852000:HRI852001 IBC852000:IBE852001 IKY852000:ILA852001 IUU852000:IUW852001 JEQ852000:JES852001 JOM852000:JOO852001 JYI852000:JYK852001 KIE852000:KIG852001 KSA852000:KSC852001 LBW852000:LBY852001 LLS852000:LLU852001 LVO852000:LVQ852001 MFK852000:MFM852001 MPG852000:MPI852001 MZC852000:MZE852001 NIY852000:NJA852001 NSU852000:NSW852001 OCQ852000:OCS852001 OMM852000:OMO852001 OWI852000:OWK852001 PGE852000:PGG852001 PQA852000:PQC852001 PZW852000:PZY852001 QJS852000:QJU852001 QTO852000:QTQ852001 RDK852000:RDM852001 RNG852000:RNI852001 RXC852000:RXE852001 SGY852000:SHA852001 SQU852000:SQW852001 TAQ852000:TAS852001 TKM852000:TKO852001 TUI852000:TUK852001 UEE852000:UEG852001 UOA852000:UOC852001 UXW852000:UXY852001 VHS852000:VHU852001 VRO852000:VRQ852001 WBK852000:WBM852001 WLG852000:WLI852001 WVC852000:WVE852001 IQ917536:IS917537 SM917536:SO917537 ACI917536:ACK917537 AME917536:AMG917537 AWA917536:AWC917537 BFW917536:BFY917537 BPS917536:BPU917537 BZO917536:BZQ917537 CJK917536:CJM917537 CTG917536:CTI917537 DDC917536:DDE917537 DMY917536:DNA917537 DWU917536:DWW917537 EGQ917536:EGS917537 EQM917536:EQO917537 FAI917536:FAK917537 FKE917536:FKG917537 FUA917536:FUC917537 GDW917536:GDY917537 GNS917536:GNU917537 GXO917536:GXQ917537 HHK917536:HHM917537 HRG917536:HRI917537 IBC917536:IBE917537 IKY917536:ILA917537 IUU917536:IUW917537 JEQ917536:JES917537 JOM917536:JOO917537 JYI917536:JYK917537 KIE917536:KIG917537 KSA917536:KSC917537 LBW917536:LBY917537 LLS917536:LLU917537 LVO917536:LVQ917537 MFK917536:MFM917537 MPG917536:MPI917537 MZC917536:MZE917537 NIY917536:NJA917537 NSU917536:NSW917537 OCQ917536:OCS917537 OMM917536:OMO917537 OWI917536:OWK917537 PGE917536:PGG917537 PQA917536:PQC917537 PZW917536:PZY917537 QJS917536:QJU917537 QTO917536:QTQ917537 RDK917536:RDM917537 RNG917536:RNI917537 RXC917536:RXE917537 SGY917536:SHA917537 SQU917536:SQW917537 TAQ917536:TAS917537 TKM917536:TKO917537 TUI917536:TUK917537 UEE917536:UEG917537 UOA917536:UOC917537 UXW917536:UXY917537 VHS917536:VHU917537 VRO917536:VRQ917537 WBK917536:WBM917537 WLG917536:WLI917537 WVC917536:WVE917537 IQ983072:IS983073 SM983072:SO983073 ACI983072:ACK983073 AME983072:AMG983073 AWA983072:AWC983073 BFW983072:BFY983073 BPS983072:BPU983073 BZO983072:BZQ983073 CJK983072:CJM983073 CTG983072:CTI983073 DDC983072:DDE983073 DMY983072:DNA983073 DWU983072:DWW983073 EGQ983072:EGS983073 EQM983072:EQO983073 FAI983072:FAK983073 FKE983072:FKG983073 FUA983072:FUC983073 GDW983072:GDY983073 GNS983072:GNU983073 GXO983072:GXQ983073 HHK983072:HHM983073 HRG983072:HRI983073 IBC983072:IBE983073 IKY983072:ILA983073 IUU983072:IUW983073 JEQ983072:JES983073 JOM983072:JOO983073 JYI983072:JYK983073 KIE983072:KIG983073 KSA983072:KSC983073 LBW983072:LBY983073 LLS983072:LLU983073 LVO983072:LVQ983073 MFK983072:MFM983073 MPG983072:MPI983073 MZC983072:MZE983073 NIY983072:NJA983073 NSU983072:NSW983073 OCQ983072:OCS983073 OMM983072:OMO983073 OWI983072:OWK983073 PGE983072:PGG983073 PQA983072:PQC983073 PZW983072:PZY983073 QJS983072:QJU983073 QTO983072:QTQ983073 RDK983072:RDM983073 RNG983072:RNI983073 RXC983072:RXE983073 SGY983072:SHA983073 SQU983072:SQW983073 TAQ983072:TAS983073 TKM983072:TKO983073 TUI983072:TUK983073 UEE983072:UEG983073 UOA983072:UOC983073 UXW983072:UXY983073 VHS983072:VHU983073 VRO983072:VRQ983073 WBK983072:WBM983073 WLG983072:WLI983073 WVC983072:WVE983073 IQ65573:IS65573 SM65573:SO65573 ACI65573:ACK65573 AME65573:AMG65573 AWA65573:AWC65573 BFW65573:BFY65573 BPS65573:BPU65573 BZO65573:BZQ65573 CJK65573:CJM65573 CTG65573:CTI65573 DDC65573:DDE65573 DMY65573:DNA65573 DWU65573:DWW65573 EGQ65573:EGS65573 EQM65573:EQO65573 FAI65573:FAK65573 FKE65573:FKG65573 FUA65573:FUC65573 GDW65573:GDY65573 GNS65573:GNU65573 GXO65573:GXQ65573 HHK65573:HHM65573 HRG65573:HRI65573 IBC65573:IBE65573 IKY65573:ILA65573 IUU65573:IUW65573 JEQ65573:JES65573 JOM65573:JOO65573 JYI65573:JYK65573 KIE65573:KIG65573 KSA65573:KSC65573 LBW65573:LBY65573 LLS65573:LLU65573 LVO65573:LVQ65573 MFK65573:MFM65573 MPG65573:MPI65573 MZC65573:MZE65573 NIY65573:NJA65573 NSU65573:NSW65573 OCQ65573:OCS65573 OMM65573:OMO65573 OWI65573:OWK65573 PGE65573:PGG65573 PQA65573:PQC65573 PZW65573:PZY65573 QJS65573:QJU65573 QTO65573:QTQ65573 RDK65573:RDM65573 RNG65573:RNI65573 RXC65573:RXE65573 SGY65573:SHA65573 SQU65573:SQW65573 TAQ65573:TAS65573 TKM65573:TKO65573 TUI65573:TUK65573 UEE65573:UEG65573 UOA65573:UOC65573 UXW65573:UXY65573 VHS65573:VHU65573 VRO65573:VRQ65573 WBK65573:WBM65573 WLG65573:WLI65573 WVC65573:WVE65573 IQ131109:IS131109 SM131109:SO131109 ACI131109:ACK131109 AME131109:AMG131109 AWA131109:AWC131109 BFW131109:BFY131109 BPS131109:BPU131109 BZO131109:BZQ131109 CJK131109:CJM131109 CTG131109:CTI131109 DDC131109:DDE131109 DMY131109:DNA131109 DWU131109:DWW131109 EGQ131109:EGS131109 EQM131109:EQO131109 FAI131109:FAK131109 FKE131109:FKG131109 FUA131109:FUC131109 GDW131109:GDY131109 GNS131109:GNU131109 GXO131109:GXQ131109 HHK131109:HHM131109 HRG131109:HRI131109 IBC131109:IBE131109 IKY131109:ILA131109 IUU131109:IUW131109 JEQ131109:JES131109 JOM131109:JOO131109 JYI131109:JYK131109 KIE131109:KIG131109 KSA131109:KSC131109 LBW131109:LBY131109 LLS131109:LLU131109 LVO131109:LVQ131109 MFK131109:MFM131109 MPG131109:MPI131109 MZC131109:MZE131109 NIY131109:NJA131109 NSU131109:NSW131109 OCQ131109:OCS131109 OMM131109:OMO131109 OWI131109:OWK131109 PGE131109:PGG131109 PQA131109:PQC131109 PZW131109:PZY131109 QJS131109:QJU131109 QTO131109:QTQ131109 RDK131109:RDM131109 RNG131109:RNI131109 RXC131109:RXE131109 SGY131109:SHA131109 SQU131109:SQW131109 TAQ131109:TAS131109 TKM131109:TKO131109 TUI131109:TUK131109 UEE131109:UEG131109 UOA131109:UOC131109 UXW131109:UXY131109 VHS131109:VHU131109 VRO131109:VRQ131109 WBK131109:WBM131109 WLG131109:WLI131109 WVC131109:WVE131109 IQ196645:IS196645 SM196645:SO196645 ACI196645:ACK196645 AME196645:AMG196645 AWA196645:AWC196645 BFW196645:BFY196645 BPS196645:BPU196645 BZO196645:BZQ196645 CJK196645:CJM196645 CTG196645:CTI196645 DDC196645:DDE196645 DMY196645:DNA196645 DWU196645:DWW196645 EGQ196645:EGS196645 EQM196645:EQO196645 FAI196645:FAK196645 FKE196645:FKG196645 FUA196645:FUC196645 GDW196645:GDY196645 GNS196645:GNU196645 GXO196645:GXQ196645 HHK196645:HHM196645 HRG196645:HRI196645 IBC196645:IBE196645 IKY196645:ILA196645 IUU196645:IUW196645 JEQ196645:JES196645 JOM196645:JOO196645 JYI196645:JYK196645 KIE196645:KIG196645 KSA196645:KSC196645 LBW196645:LBY196645 LLS196645:LLU196645 LVO196645:LVQ196645 MFK196645:MFM196645 MPG196645:MPI196645 MZC196645:MZE196645 NIY196645:NJA196645 NSU196645:NSW196645 OCQ196645:OCS196645 OMM196645:OMO196645 OWI196645:OWK196645 PGE196645:PGG196645 PQA196645:PQC196645 PZW196645:PZY196645 QJS196645:QJU196645 QTO196645:QTQ196645 RDK196645:RDM196645 RNG196645:RNI196645 RXC196645:RXE196645 SGY196645:SHA196645 SQU196645:SQW196645 TAQ196645:TAS196645 TKM196645:TKO196645 TUI196645:TUK196645 UEE196645:UEG196645 UOA196645:UOC196645 UXW196645:UXY196645 VHS196645:VHU196645 VRO196645:VRQ196645 WBK196645:WBM196645 WLG196645:WLI196645 WVC196645:WVE196645 IQ262181:IS262181 SM262181:SO262181 ACI262181:ACK262181 AME262181:AMG262181 AWA262181:AWC262181 BFW262181:BFY262181 BPS262181:BPU262181 BZO262181:BZQ262181 CJK262181:CJM262181 CTG262181:CTI262181 DDC262181:DDE262181 DMY262181:DNA262181 DWU262181:DWW262181 EGQ262181:EGS262181 EQM262181:EQO262181 FAI262181:FAK262181 FKE262181:FKG262181 FUA262181:FUC262181 GDW262181:GDY262181 GNS262181:GNU262181 GXO262181:GXQ262181 HHK262181:HHM262181 HRG262181:HRI262181 IBC262181:IBE262181 IKY262181:ILA262181 IUU262181:IUW262181 JEQ262181:JES262181 JOM262181:JOO262181 JYI262181:JYK262181 KIE262181:KIG262181 KSA262181:KSC262181 LBW262181:LBY262181 LLS262181:LLU262181 LVO262181:LVQ262181 MFK262181:MFM262181 MPG262181:MPI262181 MZC262181:MZE262181 NIY262181:NJA262181 NSU262181:NSW262181 OCQ262181:OCS262181 OMM262181:OMO262181 OWI262181:OWK262181 PGE262181:PGG262181 PQA262181:PQC262181 PZW262181:PZY262181 QJS262181:QJU262181 QTO262181:QTQ262181 RDK262181:RDM262181 RNG262181:RNI262181 RXC262181:RXE262181 SGY262181:SHA262181 SQU262181:SQW262181 TAQ262181:TAS262181 TKM262181:TKO262181 TUI262181:TUK262181 UEE262181:UEG262181 UOA262181:UOC262181 UXW262181:UXY262181 VHS262181:VHU262181 VRO262181:VRQ262181 WBK262181:WBM262181 WLG262181:WLI262181 WVC262181:WVE262181 IQ327717:IS327717 SM327717:SO327717 ACI327717:ACK327717 AME327717:AMG327717 AWA327717:AWC327717 BFW327717:BFY327717 BPS327717:BPU327717 BZO327717:BZQ327717 CJK327717:CJM327717 CTG327717:CTI327717 DDC327717:DDE327717 DMY327717:DNA327717 DWU327717:DWW327717 EGQ327717:EGS327717 EQM327717:EQO327717 FAI327717:FAK327717 FKE327717:FKG327717 FUA327717:FUC327717 GDW327717:GDY327717 GNS327717:GNU327717 GXO327717:GXQ327717 HHK327717:HHM327717 HRG327717:HRI327717 IBC327717:IBE327717 IKY327717:ILA327717 IUU327717:IUW327717 JEQ327717:JES327717 JOM327717:JOO327717 JYI327717:JYK327717 KIE327717:KIG327717 KSA327717:KSC327717 LBW327717:LBY327717 LLS327717:LLU327717 LVO327717:LVQ327717 MFK327717:MFM327717 MPG327717:MPI327717 MZC327717:MZE327717 NIY327717:NJA327717 NSU327717:NSW327717 OCQ327717:OCS327717 OMM327717:OMO327717 OWI327717:OWK327717 PGE327717:PGG327717 PQA327717:PQC327717 PZW327717:PZY327717 QJS327717:QJU327717 QTO327717:QTQ327717 RDK327717:RDM327717 RNG327717:RNI327717 RXC327717:RXE327717 SGY327717:SHA327717 SQU327717:SQW327717 TAQ327717:TAS327717 TKM327717:TKO327717 TUI327717:TUK327717 UEE327717:UEG327717 UOA327717:UOC327717 UXW327717:UXY327717 VHS327717:VHU327717 VRO327717:VRQ327717 WBK327717:WBM327717 WLG327717:WLI327717 WVC327717:WVE327717 IQ393253:IS393253 SM393253:SO393253 ACI393253:ACK393253 AME393253:AMG393253 AWA393253:AWC393253 BFW393253:BFY393253 BPS393253:BPU393253 BZO393253:BZQ393253 CJK393253:CJM393253 CTG393253:CTI393253 DDC393253:DDE393253 DMY393253:DNA393253 DWU393253:DWW393253 EGQ393253:EGS393253 EQM393253:EQO393253 FAI393253:FAK393253 FKE393253:FKG393253 FUA393253:FUC393253 GDW393253:GDY393253 GNS393253:GNU393253 GXO393253:GXQ393253 HHK393253:HHM393253 HRG393253:HRI393253 IBC393253:IBE393253 IKY393253:ILA393253 IUU393253:IUW393253 JEQ393253:JES393253 JOM393253:JOO393253 JYI393253:JYK393253 KIE393253:KIG393253 KSA393253:KSC393253 LBW393253:LBY393253 LLS393253:LLU393253 LVO393253:LVQ393253 MFK393253:MFM393253 MPG393253:MPI393253 MZC393253:MZE393253 NIY393253:NJA393253 NSU393253:NSW393253 OCQ393253:OCS393253 OMM393253:OMO393253 OWI393253:OWK393253 PGE393253:PGG393253 PQA393253:PQC393253 PZW393253:PZY393253 QJS393253:QJU393253 QTO393253:QTQ393253 RDK393253:RDM393253 RNG393253:RNI393253 RXC393253:RXE393253 SGY393253:SHA393253 SQU393253:SQW393253 TAQ393253:TAS393253 TKM393253:TKO393253 TUI393253:TUK393253 UEE393253:UEG393253 UOA393253:UOC393253 UXW393253:UXY393253 VHS393253:VHU393253 VRO393253:VRQ393253 WBK393253:WBM393253 WLG393253:WLI393253 WVC393253:WVE393253 IQ458789:IS458789 SM458789:SO458789 ACI458789:ACK458789 AME458789:AMG458789 AWA458789:AWC458789 BFW458789:BFY458789 BPS458789:BPU458789 BZO458789:BZQ458789 CJK458789:CJM458789 CTG458789:CTI458789 DDC458789:DDE458789 DMY458789:DNA458789 DWU458789:DWW458789 EGQ458789:EGS458789 EQM458789:EQO458789 FAI458789:FAK458789 FKE458789:FKG458789 FUA458789:FUC458789 GDW458789:GDY458789 GNS458789:GNU458789 GXO458789:GXQ458789 HHK458789:HHM458789 HRG458789:HRI458789 IBC458789:IBE458789 IKY458789:ILA458789 IUU458789:IUW458789 JEQ458789:JES458789 JOM458789:JOO458789 JYI458789:JYK458789 KIE458789:KIG458789 KSA458789:KSC458789 LBW458789:LBY458789 LLS458789:LLU458789 LVO458789:LVQ458789 MFK458789:MFM458789 MPG458789:MPI458789 MZC458789:MZE458789 NIY458789:NJA458789 NSU458789:NSW458789 OCQ458789:OCS458789 OMM458789:OMO458789 OWI458789:OWK458789 PGE458789:PGG458789 PQA458789:PQC458789 PZW458789:PZY458789 QJS458789:QJU458789 QTO458789:QTQ458789 RDK458789:RDM458789 RNG458789:RNI458789 RXC458789:RXE458789 SGY458789:SHA458789 SQU458789:SQW458789 TAQ458789:TAS458789 TKM458789:TKO458789 TUI458789:TUK458789 UEE458789:UEG458789 UOA458789:UOC458789 UXW458789:UXY458789 VHS458789:VHU458789 VRO458789:VRQ458789 WBK458789:WBM458789 WLG458789:WLI458789 WVC458789:WVE458789 IQ524325:IS524325 SM524325:SO524325 ACI524325:ACK524325 AME524325:AMG524325 AWA524325:AWC524325 BFW524325:BFY524325 BPS524325:BPU524325 BZO524325:BZQ524325 CJK524325:CJM524325 CTG524325:CTI524325 DDC524325:DDE524325 DMY524325:DNA524325 DWU524325:DWW524325 EGQ524325:EGS524325 EQM524325:EQO524325 FAI524325:FAK524325 FKE524325:FKG524325 FUA524325:FUC524325 GDW524325:GDY524325 GNS524325:GNU524325 GXO524325:GXQ524325 HHK524325:HHM524325 HRG524325:HRI524325 IBC524325:IBE524325 IKY524325:ILA524325 IUU524325:IUW524325 JEQ524325:JES524325 JOM524325:JOO524325 JYI524325:JYK524325 KIE524325:KIG524325 KSA524325:KSC524325 LBW524325:LBY524325 LLS524325:LLU524325 LVO524325:LVQ524325 MFK524325:MFM524325 MPG524325:MPI524325 MZC524325:MZE524325 NIY524325:NJA524325 NSU524325:NSW524325 OCQ524325:OCS524325 OMM524325:OMO524325 OWI524325:OWK524325 PGE524325:PGG524325 PQA524325:PQC524325 PZW524325:PZY524325 QJS524325:QJU524325 QTO524325:QTQ524325 RDK524325:RDM524325 RNG524325:RNI524325 RXC524325:RXE524325 SGY524325:SHA524325 SQU524325:SQW524325 TAQ524325:TAS524325 TKM524325:TKO524325 TUI524325:TUK524325 UEE524325:UEG524325 UOA524325:UOC524325 UXW524325:UXY524325 VHS524325:VHU524325 VRO524325:VRQ524325 WBK524325:WBM524325 WLG524325:WLI524325 WVC524325:WVE524325 IQ589861:IS589861 SM589861:SO589861 ACI589861:ACK589861 AME589861:AMG589861 AWA589861:AWC589861 BFW589861:BFY589861 BPS589861:BPU589861 BZO589861:BZQ589861 CJK589861:CJM589861 CTG589861:CTI589861 DDC589861:DDE589861 DMY589861:DNA589861 DWU589861:DWW589861 EGQ589861:EGS589861 EQM589861:EQO589861 FAI589861:FAK589861 FKE589861:FKG589861 FUA589861:FUC589861 GDW589861:GDY589861 GNS589861:GNU589861 GXO589861:GXQ589861 HHK589861:HHM589861 HRG589861:HRI589861 IBC589861:IBE589861 IKY589861:ILA589861 IUU589861:IUW589861 JEQ589861:JES589861 JOM589861:JOO589861 JYI589861:JYK589861 KIE589861:KIG589861 KSA589861:KSC589861 LBW589861:LBY589861 LLS589861:LLU589861 LVO589861:LVQ589861 MFK589861:MFM589861 MPG589861:MPI589861 MZC589861:MZE589861 NIY589861:NJA589861 NSU589861:NSW589861 OCQ589861:OCS589861 OMM589861:OMO589861 OWI589861:OWK589861 PGE589861:PGG589861 PQA589861:PQC589861 PZW589861:PZY589861 QJS589861:QJU589861 QTO589861:QTQ589861 RDK589861:RDM589861 RNG589861:RNI589861 RXC589861:RXE589861 SGY589861:SHA589861 SQU589861:SQW589861 TAQ589861:TAS589861 TKM589861:TKO589861 TUI589861:TUK589861 UEE589861:UEG589861 UOA589861:UOC589861 UXW589861:UXY589861 VHS589861:VHU589861 VRO589861:VRQ589861 WBK589861:WBM589861 WLG589861:WLI589861 WVC589861:WVE589861 IQ655397:IS655397 SM655397:SO655397 ACI655397:ACK655397 AME655397:AMG655397 AWA655397:AWC655397 BFW655397:BFY655397 BPS655397:BPU655397 BZO655397:BZQ655397 CJK655397:CJM655397 CTG655397:CTI655397 DDC655397:DDE655397 DMY655397:DNA655397 DWU655397:DWW655397 EGQ655397:EGS655397 EQM655397:EQO655397 FAI655397:FAK655397 FKE655397:FKG655397 FUA655397:FUC655397 GDW655397:GDY655397 GNS655397:GNU655397 GXO655397:GXQ655397 HHK655397:HHM655397 HRG655397:HRI655397 IBC655397:IBE655397 IKY655397:ILA655397 IUU655397:IUW655397 JEQ655397:JES655397 JOM655397:JOO655397 JYI655397:JYK655397 KIE655397:KIG655397 KSA655397:KSC655397 LBW655397:LBY655397 LLS655397:LLU655397 LVO655397:LVQ655397 MFK655397:MFM655397 MPG655397:MPI655397 MZC655397:MZE655397 NIY655397:NJA655397 NSU655397:NSW655397 OCQ655397:OCS655397 OMM655397:OMO655397 OWI655397:OWK655397 PGE655397:PGG655397 PQA655397:PQC655397 PZW655397:PZY655397 QJS655397:QJU655397 QTO655397:QTQ655397 RDK655397:RDM655397 RNG655397:RNI655397 RXC655397:RXE655397 SGY655397:SHA655397 SQU655397:SQW655397 TAQ655397:TAS655397 TKM655397:TKO655397 TUI655397:TUK655397 UEE655397:UEG655397 UOA655397:UOC655397 UXW655397:UXY655397 VHS655397:VHU655397 VRO655397:VRQ655397 WBK655397:WBM655397 WLG655397:WLI655397 WVC655397:WVE655397 IQ720933:IS720933 SM720933:SO720933 ACI720933:ACK720933 AME720933:AMG720933 AWA720933:AWC720933 BFW720933:BFY720933 BPS720933:BPU720933 BZO720933:BZQ720933 CJK720933:CJM720933 CTG720933:CTI720933 DDC720933:DDE720933 DMY720933:DNA720933 DWU720933:DWW720933 EGQ720933:EGS720933 EQM720933:EQO720933 FAI720933:FAK720933 FKE720933:FKG720933 FUA720933:FUC720933 GDW720933:GDY720933 GNS720933:GNU720933 GXO720933:GXQ720933 HHK720933:HHM720933 HRG720933:HRI720933 IBC720933:IBE720933 IKY720933:ILA720933 IUU720933:IUW720933 JEQ720933:JES720933 JOM720933:JOO720933 JYI720933:JYK720933 KIE720933:KIG720933 KSA720933:KSC720933 LBW720933:LBY720933 LLS720933:LLU720933 LVO720933:LVQ720933 MFK720933:MFM720933 MPG720933:MPI720933 MZC720933:MZE720933 NIY720933:NJA720933 NSU720933:NSW720933 OCQ720933:OCS720933 OMM720933:OMO720933 OWI720933:OWK720933 PGE720933:PGG720933 PQA720933:PQC720933 PZW720933:PZY720933 QJS720933:QJU720933 QTO720933:QTQ720933 RDK720933:RDM720933 RNG720933:RNI720933 RXC720933:RXE720933 SGY720933:SHA720933 SQU720933:SQW720933 TAQ720933:TAS720933 TKM720933:TKO720933 TUI720933:TUK720933 UEE720933:UEG720933 UOA720933:UOC720933 UXW720933:UXY720933 VHS720933:VHU720933 VRO720933:VRQ720933 WBK720933:WBM720933 WLG720933:WLI720933 WVC720933:WVE720933 IQ786469:IS786469 SM786469:SO786469 ACI786469:ACK786469 AME786469:AMG786469 AWA786469:AWC786469 BFW786469:BFY786469 BPS786469:BPU786469 BZO786469:BZQ786469 CJK786469:CJM786469 CTG786469:CTI786469 DDC786469:DDE786469 DMY786469:DNA786469 DWU786469:DWW786469 EGQ786469:EGS786469 EQM786469:EQO786469 FAI786469:FAK786469 FKE786469:FKG786469 FUA786469:FUC786469 GDW786469:GDY786469 GNS786469:GNU786469 GXO786469:GXQ786469 HHK786469:HHM786469 HRG786469:HRI786469 IBC786469:IBE786469 IKY786469:ILA786469 IUU786469:IUW786469 JEQ786469:JES786469 JOM786469:JOO786469 JYI786469:JYK786469 KIE786469:KIG786469 KSA786469:KSC786469 LBW786469:LBY786469 LLS786469:LLU786469 LVO786469:LVQ786469 MFK786469:MFM786469 MPG786469:MPI786469 MZC786469:MZE786469 NIY786469:NJA786469 NSU786469:NSW786469 OCQ786469:OCS786469 OMM786469:OMO786469 OWI786469:OWK786469 PGE786469:PGG786469 PQA786469:PQC786469 PZW786469:PZY786469 QJS786469:QJU786469 QTO786469:QTQ786469 RDK786469:RDM786469 RNG786469:RNI786469 RXC786469:RXE786469 SGY786469:SHA786469 SQU786469:SQW786469 TAQ786469:TAS786469 TKM786469:TKO786469 TUI786469:TUK786469 UEE786469:UEG786469 UOA786469:UOC786469 UXW786469:UXY786469 VHS786469:VHU786469 VRO786469:VRQ786469 WBK786469:WBM786469 WLG786469:WLI786469 WVC786469:WVE786469 IQ852005:IS852005 SM852005:SO852005 ACI852005:ACK852005 AME852005:AMG852005 AWA852005:AWC852005 BFW852005:BFY852005 BPS852005:BPU852005 BZO852005:BZQ852005 CJK852005:CJM852005 CTG852005:CTI852005 DDC852005:DDE852005 DMY852005:DNA852005 DWU852005:DWW852005 EGQ852005:EGS852005 EQM852005:EQO852005 FAI852005:FAK852005 FKE852005:FKG852005 FUA852005:FUC852005 GDW852005:GDY852005 GNS852005:GNU852005 GXO852005:GXQ852005 HHK852005:HHM852005 HRG852005:HRI852005 IBC852005:IBE852005 IKY852005:ILA852005 IUU852005:IUW852005 JEQ852005:JES852005 JOM852005:JOO852005 JYI852005:JYK852005 KIE852005:KIG852005 KSA852005:KSC852005 LBW852005:LBY852005 LLS852005:LLU852005 LVO852005:LVQ852005 MFK852005:MFM852005 MPG852005:MPI852005 MZC852005:MZE852005 NIY852005:NJA852005 NSU852005:NSW852005 OCQ852005:OCS852005 OMM852005:OMO852005 OWI852005:OWK852005 PGE852005:PGG852005 PQA852005:PQC852005 PZW852005:PZY852005 QJS852005:QJU852005 QTO852005:QTQ852005 RDK852005:RDM852005 RNG852005:RNI852005 RXC852005:RXE852005 SGY852005:SHA852005 SQU852005:SQW852005 TAQ852005:TAS852005 TKM852005:TKO852005 TUI852005:TUK852005 UEE852005:UEG852005 UOA852005:UOC852005 UXW852005:UXY852005 VHS852005:VHU852005 VRO852005:VRQ852005 WBK852005:WBM852005 WLG852005:WLI852005 WVC852005:WVE852005 IQ917541:IS917541 SM917541:SO917541 ACI917541:ACK917541 AME917541:AMG917541 AWA917541:AWC917541 BFW917541:BFY917541 BPS917541:BPU917541 BZO917541:BZQ917541 CJK917541:CJM917541 CTG917541:CTI917541 DDC917541:DDE917541 DMY917541:DNA917541 DWU917541:DWW917541 EGQ917541:EGS917541 EQM917541:EQO917541 FAI917541:FAK917541 FKE917541:FKG917541 FUA917541:FUC917541 GDW917541:GDY917541 GNS917541:GNU917541 GXO917541:GXQ917541 HHK917541:HHM917541 HRG917541:HRI917541 IBC917541:IBE917541 IKY917541:ILA917541 IUU917541:IUW917541 JEQ917541:JES917541 JOM917541:JOO917541 JYI917541:JYK917541 KIE917541:KIG917541 KSA917541:KSC917541 LBW917541:LBY917541 LLS917541:LLU917541 LVO917541:LVQ917541 MFK917541:MFM917541 MPG917541:MPI917541 MZC917541:MZE917541 NIY917541:NJA917541 NSU917541:NSW917541 OCQ917541:OCS917541 OMM917541:OMO917541 OWI917541:OWK917541 PGE917541:PGG917541 PQA917541:PQC917541 PZW917541:PZY917541 QJS917541:QJU917541 QTO917541:QTQ917541 RDK917541:RDM917541 RNG917541:RNI917541 RXC917541:RXE917541 SGY917541:SHA917541 SQU917541:SQW917541 TAQ917541:TAS917541 TKM917541:TKO917541 TUI917541:TUK917541 UEE917541:UEG917541 UOA917541:UOC917541 UXW917541:UXY917541 VHS917541:VHU917541 VRO917541:VRQ917541 WBK917541:WBM917541 WLG917541:WLI917541 WVC917541:WVE917541 IQ983077:IS983077 SM983077:SO983077 ACI983077:ACK983077 AME983077:AMG983077 AWA983077:AWC983077 BFW983077:BFY983077 BPS983077:BPU983077 BZO983077:BZQ983077 CJK983077:CJM983077 CTG983077:CTI983077 DDC983077:DDE983077 DMY983077:DNA983077 DWU983077:DWW983077 EGQ983077:EGS983077 EQM983077:EQO983077 FAI983077:FAK983077 FKE983077:FKG983077 FUA983077:FUC983077 GDW983077:GDY983077 GNS983077:GNU983077 GXO983077:GXQ983077 HHK983077:HHM983077 HRG983077:HRI983077 IBC983077:IBE983077 IKY983077:ILA983077 IUU983077:IUW983077 JEQ983077:JES983077 JOM983077:JOO983077 JYI983077:JYK983077 KIE983077:KIG983077 KSA983077:KSC983077 LBW983077:LBY983077 LLS983077:LLU983077 LVO983077:LVQ983077 MFK983077:MFM983077 MPG983077:MPI983077 MZC983077:MZE983077 NIY983077:NJA983077 NSU983077:NSW983077 OCQ983077:OCS983077 OMM983077:OMO983077 OWI983077:OWK983077 PGE983077:PGG983077 PQA983077:PQC983077 PZW983077:PZY983077 QJS983077:QJU983077 QTO983077:QTQ983077 RDK983077:RDM983077 RNG983077:RNI983077 RXC983077:RXE983077 SGY983077:SHA983077 SQU983077:SQW983077 TAQ983077:TAS983077 TKM983077:TKO983077 TUI983077:TUK983077 UEE983077:UEG983077 UOA983077:UOC983077 UXW983077:UXY983077 VHS983077:VHU983077 VRO983077:VRQ983077 WBK983077:WBM983077 WLG983077:WLI983077 WVC983077:WVE983077 IQ65567 SM65567 ACI65567 AME65567 AWA65567 BFW65567 BPS65567 BZO65567 CJK65567 CTG65567 DDC65567 DMY65567 DWU65567 EGQ65567 EQM65567 FAI65567 FKE65567 FUA65567 GDW65567 GNS65567 GXO65567 HHK65567 HRG65567 IBC65567 IKY65567 IUU65567 JEQ65567 JOM65567 JYI65567 KIE65567 KSA65567 LBW65567 LLS65567 LVO65567 MFK65567 MPG65567 MZC65567 NIY65567 NSU65567 OCQ65567 OMM65567 OWI65567 PGE65567 PQA65567 PZW65567 QJS65567 QTO65567 RDK65567 RNG65567 RXC65567 SGY65567 SQU65567 TAQ65567 TKM65567 TUI65567 UEE65567 UOA65567 UXW65567 VHS65567 VRO65567 WBK65567 WLG65567 WVC65567 IQ131103 SM131103 ACI131103 AME131103 AWA131103 BFW131103 BPS131103 BZO131103 CJK131103 CTG131103 DDC131103 DMY131103 DWU131103 EGQ131103 EQM131103 FAI131103 FKE131103 FUA131103 GDW131103 GNS131103 GXO131103 HHK131103 HRG131103 IBC131103 IKY131103 IUU131103 JEQ131103 JOM131103 JYI131103 KIE131103 KSA131103 LBW131103 LLS131103 LVO131103 MFK131103 MPG131103 MZC131103 NIY131103 NSU131103 OCQ131103 OMM131103 OWI131103 PGE131103 PQA131103 PZW131103 QJS131103 QTO131103 RDK131103 RNG131103 RXC131103 SGY131103 SQU131103 TAQ131103 TKM131103 TUI131103 UEE131103 UOA131103 UXW131103 VHS131103 VRO131103 WBK131103 WLG131103 WVC131103 IQ196639 SM196639 ACI196639 AME196639 AWA196639 BFW196639 BPS196639 BZO196639 CJK196639 CTG196639 DDC196639 DMY196639 DWU196639 EGQ196639 EQM196639 FAI196639 FKE196639 FUA196639 GDW196639 GNS196639 GXO196639 HHK196639 HRG196639 IBC196639 IKY196639 IUU196639 JEQ196639 JOM196639 JYI196639 KIE196639 KSA196639 LBW196639 LLS196639 LVO196639 MFK196639 MPG196639 MZC196639 NIY196639 NSU196639 OCQ196639 OMM196639 OWI196639 PGE196639 PQA196639 PZW196639 QJS196639 QTO196639 RDK196639 RNG196639 RXC196639 SGY196639 SQU196639 TAQ196639 TKM196639 TUI196639 UEE196639 UOA196639 UXW196639 VHS196639 VRO196639 WBK196639 WLG196639 WVC196639 IQ262175 SM262175 ACI262175 AME262175 AWA262175 BFW262175 BPS262175 BZO262175 CJK262175 CTG262175 DDC262175 DMY262175 DWU262175 EGQ262175 EQM262175 FAI262175 FKE262175 FUA262175 GDW262175 GNS262175 GXO262175 HHK262175 HRG262175 IBC262175 IKY262175 IUU262175 JEQ262175 JOM262175 JYI262175 KIE262175 KSA262175 LBW262175 LLS262175 LVO262175 MFK262175 MPG262175 MZC262175 NIY262175 NSU262175 OCQ262175 OMM262175 OWI262175 PGE262175 PQA262175 PZW262175 QJS262175 QTO262175 RDK262175 RNG262175 RXC262175 SGY262175 SQU262175 TAQ262175 TKM262175 TUI262175 UEE262175 UOA262175 UXW262175 VHS262175 VRO262175 WBK262175 WLG262175 WVC262175 IQ327711 SM327711 ACI327711 AME327711 AWA327711 BFW327711 BPS327711 BZO327711 CJK327711 CTG327711 DDC327711 DMY327711 DWU327711 EGQ327711 EQM327711 FAI327711 FKE327711 FUA327711 GDW327711 GNS327711 GXO327711 HHK327711 HRG327711 IBC327711 IKY327711 IUU327711 JEQ327711 JOM327711 JYI327711 KIE327711 KSA327711 LBW327711 LLS327711 LVO327711 MFK327711 MPG327711 MZC327711 NIY327711 NSU327711 OCQ327711 OMM327711 OWI327711 PGE327711 PQA327711 PZW327711 QJS327711 QTO327711 RDK327711 RNG327711 RXC327711 SGY327711 SQU327711 TAQ327711 TKM327711 TUI327711 UEE327711 UOA327711 UXW327711 VHS327711 VRO327711 WBK327711 WLG327711 WVC327711 IQ393247 SM393247 ACI393247 AME393247 AWA393247 BFW393247 BPS393247 BZO393247 CJK393247 CTG393247 DDC393247 DMY393247 DWU393247 EGQ393247 EQM393247 FAI393247 FKE393247 FUA393247 GDW393247 GNS393247 GXO393247 HHK393247 HRG393247 IBC393247 IKY393247 IUU393247 JEQ393247 JOM393247 JYI393247 KIE393247 KSA393247 LBW393247 LLS393247 LVO393247 MFK393247 MPG393247 MZC393247 NIY393247 NSU393247 OCQ393247 OMM393247 OWI393247 PGE393247 PQA393247 PZW393247 QJS393247 QTO393247 RDK393247 RNG393247 RXC393247 SGY393247 SQU393247 TAQ393247 TKM393247 TUI393247 UEE393247 UOA393247 UXW393247 VHS393247 VRO393247 WBK393247 WLG393247 WVC393247 IQ458783 SM458783 ACI458783 AME458783 AWA458783 BFW458783 BPS458783 BZO458783 CJK458783 CTG458783 DDC458783 DMY458783 DWU458783 EGQ458783 EQM458783 FAI458783 FKE458783 FUA458783 GDW458783 GNS458783 GXO458783 HHK458783 HRG458783 IBC458783 IKY458783 IUU458783 JEQ458783 JOM458783 JYI458783 KIE458783 KSA458783 LBW458783 LLS458783 LVO458783 MFK458783 MPG458783 MZC458783 NIY458783 NSU458783 OCQ458783 OMM458783 OWI458783 PGE458783 PQA458783 PZW458783 QJS458783 QTO458783 RDK458783 RNG458783 RXC458783 SGY458783 SQU458783 TAQ458783 TKM458783 TUI458783 UEE458783 UOA458783 UXW458783 VHS458783 VRO458783 WBK458783 WLG458783 WVC458783 IQ524319 SM524319 ACI524319 AME524319 AWA524319 BFW524319 BPS524319 BZO524319 CJK524319 CTG524319 DDC524319 DMY524319 DWU524319 EGQ524319 EQM524319 FAI524319 FKE524319 FUA524319 GDW524319 GNS524319 GXO524319 HHK524319 HRG524319 IBC524319 IKY524319 IUU524319 JEQ524319 JOM524319 JYI524319 KIE524319 KSA524319 LBW524319 LLS524319 LVO524319 MFK524319 MPG524319 MZC524319 NIY524319 NSU524319 OCQ524319 OMM524319 OWI524319 PGE524319 PQA524319 PZW524319 QJS524319 QTO524319 RDK524319 RNG524319 RXC524319 SGY524319 SQU524319 TAQ524319 TKM524319 TUI524319 UEE524319 UOA524319 UXW524319 VHS524319 VRO524319 WBK524319 WLG524319 WVC524319 IQ589855 SM589855 ACI589855 AME589855 AWA589855 BFW589855 BPS589855 BZO589855 CJK589855 CTG589855 DDC589855 DMY589855 DWU589855 EGQ589855 EQM589855 FAI589855 FKE589855 FUA589855 GDW589855 GNS589855 GXO589855 HHK589855 HRG589855 IBC589855 IKY589855 IUU589855 JEQ589855 JOM589855 JYI589855 KIE589855 KSA589855 LBW589855 LLS589855 LVO589855 MFK589855 MPG589855 MZC589855 NIY589855 NSU589855 OCQ589855 OMM589855 OWI589855 PGE589855 PQA589855 PZW589855 QJS589855 QTO589855 RDK589855 RNG589855 RXC589855 SGY589855 SQU589855 TAQ589855 TKM589855 TUI589855 UEE589855 UOA589855 UXW589855 VHS589855 VRO589855 WBK589855 WLG589855 WVC589855 IQ655391 SM655391 ACI655391 AME655391 AWA655391 BFW655391 BPS655391 BZO655391 CJK655391 CTG655391 DDC655391 DMY655391 DWU655391 EGQ655391 EQM655391 FAI655391 FKE655391 FUA655391 GDW655391 GNS655391 GXO655391 HHK655391 HRG655391 IBC655391 IKY655391 IUU655391 JEQ655391 JOM655391 JYI655391 KIE655391 KSA655391 LBW655391 LLS655391 LVO655391 MFK655391 MPG655391 MZC655391 NIY655391 NSU655391 OCQ655391 OMM655391 OWI655391 PGE655391 PQA655391 PZW655391 QJS655391 QTO655391 RDK655391 RNG655391 RXC655391 SGY655391 SQU655391 TAQ655391 TKM655391 TUI655391 UEE655391 UOA655391 UXW655391 VHS655391 VRO655391 WBK655391 WLG655391 WVC655391 IQ720927 SM720927 ACI720927 AME720927 AWA720927 BFW720927 BPS720927 BZO720927 CJK720927 CTG720927 DDC720927 DMY720927 DWU720927 EGQ720927 EQM720927 FAI720927 FKE720927 FUA720927 GDW720927 GNS720927 GXO720927 HHK720927 HRG720927 IBC720927 IKY720927 IUU720927 JEQ720927 JOM720927 JYI720927 KIE720927 KSA720927 LBW720927 LLS720927 LVO720927 MFK720927 MPG720927 MZC720927 NIY720927 NSU720927 OCQ720927 OMM720927 OWI720927 PGE720927 PQA720927 PZW720927 QJS720927 QTO720927 RDK720927 RNG720927 RXC720927 SGY720927 SQU720927 TAQ720927 TKM720927 TUI720927 UEE720927 UOA720927 UXW720927 VHS720927 VRO720927 WBK720927 WLG720927 WVC720927 IQ786463 SM786463 ACI786463 AME786463 AWA786463 BFW786463 BPS786463 BZO786463 CJK786463 CTG786463 DDC786463 DMY786463 DWU786463 EGQ786463 EQM786463 FAI786463 FKE786463 FUA786463 GDW786463 GNS786463 GXO786463 HHK786463 HRG786463 IBC786463 IKY786463 IUU786463 JEQ786463 JOM786463 JYI786463 KIE786463 KSA786463 LBW786463 LLS786463 LVO786463 MFK786463 MPG786463 MZC786463 NIY786463 NSU786463 OCQ786463 OMM786463 OWI786463 PGE786463 PQA786463 PZW786463 QJS786463 QTO786463 RDK786463 RNG786463 RXC786463 SGY786463 SQU786463 TAQ786463 TKM786463 TUI786463 UEE786463 UOA786463 UXW786463 VHS786463 VRO786463 WBK786463 WLG786463 WVC786463 IQ851999 SM851999 ACI851999 AME851999 AWA851999 BFW851999 BPS851999 BZO851999 CJK851999 CTG851999 DDC851999 DMY851999 DWU851999 EGQ851999 EQM851999 FAI851999 FKE851999 FUA851999 GDW851999 GNS851999 GXO851999 HHK851999 HRG851999 IBC851999 IKY851999 IUU851999 JEQ851999 JOM851999 JYI851999 KIE851999 KSA851999 LBW851999 LLS851999 LVO851999 MFK851999 MPG851999 MZC851999 NIY851999 NSU851999 OCQ851999 OMM851999 OWI851999 PGE851999 PQA851999 PZW851999 QJS851999 QTO851999 RDK851999 RNG851999 RXC851999 SGY851999 SQU851999 TAQ851999 TKM851999 TUI851999 UEE851999 UOA851999 UXW851999 VHS851999 VRO851999 WBK851999 WLG851999 WVC851999 IQ917535 SM917535 ACI917535 AME917535 AWA917535 BFW917535 BPS917535 BZO917535 CJK917535 CTG917535 DDC917535 DMY917535 DWU917535 EGQ917535 EQM917535 FAI917535 FKE917535 FUA917535 GDW917535 GNS917535 GXO917535 HHK917535 HRG917535 IBC917535 IKY917535 IUU917535 JEQ917535 JOM917535 JYI917535 KIE917535 KSA917535 LBW917535 LLS917535 LVO917535 MFK917535 MPG917535 MZC917535 NIY917535 NSU917535 OCQ917535 OMM917535 OWI917535 PGE917535 PQA917535 PZW917535 QJS917535 QTO917535 RDK917535 RNG917535 RXC917535 SGY917535 SQU917535 TAQ917535 TKM917535 TUI917535 UEE917535 UOA917535 UXW917535 VHS917535 VRO917535 WBK917535 WLG917535 WVC917535 IQ983071 SM983071 ACI983071 AME983071 AWA983071 BFW983071 BPS983071 BZO983071 CJK983071 CTG983071 DDC983071 DMY983071 DWU983071 EGQ983071 EQM983071 FAI983071 FKE983071 FUA983071 GDW983071 GNS983071 GXO983071 HHK983071 HRG983071 IBC983071 IKY983071 IUU983071 JEQ983071 JOM983071 JYI983071 KIE983071 KSA983071 LBW983071 LLS983071 LVO983071 MFK983071 MPG983071 MZC983071 NIY983071 NSU983071 OCQ983071 OMM983071 OWI983071 PGE983071 PQA983071 PZW983071 QJS983071 QTO983071 RDK983071 RNG983071 RXC983071 SGY983071 SQU983071 TAQ983071 TKM983071 TUI983071 UEE983071 UOA983071 UXW983071 VHS983071 VRO983071 WBK983071 WLG983071 WVC983071 IQ65572 SM65572 ACI65572 AME65572 AWA65572 BFW65572 BPS65572 BZO65572 CJK65572 CTG65572 DDC65572 DMY65572 DWU65572 EGQ65572 EQM65572 FAI65572 FKE65572 FUA65572 GDW65572 GNS65572 GXO65572 HHK65572 HRG65572 IBC65572 IKY65572 IUU65572 JEQ65572 JOM65572 JYI65572 KIE65572 KSA65572 LBW65572 LLS65572 LVO65572 MFK65572 MPG65572 MZC65572 NIY65572 NSU65572 OCQ65572 OMM65572 OWI65572 PGE65572 PQA65572 PZW65572 QJS65572 QTO65572 RDK65572 RNG65572 RXC65572 SGY65572 SQU65572 TAQ65572 TKM65572 TUI65572 UEE65572 UOA65572 UXW65572 VHS65572 VRO65572 WBK65572 WLG65572 WVC65572 IQ131108 SM131108 ACI131108 AME131108 AWA131108 BFW131108 BPS131108 BZO131108 CJK131108 CTG131108 DDC131108 DMY131108 DWU131108 EGQ131108 EQM131108 FAI131108 FKE131108 FUA131108 GDW131108 GNS131108 GXO131108 HHK131108 HRG131108 IBC131108 IKY131108 IUU131108 JEQ131108 JOM131108 JYI131108 KIE131108 KSA131108 LBW131108 LLS131108 LVO131108 MFK131108 MPG131108 MZC131108 NIY131108 NSU131108 OCQ131108 OMM131108 OWI131108 PGE131108 PQA131108 PZW131108 QJS131108 QTO131108 RDK131108 RNG131108 RXC131108 SGY131108 SQU131108 TAQ131108 TKM131108 TUI131108 UEE131108 UOA131108 UXW131108 VHS131108 VRO131108 WBK131108 WLG131108 WVC131108 IQ196644 SM196644 ACI196644 AME196644 AWA196644 BFW196644 BPS196644 BZO196644 CJK196644 CTG196644 DDC196644 DMY196644 DWU196644 EGQ196644 EQM196644 FAI196644 FKE196644 FUA196644 GDW196644 GNS196644 GXO196644 HHK196644 HRG196644 IBC196644 IKY196644 IUU196644 JEQ196644 JOM196644 JYI196644 KIE196644 KSA196644 LBW196644 LLS196644 LVO196644 MFK196644 MPG196644 MZC196644 NIY196644 NSU196644 OCQ196644 OMM196644 OWI196644 PGE196644 PQA196644 PZW196644 QJS196644 QTO196644 RDK196644 RNG196644 RXC196644 SGY196644 SQU196644 TAQ196644 TKM196644 TUI196644 UEE196644 UOA196644 UXW196644 VHS196644 VRO196644 WBK196644 WLG196644 WVC196644 IQ262180 SM262180 ACI262180 AME262180 AWA262180 BFW262180 BPS262180 BZO262180 CJK262180 CTG262180 DDC262180 DMY262180 DWU262180 EGQ262180 EQM262180 FAI262180 FKE262180 FUA262180 GDW262180 GNS262180 GXO262180 HHK262180 HRG262180 IBC262180 IKY262180 IUU262180 JEQ262180 JOM262180 JYI262180 KIE262180 KSA262180 LBW262180 LLS262180 LVO262180 MFK262180 MPG262180 MZC262180 NIY262180 NSU262180 OCQ262180 OMM262180 OWI262180 PGE262180 PQA262180 PZW262180 QJS262180 QTO262180 RDK262180 RNG262180 RXC262180 SGY262180 SQU262180 TAQ262180 TKM262180 TUI262180 UEE262180 UOA262180 UXW262180 VHS262180 VRO262180 WBK262180 WLG262180 WVC262180 IQ327716 SM327716 ACI327716 AME327716 AWA327716 BFW327716 BPS327716 BZO327716 CJK327716 CTG327716 DDC327716 DMY327716 DWU327716 EGQ327716 EQM327716 FAI327716 FKE327716 FUA327716 GDW327716 GNS327716 GXO327716 HHK327716 HRG327716 IBC327716 IKY327716 IUU327716 JEQ327716 JOM327716 JYI327716 KIE327716 KSA327716 LBW327716 LLS327716 LVO327716 MFK327716 MPG327716 MZC327716 NIY327716 NSU327716 OCQ327716 OMM327716 OWI327716 PGE327716 PQA327716 PZW327716 QJS327716 QTO327716 RDK327716 RNG327716 RXC327716 SGY327716 SQU327716 TAQ327716 TKM327716 TUI327716 UEE327716 UOA327716 UXW327716 VHS327716 VRO327716 WBK327716 WLG327716 WVC327716 IQ393252 SM393252 ACI393252 AME393252 AWA393252 BFW393252 BPS393252 BZO393252 CJK393252 CTG393252 DDC393252 DMY393252 DWU393252 EGQ393252 EQM393252 FAI393252 FKE393252 FUA393252 GDW393252 GNS393252 GXO393252 HHK393252 HRG393252 IBC393252 IKY393252 IUU393252 JEQ393252 JOM393252 JYI393252 KIE393252 KSA393252 LBW393252 LLS393252 LVO393252 MFK393252 MPG393252 MZC393252 NIY393252 NSU393252 OCQ393252 OMM393252 OWI393252 PGE393252 PQA393252 PZW393252 QJS393252 QTO393252 RDK393252 RNG393252 RXC393252 SGY393252 SQU393252 TAQ393252 TKM393252 TUI393252 UEE393252 UOA393252 UXW393252 VHS393252 VRO393252 WBK393252 WLG393252 WVC393252 IQ458788 SM458788 ACI458788 AME458788 AWA458788 BFW458788 BPS458788 BZO458788 CJK458788 CTG458788 DDC458788 DMY458788 DWU458788 EGQ458788 EQM458788 FAI458788 FKE458788 FUA458788 GDW458788 GNS458788 GXO458788 HHK458788 HRG458788 IBC458788 IKY458788 IUU458788 JEQ458788 JOM458788 JYI458788 KIE458788 KSA458788 LBW458788 LLS458788 LVO458788 MFK458788 MPG458788 MZC458788 NIY458788 NSU458788 OCQ458788 OMM458788 OWI458788 PGE458788 PQA458788 PZW458788 QJS458788 QTO458788 RDK458788 RNG458788 RXC458788 SGY458788 SQU458788 TAQ458788 TKM458788 TUI458788 UEE458788 UOA458788 UXW458788 VHS458788 VRO458788 WBK458788 WLG458788 WVC458788 IQ524324 SM524324 ACI524324 AME524324 AWA524324 BFW524324 BPS524324 BZO524324 CJK524324 CTG524324 DDC524324 DMY524324 DWU524324 EGQ524324 EQM524324 FAI524324 FKE524324 FUA524324 GDW524324 GNS524324 GXO524324 HHK524324 HRG524324 IBC524324 IKY524324 IUU524324 JEQ524324 JOM524324 JYI524324 KIE524324 KSA524324 LBW524324 LLS524324 LVO524324 MFK524324 MPG524324 MZC524324 NIY524324 NSU524324 OCQ524324 OMM524324 OWI524324 PGE524324 PQA524324 PZW524324 QJS524324 QTO524324 RDK524324 RNG524324 RXC524324 SGY524324 SQU524324 TAQ524324 TKM524324 TUI524324 UEE524324 UOA524324 UXW524324 VHS524324 VRO524324 WBK524324 WLG524324 WVC524324 IQ589860 SM589860 ACI589860 AME589860 AWA589860 BFW589860 BPS589860 BZO589860 CJK589860 CTG589860 DDC589860 DMY589860 DWU589860 EGQ589860 EQM589860 FAI589860 FKE589860 FUA589860 GDW589860 GNS589860 GXO589860 HHK589860 HRG589860 IBC589860 IKY589860 IUU589860 JEQ589860 JOM589860 JYI589860 KIE589860 KSA589860 LBW589860 LLS589860 LVO589860 MFK589860 MPG589860 MZC589860 NIY589860 NSU589860 OCQ589860 OMM589860 OWI589860 PGE589860 PQA589860 PZW589860 QJS589860 QTO589860 RDK589860 RNG589860 RXC589860 SGY589860 SQU589860 TAQ589860 TKM589860 TUI589860 UEE589860 UOA589860 UXW589860 VHS589860 VRO589860 WBK589860 WLG589860 WVC589860 IQ655396 SM655396 ACI655396 AME655396 AWA655396 BFW655396 BPS655396 BZO655396 CJK655396 CTG655396 DDC655396 DMY655396 DWU655396 EGQ655396 EQM655396 FAI655396 FKE655396 FUA655396 GDW655396 GNS655396 GXO655396 HHK655396 HRG655396 IBC655396 IKY655396 IUU655396 JEQ655396 JOM655396 JYI655396 KIE655396 KSA655396 LBW655396 LLS655396 LVO655396 MFK655396 MPG655396 MZC655396 NIY655396 NSU655396 OCQ655396 OMM655396 OWI655396 PGE655396 PQA655396 PZW655396 QJS655396 QTO655396 RDK655396 RNG655396 RXC655396 SGY655396 SQU655396 TAQ655396 TKM655396 TUI655396 UEE655396 UOA655396 UXW655396 VHS655396 VRO655396 WBK655396 WLG655396 WVC655396 IQ720932 SM720932 ACI720932 AME720932 AWA720932 BFW720932 BPS720932 BZO720932 CJK720932 CTG720932 DDC720932 DMY720932 DWU720932 EGQ720932 EQM720932 FAI720932 FKE720932 FUA720932 GDW720932 GNS720932 GXO720932 HHK720932 HRG720932 IBC720932 IKY720932 IUU720932 JEQ720932 JOM720932 JYI720932 KIE720932 KSA720932 LBW720932 LLS720932 LVO720932 MFK720932 MPG720932 MZC720932 NIY720932 NSU720932 OCQ720932 OMM720932 OWI720932 PGE720932 PQA720932 PZW720932 QJS720932 QTO720932 RDK720932 RNG720932 RXC720932 SGY720932 SQU720932 TAQ720932 TKM720932 TUI720932 UEE720932 UOA720932 UXW720932 VHS720932 VRO720932 WBK720932 WLG720932 WVC720932 IQ786468 SM786468 ACI786468 AME786468 AWA786468 BFW786468 BPS786468 BZO786468 CJK786468 CTG786468 DDC786468 DMY786468 DWU786468 EGQ786468 EQM786468 FAI786468 FKE786468 FUA786468 GDW786468 GNS786468 GXO786468 HHK786468 HRG786468 IBC786468 IKY786468 IUU786468 JEQ786468 JOM786468 JYI786468 KIE786468 KSA786468 LBW786468 LLS786468 LVO786468 MFK786468 MPG786468 MZC786468 NIY786468 NSU786468 OCQ786468 OMM786468 OWI786468 PGE786468 PQA786468 PZW786468 QJS786468 QTO786468 RDK786468 RNG786468 RXC786468 SGY786468 SQU786468 TAQ786468 TKM786468 TUI786468 UEE786468 UOA786468 UXW786468 VHS786468 VRO786468 WBK786468 WLG786468 WVC786468 IQ852004 SM852004 ACI852004 AME852004 AWA852004 BFW852004 BPS852004 BZO852004 CJK852004 CTG852004 DDC852004 DMY852004 DWU852004 EGQ852004 EQM852004 FAI852004 FKE852004 FUA852004 GDW852004 GNS852004 GXO852004 HHK852004 HRG852004 IBC852004 IKY852004 IUU852004 JEQ852004 JOM852004 JYI852004 KIE852004 KSA852004 LBW852004 LLS852004 LVO852004 MFK852004 MPG852004 MZC852004 NIY852004 NSU852004 OCQ852004 OMM852004 OWI852004 PGE852004 PQA852004 PZW852004 QJS852004 QTO852004 RDK852004 RNG852004 RXC852004 SGY852004 SQU852004 TAQ852004 TKM852004 TUI852004 UEE852004 UOA852004 UXW852004 VHS852004 VRO852004 WBK852004 WLG852004 WVC852004 IQ917540 SM917540 ACI917540 AME917540 AWA917540 BFW917540 BPS917540 BZO917540 CJK917540 CTG917540 DDC917540 DMY917540 DWU917540 EGQ917540 EQM917540 FAI917540 FKE917540 FUA917540 GDW917540 GNS917540 GXO917540 HHK917540 HRG917540 IBC917540 IKY917540 IUU917540 JEQ917540 JOM917540 JYI917540 KIE917540 KSA917540 LBW917540 LLS917540 LVO917540 MFK917540 MPG917540 MZC917540 NIY917540 NSU917540 OCQ917540 OMM917540 OWI917540 PGE917540 PQA917540 PZW917540 QJS917540 QTO917540 RDK917540 RNG917540 RXC917540 SGY917540 SQU917540 TAQ917540 TKM917540 TUI917540 UEE917540 UOA917540 UXW917540 VHS917540 VRO917540 WBK917540 WLG917540 WVC917540 IQ983076 SM983076 ACI983076 AME983076 AWA983076 BFW983076 BPS983076 BZO983076 CJK983076 CTG983076 DDC983076 DMY983076 DWU983076 EGQ983076 EQM983076 FAI983076 FKE983076 FUA983076 GDW983076 GNS983076 GXO983076 HHK983076 HRG983076 IBC983076 IKY983076 IUU983076 JEQ983076 JOM983076 JYI983076 KIE983076 KSA983076 LBW983076 LLS983076 LVO983076 MFK983076 MPG983076 MZC983076 NIY983076 NSU983076 OCQ983076 OMM983076 OWI983076 PGE983076 PQA983076 PZW983076 QJS983076 QTO983076 RDK983076 RNG983076 RXC983076 SGY983076 SQU983076 TAQ983076 TKM983076 TUI983076 UEE983076 UOA983076 UXW983076 VHS983076 VRO983076 WBK983076 WLG983076 WVC983076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WLL983086 WVH983086 IP65546 SL65546 ACH65546 AMD65546 AVZ65546 BFV65546 BPR65546 BZN65546 CJJ65546 CTF65546 DDB65546 DMX65546 DWT65546 EGP65546 EQL65546 FAH65546 FKD65546 FTZ65546 GDV65546 GNR65546 GXN65546 HHJ65546 HRF65546 IBB65546 IKX65546 IUT65546 JEP65546 JOL65546 JYH65546 KID65546 KRZ65546 LBV65546 LLR65546 LVN65546 MFJ65546 MPF65546 MZB65546 NIX65546 NST65546 OCP65546 OML65546 OWH65546 PGD65546 PPZ65546 PZV65546 QJR65546 QTN65546 RDJ65546 RNF65546 RXB65546 SGX65546 SQT65546 TAP65546 TKL65546 TUH65546 UED65546 UNZ65546 UXV65546 VHR65546 VRN65546 WBJ65546 WLF65546 WVB65546 IP131082 SL131082 ACH131082 AMD131082 AVZ131082 BFV131082 BPR131082 BZN131082 CJJ131082 CTF131082 DDB131082 DMX131082 DWT131082 EGP131082 EQL131082 FAH131082 FKD131082 FTZ131082 GDV131082 GNR131082 GXN131082 HHJ131082 HRF131082 IBB131082 IKX131082 IUT131082 JEP131082 JOL131082 JYH131082 KID131082 KRZ131082 LBV131082 LLR131082 LVN131082 MFJ131082 MPF131082 MZB131082 NIX131082 NST131082 OCP131082 OML131082 OWH131082 PGD131082 PPZ131082 PZV131082 QJR131082 QTN131082 RDJ131082 RNF131082 RXB131082 SGX131082 SQT131082 TAP131082 TKL131082 TUH131082 UED131082 UNZ131082 UXV131082 VHR131082 VRN131082 WBJ131082 WLF131082 WVB131082 IP196618 SL196618 ACH196618 AMD196618 AVZ196618 BFV196618 BPR196618 BZN196618 CJJ196618 CTF196618 DDB196618 DMX196618 DWT196618 EGP196618 EQL196618 FAH196618 FKD196618 FTZ196618 GDV196618 GNR196618 GXN196618 HHJ196618 HRF196618 IBB196618 IKX196618 IUT196618 JEP196618 JOL196618 JYH196618 KID196618 KRZ196618 LBV196618 LLR196618 LVN196618 MFJ196618 MPF196618 MZB196618 NIX196618 NST196618 OCP196618 OML196618 OWH196618 PGD196618 PPZ196618 PZV196618 QJR196618 QTN196618 RDJ196618 RNF196618 RXB196618 SGX196618 SQT196618 TAP196618 TKL196618 TUH196618 UED196618 UNZ196618 UXV196618 VHR196618 VRN196618 WBJ196618 WLF196618 WVB196618 IP262154 SL262154 ACH262154 AMD262154 AVZ262154 BFV262154 BPR262154 BZN262154 CJJ262154 CTF262154 DDB262154 DMX262154 DWT262154 EGP262154 EQL262154 FAH262154 FKD262154 FTZ262154 GDV262154 GNR262154 GXN262154 HHJ262154 HRF262154 IBB262154 IKX262154 IUT262154 JEP262154 JOL262154 JYH262154 KID262154 KRZ262154 LBV262154 LLR262154 LVN262154 MFJ262154 MPF262154 MZB262154 NIX262154 NST262154 OCP262154 OML262154 OWH262154 PGD262154 PPZ262154 PZV262154 QJR262154 QTN262154 RDJ262154 RNF262154 RXB262154 SGX262154 SQT262154 TAP262154 TKL262154 TUH262154 UED262154 UNZ262154 UXV262154 VHR262154 VRN262154 WBJ262154 WLF262154 WVB262154 IP327690 SL327690 ACH327690 AMD327690 AVZ327690 BFV327690 BPR327690 BZN327690 CJJ327690 CTF327690 DDB327690 DMX327690 DWT327690 EGP327690 EQL327690 FAH327690 FKD327690 FTZ327690 GDV327690 GNR327690 GXN327690 HHJ327690 HRF327690 IBB327690 IKX327690 IUT327690 JEP327690 JOL327690 JYH327690 KID327690 KRZ327690 LBV327690 LLR327690 LVN327690 MFJ327690 MPF327690 MZB327690 NIX327690 NST327690 OCP327690 OML327690 OWH327690 PGD327690 PPZ327690 PZV327690 QJR327690 QTN327690 RDJ327690 RNF327690 RXB327690 SGX327690 SQT327690 TAP327690 TKL327690 TUH327690 UED327690 UNZ327690 UXV327690 VHR327690 VRN327690 WBJ327690 WLF327690 WVB327690 IP393226 SL393226 ACH393226 AMD393226 AVZ393226 BFV393226 BPR393226 BZN393226 CJJ393226 CTF393226 DDB393226 DMX393226 DWT393226 EGP393226 EQL393226 FAH393226 FKD393226 FTZ393226 GDV393226 GNR393226 GXN393226 HHJ393226 HRF393226 IBB393226 IKX393226 IUT393226 JEP393226 JOL393226 JYH393226 KID393226 KRZ393226 LBV393226 LLR393226 LVN393226 MFJ393226 MPF393226 MZB393226 NIX393226 NST393226 OCP393226 OML393226 OWH393226 PGD393226 PPZ393226 PZV393226 QJR393226 QTN393226 RDJ393226 RNF393226 RXB393226 SGX393226 SQT393226 TAP393226 TKL393226 TUH393226 UED393226 UNZ393226 UXV393226 VHR393226 VRN393226 WBJ393226 WLF393226 WVB393226 IP458762 SL458762 ACH458762 AMD458762 AVZ458762 BFV458762 BPR458762 BZN458762 CJJ458762 CTF458762 DDB458762 DMX458762 DWT458762 EGP458762 EQL458762 FAH458762 FKD458762 FTZ458762 GDV458762 GNR458762 GXN458762 HHJ458762 HRF458762 IBB458762 IKX458762 IUT458762 JEP458762 JOL458762 JYH458762 KID458762 KRZ458762 LBV458762 LLR458762 LVN458762 MFJ458762 MPF458762 MZB458762 NIX458762 NST458762 OCP458762 OML458762 OWH458762 PGD458762 PPZ458762 PZV458762 QJR458762 QTN458762 RDJ458762 RNF458762 RXB458762 SGX458762 SQT458762 TAP458762 TKL458762 TUH458762 UED458762 UNZ458762 UXV458762 VHR458762 VRN458762 WBJ458762 WLF458762 WVB458762 IP524298 SL524298 ACH524298 AMD524298 AVZ524298 BFV524298 BPR524298 BZN524298 CJJ524298 CTF524298 DDB524298 DMX524298 DWT524298 EGP524298 EQL524298 FAH524298 FKD524298 FTZ524298 GDV524298 GNR524298 GXN524298 HHJ524298 HRF524298 IBB524298 IKX524298 IUT524298 JEP524298 JOL524298 JYH524298 KID524298 KRZ524298 LBV524298 LLR524298 LVN524298 MFJ524298 MPF524298 MZB524298 NIX524298 NST524298 OCP524298 OML524298 OWH524298 PGD524298 PPZ524298 PZV524298 QJR524298 QTN524298 RDJ524298 RNF524298 RXB524298 SGX524298 SQT524298 TAP524298 TKL524298 TUH524298 UED524298 UNZ524298 UXV524298 VHR524298 VRN524298 WBJ524298 WLF524298 WVB524298 IP589834 SL589834 ACH589834 AMD589834 AVZ589834 BFV589834 BPR589834 BZN589834 CJJ589834 CTF589834 DDB589834 DMX589834 DWT589834 EGP589834 EQL589834 FAH589834 FKD589834 FTZ589834 GDV589834 GNR589834 GXN589834 HHJ589834 HRF589834 IBB589834 IKX589834 IUT589834 JEP589834 JOL589834 JYH589834 KID589834 KRZ589834 LBV589834 LLR589834 LVN589834 MFJ589834 MPF589834 MZB589834 NIX589834 NST589834 OCP589834 OML589834 OWH589834 PGD589834 PPZ589834 PZV589834 QJR589834 QTN589834 RDJ589834 RNF589834 RXB589834 SGX589834 SQT589834 TAP589834 TKL589834 TUH589834 UED589834 UNZ589834 UXV589834 VHR589834 VRN589834 WBJ589834 WLF589834 WVB589834 IP655370 SL655370 ACH655370 AMD655370 AVZ655370 BFV655370 BPR655370 BZN655370 CJJ655370 CTF655370 DDB655370 DMX655370 DWT655370 EGP655370 EQL655370 FAH655370 FKD655370 FTZ655370 GDV655370 GNR655370 GXN655370 HHJ655370 HRF655370 IBB655370 IKX655370 IUT655370 JEP655370 JOL655370 JYH655370 KID655370 KRZ655370 LBV655370 LLR655370 LVN655370 MFJ655370 MPF655370 MZB655370 NIX655370 NST655370 OCP655370 OML655370 OWH655370 PGD655370 PPZ655370 PZV655370 QJR655370 QTN655370 RDJ655370 RNF655370 RXB655370 SGX655370 SQT655370 TAP655370 TKL655370 TUH655370 UED655370 UNZ655370 UXV655370 VHR655370 VRN655370 WBJ655370 WLF655370 WVB655370 IP720906 SL720906 ACH720906 AMD720906 AVZ720906 BFV720906 BPR720906 BZN720906 CJJ720906 CTF720906 DDB720906 DMX720906 DWT720906 EGP720906 EQL720906 FAH720906 FKD720906 FTZ720906 GDV720906 GNR720906 GXN720906 HHJ720906 HRF720906 IBB720906 IKX720906 IUT720906 JEP720906 JOL720906 JYH720906 KID720906 KRZ720906 LBV720906 LLR720906 LVN720906 MFJ720906 MPF720906 MZB720906 NIX720906 NST720906 OCP720906 OML720906 OWH720906 PGD720906 PPZ720906 PZV720906 QJR720906 QTN720906 RDJ720906 RNF720906 RXB720906 SGX720906 SQT720906 TAP720906 TKL720906 TUH720906 UED720906 UNZ720906 UXV720906 VHR720906 VRN720906 WBJ720906 WLF720906 WVB720906 IP786442 SL786442 ACH786442 AMD786442 AVZ786442 BFV786442 BPR786442 BZN786442 CJJ786442 CTF786442 DDB786442 DMX786442 DWT786442 EGP786442 EQL786442 FAH786442 FKD786442 FTZ786442 GDV786442 GNR786442 GXN786442 HHJ786442 HRF786442 IBB786442 IKX786442 IUT786442 JEP786442 JOL786442 JYH786442 KID786442 KRZ786442 LBV786442 LLR786442 LVN786442 MFJ786442 MPF786442 MZB786442 NIX786442 NST786442 OCP786442 OML786442 OWH786442 PGD786442 PPZ786442 PZV786442 QJR786442 QTN786442 RDJ786442 RNF786442 RXB786442 SGX786442 SQT786442 TAP786442 TKL786442 TUH786442 UED786442 UNZ786442 UXV786442 VHR786442 VRN786442 WBJ786442 WLF786442 WVB786442 IP851978 SL851978 ACH851978 AMD851978 AVZ851978 BFV851978 BPR851978 BZN851978 CJJ851978 CTF851978 DDB851978 DMX851978 DWT851978 EGP851978 EQL851978 FAH851978 FKD851978 FTZ851978 GDV851978 GNR851978 GXN851978 HHJ851978 HRF851978 IBB851978 IKX851978 IUT851978 JEP851978 JOL851978 JYH851978 KID851978 KRZ851978 LBV851978 LLR851978 LVN851978 MFJ851978 MPF851978 MZB851978 NIX851978 NST851978 OCP851978 OML851978 OWH851978 PGD851978 PPZ851978 PZV851978 QJR851978 QTN851978 RDJ851978 RNF851978 RXB851978 SGX851978 SQT851978 TAP851978 TKL851978 TUH851978 UED851978 UNZ851978 UXV851978 VHR851978 VRN851978 WBJ851978 WLF851978 WVB851978 IP917514 SL917514 ACH917514 AMD917514 AVZ917514 BFV917514 BPR917514 BZN917514 CJJ917514 CTF917514 DDB917514 DMX917514 DWT917514 EGP917514 EQL917514 FAH917514 FKD917514 FTZ917514 GDV917514 GNR917514 GXN917514 HHJ917514 HRF917514 IBB917514 IKX917514 IUT917514 JEP917514 JOL917514 JYH917514 KID917514 KRZ917514 LBV917514 LLR917514 LVN917514 MFJ917514 MPF917514 MZB917514 NIX917514 NST917514 OCP917514 OML917514 OWH917514 PGD917514 PPZ917514 PZV917514 QJR917514 QTN917514 RDJ917514 RNF917514 RXB917514 SGX917514 SQT917514 TAP917514 TKL917514 TUH917514 UED917514 UNZ917514 UXV917514 VHR917514 VRN917514 WBJ917514 WLF917514 WVB917514 IP983050 SL983050 ACH983050 AMD983050 AVZ983050 BFV983050 BPR983050 BZN983050 CJJ983050 CTF983050 DDB983050 DMX983050 DWT983050 EGP983050 EQL983050 FAH983050 FKD983050 FTZ983050 GDV983050 GNR983050 GXN983050 HHJ983050 HRF983050 IBB983050 IKX983050 IUT983050 JEP983050 JOL983050 JYH983050 KID983050 KRZ983050 LBV983050 LLR983050 LVN983050 MFJ983050 MPF983050 MZB983050 NIX983050 NST983050 OCP983050 OML983050 OWH983050 PGD983050 PPZ983050 PZV983050 QJR983050 QTN983050 RDJ983050 RNF983050 RXB983050 SGX983050 SQT983050 TAP983050 TKL983050 TUH983050 UED983050 UNZ983050 UXV983050 VHR983050 VRN983050 WBJ983050 WLF983050 WVB983050 IL65540 SH65540 ACD65540 ALZ65540 AVV65540 BFR65540 BPN65540 BZJ65540 CJF65540 CTB65540 DCX65540 DMT65540 DWP65540 EGL65540 EQH65540 FAD65540 FJZ65540 FTV65540 GDR65540 GNN65540 GXJ65540 HHF65540 HRB65540 IAX65540 IKT65540 IUP65540 JEL65540 JOH65540 JYD65540 KHZ65540 KRV65540 LBR65540 LLN65540 LVJ65540 MFF65540 MPB65540 MYX65540 NIT65540 NSP65540 OCL65540 OMH65540 OWD65540 PFZ65540 PPV65540 PZR65540 QJN65540 QTJ65540 RDF65540 RNB65540 RWX65540 SGT65540 SQP65540 TAL65540 TKH65540 TUD65540 UDZ65540 UNV65540 UXR65540 VHN65540 VRJ65540 WBF65540 WLB65540 WUX65540 IL131076 SH131076 ACD131076 ALZ131076 AVV131076 BFR131076 BPN131076 BZJ131076 CJF131076 CTB131076 DCX131076 DMT131076 DWP131076 EGL131076 EQH131076 FAD131076 FJZ131076 FTV131076 GDR131076 GNN131076 GXJ131076 HHF131076 HRB131076 IAX131076 IKT131076 IUP131076 JEL131076 JOH131076 JYD131076 KHZ131076 KRV131076 LBR131076 LLN131076 LVJ131076 MFF131076 MPB131076 MYX131076 NIT131076 NSP131076 OCL131076 OMH131076 OWD131076 PFZ131076 PPV131076 PZR131076 QJN131076 QTJ131076 RDF131076 RNB131076 RWX131076 SGT131076 SQP131076 TAL131076 TKH131076 TUD131076 UDZ131076 UNV131076 UXR131076 VHN131076 VRJ131076 WBF131076 WLB131076 WUX131076 IL196612 SH196612 ACD196612 ALZ196612 AVV196612 BFR196612 BPN196612 BZJ196612 CJF196612 CTB196612 DCX196612 DMT196612 DWP196612 EGL196612 EQH196612 FAD196612 FJZ196612 FTV196612 GDR196612 GNN196612 GXJ196612 HHF196612 HRB196612 IAX196612 IKT196612 IUP196612 JEL196612 JOH196612 JYD196612 KHZ196612 KRV196612 LBR196612 LLN196612 LVJ196612 MFF196612 MPB196612 MYX196612 NIT196612 NSP196612 OCL196612 OMH196612 OWD196612 PFZ196612 PPV196612 PZR196612 QJN196612 QTJ196612 RDF196612 RNB196612 RWX196612 SGT196612 SQP196612 TAL196612 TKH196612 TUD196612 UDZ196612 UNV196612 UXR196612 VHN196612 VRJ196612 WBF196612 WLB196612 WUX196612 IL262148 SH262148 ACD262148 ALZ262148 AVV262148 BFR262148 BPN262148 BZJ262148 CJF262148 CTB262148 DCX262148 DMT262148 DWP262148 EGL262148 EQH262148 FAD262148 FJZ262148 FTV262148 GDR262148 GNN262148 GXJ262148 HHF262148 HRB262148 IAX262148 IKT262148 IUP262148 JEL262148 JOH262148 JYD262148 KHZ262148 KRV262148 LBR262148 LLN262148 LVJ262148 MFF262148 MPB262148 MYX262148 NIT262148 NSP262148 OCL262148 OMH262148 OWD262148 PFZ262148 PPV262148 PZR262148 QJN262148 QTJ262148 RDF262148 RNB262148 RWX262148 SGT262148 SQP262148 TAL262148 TKH262148 TUD262148 UDZ262148 UNV262148 UXR262148 VHN262148 VRJ262148 WBF262148 WLB262148 WUX262148 IL327684 SH327684 ACD327684 ALZ327684 AVV327684 BFR327684 BPN327684 BZJ327684 CJF327684 CTB327684 DCX327684 DMT327684 DWP327684 EGL327684 EQH327684 FAD327684 FJZ327684 FTV327684 GDR327684 GNN327684 GXJ327684 HHF327684 HRB327684 IAX327684 IKT327684 IUP327684 JEL327684 JOH327684 JYD327684 KHZ327684 KRV327684 LBR327684 LLN327684 LVJ327684 MFF327684 MPB327684 MYX327684 NIT327684 NSP327684 OCL327684 OMH327684 OWD327684 PFZ327684 PPV327684 PZR327684 QJN327684 QTJ327684 RDF327684 RNB327684 RWX327684 SGT327684 SQP327684 TAL327684 TKH327684 TUD327684 UDZ327684 UNV327684 UXR327684 VHN327684 VRJ327684 WBF327684 WLB327684 WUX327684 IL393220 SH393220 ACD393220 ALZ393220 AVV393220 BFR393220 BPN393220 BZJ393220 CJF393220 CTB393220 DCX393220 DMT393220 DWP393220 EGL393220 EQH393220 FAD393220 FJZ393220 FTV393220 GDR393220 GNN393220 GXJ393220 HHF393220 HRB393220 IAX393220 IKT393220 IUP393220 JEL393220 JOH393220 JYD393220 KHZ393220 KRV393220 LBR393220 LLN393220 LVJ393220 MFF393220 MPB393220 MYX393220 NIT393220 NSP393220 OCL393220 OMH393220 OWD393220 PFZ393220 PPV393220 PZR393220 QJN393220 QTJ393220 RDF393220 RNB393220 RWX393220 SGT393220 SQP393220 TAL393220 TKH393220 TUD393220 UDZ393220 UNV393220 UXR393220 VHN393220 VRJ393220 WBF393220 WLB393220 WUX393220 IL458756 SH458756 ACD458756 ALZ458756 AVV458756 BFR458756 BPN458756 BZJ458756 CJF458756 CTB458756 DCX458756 DMT458756 DWP458756 EGL458756 EQH458756 FAD458756 FJZ458756 FTV458756 GDR458756 GNN458756 GXJ458756 HHF458756 HRB458756 IAX458756 IKT458756 IUP458756 JEL458756 JOH458756 JYD458756 KHZ458756 KRV458756 LBR458756 LLN458756 LVJ458756 MFF458756 MPB458756 MYX458756 NIT458756 NSP458756 OCL458756 OMH458756 OWD458756 PFZ458756 PPV458756 PZR458756 QJN458756 QTJ458756 RDF458756 RNB458756 RWX458756 SGT458756 SQP458756 TAL458756 TKH458756 TUD458756 UDZ458756 UNV458756 UXR458756 VHN458756 VRJ458756 WBF458756 WLB458756 WUX458756 IL524292 SH524292 ACD524292 ALZ524292 AVV524292 BFR524292 BPN524292 BZJ524292 CJF524292 CTB524292 DCX524292 DMT524292 DWP524292 EGL524292 EQH524292 FAD524292 FJZ524292 FTV524292 GDR524292 GNN524292 GXJ524292 HHF524292 HRB524292 IAX524292 IKT524292 IUP524292 JEL524292 JOH524292 JYD524292 KHZ524292 KRV524292 LBR524292 LLN524292 LVJ524292 MFF524292 MPB524292 MYX524292 NIT524292 NSP524292 OCL524292 OMH524292 OWD524292 PFZ524292 PPV524292 PZR524292 QJN524292 QTJ524292 RDF524292 RNB524292 RWX524292 SGT524292 SQP524292 TAL524292 TKH524292 TUD524292 UDZ524292 UNV524292 UXR524292 VHN524292 VRJ524292 WBF524292 WLB524292 WUX524292 IL589828 SH589828 ACD589828 ALZ589828 AVV589828 BFR589828 BPN589828 BZJ589828 CJF589828 CTB589828 DCX589828 DMT589828 DWP589828 EGL589828 EQH589828 FAD589828 FJZ589828 FTV589828 GDR589828 GNN589828 GXJ589828 HHF589828 HRB589828 IAX589828 IKT589828 IUP589828 JEL589828 JOH589828 JYD589828 KHZ589828 KRV589828 LBR589828 LLN589828 LVJ589828 MFF589828 MPB589828 MYX589828 NIT589828 NSP589828 OCL589828 OMH589828 OWD589828 PFZ589828 PPV589828 PZR589828 QJN589828 QTJ589828 RDF589828 RNB589828 RWX589828 SGT589828 SQP589828 TAL589828 TKH589828 TUD589828 UDZ589828 UNV589828 UXR589828 VHN589828 VRJ589828 WBF589828 WLB589828 WUX589828 IL655364 SH655364 ACD655364 ALZ655364 AVV655364 BFR655364 BPN655364 BZJ655364 CJF655364 CTB655364 DCX655364 DMT655364 DWP655364 EGL655364 EQH655364 FAD655364 FJZ655364 FTV655364 GDR655364 GNN655364 GXJ655364 HHF655364 HRB655364 IAX655364 IKT655364 IUP655364 JEL655364 JOH655364 JYD655364 KHZ655364 KRV655364 LBR655364 LLN655364 LVJ655364 MFF655364 MPB655364 MYX655364 NIT655364 NSP655364 OCL655364 OMH655364 OWD655364 PFZ655364 PPV655364 PZR655364 QJN655364 QTJ655364 RDF655364 RNB655364 RWX655364 SGT655364 SQP655364 TAL655364 TKH655364 TUD655364 UDZ655364 UNV655364 UXR655364 VHN655364 VRJ655364 WBF655364 WLB655364 WUX655364 IL720900 SH720900 ACD720900 ALZ720900 AVV720900 BFR720900 BPN720900 BZJ720900 CJF720900 CTB720900 DCX720900 DMT720900 DWP720900 EGL720900 EQH720900 FAD720900 FJZ720900 FTV720900 GDR720900 GNN720900 GXJ720900 HHF720900 HRB720900 IAX720900 IKT720900 IUP720900 JEL720900 JOH720900 JYD720900 KHZ720900 KRV720900 LBR720900 LLN720900 LVJ720900 MFF720900 MPB720900 MYX720900 NIT720900 NSP720900 OCL720900 OMH720900 OWD720900 PFZ720900 PPV720900 PZR720900 QJN720900 QTJ720900 RDF720900 RNB720900 RWX720900 SGT720900 SQP720900 TAL720900 TKH720900 TUD720900 UDZ720900 UNV720900 UXR720900 VHN720900 VRJ720900 WBF720900 WLB720900 WUX720900 IL786436 SH786436 ACD786436 ALZ786436 AVV786436 BFR786436 BPN786436 BZJ786436 CJF786436 CTB786436 DCX786436 DMT786436 DWP786436 EGL786436 EQH786436 FAD786436 FJZ786436 FTV786436 GDR786436 GNN786436 GXJ786436 HHF786436 HRB786436 IAX786436 IKT786436 IUP786436 JEL786436 JOH786436 JYD786436 KHZ786436 KRV786436 LBR786436 LLN786436 LVJ786436 MFF786436 MPB786436 MYX786436 NIT786436 NSP786436 OCL786436 OMH786436 OWD786436 PFZ786436 PPV786436 PZR786436 QJN786436 QTJ786436 RDF786436 RNB786436 RWX786436 SGT786436 SQP786436 TAL786436 TKH786436 TUD786436 UDZ786436 UNV786436 UXR786436 VHN786436 VRJ786436 WBF786436 WLB786436 WUX786436 IL851972 SH851972 ACD851972 ALZ851972 AVV851972 BFR851972 BPN851972 BZJ851972 CJF851972 CTB851972 DCX851972 DMT851972 DWP851972 EGL851972 EQH851972 FAD851972 FJZ851972 FTV851972 GDR851972 GNN851972 GXJ851972 HHF851972 HRB851972 IAX851972 IKT851972 IUP851972 JEL851972 JOH851972 JYD851972 KHZ851972 KRV851972 LBR851972 LLN851972 LVJ851972 MFF851972 MPB851972 MYX851972 NIT851972 NSP851972 OCL851972 OMH851972 OWD851972 PFZ851972 PPV851972 PZR851972 QJN851972 QTJ851972 RDF851972 RNB851972 RWX851972 SGT851972 SQP851972 TAL851972 TKH851972 TUD851972 UDZ851972 UNV851972 UXR851972 VHN851972 VRJ851972 WBF851972 WLB851972 WUX851972 IL917508 SH917508 ACD917508 ALZ917508 AVV917508 BFR917508 BPN917508 BZJ917508 CJF917508 CTB917508 DCX917508 DMT917508 DWP917508 EGL917508 EQH917508 FAD917508 FJZ917508 FTV917508 GDR917508 GNN917508 GXJ917508 HHF917508 HRB917508 IAX917508 IKT917508 IUP917508 JEL917508 JOH917508 JYD917508 KHZ917508 KRV917508 LBR917508 LLN917508 LVJ917508 MFF917508 MPB917508 MYX917508 NIT917508 NSP917508 OCL917508 OMH917508 OWD917508 PFZ917508 PPV917508 PZR917508 QJN917508 QTJ917508 RDF917508 RNB917508 RWX917508 SGT917508 SQP917508 TAL917508 TKH917508 TUD917508 UDZ917508 UNV917508 UXR917508 VHN917508 VRJ917508 WBF917508 WLB917508 WUX917508 IL983044 SH983044 ACD983044 ALZ983044 AVV983044 BFR983044 BPN983044 BZJ983044 CJF983044 CTB983044 DCX983044 DMT983044 DWP983044 EGL983044 EQH983044 FAD983044 FJZ983044 FTV983044 GDR983044 GNN983044 GXJ983044 HHF983044 HRB983044 IAX983044 IKT983044 IUP983044 JEL983044 JOH983044 JYD983044 KHZ983044 KRV983044 LBR983044 LLN983044 LVJ983044 MFF983044 MPB983044 MYX983044 NIT983044 NSP983044 OCL983044 OMH983044 OWD983044 PFZ983044 PPV983044 PZR983044 QJN983044 QTJ983044 RDF983044 RNB983044 RWX983044 SGT983044 SQP983044 TAL983044 TKH983044 TUD983044 UDZ983044 UNV983044 UXR983044 VHN983044 VRJ983044 WBF983044 WLB983044 WUX983044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B1:AR185"/>
  <sheetViews>
    <sheetView showGridLines="0" view="pageBreakPreview" topLeftCell="B2" zoomScale="80" zoomScaleNormal="100" zoomScaleSheetLayoutView="80" workbookViewId="0">
      <selection activeCell="J10" sqref="J10"/>
    </sheetView>
  </sheetViews>
  <sheetFormatPr defaultColWidth="4.625" defaultRowHeight="20.100000000000001" customHeight="1"/>
  <cols>
    <col min="1" max="1" width="0" style="386" hidden="1" customWidth="1"/>
    <col min="2" max="26" width="4.625" style="386"/>
    <col min="27" max="27" width="4.625" style="385"/>
    <col min="28" max="28" width="4.625" style="323"/>
    <col min="29" max="29" width="4.625" style="396"/>
    <col min="30" max="16384" width="4.625" style="386"/>
  </cols>
  <sheetData>
    <row r="1" spans="2:44" s="382" customFormat="1" ht="15" hidden="1" customHeight="1">
      <c r="B1" s="350"/>
      <c r="AB1" s="446"/>
      <c r="AC1" s="446"/>
    </row>
    <row r="2" spans="2:44" s="287" customFormat="1" ht="21.75" customHeight="1">
      <c r="B2" s="50" t="s">
        <v>323</v>
      </c>
      <c r="AB2" s="279"/>
      <c r="AC2" s="279"/>
    </row>
    <row r="3" spans="2:44" ht="7.5" customHeight="1">
      <c r="B3" s="392"/>
      <c r="C3" s="392"/>
      <c r="D3" s="392"/>
      <c r="E3" s="392"/>
      <c r="F3" s="392"/>
      <c r="G3" s="392"/>
      <c r="H3" s="392"/>
      <c r="I3" s="392"/>
      <c r="J3" s="392"/>
      <c r="K3" s="392"/>
      <c r="L3" s="392"/>
      <c r="M3" s="392"/>
      <c r="N3" s="392"/>
      <c r="O3" s="392"/>
      <c r="P3" s="392"/>
      <c r="Q3" s="108"/>
      <c r="R3" s="392"/>
      <c r="S3" s="392"/>
      <c r="T3" s="392"/>
      <c r="U3" s="392"/>
      <c r="V3" s="392"/>
      <c r="W3" s="392"/>
      <c r="X3" s="392"/>
      <c r="Y3" s="108"/>
      <c r="Z3" s="427"/>
    </row>
    <row r="4" spans="2:44" ht="19.5" customHeight="1">
      <c r="B4" s="428" t="s">
        <v>994</v>
      </c>
      <c r="C4" s="392"/>
      <c r="D4" s="393"/>
      <c r="E4" s="393"/>
      <c r="F4" s="393"/>
      <c r="G4" s="393"/>
      <c r="H4" s="393"/>
      <c r="I4" s="393"/>
      <c r="J4" s="393"/>
      <c r="K4" s="393"/>
      <c r="L4" s="393"/>
      <c r="M4" s="393"/>
      <c r="N4" s="393"/>
      <c r="O4" s="393"/>
      <c r="P4" s="393"/>
      <c r="Q4" s="393"/>
      <c r="R4" s="393"/>
      <c r="S4" s="393"/>
      <c r="T4" s="393"/>
      <c r="U4" s="393"/>
      <c r="V4" s="393"/>
      <c r="W4" s="393"/>
      <c r="X4" s="393"/>
      <c r="Y4" s="393"/>
      <c r="Z4" s="427" t="s">
        <v>202</v>
      </c>
    </row>
    <row r="5" spans="2:44" ht="15.75" customHeight="1">
      <c r="B5" s="392"/>
      <c r="C5" s="393"/>
      <c r="D5" s="429"/>
      <c r="E5" s="429"/>
      <c r="F5" s="429"/>
      <c r="G5" s="429"/>
      <c r="H5" s="429"/>
      <c r="I5" s="393"/>
      <c r="J5" s="393"/>
      <c r="K5" s="393"/>
      <c r="L5" s="393"/>
      <c r="M5" s="393"/>
      <c r="N5" s="393"/>
      <c r="O5" s="393"/>
      <c r="P5" s="393"/>
      <c r="Q5" s="393"/>
      <c r="R5" s="393"/>
      <c r="S5" s="393"/>
      <c r="T5" s="393"/>
      <c r="U5" s="393"/>
      <c r="V5" s="393"/>
      <c r="W5" s="393"/>
      <c r="X5" s="393"/>
      <c r="Y5" s="393"/>
      <c r="Z5" s="392"/>
    </row>
    <row r="6" spans="2:44" ht="21" customHeight="1">
      <c r="B6" s="392"/>
      <c r="C6" s="393" t="s">
        <v>229</v>
      </c>
      <c r="D6" s="78"/>
      <c r="E6" s="393"/>
      <c r="F6" s="393"/>
      <c r="G6" s="393"/>
      <c r="H6" s="393"/>
      <c r="I6" s="393"/>
      <c r="J6" s="393"/>
      <c r="K6" s="393"/>
      <c r="L6" s="393"/>
      <c r="M6" s="393"/>
      <c r="N6" s="393"/>
      <c r="O6" s="393"/>
      <c r="P6" s="393"/>
      <c r="Q6" s="393"/>
      <c r="R6" s="393"/>
      <c r="S6" s="393"/>
      <c r="T6" s="393"/>
      <c r="U6" s="394"/>
      <c r="V6" s="393"/>
      <c r="W6" s="393"/>
      <c r="X6" s="393"/>
      <c r="Y6" s="393"/>
      <c r="Z6" s="392"/>
      <c r="AQ6" s="396"/>
      <c r="AR6" s="397"/>
    </row>
    <row r="7" spans="2:44" ht="21" customHeight="1">
      <c r="B7" s="392"/>
      <c r="C7" s="393"/>
      <c r="D7" s="1670" t="s">
        <v>230</v>
      </c>
      <c r="E7" s="1671"/>
      <c r="F7" s="1671"/>
      <c r="G7" s="1671"/>
      <c r="H7" s="1671"/>
      <c r="I7" s="1672"/>
      <c r="J7" s="1674" t="str">
        <f>IF(入力シート!F11="","",入力シート!F11)&amp;"中層ＺＥＨ-Ｍ支援事業"</f>
        <v>中層ＺＥＨ-Ｍ支援事業</v>
      </c>
      <c r="K7" s="1674"/>
      <c r="L7" s="1674"/>
      <c r="M7" s="1674"/>
      <c r="N7" s="1674"/>
      <c r="O7" s="1674"/>
      <c r="P7" s="1674"/>
      <c r="Q7" s="1674"/>
      <c r="R7" s="1674"/>
      <c r="S7" s="1674"/>
      <c r="T7" s="1674"/>
      <c r="U7" s="1674"/>
      <c r="V7" s="1675"/>
      <c r="W7" s="398"/>
      <c r="X7" s="398"/>
      <c r="Y7" s="398"/>
      <c r="Z7" s="392"/>
    </row>
    <row r="8" spans="2:44" ht="7.5" customHeight="1">
      <c r="B8" s="392"/>
      <c r="C8" s="393"/>
      <c r="D8" s="430"/>
      <c r="E8" s="430"/>
      <c r="F8" s="430"/>
      <c r="G8" s="430"/>
      <c r="H8" s="430"/>
      <c r="I8" s="430"/>
      <c r="J8" s="430"/>
      <c r="K8" s="430"/>
      <c r="L8" s="430"/>
      <c r="M8" s="430"/>
      <c r="N8" s="430"/>
      <c r="O8" s="430"/>
      <c r="P8" s="430"/>
      <c r="Q8" s="430"/>
      <c r="R8" s="430"/>
      <c r="S8" s="430"/>
      <c r="T8" s="430"/>
      <c r="U8" s="430"/>
      <c r="V8" s="430"/>
      <c r="W8" s="398"/>
      <c r="X8" s="398"/>
      <c r="Y8" s="398"/>
      <c r="Z8" s="392"/>
    </row>
    <row r="9" spans="2:44" ht="21" customHeight="1">
      <c r="B9" s="392"/>
      <c r="C9" s="393" t="s">
        <v>233</v>
      </c>
      <c r="D9" s="78"/>
      <c r="E9" s="393"/>
      <c r="F9" s="393"/>
      <c r="G9" s="393"/>
      <c r="H9" s="393"/>
      <c r="I9" s="393"/>
      <c r="J9" s="393"/>
      <c r="K9" s="393"/>
      <c r="L9" s="393"/>
      <c r="M9" s="393"/>
      <c r="N9" s="393"/>
      <c r="O9" s="393"/>
      <c r="P9" s="393"/>
      <c r="Q9" s="393"/>
      <c r="R9" s="393"/>
      <c r="S9" s="393"/>
      <c r="T9" s="393"/>
      <c r="U9" s="394"/>
      <c r="V9" s="393"/>
      <c r="W9" s="393"/>
      <c r="X9" s="393"/>
      <c r="Y9" s="393"/>
      <c r="Z9" s="392"/>
    </row>
    <row r="10" spans="2:44" ht="21" customHeight="1">
      <c r="B10" s="392"/>
      <c r="C10" s="393"/>
      <c r="D10" s="1670" t="s">
        <v>215</v>
      </c>
      <c r="E10" s="1671"/>
      <c r="F10" s="1671"/>
      <c r="G10" s="1671"/>
      <c r="H10" s="1671"/>
      <c r="I10" s="1672"/>
      <c r="J10" s="441" t="s">
        <v>159</v>
      </c>
      <c r="K10" s="447" t="s">
        <v>216</v>
      </c>
      <c r="L10" s="448"/>
      <c r="M10" s="443" t="s">
        <v>159</v>
      </c>
      <c r="N10" s="447" t="s">
        <v>217</v>
      </c>
      <c r="O10" s="449"/>
      <c r="P10" s="443" t="s">
        <v>159</v>
      </c>
      <c r="Q10" s="450" t="s">
        <v>218</v>
      </c>
      <c r="R10" s="448"/>
      <c r="S10" s="442"/>
      <c r="T10" s="442"/>
      <c r="U10" s="442"/>
      <c r="V10" s="444"/>
      <c r="W10" s="398"/>
      <c r="X10" s="398"/>
      <c r="Y10" s="398"/>
      <c r="Z10" s="392"/>
      <c r="AB10" s="400"/>
    </row>
    <row r="11" spans="2:44" ht="21" customHeight="1">
      <c r="B11" s="392"/>
      <c r="C11" s="393"/>
      <c r="D11" s="1670" t="s">
        <v>234</v>
      </c>
      <c r="E11" s="1671"/>
      <c r="F11" s="1671"/>
      <c r="G11" s="1671"/>
      <c r="H11" s="1671"/>
      <c r="I11" s="1672"/>
      <c r="J11" s="1783"/>
      <c r="K11" s="1784"/>
      <c r="L11" s="1784"/>
      <c r="M11" s="1784"/>
      <c r="N11" s="1784"/>
      <c r="O11" s="1784"/>
      <c r="P11" s="1784"/>
      <c r="Q11" s="1784"/>
      <c r="R11" s="1784"/>
      <c r="S11" s="1784"/>
      <c r="T11" s="1784"/>
      <c r="U11" s="1784"/>
      <c r="V11" s="1785"/>
      <c r="W11" s="451"/>
      <c r="X11" s="398"/>
      <c r="Y11" s="398"/>
      <c r="Z11" s="392"/>
    </row>
    <row r="12" spans="2:44" ht="21" customHeight="1">
      <c r="B12" s="392"/>
      <c r="C12" s="393"/>
      <c r="D12" s="1670" t="s">
        <v>235</v>
      </c>
      <c r="E12" s="1671"/>
      <c r="F12" s="1671"/>
      <c r="G12" s="1671"/>
      <c r="H12" s="1671"/>
      <c r="I12" s="1672"/>
      <c r="J12" s="1786">
        <f>J20</f>
        <v>0</v>
      </c>
      <c r="K12" s="1787"/>
      <c r="L12" s="1787"/>
      <c r="M12" s="1787"/>
      <c r="N12" s="1787"/>
      <c r="O12" s="1787"/>
      <c r="P12" s="1787"/>
      <c r="Q12" s="1787"/>
      <c r="R12" s="1787"/>
      <c r="S12" s="1787"/>
      <c r="T12" s="1787"/>
      <c r="U12" s="452"/>
      <c r="V12" s="444" t="s">
        <v>236</v>
      </c>
      <c r="W12" s="451"/>
      <c r="X12" s="398"/>
      <c r="Y12" s="398"/>
      <c r="Z12" s="392"/>
    </row>
    <row r="13" spans="2:44" ht="7.5" customHeight="1">
      <c r="B13" s="392"/>
      <c r="C13" s="393"/>
      <c r="D13" s="432"/>
      <c r="E13" s="432"/>
      <c r="F13" s="433"/>
      <c r="G13" s="432"/>
      <c r="H13" s="432"/>
      <c r="I13" s="432"/>
      <c r="J13" s="432"/>
      <c r="K13" s="432"/>
      <c r="L13" s="434"/>
      <c r="M13" s="434"/>
      <c r="N13" s="434"/>
      <c r="O13" s="434"/>
      <c r="P13" s="434"/>
      <c r="Q13" s="434"/>
      <c r="R13" s="434"/>
      <c r="S13" s="434"/>
      <c r="T13" s="434"/>
      <c r="U13" s="434"/>
      <c r="V13" s="434"/>
      <c r="W13" s="434"/>
      <c r="X13" s="434"/>
      <c r="Y13" s="434"/>
      <c r="Z13" s="392"/>
    </row>
    <row r="14" spans="2:44" s="461" customFormat="1" ht="21" customHeight="1">
      <c r="B14" s="453"/>
      <c r="C14" s="454" t="s">
        <v>237</v>
      </c>
      <c r="D14" s="64"/>
      <c r="E14" s="64"/>
      <c r="F14" s="64"/>
      <c r="G14" s="64"/>
      <c r="H14" s="455"/>
      <c r="I14" s="456"/>
      <c r="J14" s="457"/>
      <c r="K14" s="455"/>
      <c r="L14" s="456"/>
      <c r="M14" s="455"/>
      <c r="N14" s="455"/>
      <c r="O14" s="458"/>
      <c r="P14" s="457"/>
      <c r="Q14" s="61"/>
      <c r="R14" s="62"/>
      <c r="S14" s="62"/>
      <c r="T14" s="62"/>
      <c r="U14" s="63"/>
      <c r="V14" s="63"/>
      <c r="W14" s="63"/>
      <c r="X14" s="63"/>
      <c r="Y14" s="63"/>
      <c r="Z14" s="63"/>
      <c r="AA14" s="459"/>
      <c r="AB14" s="459"/>
      <c r="AC14" s="63"/>
      <c r="AD14" s="63"/>
      <c r="AE14" s="115"/>
      <c r="AF14" s="63"/>
      <c r="AG14" s="63"/>
      <c r="AH14" s="63"/>
      <c r="AI14" s="108"/>
      <c r="AJ14" s="108"/>
      <c r="AK14" s="108"/>
      <c r="AL14" s="108"/>
      <c r="AM14" s="108"/>
      <c r="AN14" s="108"/>
      <c r="AO14" s="108"/>
      <c r="AP14" s="63"/>
      <c r="AQ14" s="63"/>
      <c r="AR14" s="460"/>
    </row>
    <row r="15" spans="2:44" s="461" customFormat="1" ht="21" customHeight="1">
      <c r="B15" s="453"/>
      <c r="C15" s="108"/>
      <c r="D15" s="1764" t="s">
        <v>220</v>
      </c>
      <c r="E15" s="1765"/>
      <c r="F15" s="1765"/>
      <c r="G15" s="1765"/>
      <c r="H15" s="1765"/>
      <c r="I15" s="1766"/>
      <c r="J15" s="1778" t="s">
        <v>238</v>
      </c>
      <c r="K15" s="1779"/>
      <c r="L15" s="1779"/>
      <c r="M15" s="1779"/>
      <c r="N15" s="1779"/>
      <c r="O15" s="1780" t="s">
        <v>221</v>
      </c>
      <c r="P15" s="1781"/>
      <c r="Q15" s="1781"/>
      <c r="R15" s="1781"/>
      <c r="S15" s="1782"/>
      <c r="T15" s="1780" t="s">
        <v>239</v>
      </c>
      <c r="U15" s="1781"/>
      <c r="V15" s="1781"/>
      <c r="W15" s="1781"/>
      <c r="X15" s="1782"/>
      <c r="Y15" s="460"/>
      <c r="Z15" s="460"/>
      <c r="AA15" s="462"/>
      <c r="AB15" s="462"/>
      <c r="AC15" s="460"/>
      <c r="AD15" s="108"/>
      <c r="AE15" s="63"/>
      <c r="AF15" s="63"/>
      <c r="AG15" s="460"/>
    </row>
    <row r="16" spans="2:44" s="461" customFormat="1" ht="21" customHeight="1">
      <c r="B16" s="453"/>
      <c r="C16" s="108"/>
      <c r="D16" s="1764" t="s">
        <v>222</v>
      </c>
      <c r="E16" s="1765"/>
      <c r="F16" s="1765"/>
      <c r="G16" s="1765"/>
      <c r="H16" s="1765"/>
      <c r="I16" s="1766"/>
      <c r="J16" s="1767"/>
      <c r="K16" s="1768"/>
      <c r="L16" s="1768"/>
      <c r="M16" s="1768"/>
      <c r="N16" s="463" t="s">
        <v>219</v>
      </c>
      <c r="O16" s="1769">
        <f>J16*100000</f>
        <v>0</v>
      </c>
      <c r="P16" s="1770"/>
      <c r="Q16" s="1770"/>
      <c r="R16" s="1770"/>
      <c r="S16" s="464" t="s">
        <v>223</v>
      </c>
      <c r="T16" s="1769">
        <f>IF(O16&lt;=15000000,O16,15000000)</f>
        <v>0</v>
      </c>
      <c r="U16" s="1770"/>
      <c r="V16" s="1770"/>
      <c r="W16" s="1770"/>
      <c r="X16" s="464" t="s">
        <v>223</v>
      </c>
      <c r="Y16" s="465"/>
      <c r="Z16" s="465"/>
      <c r="AA16" s="466"/>
      <c r="AB16" s="467"/>
      <c r="AC16" s="108"/>
      <c r="AD16" s="108"/>
      <c r="AE16" s="63"/>
      <c r="AF16" s="63"/>
      <c r="AG16" s="460"/>
    </row>
    <row r="17" spans="2:44" s="461" customFormat="1" ht="21" customHeight="1">
      <c r="B17" s="453"/>
      <c r="C17" s="108"/>
      <c r="D17" s="1764" t="s">
        <v>224</v>
      </c>
      <c r="E17" s="1765"/>
      <c r="F17" s="1765"/>
      <c r="G17" s="1765"/>
      <c r="H17" s="1765"/>
      <c r="I17" s="1766"/>
      <c r="J17" s="1767"/>
      <c r="K17" s="1768"/>
      <c r="L17" s="1768"/>
      <c r="M17" s="1768"/>
      <c r="N17" s="463" t="s">
        <v>219</v>
      </c>
      <c r="O17" s="1769">
        <f>J17*100000</f>
        <v>0</v>
      </c>
      <c r="P17" s="1770"/>
      <c r="Q17" s="1770"/>
      <c r="R17" s="1770"/>
      <c r="S17" s="464" t="s">
        <v>223</v>
      </c>
      <c r="T17" s="1769">
        <f>IF(O16&gt;=15000000,0,IF(O17&gt;15000000-O16,O17-(O17-(15000000-O16)),O17))</f>
        <v>0</v>
      </c>
      <c r="U17" s="1770"/>
      <c r="V17" s="1770"/>
      <c r="W17" s="1770"/>
      <c r="X17" s="464" t="s">
        <v>223</v>
      </c>
      <c r="Y17" s="465"/>
      <c r="Z17" s="465"/>
      <c r="AA17" s="466"/>
      <c r="AB17" s="467"/>
      <c r="AC17" s="108"/>
      <c r="AD17" s="108"/>
      <c r="AE17" s="63"/>
      <c r="AF17" s="63"/>
      <c r="AG17" s="460"/>
    </row>
    <row r="18" spans="2:44" s="461" customFormat="1" ht="21" customHeight="1">
      <c r="B18" s="453"/>
      <c r="C18" s="108"/>
      <c r="D18" s="1764" t="s">
        <v>225</v>
      </c>
      <c r="E18" s="1765"/>
      <c r="F18" s="1765"/>
      <c r="G18" s="1765"/>
      <c r="H18" s="1765"/>
      <c r="I18" s="1766"/>
      <c r="J18" s="1767"/>
      <c r="K18" s="1768"/>
      <c r="L18" s="1768"/>
      <c r="M18" s="1768"/>
      <c r="N18" s="463" t="s">
        <v>219</v>
      </c>
      <c r="O18" s="1769">
        <f>J18*100000</f>
        <v>0</v>
      </c>
      <c r="P18" s="1770"/>
      <c r="Q18" s="1770"/>
      <c r="R18" s="1770"/>
      <c r="S18" s="464" t="s">
        <v>223</v>
      </c>
      <c r="T18" s="1769">
        <f>IF(O16+O17&gt;=15000000,0,IF(O18&gt;15000000-(O16+O17),O18-(O18-(15000000-(O16+O17))),O18))</f>
        <v>0</v>
      </c>
      <c r="U18" s="1770"/>
      <c r="V18" s="1770"/>
      <c r="W18" s="1770"/>
      <c r="X18" s="464" t="s">
        <v>223</v>
      </c>
      <c r="Y18" s="465"/>
      <c r="Z18" s="465"/>
      <c r="AA18" s="466"/>
      <c r="AB18" s="467"/>
      <c r="AC18" s="108"/>
      <c r="AD18" s="108"/>
      <c r="AE18" s="63"/>
      <c r="AF18" s="63"/>
      <c r="AG18" s="460"/>
    </row>
    <row r="19" spans="2:44" s="461" customFormat="1" ht="21" customHeight="1" thickBot="1">
      <c r="B19" s="453"/>
      <c r="C19" s="108"/>
      <c r="D19" s="1771" t="s">
        <v>327</v>
      </c>
      <c r="E19" s="1772"/>
      <c r="F19" s="1772"/>
      <c r="G19" s="1772"/>
      <c r="H19" s="1772"/>
      <c r="I19" s="1773"/>
      <c r="J19" s="1774"/>
      <c r="K19" s="1775"/>
      <c r="L19" s="1775"/>
      <c r="M19" s="1775"/>
      <c r="N19" s="468" t="s">
        <v>219</v>
      </c>
      <c r="O19" s="1776">
        <f>J19*100000</f>
        <v>0</v>
      </c>
      <c r="P19" s="1777"/>
      <c r="Q19" s="1777"/>
      <c r="R19" s="1777"/>
      <c r="S19" s="469" t="s">
        <v>223</v>
      </c>
      <c r="T19" s="1776">
        <f>IF(O16+O17+O18&gt;=15000000,0,IF(O19&gt;15000000-(O16+O17+O18),O19-(O19-(15000000-(O16+O17+O18))),O19))</f>
        <v>0</v>
      </c>
      <c r="U19" s="1777"/>
      <c r="V19" s="1777"/>
      <c r="W19" s="1777"/>
      <c r="X19" s="469" t="s">
        <v>223</v>
      </c>
      <c r="Y19" s="465"/>
      <c r="Z19" s="465"/>
      <c r="AA19" s="466"/>
      <c r="AB19" s="467"/>
      <c r="AC19" s="108"/>
      <c r="AD19" s="108"/>
      <c r="AE19" s="63"/>
      <c r="AF19" s="63"/>
      <c r="AG19" s="460"/>
    </row>
    <row r="20" spans="2:44" s="461" customFormat="1" ht="21" customHeight="1" thickTop="1">
      <c r="B20" s="453"/>
      <c r="C20" s="108"/>
      <c r="D20" s="1757" t="s">
        <v>207</v>
      </c>
      <c r="E20" s="1758"/>
      <c r="F20" s="1758"/>
      <c r="G20" s="1758"/>
      <c r="H20" s="1758"/>
      <c r="I20" s="1759"/>
      <c r="J20" s="1760">
        <f>SUM(J16:M19)</f>
        <v>0</v>
      </c>
      <c r="K20" s="1761"/>
      <c r="L20" s="1761"/>
      <c r="M20" s="1761"/>
      <c r="N20" s="470" t="s">
        <v>219</v>
      </c>
      <c r="O20" s="1762">
        <f>SUM(O16:R19)</f>
        <v>0</v>
      </c>
      <c r="P20" s="1763"/>
      <c r="Q20" s="1763"/>
      <c r="R20" s="1763"/>
      <c r="S20" s="471" t="s">
        <v>223</v>
      </c>
      <c r="T20" s="1762">
        <f>SUM(T16:W19)</f>
        <v>0</v>
      </c>
      <c r="U20" s="1763"/>
      <c r="V20" s="1763"/>
      <c r="W20" s="1763"/>
      <c r="X20" s="471" t="s">
        <v>223</v>
      </c>
      <c r="Y20" s="465"/>
      <c r="Z20" s="465"/>
      <c r="AA20" s="466"/>
      <c r="AB20" s="467"/>
      <c r="AC20" s="108"/>
      <c r="AD20" s="108"/>
      <c r="AE20" s="63"/>
      <c r="AF20" s="63"/>
      <c r="AG20" s="460"/>
    </row>
    <row r="21" spans="2:44" s="461" customFormat="1" ht="21" customHeight="1">
      <c r="B21" s="453"/>
      <c r="D21" s="115" t="s">
        <v>722</v>
      </c>
      <c r="E21" s="64"/>
      <c r="F21" s="64"/>
      <c r="G21" s="64"/>
      <c r="H21" s="62"/>
      <c r="I21" s="62"/>
      <c r="J21" s="456"/>
      <c r="K21" s="457"/>
      <c r="L21" s="62"/>
      <c r="M21" s="62"/>
      <c r="N21" s="456"/>
      <c r="O21" s="456"/>
      <c r="P21" s="62"/>
      <c r="Q21" s="62"/>
      <c r="R21" s="458"/>
      <c r="S21" s="456"/>
      <c r="T21" s="456"/>
      <c r="U21" s="456"/>
      <c r="V21" s="456"/>
      <c r="W21" s="456"/>
      <c r="X21" s="456"/>
      <c r="Y21" s="63"/>
      <c r="Z21" s="63"/>
      <c r="AA21" s="459"/>
      <c r="AB21" s="459"/>
      <c r="AC21" s="63"/>
      <c r="AD21" s="460"/>
      <c r="AE21" s="115"/>
      <c r="AF21" s="460"/>
      <c r="AG21" s="460"/>
      <c r="AH21" s="460"/>
      <c r="AI21" s="460"/>
      <c r="AJ21" s="460"/>
      <c r="AK21" s="460"/>
      <c r="AL21" s="460"/>
      <c r="AM21" s="460"/>
      <c r="AN21" s="472"/>
      <c r="AO21" s="472"/>
      <c r="AP21" s="472"/>
      <c r="AQ21" s="472"/>
      <c r="AR21" s="460"/>
    </row>
    <row r="22" spans="2:44" ht="14.25">
      <c r="B22" s="392"/>
      <c r="C22" s="393"/>
      <c r="D22" s="78"/>
      <c r="E22" s="393"/>
      <c r="F22" s="393"/>
      <c r="G22" s="393"/>
      <c r="H22" s="393"/>
      <c r="I22" s="393"/>
      <c r="J22" s="393"/>
      <c r="K22" s="393"/>
      <c r="L22" s="393"/>
      <c r="M22" s="393"/>
      <c r="N22" s="393"/>
      <c r="O22" s="393"/>
      <c r="P22" s="393"/>
      <c r="Q22" s="393"/>
      <c r="R22" s="393"/>
      <c r="S22" s="393"/>
      <c r="T22" s="393"/>
      <c r="U22" s="394"/>
      <c r="V22" s="393"/>
      <c r="W22" s="393"/>
      <c r="X22" s="393"/>
      <c r="Y22" s="393"/>
      <c r="Z22" s="392"/>
    </row>
    <row r="23" spans="2:44" ht="14.25">
      <c r="B23" s="392"/>
      <c r="C23" s="393"/>
      <c r="D23" s="78"/>
      <c r="E23" s="393"/>
      <c r="F23" s="393"/>
      <c r="G23" s="393"/>
      <c r="H23" s="393"/>
      <c r="I23" s="393"/>
      <c r="J23" s="393"/>
      <c r="K23" s="393"/>
      <c r="L23" s="393"/>
      <c r="M23" s="393"/>
      <c r="N23" s="393"/>
      <c r="O23" s="393"/>
      <c r="P23" s="393"/>
      <c r="Q23" s="393"/>
      <c r="R23" s="393"/>
      <c r="S23" s="393"/>
      <c r="T23" s="393"/>
      <c r="U23" s="394"/>
      <c r="V23" s="393"/>
      <c r="W23" s="393"/>
      <c r="X23" s="393"/>
      <c r="Y23" s="393"/>
      <c r="Z23" s="392"/>
    </row>
    <row r="24" spans="2:44" ht="14.25">
      <c r="B24" s="392"/>
      <c r="C24" s="393"/>
      <c r="D24" s="78"/>
      <c r="E24" s="393"/>
      <c r="F24" s="393"/>
      <c r="G24" s="393"/>
      <c r="H24" s="393"/>
      <c r="I24" s="393"/>
      <c r="J24" s="393"/>
      <c r="K24" s="393"/>
      <c r="L24" s="393"/>
      <c r="M24" s="393"/>
      <c r="N24" s="393"/>
      <c r="O24" s="393"/>
      <c r="P24" s="393"/>
      <c r="Q24" s="393"/>
      <c r="R24" s="393"/>
      <c r="S24" s="393"/>
      <c r="T24" s="393"/>
      <c r="U24" s="394"/>
      <c r="V24" s="393"/>
      <c r="W24" s="393"/>
      <c r="X24" s="393"/>
      <c r="Y24" s="393"/>
      <c r="Z24" s="392"/>
    </row>
    <row r="25" spans="2:44" ht="14.25">
      <c r="B25" s="392"/>
      <c r="C25" s="393"/>
      <c r="D25" s="78"/>
      <c r="E25" s="393"/>
      <c r="F25" s="393"/>
      <c r="G25" s="393"/>
      <c r="H25" s="393"/>
      <c r="I25" s="393"/>
      <c r="J25" s="393"/>
      <c r="K25" s="393"/>
      <c r="L25" s="393"/>
      <c r="M25" s="393"/>
      <c r="N25" s="393"/>
      <c r="O25" s="393"/>
      <c r="P25" s="393"/>
      <c r="Q25" s="393"/>
      <c r="R25" s="393"/>
      <c r="S25" s="393"/>
      <c r="T25" s="393"/>
      <c r="U25" s="394"/>
      <c r="V25" s="393"/>
      <c r="W25" s="393"/>
      <c r="X25" s="393"/>
      <c r="Y25" s="393"/>
      <c r="Z25" s="392"/>
    </row>
    <row r="26" spans="2:44" ht="14.25">
      <c r="B26" s="392"/>
      <c r="C26" s="393"/>
      <c r="D26" s="78"/>
      <c r="E26" s="393"/>
      <c r="F26" s="393"/>
      <c r="G26" s="393"/>
      <c r="H26" s="393"/>
      <c r="I26" s="393"/>
      <c r="J26" s="393"/>
      <c r="K26" s="393"/>
      <c r="L26" s="393"/>
      <c r="M26" s="393"/>
      <c r="N26" s="393"/>
      <c r="O26" s="393"/>
      <c r="P26" s="393"/>
      <c r="Q26" s="393"/>
      <c r="R26" s="393"/>
      <c r="S26" s="393"/>
      <c r="T26" s="393"/>
      <c r="U26" s="394"/>
      <c r="V26" s="393"/>
      <c r="W26" s="393"/>
      <c r="X26" s="393"/>
      <c r="Y26" s="393"/>
      <c r="Z26" s="392"/>
    </row>
    <row r="27" spans="2:44" ht="14.25">
      <c r="B27" s="392"/>
      <c r="C27" s="393"/>
      <c r="D27" s="78"/>
      <c r="E27" s="393"/>
      <c r="F27" s="393"/>
      <c r="G27" s="393"/>
      <c r="H27" s="393"/>
      <c r="I27" s="393"/>
      <c r="J27" s="393"/>
      <c r="K27" s="393"/>
      <c r="L27" s="393"/>
      <c r="M27" s="393"/>
      <c r="N27" s="393"/>
      <c r="O27" s="393"/>
      <c r="P27" s="393"/>
      <c r="Q27" s="393"/>
      <c r="R27" s="393"/>
      <c r="S27" s="393"/>
      <c r="T27" s="393"/>
      <c r="U27" s="394"/>
      <c r="V27" s="393"/>
      <c r="W27" s="393"/>
      <c r="X27" s="393"/>
      <c r="Y27" s="393"/>
      <c r="Z27" s="392"/>
    </row>
    <row r="28" spans="2:44" ht="14.25">
      <c r="B28" s="392"/>
      <c r="C28" s="393"/>
      <c r="D28" s="78"/>
      <c r="E28" s="393"/>
      <c r="F28" s="393"/>
      <c r="G28" s="393"/>
      <c r="H28" s="393"/>
      <c r="I28" s="393"/>
      <c r="J28" s="393"/>
      <c r="K28" s="393"/>
      <c r="L28" s="393"/>
      <c r="M28" s="393"/>
      <c r="N28" s="393"/>
      <c r="O28" s="393"/>
      <c r="P28" s="393"/>
      <c r="Q28" s="393"/>
      <c r="R28" s="393"/>
      <c r="S28" s="393"/>
      <c r="T28" s="393"/>
      <c r="U28" s="394"/>
      <c r="V28" s="393"/>
      <c r="W28" s="393"/>
      <c r="X28" s="393"/>
      <c r="Y28" s="393"/>
      <c r="Z28" s="392"/>
    </row>
    <row r="29" spans="2:44" ht="14.25">
      <c r="B29" s="392"/>
      <c r="C29" s="393"/>
      <c r="D29" s="78"/>
      <c r="E29" s="393"/>
      <c r="F29" s="393"/>
      <c r="G29" s="393"/>
      <c r="H29" s="393"/>
      <c r="I29" s="393"/>
      <c r="J29" s="393"/>
      <c r="K29" s="393"/>
      <c r="L29" s="393"/>
      <c r="M29" s="393"/>
      <c r="N29" s="393"/>
      <c r="O29" s="393"/>
      <c r="P29" s="393"/>
      <c r="Q29" s="393"/>
      <c r="R29" s="393"/>
      <c r="S29" s="393"/>
      <c r="T29" s="393"/>
      <c r="U29" s="394"/>
      <c r="V29" s="393"/>
      <c r="W29" s="393"/>
      <c r="X29" s="393"/>
      <c r="Y29" s="393"/>
      <c r="Z29" s="392"/>
    </row>
    <row r="30" spans="2:44" ht="14.25">
      <c r="B30" s="392"/>
      <c r="C30" s="393"/>
      <c r="D30" s="78"/>
      <c r="E30" s="393"/>
      <c r="F30" s="393"/>
      <c r="G30" s="393"/>
      <c r="H30" s="393"/>
      <c r="I30" s="393"/>
      <c r="J30" s="393"/>
      <c r="K30" s="393"/>
      <c r="L30" s="393"/>
      <c r="M30" s="393"/>
      <c r="N30" s="393"/>
      <c r="O30" s="393"/>
      <c r="P30" s="393"/>
      <c r="Q30" s="393"/>
      <c r="R30" s="393"/>
      <c r="S30" s="393"/>
      <c r="T30" s="393"/>
      <c r="U30" s="394"/>
      <c r="V30" s="393"/>
      <c r="W30" s="393"/>
      <c r="X30" s="393"/>
      <c r="Y30" s="393"/>
      <c r="Z30" s="392"/>
    </row>
    <row r="31" spans="2:44" ht="14.25">
      <c r="B31" s="392"/>
      <c r="C31" s="393"/>
      <c r="D31" s="78"/>
      <c r="E31" s="393"/>
      <c r="F31" s="393"/>
      <c r="G31" s="393"/>
      <c r="H31" s="393"/>
      <c r="I31" s="393"/>
      <c r="J31" s="393"/>
      <c r="K31" s="393"/>
      <c r="L31" s="393"/>
      <c r="M31" s="393"/>
      <c r="N31" s="393"/>
      <c r="O31" s="393"/>
      <c r="P31" s="393"/>
      <c r="Q31" s="393"/>
      <c r="R31" s="393"/>
      <c r="S31" s="393"/>
      <c r="T31" s="393"/>
      <c r="U31" s="394"/>
      <c r="V31" s="393"/>
      <c r="W31" s="393"/>
      <c r="X31" s="393"/>
      <c r="Y31" s="393"/>
      <c r="Z31" s="392"/>
    </row>
    <row r="32" spans="2:44" ht="14.25">
      <c r="B32" s="392"/>
      <c r="C32" s="393"/>
      <c r="D32" s="78"/>
      <c r="E32" s="393"/>
      <c r="F32" s="393"/>
      <c r="G32" s="393"/>
      <c r="H32" s="393"/>
      <c r="I32" s="393"/>
      <c r="J32" s="393"/>
      <c r="K32" s="393"/>
      <c r="L32" s="393"/>
      <c r="M32" s="393"/>
      <c r="N32" s="393"/>
      <c r="O32" s="393"/>
      <c r="P32" s="393"/>
      <c r="Q32" s="393"/>
      <c r="R32" s="393"/>
      <c r="S32" s="393"/>
      <c r="T32" s="393"/>
      <c r="U32" s="394"/>
      <c r="V32" s="393"/>
      <c r="W32" s="393"/>
      <c r="X32" s="393"/>
      <c r="Y32" s="393"/>
      <c r="Z32" s="392"/>
      <c r="AB32" s="473"/>
      <c r="AC32" s="435"/>
    </row>
    <row r="33" spans="2:30" ht="14.25">
      <c r="B33" s="392"/>
      <c r="C33" s="393"/>
      <c r="D33" s="78"/>
      <c r="E33" s="393"/>
      <c r="F33" s="393"/>
      <c r="G33" s="393"/>
      <c r="H33" s="393"/>
      <c r="I33" s="393"/>
      <c r="J33" s="393"/>
      <c r="K33" s="393"/>
      <c r="L33" s="393"/>
      <c r="M33" s="393"/>
      <c r="N33" s="393"/>
      <c r="O33" s="393"/>
      <c r="P33" s="393"/>
      <c r="Q33" s="393"/>
      <c r="R33" s="393"/>
      <c r="S33" s="393"/>
      <c r="T33" s="393"/>
      <c r="U33" s="394"/>
      <c r="V33" s="393"/>
      <c r="W33" s="393"/>
      <c r="X33" s="393"/>
      <c r="Y33" s="393"/>
      <c r="Z33" s="392"/>
      <c r="AB33" s="473"/>
      <c r="AC33" s="435"/>
    </row>
    <row r="34" spans="2:30" ht="14.25">
      <c r="B34" s="392"/>
      <c r="C34" s="393"/>
      <c r="D34" s="78"/>
      <c r="E34" s="393"/>
      <c r="F34" s="393"/>
      <c r="G34" s="393"/>
      <c r="H34" s="393"/>
      <c r="I34" s="393"/>
      <c r="J34" s="393"/>
      <c r="K34" s="393"/>
      <c r="L34" s="393"/>
      <c r="M34" s="393"/>
      <c r="N34" s="393"/>
      <c r="O34" s="393"/>
      <c r="P34" s="393"/>
      <c r="Q34" s="393"/>
      <c r="R34" s="393"/>
      <c r="S34" s="393"/>
      <c r="T34" s="393"/>
      <c r="U34" s="394"/>
      <c r="V34" s="393"/>
      <c r="W34" s="393"/>
      <c r="X34" s="393"/>
      <c r="Y34" s="393"/>
      <c r="Z34" s="392"/>
      <c r="AB34" s="473"/>
      <c r="AC34" s="435"/>
    </row>
    <row r="35" spans="2:30" ht="14.25">
      <c r="B35" s="392"/>
      <c r="C35" s="393"/>
      <c r="D35" s="78"/>
      <c r="E35" s="393"/>
      <c r="F35" s="393"/>
      <c r="G35" s="393"/>
      <c r="H35" s="393"/>
      <c r="I35" s="393"/>
      <c r="J35" s="393"/>
      <c r="K35" s="393"/>
      <c r="L35" s="393"/>
      <c r="M35" s="393"/>
      <c r="N35" s="393"/>
      <c r="O35" s="393"/>
      <c r="P35" s="393"/>
      <c r="Q35" s="393"/>
      <c r="R35" s="393"/>
      <c r="S35" s="393"/>
      <c r="T35" s="393"/>
      <c r="U35" s="394"/>
      <c r="V35" s="393"/>
      <c r="W35" s="393"/>
      <c r="X35" s="393"/>
      <c r="Y35" s="393"/>
      <c r="Z35" s="392"/>
      <c r="AB35" s="473"/>
      <c r="AC35" s="435"/>
    </row>
    <row r="36" spans="2:30" ht="14.25">
      <c r="B36" s="392"/>
      <c r="C36" s="393"/>
      <c r="D36" s="78"/>
      <c r="E36" s="393"/>
      <c r="F36" s="393"/>
      <c r="G36" s="393"/>
      <c r="H36" s="393"/>
      <c r="I36" s="393"/>
      <c r="J36" s="393"/>
      <c r="K36" s="393"/>
      <c r="L36" s="393"/>
      <c r="M36" s="393"/>
      <c r="N36" s="393"/>
      <c r="O36" s="393"/>
      <c r="P36" s="393"/>
      <c r="Q36" s="393"/>
      <c r="R36" s="393"/>
      <c r="S36" s="393"/>
      <c r="T36" s="393"/>
      <c r="U36" s="394"/>
      <c r="V36" s="393"/>
      <c r="W36" s="393"/>
      <c r="X36" s="393"/>
      <c r="Y36" s="393"/>
      <c r="Z36" s="392"/>
      <c r="AB36" s="473"/>
      <c r="AC36" s="435"/>
    </row>
    <row r="37" spans="2:30" ht="14.25">
      <c r="B37" s="392"/>
      <c r="C37" s="393"/>
      <c r="D37" s="78"/>
      <c r="E37" s="393"/>
      <c r="F37" s="393"/>
      <c r="G37" s="393"/>
      <c r="H37" s="393"/>
      <c r="I37" s="393"/>
      <c r="J37" s="393"/>
      <c r="K37" s="393"/>
      <c r="L37" s="393"/>
      <c r="M37" s="393"/>
      <c r="N37" s="393"/>
      <c r="O37" s="393"/>
      <c r="P37" s="393"/>
      <c r="Q37" s="393"/>
      <c r="R37" s="393"/>
      <c r="S37" s="393"/>
      <c r="T37" s="393"/>
      <c r="U37" s="394"/>
      <c r="V37" s="393"/>
      <c r="W37" s="393"/>
      <c r="X37" s="393"/>
      <c r="Y37" s="393"/>
      <c r="Z37" s="392"/>
      <c r="AB37" s="473"/>
      <c r="AC37" s="435"/>
    </row>
    <row r="38" spans="2:30" ht="14.25">
      <c r="B38" s="392"/>
      <c r="C38" s="393"/>
      <c r="D38" s="78"/>
      <c r="E38" s="393"/>
      <c r="F38" s="393"/>
      <c r="G38" s="393"/>
      <c r="H38" s="393"/>
      <c r="I38" s="393"/>
      <c r="J38" s="393"/>
      <c r="K38" s="393"/>
      <c r="L38" s="393"/>
      <c r="M38" s="393"/>
      <c r="N38" s="393"/>
      <c r="O38" s="393"/>
      <c r="P38" s="393"/>
      <c r="Q38" s="393"/>
      <c r="R38" s="393"/>
      <c r="S38" s="393"/>
      <c r="T38" s="393"/>
      <c r="U38" s="394"/>
      <c r="V38" s="393"/>
      <c r="W38" s="393"/>
      <c r="X38" s="393"/>
      <c r="Y38" s="393"/>
      <c r="Z38" s="392"/>
      <c r="AB38" s="473"/>
      <c r="AC38" s="435"/>
    </row>
    <row r="39" spans="2:30" ht="14.25">
      <c r="B39" s="392"/>
      <c r="C39" s="393"/>
      <c r="D39" s="78"/>
      <c r="E39" s="393"/>
      <c r="F39" s="393"/>
      <c r="G39" s="393"/>
      <c r="H39" s="393"/>
      <c r="I39" s="393"/>
      <c r="J39" s="393"/>
      <c r="K39" s="393"/>
      <c r="L39" s="393"/>
      <c r="M39" s="393"/>
      <c r="N39" s="393"/>
      <c r="O39" s="393"/>
      <c r="P39" s="393"/>
      <c r="Q39" s="393"/>
      <c r="R39" s="393"/>
      <c r="S39" s="393"/>
      <c r="T39" s="393"/>
      <c r="U39" s="394"/>
      <c r="V39" s="393"/>
      <c r="W39" s="393"/>
      <c r="X39" s="393"/>
      <c r="Y39" s="393"/>
      <c r="Z39" s="392"/>
      <c r="AB39" s="473"/>
      <c r="AC39" s="435"/>
    </row>
    <row r="40" spans="2:30" ht="12.75" customHeight="1">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B40" s="473"/>
      <c r="AC40" s="435"/>
    </row>
    <row r="41" spans="2:30" ht="20.100000000000001" customHeight="1">
      <c r="AB41" s="473"/>
      <c r="AC41" s="435"/>
    </row>
    <row r="42" spans="2:30" ht="20.100000000000001" customHeight="1">
      <c r="AB42" s="473"/>
      <c r="AC42" s="435"/>
    </row>
    <row r="43" spans="2:30" ht="20.100000000000001" customHeight="1">
      <c r="AB43" s="473"/>
      <c r="AC43" s="435"/>
    </row>
    <row r="44" spans="2:30" ht="20.100000000000001" customHeight="1">
      <c r="AB44" s="473"/>
      <c r="AC44" s="435"/>
    </row>
    <row r="45" spans="2:30" ht="20.100000000000001" customHeight="1">
      <c r="AB45" s="473"/>
      <c r="AC45" s="435"/>
      <c r="AD45" s="436"/>
    </row>
    <row r="46" spans="2:30" ht="20.100000000000001" customHeight="1">
      <c r="AB46" s="473"/>
      <c r="AC46" s="435"/>
    </row>
    <row r="47" spans="2:30" ht="20.100000000000001" customHeight="1">
      <c r="AB47" s="473"/>
      <c r="AC47" s="435"/>
    </row>
    <row r="48" spans="2:30" ht="20.100000000000001" customHeight="1">
      <c r="AB48" s="473"/>
      <c r="AC48" s="435"/>
    </row>
    <row r="49" spans="28:29" ht="20.100000000000001" customHeight="1">
      <c r="AB49" s="473"/>
      <c r="AC49" s="435"/>
    </row>
    <row r="50" spans="28:29" ht="20.100000000000001" customHeight="1">
      <c r="AB50" s="473"/>
      <c r="AC50" s="435"/>
    </row>
    <row r="51" spans="28:29" ht="20.100000000000001" customHeight="1">
      <c r="AB51" s="473"/>
      <c r="AC51" s="435"/>
    </row>
    <row r="52" spans="28:29" ht="20.100000000000001" customHeight="1">
      <c r="AB52" s="473"/>
      <c r="AC52" s="435"/>
    </row>
    <row r="53" spans="28:29" ht="20.100000000000001" customHeight="1">
      <c r="AB53" s="473"/>
      <c r="AC53" s="435"/>
    </row>
    <row r="54" spans="28:29" ht="20.100000000000001" customHeight="1">
      <c r="AB54" s="473"/>
      <c r="AC54" s="435"/>
    </row>
    <row r="55" spans="28:29" ht="20.100000000000001" customHeight="1">
      <c r="AB55" s="473"/>
      <c r="AC55" s="435"/>
    </row>
    <row r="56" spans="28:29" ht="20.100000000000001" customHeight="1">
      <c r="AB56" s="473"/>
      <c r="AC56" s="435"/>
    </row>
    <row r="57" spans="28:29" ht="20.100000000000001" customHeight="1">
      <c r="AB57" s="474"/>
      <c r="AC57" s="437"/>
    </row>
    <row r="58" spans="28:29" ht="20.100000000000001" customHeight="1">
      <c r="AB58" s="473"/>
      <c r="AC58" s="435"/>
    </row>
    <row r="59" spans="28:29" ht="20.100000000000001" customHeight="1">
      <c r="AB59" s="473"/>
      <c r="AC59" s="435"/>
    </row>
    <row r="60" spans="28:29" ht="20.100000000000001" customHeight="1">
      <c r="AB60" s="473"/>
      <c r="AC60" s="435"/>
    </row>
    <row r="61" spans="28:29" ht="20.100000000000001" customHeight="1">
      <c r="AB61" s="473"/>
      <c r="AC61" s="435"/>
    </row>
    <row r="62" spans="28:29" ht="20.100000000000001" customHeight="1">
      <c r="AB62" s="473"/>
      <c r="AC62" s="435"/>
    </row>
    <row r="63" spans="28:29" ht="20.100000000000001" customHeight="1">
      <c r="AB63" s="473"/>
      <c r="AC63" s="435"/>
    </row>
    <row r="64" spans="28:29" ht="20.100000000000001" customHeight="1">
      <c r="AB64" s="473"/>
      <c r="AC64" s="435"/>
    </row>
    <row r="65" spans="28:29" ht="20.100000000000001" customHeight="1">
      <c r="AB65" s="473"/>
      <c r="AC65" s="435"/>
    </row>
    <row r="66" spans="28:29" ht="20.100000000000001" customHeight="1">
      <c r="AB66" s="473"/>
      <c r="AC66" s="435"/>
    </row>
    <row r="74" spans="28:29" ht="20.100000000000001" customHeight="1">
      <c r="AC74" s="438"/>
    </row>
    <row r="75" spans="28:29" ht="20.100000000000001" customHeight="1">
      <c r="AC75" s="439"/>
    </row>
    <row r="139" spans="28:29" ht="20.100000000000001" customHeight="1">
      <c r="AB139" s="475"/>
      <c r="AC139" s="440"/>
    </row>
    <row r="140" spans="28:29" ht="20.100000000000001" customHeight="1">
      <c r="AB140" s="475"/>
      <c r="AC140" s="440"/>
    </row>
    <row r="141" spans="28:29" ht="20.100000000000001" customHeight="1">
      <c r="AB141" s="475"/>
      <c r="AC141" s="440"/>
    </row>
    <row r="142" spans="28:29" ht="20.100000000000001" customHeight="1">
      <c r="AB142" s="475"/>
      <c r="AC142" s="440"/>
    </row>
    <row r="143" spans="28:29" ht="20.100000000000001" customHeight="1">
      <c r="AB143" s="475"/>
      <c r="AC143" s="440"/>
    </row>
    <row r="144" spans="28:29" ht="20.100000000000001" customHeight="1">
      <c r="AB144" s="475"/>
      <c r="AC144" s="440"/>
    </row>
    <row r="145" spans="28:29" ht="20.100000000000001" customHeight="1">
      <c r="AB145" s="475"/>
      <c r="AC145" s="440"/>
    </row>
    <row r="146" spans="28:29" ht="20.100000000000001" customHeight="1">
      <c r="AB146" s="475"/>
      <c r="AC146" s="440"/>
    </row>
    <row r="147" spans="28:29" ht="20.100000000000001" customHeight="1">
      <c r="AB147" s="475"/>
      <c r="AC147" s="440"/>
    </row>
    <row r="148" spans="28:29" ht="20.100000000000001" customHeight="1">
      <c r="AB148" s="475"/>
      <c r="AC148" s="440"/>
    </row>
    <row r="149" spans="28:29" ht="20.100000000000001" customHeight="1">
      <c r="AB149" s="475"/>
      <c r="AC149" s="440"/>
    </row>
    <row r="150" spans="28:29" ht="20.100000000000001" customHeight="1">
      <c r="AB150" s="475"/>
      <c r="AC150" s="440"/>
    </row>
    <row r="151" spans="28:29" ht="20.100000000000001" customHeight="1">
      <c r="AB151" s="475"/>
      <c r="AC151" s="440"/>
    </row>
    <row r="152" spans="28:29" ht="20.100000000000001" customHeight="1">
      <c r="AB152" s="475"/>
      <c r="AC152" s="440"/>
    </row>
    <row r="153" spans="28:29" ht="20.100000000000001" customHeight="1">
      <c r="AB153" s="475"/>
      <c r="AC153" s="440"/>
    </row>
    <row r="154" spans="28:29" ht="20.100000000000001" customHeight="1">
      <c r="AB154" s="475"/>
      <c r="AC154" s="440"/>
    </row>
    <row r="155" spans="28:29" ht="20.100000000000001" customHeight="1">
      <c r="AB155" s="475"/>
      <c r="AC155" s="440"/>
    </row>
    <row r="156" spans="28:29" ht="20.100000000000001" customHeight="1">
      <c r="AB156" s="475"/>
      <c r="AC156" s="440"/>
    </row>
    <row r="157" spans="28:29" ht="20.100000000000001" customHeight="1">
      <c r="AB157" s="475"/>
      <c r="AC157" s="440"/>
    </row>
    <row r="158" spans="28:29" ht="20.100000000000001" customHeight="1">
      <c r="AB158" s="475"/>
      <c r="AC158" s="440"/>
    </row>
    <row r="159" spans="28:29" ht="20.100000000000001" customHeight="1">
      <c r="AB159" s="475"/>
      <c r="AC159" s="440"/>
    </row>
    <row r="160" spans="28:29" ht="20.100000000000001" customHeight="1">
      <c r="AB160" s="475"/>
      <c r="AC160" s="440"/>
    </row>
    <row r="161" spans="28:29" ht="20.100000000000001" customHeight="1">
      <c r="AB161" s="475"/>
      <c r="AC161" s="440"/>
    </row>
    <row r="162" spans="28:29" ht="20.100000000000001" customHeight="1">
      <c r="AB162" s="475"/>
      <c r="AC162" s="440"/>
    </row>
    <row r="163" spans="28:29" ht="20.100000000000001" customHeight="1">
      <c r="AB163" s="475"/>
      <c r="AC163" s="440"/>
    </row>
    <row r="164" spans="28:29" ht="20.100000000000001" customHeight="1">
      <c r="AB164" s="475"/>
      <c r="AC164" s="440"/>
    </row>
    <row r="165" spans="28:29" ht="20.100000000000001" customHeight="1">
      <c r="AB165" s="475"/>
      <c r="AC165" s="440"/>
    </row>
    <row r="166" spans="28:29" ht="20.100000000000001" customHeight="1">
      <c r="AB166" s="475"/>
      <c r="AC166" s="440"/>
    </row>
    <row r="167" spans="28:29" ht="20.100000000000001" customHeight="1">
      <c r="AB167" s="475"/>
      <c r="AC167" s="440"/>
    </row>
    <row r="168" spans="28:29" ht="20.100000000000001" customHeight="1">
      <c r="AB168" s="475"/>
      <c r="AC168" s="440"/>
    </row>
    <row r="169" spans="28:29" ht="20.100000000000001" customHeight="1">
      <c r="AB169" s="475"/>
      <c r="AC169" s="440"/>
    </row>
    <row r="170" spans="28:29" ht="20.100000000000001" customHeight="1">
      <c r="AB170" s="475"/>
      <c r="AC170" s="440"/>
    </row>
    <row r="171" spans="28:29" ht="20.100000000000001" customHeight="1">
      <c r="AB171" s="475"/>
      <c r="AC171" s="440"/>
    </row>
    <row r="172" spans="28:29" ht="20.100000000000001" customHeight="1">
      <c r="AB172" s="475"/>
      <c r="AC172" s="440"/>
    </row>
    <row r="173" spans="28:29" ht="20.100000000000001" customHeight="1">
      <c r="AB173" s="475"/>
      <c r="AC173" s="440"/>
    </row>
    <row r="174" spans="28:29" ht="20.100000000000001" customHeight="1">
      <c r="AB174" s="475"/>
      <c r="AC174" s="440"/>
    </row>
    <row r="175" spans="28:29" ht="20.100000000000001" customHeight="1">
      <c r="AB175" s="475"/>
      <c r="AC175" s="440"/>
    </row>
    <row r="176" spans="28:29" ht="20.100000000000001" customHeight="1">
      <c r="AB176" s="475"/>
      <c r="AC176" s="440"/>
    </row>
    <row r="177" spans="28:29" ht="20.100000000000001" customHeight="1">
      <c r="AB177" s="475"/>
      <c r="AC177" s="440"/>
    </row>
    <row r="178" spans="28:29" ht="20.100000000000001" customHeight="1">
      <c r="AB178" s="475"/>
      <c r="AC178" s="440"/>
    </row>
    <row r="179" spans="28:29" ht="20.100000000000001" customHeight="1">
      <c r="AB179" s="475"/>
      <c r="AC179" s="440"/>
    </row>
    <row r="180" spans="28:29" ht="20.100000000000001" customHeight="1">
      <c r="AB180" s="106"/>
      <c r="AC180" s="58"/>
    </row>
    <row r="181" spans="28:29" ht="20.100000000000001" customHeight="1">
      <c r="AB181" s="106"/>
      <c r="AC181" s="58"/>
    </row>
    <row r="182" spans="28:29" ht="20.100000000000001" customHeight="1">
      <c r="AB182" s="107"/>
      <c r="AC182" s="60"/>
    </row>
    <row r="183" spans="28:29" ht="20.100000000000001" customHeight="1">
      <c r="AB183" s="107"/>
      <c r="AC183" s="60"/>
    </row>
    <row r="184" spans="28:29" ht="20.100000000000001" customHeight="1">
      <c r="AB184" s="107"/>
      <c r="AC184" s="60"/>
    </row>
    <row r="185" spans="28:29" ht="20.100000000000001" customHeight="1">
      <c r="AB185" s="107"/>
      <c r="AC185" s="60"/>
    </row>
  </sheetData>
  <sheetProtection algorithmName="SHA-512" hashValue="6vEJ9twadPDlnz2uheDCSySw6GAnhAVjDHiOBlP6uebfz96ZO5HUSqfFsdNXzkgIHGx4c12QlIgGjS+34nxw8Q==" saltValue="BLt+E9+jvvtRsukl5+KgVQ==" spinCount="100000" sheet="1" formatCells="0" formatRows="0" insertRows="0" deleteRows="0" selectLockedCells="1" autoFilter="0" pivotTables="0"/>
  <mergeCells count="31">
    <mergeCell ref="D12:I12"/>
    <mergeCell ref="D7:I7"/>
    <mergeCell ref="J7:V7"/>
    <mergeCell ref="D10:I10"/>
    <mergeCell ref="D11:I11"/>
    <mergeCell ref="J11:V11"/>
    <mergeCell ref="J12:T12"/>
    <mergeCell ref="D15:I15"/>
    <mergeCell ref="J15:N15"/>
    <mergeCell ref="O15:S15"/>
    <mergeCell ref="T15:X15"/>
    <mergeCell ref="D16:I16"/>
    <mergeCell ref="J16:M16"/>
    <mergeCell ref="O16:R16"/>
    <mergeCell ref="T16:W16"/>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s>
  <phoneticPr fontId="23"/>
  <conditionalFormatting sqref="B1:B2">
    <cfRule type="expression" dxfId="80" priority="26">
      <formula>_xlfn.ISFORMULA(B1)=TRUE</formula>
    </cfRule>
  </conditionalFormatting>
  <conditionalFormatting sqref="J10 M10 P10">
    <cfRule type="expression" dxfId="79" priority="23">
      <formula>$J$10="■"</formula>
    </cfRule>
    <cfRule type="expression" dxfId="78" priority="24">
      <formula>$M$10="■"</formula>
    </cfRule>
    <cfRule type="expression" dxfId="77" priority="25">
      <formula>$P$10="■"</formula>
    </cfRule>
  </conditionalFormatting>
  <conditionalFormatting sqref="J12 V12">
    <cfRule type="expression" dxfId="76" priority="15">
      <formula>#REF!="■"</formula>
    </cfRule>
    <cfRule type="expression" dxfId="75" priority="16">
      <formula>#REF!="■"</formula>
    </cfRule>
  </conditionalFormatting>
  <conditionalFormatting sqref="J16:M19">
    <cfRule type="containsBlanks" dxfId="74" priority="10">
      <formula>LEN(TRIM(J16))=0</formula>
    </cfRule>
  </conditionalFormatting>
  <conditionalFormatting sqref="J11:V11">
    <cfRule type="containsBlanks" dxfId="70" priority="22">
      <formula>LEN(TRIM(J11))=0</formula>
    </cfRule>
  </conditionalFormatting>
  <conditionalFormatting sqref="N16:N19">
    <cfRule type="notContainsBlanks" dxfId="69" priority="11">
      <formula>LEN(TRIM(N16))&gt;0</formula>
    </cfRule>
    <cfRule type="expression" dxfId="68" priority="12">
      <formula>$N$11="■"</formula>
    </cfRule>
    <cfRule type="expression" dxfId="67" priority="13">
      <formula>$K$11="■"</formula>
    </cfRule>
    <cfRule type="expression" dxfId="66" priority="14">
      <formula>$H$11="■"</formula>
    </cfRule>
  </conditionalFormatting>
  <conditionalFormatting sqref="AC74:AC75 AB139:AC185">
    <cfRule type="expression" priority="27">
      <formula>CELL("protect",AB74)=0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scale="82" fitToHeight="0" orientation="portrait" r:id="rId1"/>
  <headerFooter scaleWithDoc="0">
    <oddFooter>&amp;R&amp;K00-036R7中層ZEH-M_ver.1.1</oddFooter>
  </headerFooter>
  <extLst>
    <ext xmlns:x14="http://schemas.microsoft.com/office/spreadsheetml/2009/9/main" uri="{78C0D931-6437-407d-A8EE-F0AAD7539E65}">
      <x14:conditionalFormattings>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43"/>
  <sheetViews>
    <sheetView showGridLines="0" view="pageBreakPreview" topLeftCell="B3" zoomScale="70" zoomScaleNormal="65" zoomScaleSheetLayoutView="70" workbookViewId="0">
      <selection activeCell="B5" sqref="B5"/>
    </sheetView>
  </sheetViews>
  <sheetFormatPr defaultColWidth="9" defaultRowHeight="20.25"/>
  <cols>
    <col min="1" max="1" width="2.625" style="641" hidden="1" customWidth="1"/>
    <col min="2" max="2" width="36.125" style="641" customWidth="1"/>
    <col min="3" max="3" width="89.25" style="641" customWidth="1"/>
    <col min="4" max="6" width="12.625" style="642" customWidth="1"/>
    <col min="7" max="7" width="58.5" style="643" customWidth="1"/>
    <col min="8" max="8" width="2.625" style="641" customWidth="1"/>
    <col min="9" max="16384" width="9" style="641"/>
  </cols>
  <sheetData>
    <row r="1" spans="2:7" s="639" customFormat="1" ht="24.95" hidden="1" customHeight="1">
      <c r="B1" s="638"/>
      <c r="C1" s="638"/>
      <c r="D1" s="638"/>
      <c r="E1" s="638"/>
      <c r="F1" s="638"/>
      <c r="G1" s="638"/>
    </row>
    <row r="2" spans="2:7" s="639" customFormat="1" ht="24.95" hidden="1" customHeight="1">
      <c r="B2" s="638"/>
      <c r="C2" s="638"/>
      <c r="D2" s="638"/>
      <c r="E2" s="638"/>
      <c r="F2" s="638"/>
      <c r="G2" s="638"/>
    </row>
    <row r="3" spans="2:7" ht="27.75" customHeight="1">
      <c r="B3" s="640" t="s">
        <v>600</v>
      </c>
    </row>
    <row r="4" spans="2:7" ht="7.5" customHeight="1">
      <c r="B4" s="644"/>
    </row>
    <row r="5" spans="2:7" ht="60.75">
      <c r="B5" s="700" t="s">
        <v>112</v>
      </c>
      <c r="C5" s="701" t="s">
        <v>113</v>
      </c>
      <c r="D5" s="645" t="s">
        <v>114</v>
      </c>
      <c r="E5" s="645" t="s">
        <v>115</v>
      </c>
      <c r="F5" s="645" t="s">
        <v>616</v>
      </c>
      <c r="G5" s="646" t="s">
        <v>116</v>
      </c>
    </row>
    <row r="6" spans="2:7" ht="40.5" customHeight="1">
      <c r="B6" s="893" t="s">
        <v>773</v>
      </c>
      <c r="C6" s="649" t="s">
        <v>117</v>
      </c>
      <c r="D6" s="890" t="s">
        <v>618</v>
      </c>
      <c r="E6" s="894" t="s">
        <v>118</v>
      </c>
      <c r="F6" s="895" t="s">
        <v>617</v>
      </c>
      <c r="G6" s="711"/>
    </row>
    <row r="7" spans="2:7" ht="40.5" customHeight="1">
      <c r="B7" s="893"/>
      <c r="C7" s="649" t="s">
        <v>723</v>
      </c>
      <c r="D7" s="891"/>
      <c r="E7" s="894"/>
      <c r="F7" s="896"/>
      <c r="G7" s="711"/>
    </row>
    <row r="8" spans="2:7" ht="40.5" customHeight="1">
      <c r="B8" s="893"/>
      <c r="C8" s="649" t="s">
        <v>724</v>
      </c>
      <c r="D8" s="891"/>
      <c r="E8" s="894"/>
      <c r="F8" s="896"/>
      <c r="G8" s="711"/>
    </row>
    <row r="9" spans="2:7" ht="40.5" customHeight="1">
      <c r="B9" s="893"/>
      <c r="C9" s="702" t="s">
        <v>725</v>
      </c>
      <c r="D9" s="891"/>
      <c r="E9" s="712" t="s">
        <v>170</v>
      </c>
      <c r="F9" s="896"/>
      <c r="G9" s="711" t="s">
        <v>613</v>
      </c>
    </row>
    <row r="10" spans="2:7" ht="40.5" customHeight="1">
      <c r="B10" s="893"/>
      <c r="C10" s="649" t="s">
        <v>119</v>
      </c>
      <c r="D10" s="891"/>
      <c r="E10" s="894" t="s">
        <v>118</v>
      </c>
      <c r="F10" s="896"/>
      <c r="G10" s="711" t="s">
        <v>614</v>
      </c>
    </row>
    <row r="11" spans="2:7" ht="40.5" customHeight="1">
      <c r="B11" s="893"/>
      <c r="C11" s="702" t="s">
        <v>569</v>
      </c>
      <c r="D11" s="891"/>
      <c r="E11" s="894"/>
      <c r="F11" s="896"/>
      <c r="G11" s="703"/>
    </row>
    <row r="12" spans="2:7" ht="40.5" customHeight="1">
      <c r="B12" s="888"/>
      <c r="C12" s="702" t="s">
        <v>972</v>
      </c>
      <c r="D12" s="891"/>
      <c r="E12" s="894"/>
      <c r="F12" s="896"/>
      <c r="G12" s="704"/>
    </row>
    <row r="13" spans="2:7" ht="40.5" customHeight="1">
      <c r="B13" s="888"/>
      <c r="C13" s="702" t="s">
        <v>973</v>
      </c>
      <c r="D13" s="891"/>
      <c r="E13" s="894"/>
      <c r="F13" s="896"/>
      <c r="G13" s="704"/>
    </row>
    <row r="14" spans="2:7" ht="40.5" customHeight="1">
      <c r="B14" s="888"/>
      <c r="C14" s="702" t="s">
        <v>974</v>
      </c>
      <c r="D14" s="891"/>
      <c r="E14" s="894"/>
      <c r="F14" s="896"/>
      <c r="G14" s="711"/>
    </row>
    <row r="15" spans="2:7" ht="40.5" customHeight="1">
      <c r="B15" s="888"/>
      <c r="C15" s="702" t="s">
        <v>975</v>
      </c>
      <c r="D15" s="891"/>
      <c r="E15" s="894"/>
      <c r="F15" s="896"/>
      <c r="G15" s="711"/>
    </row>
    <row r="16" spans="2:7" ht="40.5" customHeight="1">
      <c r="B16" s="888"/>
      <c r="C16" s="702" t="s">
        <v>976</v>
      </c>
      <c r="D16" s="891"/>
      <c r="E16" s="898" t="s">
        <v>120</v>
      </c>
      <c r="F16" s="896"/>
      <c r="G16" s="711" t="s">
        <v>774</v>
      </c>
    </row>
    <row r="17" spans="2:7" ht="40.5" customHeight="1">
      <c r="B17" s="888"/>
      <c r="C17" s="702" t="s">
        <v>977</v>
      </c>
      <c r="D17" s="891"/>
      <c r="E17" s="898"/>
      <c r="F17" s="896"/>
      <c r="G17" s="885" t="s">
        <v>775</v>
      </c>
    </row>
    <row r="18" spans="2:7" ht="40.5" customHeight="1">
      <c r="B18" s="888"/>
      <c r="C18" s="702" t="s">
        <v>978</v>
      </c>
      <c r="D18" s="891"/>
      <c r="E18" s="898"/>
      <c r="F18" s="896"/>
      <c r="G18" s="886"/>
    </row>
    <row r="19" spans="2:7" ht="40.5" customHeight="1">
      <c r="B19" s="888"/>
      <c r="C19" s="702" t="s">
        <v>979</v>
      </c>
      <c r="D19" s="891"/>
      <c r="E19" s="898"/>
      <c r="F19" s="896"/>
      <c r="G19" s="886"/>
    </row>
    <row r="20" spans="2:7" ht="40.5" customHeight="1">
      <c r="B20" s="888"/>
      <c r="C20" s="702" t="s">
        <v>980</v>
      </c>
      <c r="D20" s="891"/>
      <c r="E20" s="898"/>
      <c r="F20" s="896"/>
      <c r="G20" s="886"/>
    </row>
    <row r="21" spans="2:7" ht="40.5" customHeight="1">
      <c r="B21" s="888"/>
      <c r="C21" s="702" t="s">
        <v>981</v>
      </c>
      <c r="D21" s="891"/>
      <c r="E21" s="898"/>
      <c r="F21" s="896"/>
      <c r="G21" s="886"/>
    </row>
    <row r="22" spans="2:7" ht="40.5" customHeight="1">
      <c r="B22" s="888"/>
      <c r="C22" s="702" t="s">
        <v>982</v>
      </c>
      <c r="D22" s="891"/>
      <c r="E22" s="898"/>
      <c r="F22" s="896"/>
      <c r="G22" s="886"/>
    </row>
    <row r="23" spans="2:7" ht="40.5" customHeight="1">
      <c r="B23" s="888"/>
      <c r="C23" s="702" t="s">
        <v>983</v>
      </c>
      <c r="D23" s="891"/>
      <c r="E23" s="898"/>
      <c r="F23" s="896"/>
      <c r="G23" s="886"/>
    </row>
    <row r="24" spans="2:7" ht="40.5" customHeight="1">
      <c r="B24" s="888"/>
      <c r="C24" s="702" t="s">
        <v>984</v>
      </c>
      <c r="D24" s="891"/>
      <c r="E24" s="898"/>
      <c r="F24" s="896"/>
      <c r="G24" s="887"/>
    </row>
    <row r="25" spans="2:7" ht="41.25" customHeight="1">
      <c r="B25" s="888" t="s">
        <v>776</v>
      </c>
      <c r="C25" s="889"/>
      <c r="D25" s="892"/>
      <c r="E25" s="712" t="s">
        <v>167</v>
      </c>
      <c r="F25" s="897"/>
      <c r="G25" s="711" t="s">
        <v>777</v>
      </c>
    </row>
    <row r="26" spans="2:7" ht="41.25" customHeight="1">
      <c r="B26" s="714" t="s">
        <v>597</v>
      </c>
      <c r="C26" s="649" t="s">
        <v>920</v>
      </c>
      <c r="D26" s="713" t="s">
        <v>934</v>
      </c>
      <c r="E26" s="712" t="s">
        <v>170</v>
      </c>
      <c r="F26" s="895" t="s">
        <v>778</v>
      </c>
      <c r="G26" s="647" t="s">
        <v>927</v>
      </c>
    </row>
    <row r="27" spans="2:7" ht="131.25" customHeight="1">
      <c r="B27" s="888" t="s">
        <v>598</v>
      </c>
      <c r="C27" s="649" t="s">
        <v>956</v>
      </c>
      <c r="D27" s="713" t="s">
        <v>934</v>
      </c>
      <c r="E27" s="650" t="s">
        <v>167</v>
      </c>
      <c r="F27" s="896"/>
      <c r="G27" s="711" t="s">
        <v>945</v>
      </c>
    </row>
    <row r="28" spans="2:7" ht="41.25" customHeight="1">
      <c r="B28" s="888"/>
      <c r="C28" s="649" t="s">
        <v>612</v>
      </c>
      <c r="D28" s="713" t="s">
        <v>935</v>
      </c>
      <c r="E28" s="712" t="s">
        <v>120</v>
      </c>
      <c r="F28" s="896"/>
      <c r="G28" s="711" t="s">
        <v>928</v>
      </c>
    </row>
    <row r="29" spans="2:7" ht="41.25" customHeight="1">
      <c r="B29" s="884" t="s">
        <v>599</v>
      </c>
      <c r="C29" s="651" t="s">
        <v>123</v>
      </c>
      <c r="D29" s="894" t="s">
        <v>122</v>
      </c>
      <c r="E29" s="877" t="s">
        <v>170</v>
      </c>
      <c r="F29" s="896"/>
      <c r="G29" s="881" t="s">
        <v>779</v>
      </c>
    </row>
    <row r="30" spans="2:7" ht="41.25" customHeight="1">
      <c r="B30" s="884"/>
      <c r="C30" s="651" t="s">
        <v>124</v>
      </c>
      <c r="D30" s="894"/>
      <c r="E30" s="878"/>
      <c r="F30" s="896"/>
      <c r="G30" s="881"/>
    </row>
    <row r="31" spans="2:7" ht="41.25" customHeight="1">
      <c r="B31" s="884"/>
      <c r="C31" s="651" t="s">
        <v>125</v>
      </c>
      <c r="D31" s="894"/>
      <c r="E31" s="878"/>
      <c r="F31" s="896"/>
      <c r="G31" s="881"/>
    </row>
    <row r="32" spans="2:7" ht="41.25" customHeight="1">
      <c r="B32" s="884"/>
      <c r="C32" s="651" t="s">
        <v>177</v>
      </c>
      <c r="D32" s="894"/>
      <c r="E32" s="878"/>
      <c r="F32" s="896"/>
      <c r="G32" s="881"/>
    </row>
    <row r="33" spans="2:7" ht="41.25" customHeight="1">
      <c r="B33" s="884"/>
      <c r="C33" s="651" t="s">
        <v>174</v>
      </c>
      <c r="D33" s="894"/>
      <c r="E33" s="878"/>
      <c r="F33" s="896"/>
      <c r="G33" s="881"/>
    </row>
    <row r="34" spans="2:7" ht="41.25" customHeight="1">
      <c r="B34" s="884"/>
      <c r="C34" s="651" t="s">
        <v>615</v>
      </c>
      <c r="D34" s="894"/>
      <c r="E34" s="879"/>
      <c r="F34" s="896"/>
      <c r="G34" s="881"/>
    </row>
    <row r="35" spans="2:7" s="653" customFormat="1" ht="139.5" customHeight="1">
      <c r="B35" s="882" t="s">
        <v>921</v>
      </c>
      <c r="C35" s="652" t="s">
        <v>922</v>
      </c>
      <c r="D35" s="894"/>
      <c r="E35" s="899" t="s">
        <v>329</v>
      </c>
      <c r="F35" s="896"/>
      <c r="G35" s="711" t="s">
        <v>946</v>
      </c>
    </row>
    <row r="36" spans="2:7" s="653" customFormat="1" ht="111.75" customHeight="1">
      <c r="B36" s="882"/>
      <c r="C36" s="654" t="s">
        <v>923</v>
      </c>
      <c r="D36" s="894"/>
      <c r="E36" s="899"/>
      <c r="F36" s="896"/>
      <c r="G36" s="711" t="s">
        <v>929</v>
      </c>
    </row>
    <row r="37" spans="2:7" s="653" customFormat="1" ht="199.5" customHeight="1">
      <c r="B37" s="882"/>
      <c r="C37" s="654" t="s">
        <v>621</v>
      </c>
      <c r="D37" s="894"/>
      <c r="E37" s="899"/>
      <c r="F37" s="896"/>
      <c r="G37" s="711" t="s">
        <v>930</v>
      </c>
    </row>
    <row r="38" spans="2:7" s="653" customFormat="1" ht="111" customHeight="1">
      <c r="B38" s="882"/>
      <c r="C38" s="654" t="s">
        <v>619</v>
      </c>
      <c r="D38" s="894"/>
      <c r="E38" s="899"/>
      <c r="F38" s="896"/>
      <c r="G38" s="711" t="s">
        <v>931</v>
      </c>
    </row>
    <row r="39" spans="2:7" s="653" customFormat="1" ht="93" customHeight="1">
      <c r="B39" s="882"/>
      <c r="C39" s="654" t="s">
        <v>620</v>
      </c>
      <c r="D39" s="894"/>
      <c r="E39" s="899"/>
      <c r="F39" s="896"/>
      <c r="G39" s="711" t="s">
        <v>932</v>
      </c>
    </row>
    <row r="40" spans="2:7" s="653" customFormat="1" ht="93" customHeight="1">
      <c r="B40" s="883"/>
      <c r="C40" s="654" t="s">
        <v>330</v>
      </c>
      <c r="D40" s="894"/>
      <c r="E40" s="899"/>
      <c r="F40" s="896"/>
      <c r="G40" s="711" t="s">
        <v>933</v>
      </c>
    </row>
    <row r="41" spans="2:7" ht="93" customHeight="1">
      <c r="B41" s="714" t="s">
        <v>924</v>
      </c>
      <c r="C41" s="649" t="s">
        <v>957</v>
      </c>
      <c r="D41" s="712" t="s">
        <v>121</v>
      </c>
      <c r="E41" s="712" t="s">
        <v>118</v>
      </c>
      <c r="F41" s="896"/>
      <c r="G41" s="711" t="s">
        <v>947</v>
      </c>
    </row>
    <row r="42" spans="2:7" ht="41.25" customHeight="1">
      <c r="B42" s="880" t="s">
        <v>925</v>
      </c>
      <c r="C42" s="880"/>
      <c r="D42" s="655" t="s">
        <v>618</v>
      </c>
      <c r="E42" s="712" t="s">
        <v>622</v>
      </c>
      <c r="F42" s="896"/>
      <c r="G42" s="648" t="s">
        <v>623</v>
      </c>
    </row>
    <row r="43" spans="2:7" ht="41.25" customHeight="1">
      <c r="B43" s="880" t="s">
        <v>926</v>
      </c>
      <c r="C43" s="880"/>
      <c r="D43" s="712" t="s">
        <v>122</v>
      </c>
      <c r="E43" s="712" t="s">
        <v>120</v>
      </c>
      <c r="F43" s="897"/>
      <c r="G43" s="648" t="s">
        <v>126</v>
      </c>
    </row>
  </sheetData>
  <sheetProtection algorithmName="SHA-512" hashValue="6WTnH0JxBj20iJWOAdgZx9EVvsn/hT3i1dAV73eD0rllMnL3Ki49JQHluZzKhCY7dCMd0p7ffZn/MKmDVIDxvw==" saltValue="/snQAKTivzaP4FxqpRCyAQ==" spinCount="100000" sheet="1" formatCells="0" insertRows="0" insertHyperlinks="0" selectLockedCells="1"/>
  <mergeCells count="19">
    <mergeCell ref="G17:G24"/>
    <mergeCell ref="B25:C25"/>
    <mergeCell ref="D6:D25"/>
    <mergeCell ref="B12:B24"/>
    <mergeCell ref="B27:B28"/>
    <mergeCell ref="B6:B11"/>
    <mergeCell ref="E6:E8"/>
    <mergeCell ref="E10:E15"/>
    <mergeCell ref="F6:F25"/>
    <mergeCell ref="F26:F43"/>
    <mergeCell ref="E16:E24"/>
    <mergeCell ref="D29:D40"/>
    <mergeCell ref="E35:E40"/>
    <mergeCell ref="E29:E34"/>
    <mergeCell ref="B43:C43"/>
    <mergeCell ref="B42:C42"/>
    <mergeCell ref="G29:G34"/>
    <mergeCell ref="B35:B40"/>
    <mergeCell ref="B29:B34"/>
  </mergeCells>
  <phoneticPr fontId="23"/>
  <conditionalFormatting sqref="B5:G5 B6:E6 G6:G17 C7:C24 E9:E10 B25 E25:E26 B26:C26 C27:C28 E28 B29:E29 C30:C34 E35 B35:C40 B41:E41 G41:G43 B42:B43 D42:E43">
    <cfRule type="expression" dxfId="328" priority="106">
      <formula>$B$5&lt;&gt;""</formula>
    </cfRule>
  </conditionalFormatting>
  <conditionalFormatting sqref="E6 E9:E10 E16 E25:E26 E28:E29 E35 E41:E43 E44:F1048576">
    <cfRule type="expression" dxfId="327" priority="1">
      <formula>$E6="必須"</formula>
    </cfRule>
  </conditionalFormatting>
  <conditionalFormatting sqref="E16">
    <cfRule type="expression" dxfId="326" priority="2">
      <formula>$B$5&lt;&gt;""</formula>
    </cfRule>
  </conditionalFormatting>
  <conditionalFormatting sqref="E1:F5">
    <cfRule type="expression" dxfId="325" priority="105">
      <formula>$E1="必須"</formula>
    </cfRule>
  </conditionalFormatting>
  <conditionalFormatting sqref="G27:G29">
    <cfRule type="expression" dxfId="324" priority="101">
      <formula>$B$5&lt;&gt;""</formula>
    </cfRule>
  </conditionalFormatting>
  <dataValidations count="1">
    <dataValidation imeMode="hiragana" allowBlank="1" showInputMessage="1" showErrorMessage="1" sqref="G28" xr:uid="{3A8F97AA-DE3D-455D-A752-438684129A24}"/>
  </dataValidations>
  <printOptions horizontalCentered="1"/>
  <pageMargins left="0.51181102362204722" right="0.11811023622047245" top="0.35433070866141736" bottom="0.35433070866141736" header="0.31496062992125984" footer="0.11811023622047245"/>
  <pageSetup paperSize="9" scale="41" fitToHeight="0" orientation="portrait" r:id="rId1"/>
  <headerFooter scaleWithDoc="0">
    <oddFooter>&amp;R&amp;K00-036R7中層ZEH-M_ver.1.1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B1:AR192"/>
  <sheetViews>
    <sheetView showGridLines="0" view="pageBreakPreview" topLeftCell="B2" zoomScale="80" zoomScaleNormal="100" zoomScaleSheetLayoutView="80" workbookViewId="0">
      <selection activeCell="J8" sqref="J8:V8"/>
    </sheetView>
  </sheetViews>
  <sheetFormatPr defaultColWidth="4.625" defaultRowHeight="21" customHeight="1"/>
  <cols>
    <col min="1" max="1" width="0" style="385" hidden="1" customWidth="1"/>
    <col min="2" max="27" width="4.625" style="385"/>
    <col min="28" max="29" width="4.625" style="182"/>
    <col min="30" max="16384" width="4.625" style="385"/>
  </cols>
  <sheetData>
    <row r="1" spans="2:44" s="382" customFormat="1" ht="21" hidden="1" customHeight="1">
      <c r="B1" s="350"/>
      <c r="AB1" s="446"/>
      <c r="AC1" s="446"/>
    </row>
    <row r="2" spans="2:44" s="287" customFormat="1" ht="21.75" customHeight="1">
      <c r="B2" s="50" t="s">
        <v>323</v>
      </c>
      <c r="AB2" s="279"/>
      <c r="AC2" s="279"/>
    </row>
    <row r="3" spans="2:44" ht="21" customHeight="1">
      <c r="B3" s="392"/>
      <c r="C3" s="392"/>
      <c r="D3" s="392"/>
      <c r="E3" s="392"/>
      <c r="F3" s="392"/>
      <c r="G3" s="392"/>
      <c r="H3" s="392"/>
      <c r="I3" s="392"/>
      <c r="J3" s="392"/>
      <c r="K3" s="392"/>
      <c r="L3" s="392"/>
      <c r="M3" s="392"/>
      <c r="N3" s="392"/>
      <c r="O3" s="392"/>
      <c r="P3" s="392"/>
      <c r="Q3" s="108"/>
      <c r="R3" s="392"/>
      <c r="S3" s="392"/>
      <c r="T3" s="392"/>
      <c r="U3" s="392"/>
      <c r="V3" s="392"/>
      <c r="W3" s="392"/>
      <c r="X3" s="392"/>
      <c r="Y3" s="108"/>
      <c r="Z3" s="427"/>
    </row>
    <row r="4" spans="2:44" ht="21" customHeight="1">
      <c r="B4" s="428" t="s">
        <v>995</v>
      </c>
      <c r="C4" s="392"/>
      <c r="D4" s="393"/>
      <c r="E4" s="393"/>
      <c r="F4" s="393"/>
      <c r="G4" s="393"/>
      <c r="H4" s="393"/>
      <c r="I4" s="393"/>
      <c r="J4" s="393"/>
      <c r="K4" s="393"/>
      <c r="L4" s="393"/>
      <c r="M4" s="393"/>
      <c r="N4" s="393"/>
      <c r="O4" s="393"/>
      <c r="P4" s="393"/>
      <c r="Q4" s="393"/>
      <c r="R4" s="393"/>
      <c r="S4" s="393"/>
      <c r="T4" s="393"/>
      <c r="U4" s="393"/>
      <c r="V4" s="393"/>
      <c r="W4" s="393"/>
      <c r="X4" s="393"/>
      <c r="Y4" s="393"/>
      <c r="Z4" s="427" t="s">
        <v>202</v>
      </c>
    </row>
    <row r="5" spans="2:44" ht="21" customHeight="1">
      <c r="B5" s="392"/>
      <c r="C5" s="393"/>
      <c r="D5" s="429"/>
      <c r="E5" s="429"/>
      <c r="F5" s="429"/>
      <c r="G5" s="429"/>
      <c r="H5" s="429"/>
      <c r="I5" s="393"/>
      <c r="J5" s="393"/>
      <c r="K5" s="393"/>
      <c r="L5" s="393"/>
      <c r="M5" s="393"/>
      <c r="N5" s="393"/>
      <c r="O5" s="393"/>
      <c r="P5" s="393"/>
      <c r="Q5" s="393"/>
      <c r="R5" s="393"/>
      <c r="S5" s="393"/>
      <c r="T5" s="393"/>
      <c r="U5" s="393"/>
      <c r="V5" s="393"/>
      <c r="W5" s="393"/>
      <c r="X5" s="393"/>
      <c r="Y5" s="393"/>
      <c r="Z5" s="392"/>
    </row>
    <row r="6" spans="2:44" ht="21" customHeight="1">
      <c r="B6" s="392"/>
      <c r="C6" s="393" t="s">
        <v>229</v>
      </c>
      <c r="D6" s="78"/>
      <c r="E6" s="393"/>
      <c r="F6" s="393"/>
      <c r="G6" s="393"/>
      <c r="H6" s="393"/>
      <c r="I6" s="393"/>
      <c r="J6" s="393"/>
      <c r="K6" s="393"/>
      <c r="L6" s="393"/>
      <c r="M6" s="393"/>
      <c r="N6" s="393"/>
      <c r="O6" s="393"/>
      <c r="P6" s="393"/>
      <c r="Q6" s="393"/>
      <c r="R6" s="393"/>
      <c r="S6" s="393"/>
      <c r="T6" s="393"/>
      <c r="U6" s="394"/>
      <c r="V6" s="393"/>
      <c r="W6" s="393"/>
      <c r="X6" s="393"/>
      <c r="Y6" s="393"/>
      <c r="Z6" s="392"/>
      <c r="AQ6" s="182"/>
      <c r="AR6" s="476"/>
    </row>
    <row r="7" spans="2:44" ht="21" customHeight="1">
      <c r="B7" s="392"/>
      <c r="C7" s="393"/>
      <c r="D7" s="1670" t="s">
        <v>230</v>
      </c>
      <c r="E7" s="1671"/>
      <c r="F7" s="1671"/>
      <c r="G7" s="1671"/>
      <c r="H7" s="1671"/>
      <c r="I7" s="1672"/>
      <c r="J7" s="1674" t="str">
        <f>IF(入力シート!F11="","",入力シート!F11)&amp;"中層ＺＥＨ-Ｍ支援事業"</f>
        <v>中層ＺＥＨ-Ｍ支援事業</v>
      </c>
      <c r="K7" s="1674"/>
      <c r="L7" s="1674"/>
      <c r="M7" s="1674"/>
      <c r="N7" s="1674"/>
      <c r="O7" s="1674"/>
      <c r="P7" s="1674"/>
      <c r="Q7" s="1674"/>
      <c r="R7" s="1674"/>
      <c r="S7" s="1674"/>
      <c r="T7" s="1674"/>
      <c r="U7" s="1674"/>
      <c r="V7" s="1675"/>
      <c r="W7" s="398"/>
      <c r="X7" s="398"/>
      <c r="Y7" s="398"/>
      <c r="Z7" s="392"/>
    </row>
    <row r="8" spans="2:44" ht="21" customHeight="1">
      <c r="B8" s="392"/>
      <c r="C8" s="393"/>
      <c r="D8" s="1670" t="s">
        <v>211</v>
      </c>
      <c r="E8" s="1671"/>
      <c r="F8" s="1671"/>
      <c r="G8" s="1671"/>
      <c r="H8" s="1671"/>
      <c r="I8" s="1672"/>
      <c r="J8" s="1717"/>
      <c r="K8" s="1718"/>
      <c r="L8" s="1718"/>
      <c r="M8" s="1718"/>
      <c r="N8" s="1718"/>
      <c r="O8" s="1718"/>
      <c r="P8" s="1718"/>
      <c r="Q8" s="1718"/>
      <c r="R8" s="1718"/>
      <c r="S8" s="1718"/>
      <c r="T8" s="1718"/>
      <c r="U8" s="1718"/>
      <c r="V8" s="1719"/>
      <c r="W8" s="398"/>
      <c r="X8" s="398"/>
      <c r="Y8" s="398"/>
      <c r="Z8" s="392"/>
    </row>
    <row r="9" spans="2:44" ht="7.5" customHeight="1">
      <c r="B9" s="392"/>
      <c r="C9" s="393"/>
      <c r="D9" s="430"/>
      <c r="E9" s="430"/>
      <c r="F9" s="430"/>
      <c r="G9" s="430"/>
      <c r="H9" s="430"/>
      <c r="I9" s="430"/>
      <c r="J9" s="430"/>
      <c r="K9" s="430"/>
      <c r="L9" s="430"/>
      <c r="M9" s="430"/>
      <c r="N9" s="430"/>
      <c r="O9" s="430"/>
      <c r="P9" s="430"/>
      <c r="Q9" s="430"/>
      <c r="R9" s="430"/>
      <c r="S9" s="430"/>
      <c r="T9" s="430"/>
      <c r="U9" s="430"/>
      <c r="V9" s="430"/>
      <c r="W9" s="398"/>
      <c r="X9" s="398"/>
      <c r="Y9" s="398"/>
      <c r="Z9" s="392"/>
    </row>
    <row r="10" spans="2:44" ht="21" customHeight="1">
      <c r="B10" s="392"/>
      <c r="C10" s="393" t="s">
        <v>212</v>
      </c>
      <c r="D10" s="78"/>
      <c r="E10" s="393"/>
      <c r="F10" s="393"/>
      <c r="G10" s="393"/>
      <c r="H10" s="393"/>
      <c r="I10" s="393"/>
      <c r="J10" s="393"/>
      <c r="K10" s="393"/>
      <c r="L10" s="393"/>
      <c r="M10" s="393"/>
      <c r="N10" s="393"/>
      <c r="O10" s="393"/>
      <c r="P10" s="393"/>
      <c r="Q10" s="393"/>
      <c r="R10" s="393"/>
      <c r="S10" s="393"/>
      <c r="T10" s="393"/>
      <c r="U10" s="394"/>
      <c r="V10" s="393"/>
      <c r="W10" s="393"/>
      <c r="X10" s="393"/>
      <c r="Y10" s="393"/>
      <c r="Z10" s="392"/>
    </row>
    <row r="11" spans="2:44" ht="21" customHeight="1">
      <c r="B11" s="392"/>
      <c r="C11" s="393"/>
      <c r="D11" s="78" t="s">
        <v>240</v>
      </c>
      <c r="E11" s="393"/>
      <c r="F11" s="393"/>
      <c r="G11" s="393"/>
      <c r="H11" s="393"/>
      <c r="I11" s="393"/>
      <c r="J11" s="393"/>
      <c r="K11" s="393"/>
      <c r="L11" s="393"/>
      <c r="M11" s="393"/>
      <c r="N11" s="393"/>
      <c r="O11" s="393"/>
      <c r="P11" s="393"/>
      <c r="Q11" s="393"/>
      <c r="R11" s="393"/>
      <c r="S11" s="393"/>
      <c r="T11" s="393"/>
      <c r="U11" s="394"/>
      <c r="V11" s="393"/>
      <c r="W11" s="393"/>
      <c r="X11" s="393"/>
      <c r="Y11" s="393"/>
      <c r="Z11" s="392"/>
    </row>
    <row r="12" spans="2:44" ht="21" customHeight="1">
      <c r="B12" s="392"/>
      <c r="C12" s="393"/>
      <c r="D12" s="1670" t="s">
        <v>241</v>
      </c>
      <c r="E12" s="1671"/>
      <c r="F12" s="1671"/>
      <c r="G12" s="1671"/>
      <c r="H12" s="1671"/>
      <c r="I12" s="1672"/>
      <c r="J12" s="441" t="s">
        <v>159</v>
      </c>
      <c r="K12" s="1791" t="s">
        <v>242</v>
      </c>
      <c r="L12" s="1791"/>
      <c r="M12" s="1791"/>
      <c r="N12" s="1791"/>
      <c r="O12" s="477"/>
      <c r="P12" s="443" t="s">
        <v>159</v>
      </c>
      <c r="Q12" s="1789" t="s">
        <v>243</v>
      </c>
      <c r="R12" s="1789"/>
      <c r="S12" s="1789"/>
      <c r="T12" s="1789"/>
      <c r="U12" s="450"/>
      <c r="V12" s="444"/>
      <c r="W12" s="393"/>
      <c r="X12" s="393"/>
      <c r="Y12" s="393"/>
      <c r="Z12" s="392"/>
    </row>
    <row r="13" spans="2:44" ht="7.5" customHeight="1">
      <c r="B13" s="392"/>
      <c r="C13" s="393"/>
      <c r="D13" s="78"/>
      <c r="E13" s="393"/>
      <c r="F13" s="393"/>
      <c r="G13" s="393"/>
      <c r="H13" s="393"/>
      <c r="I13" s="393"/>
      <c r="J13" s="393"/>
      <c r="K13" s="393"/>
      <c r="L13" s="393"/>
      <c r="M13" s="393"/>
      <c r="N13" s="393"/>
      <c r="O13" s="393"/>
      <c r="P13" s="393"/>
      <c r="Q13" s="393"/>
      <c r="R13" s="393"/>
      <c r="S13" s="393"/>
      <c r="T13" s="393"/>
      <c r="U13" s="394"/>
      <c r="V13" s="393"/>
      <c r="W13" s="393"/>
      <c r="X13" s="393"/>
      <c r="Y13" s="393"/>
      <c r="Z13" s="392"/>
    </row>
    <row r="14" spans="2:44" ht="21" customHeight="1">
      <c r="B14" s="392"/>
      <c r="C14" s="393"/>
      <c r="D14" s="1670" t="s">
        <v>244</v>
      </c>
      <c r="E14" s="1671"/>
      <c r="F14" s="1671"/>
      <c r="G14" s="1671"/>
      <c r="H14" s="1671"/>
      <c r="I14" s="1672"/>
      <c r="J14" s="478" t="s">
        <v>159</v>
      </c>
      <c r="K14" s="1790" t="s">
        <v>245</v>
      </c>
      <c r="L14" s="1790"/>
      <c r="M14" s="1790"/>
      <c r="N14" s="479" t="s">
        <v>159</v>
      </c>
      <c r="O14" s="1789" t="s">
        <v>246</v>
      </c>
      <c r="P14" s="1789"/>
      <c r="Q14" s="1789"/>
      <c r="R14" s="448"/>
      <c r="S14" s="442"/>
      <c r="T14" s="442"/>
      <c r="U14" s="442"/>
      <c r="V14" s="444"/>
      <c r="W14" s="398"/>
      <c r="X14" s="398"/>
      <c r="Y14" s="398"/>
      <c r="Z14" s="392"/>
      <c r="AB14" s="480"/>
    </row>
    <row r="15" spans="2:44" ht="21" customHeight="1">
      <c r="B15" s="392"/>
      <c r="C15" s="393"/>
      <c r="D15" s="1670" t="s">
        <v>247</v>
      </c>
      <c r="E15" s="1671"/>
      <c r="F15" s="1671"/>
      <c r="G15" s="1671"/>
      <c r="H15" s="1671"/>
      <c r="I15" s="1672"/>
      <c r="J15" s="1783"/>
      <c r="K15" s="1784"/>
      <c r="L15" s="1784"/>
      <c r="M15" s="1784"/>
      <c r="N15" s="1784"/>
      <c r="O15" s="1784"/>
      <c r="P15" s="1784"/>
      <c r="Q15" s="1784"/>
      <c r="R15" s="1784"/>
      <c r="S15" s="1784"/>
      <c r="T15" s="1784"/>
      <c r="U15" s="1784"/>
      <c r="V15" s="1785"/>
      <c r="W15" s="451"/>
      <c r="X15" s="398"/>
      <c r="Y15" s="398"/>
      <c r="Z15" s="392"/>
    </row>
    <row r="16" spans="2:44" ht="21" customHeight="1">
      <c r="B16" s="392"/>
      <c r="C16" s="393"/>
      <c r="D16" s="1670" t="s">
        <v>248</v>
      </c>
      <c r="E16" s="1671"/>
      <c r="F16" s="1671"/>
      <c r="G16" s="1671"/>
      <c r="H16" s="1671"/>
      <c r="I16" s="1672"/>
      <c r="J16" s="1788"/>
      <c r="K16" s="1715"/>
      <c r="L16" s="1715"/>
      <c r="M16" s="1715"/>
      <c r="N16" s="1715"/>
      <c r="O16" s="1715"/>
      <c r="P16" s="481" t="s">
        <v>249</v>
      </c>
      <c r="Q16" s="431"/>
      <c r="R16" s="392"/>
      <c r="S16" s="392"/>
      <c r="T16" s="392"/>
      <c r="U16" s="392"/>
      <c r="V16" s="392"/>
      <c r="W16" s="451"/>
      <c r="X16" s="398"/>
      <c r="Y16" s="398"/>
      <c r="Z16" s="392"/>
    </row>
    <row r="17" spans="2:44" ht="21" customHeight="1">
      <c r="B17" s="392"/>
      <c r="C17" s="393"/>
      <c r="D17" s="1676" t="s">
        <v>250</v>
      </c>
      <c r="E17" s="1671"/>
      <c r="F17" s="1671"/>
      <c r="G17" s="1671"/>
      <c r="H17" s="1671"/>
      <c r="I17" s="1672"/>
      <c r="J17" s="1788"/>
      <c r="K17" s="1715"/>
      <c r="L17" s="1715"/>
      <c r="M17" s="1715"/>
      <c r="N17" s="1715"/>
      <c r="O17" s="1715"/>
      <c r="P17" s="481" t="s">
        <v>249</v>
      </c>
      <c r="Q17" s="431"/>
      <c r="R17" s="392"/>
      <c r="S17" s="392"/>
      <c r="T17" s="392"/>
      <c r="U17" s="392"/>
      <c r="V17" s="392"/>
      <c r="W17" s="451"/>
      <c r="X17" s="398"/>
      <c r="Y17" s="398"/>
      <c r="Z17" s="392"/>
    </row>
    <row r="18" spans="2:44" ht="33" customHeight="1">
      <c r="B18" s="392"/>
      <c r="C18" s="393"/>
      <c r="D18" s="1676" t="s">
        <v>828</v>
      </c>
      <c r="E18" s="1671"/>
      <c r="F18" s="1671"/>
      <c r="G18" s="1671"/>
      <c r="H18" s="1671"/>
      <c r="I18" s="1672"/>
      <c r="J18" s="1788"/>
      <c r="K18" s="1715"/>
      <c r="L18" s="1715"/>
      <c r="M18" s="1715"/>
      <c r="N18" s="1715"/>
      <c r="O18" s="1715"/>
      <c r="P18" s="481" t="s">
        <v>249</v>
      </c>
      <c r="Q18" s="431"/>
      <c r="R18" s="392"/>
      <c r="S18" s="392"/>
      <c r="T18" s="392"/>
      <c r="U18" s="392"/>
      <c r="V18" s="392"/>
      <c r="W18" s="451"/>
      <c r="X18" s="398"/>
      <c r="Y18" s="398"/>
      <c r="Z18" s="392"/>
    </row>
    <row r="19" spans="2:44" ht="21" customHeight="1">
      <c r="B19" s="392"/>
      <c r="C19" s="393"/>
      <c r="D19" s="1670" t="s">
        <v>251</v>
      </c>
      <c r="E19" s="1671"/>
      <c r="F19" s="1671"/>
      <c r="G19" s="1671"/>
      <c r="H19" s="1671"/>
      <c r="I19" s="1672"/>
      <c r="J19" s="1788"/>
      <c r="K19" s="1715"/>
      <c r="L19" s="1715"/>
      <c r="M19" s="1715"/>
      <c r="N19" s="1715"/>
      <c r="O19" s="1715"/>
      <c r="P19" s="481" t="s">
        <v>41</v>
      </c>
      <c r="Q19" s="431"/>
      <c r="R19" s="392"/>
      <c r="S19" s="392"/>
      <c r="T19" s="392"/>
      <c r="U19" s="392"/>
      <c r="V19" s="392"/>
      <c r="W19" s="451"/>
      <c r="X19" s="398"/>
      <c r="Y19" s="398"/>
      <c r="Z19" s="392"/>
    </row>
    <row r="20" spans="2:44" ht="7.5" customHeight="1">
      <c r="B20" s="392"/>
      <c r="C20" s="393"/>
      <c r="D20" s="430"/>
      <c r="E20" s="430"/>
      <c r="F20" s="430"/>
      <c r="G20" s="430"/>
      <c r="H20" s="430"/>
      <c r="I20" s="430"/>
      <c r="J20" s="430"/>
      <c r="K20" s="430"/>
      <c r="L20" s="430"/>
      <c r="M20" s="430"/>
      <c r="N20" s="430"/>
      <c r="O20" s="430"/>
      <c r="P20" s="430"/>
      <c r="Q20" s="430"/>
      <c r="R20" s="430"/>
      <c r="S20" s="430"/>
      <c r="T20" s="430"/>
      <c r="U20" s="430"/>
      <c r="V20" s="430"/>
      <c r="W20" s="398"/>
      <c r="X20" s="398"/>
      <c r="Y20" s="398"/>
      <c r="Z20" s="392"/>
    </row>
    <row r="21" spans="2:44" ht="21" customHeight="1">
      <c r="B21" s="392"/>
      <c r="C21" s="393"/>
      <c r="D21" s="1670" t="s">
        <v>252</v>
      </c>
      <c r="E21" s="1671"/>
      <c r="F21" s="1671"/>
      <c r="G21" s="1671"/>
      <c r="H21" s="1671"/>
      <c r="I21" s="1672"/>
      <c r="J21" s="478" t="s">
        <v>159</v>
      </c>
      <c r="K21" s="1790" t="s">
        <v>253</v>
      </c>
      <c r="L21" s="1790"/>
      <c r="M21" s="1790"/>
      <c r="N21" s="479" t="s">
        <v>159</v>
      </c>
      <c r="O21" s="1789" t="s">
        <v>254</v>
      </c>
      <c r="P21" s="1789"/>
      <c r="Q21" s="1789"/>
      <c r="R21" s="479" t="s">
        <v>159</v>
      </c>
      <c r="S21" s="1789" t="s">
        <v>255</v>
      </c>
      <c r="T21" s="1789"/>
      <c r="U21" s="1789"/>
      <c r="V21" s="444"/>
      <c r="W21" s="398"/>
      <c r="X21" s="398"/>
      <c r="Y21" s="398"/>
      <c r="Z21" s="392"/>
      <c r="AB21" s="480"/>
    </row>
    <row r="22" spans="2:44" ht="21" customHeight="1">
      <c r="B22" s="392"/>
      <c r="C22" s="393"/>
      <c r="D22" s="1670" t="s">
        <v>247</v>
      </c>
      <c r="E22" s="1671"/>
      <c r="F22" s="1671"/>
      <c r="G22" s="1671"/>
      <c r="H22" s="1671"/>
      <c r="I22" s="1672"/>
      <c r="J22" s="1783"/>
      <c r="K22" s="1784"/>
      <c r="L22" s="1784"/>
      <c r="M22" s="1784"/>
      <c r="N22" s="1784"/>
      <c r="O22" s="1784"/>
      <c r="P22" s="1784"/>
      <c r="Q22" s="1784"/>
      <c r="R22" s="1784"/>
      <c r="S22" s="1784"/>
      <c r="T22" s="1784"/>
      <c r="U22" s="1784"/>
      <c r="V22" s="1785"/>
      <c r="W22" s="451"/>
      <c r="X22" s="398"/>
      <c r="Y22" s="398"/>
      <c r="Z22" s="392"/>
    </row>
    <row r="23" spans="2:44" ht="21" customHeight="1">
      <c r="B23" s="392"/>
      <c r="C23" s="393"/>
      <c r="D23" s="1670" t="s">
        <v>256</v>
      </c>
      <c r="E23" s="1671"/>
      <c r="F23" s="1671"/>
      <c r="G23" s="1671"/>
      <c r="H23" s="1671"/>
      <c r="I23" s="1672"/>
      <c r="J23" s="1788"/>
      <c r="K23" s="1715"/>
      <c r="L23" s="1715"/>
      <c r="M23" s="1715"/>
      <c r="N23" s="1715"/>
      <c r="O23" s="1715"/>
      <c r="P23" s="481" t="s">
        <v>249</v>
      </c>
      <c r="Q23" s="431"/>
      <c r="R23" s="392"/>
      <c r="S23" s="392"/>
      <c r="T23" s="392"/>
      <c r="U23" s="392"/>
      <c r="V23" s="392"/>
      <c r="W23" s="451"/>
      <c r="X23" s="398"/>
      <c r="Y23" s="398"/>
      <c r="Z23" s="392"/>
    </row>
    <row r="24" spans="2:44" ht="21" customHeight="1">
      <c r="B24" s="392"/>
      <c r="C24" s="393"/>
      <c r="D24" s="1670" t="s">
        <v>257</v>
      </c>
      <c r="E24" s="1671"/>
      <c r="F24" s="1671"/>
      <c r="G24" s="1671"/>
      <c r="H24" s="1671"/>
      <c r="I24" s="1672"/>
      <c r="J24" s="1788"/>
      <c r="K24" s="1715"/>
      <c r="L24" s="1715"/>
      <c r="M24" s="1715"/>
      <c r="N24" s="1715"/>
      <c r="O24" s="1715"/>
      <c r="P24" s="481" t="s">
        <v>249</v>
      </c>
      <c r="Q24" s="431"/>
      <c r="R24" s="392"/>
      <c r="S24" s="392"/>
      <c r="T24" s="392"/>
      <c r="U24" s="392"/>
      <c r="V24" s="392"/>
      <c r="W24" s="451"/>
      <c r="X24" s="398"/>
      <c r="Y24" s="398"/>
      <c r="Z24" s="392"/>
    </row>
    <row r="25" spans="2:44" ht="7.5" customHeight="1">
      <c r="B25" s="392"/>
      <c r="C25" s="393"/>
      <c r="D25" s="431"/>
      <c r="E25" s="431"/>
      <c r="F25" s="431"/>
      <c r="G25" s="431"/>
      <c r="H25" s="431"/>
      <c r="I25" s="431"/>
      <c r="J25" s="431"/>
      <c r="K25" s="431"/>
      <c r="L25" s="431"/>
      <c r="M25" s="431"/>
      <c r="N25" s="431"/>
      <c r="O25" s="431"/>
      <c r="P25" s="431"/>
      <c r="Q25" s="431"/>
      <c r="R25" s="392"/>
      <c r="S25" s="392"/>
      <c r="T25" s="392"/>
      <c r="U25" s="392"/>
      <c r="V25" s="392"/>
      <c r="W25" s="451"/>
      <c r="X25" s="398"/>
      <c r="Y25" s="398"/>
      <c r="Z25" s="392"/>
    </row>
    <row r="26" spans="2:44" ht="21" customHeight="1">
      <c r="B26" s="392"/>
      <c r="C26" s="393"/>
      <c r="D26" s="78" t="s">
        <v>258</v>
      </c>
      <c r="E26" s="430"/>
      <c r="F26" s="430"/>
      <c r="G26" s="430"/>
      <c r="H26" s="430"/>
      <c r="I26" s="430"/>
      <c r="J26" s="430"/>
      <c r="K26" s="430"/>
      <c r="L26" s="430"/>
      <c r="M26" s="430"/>
      <c r="N26" s="430"/>
      <c r="O26" s="430"/>
      <c r="P26" s="430"/>
      <c r="Q26" s="430"/>
      <c r="R26" s="430"/>
      <c r="S26" s="430"/>
      <c r="T26" s="430"/>
      <c r="U26" s="430"/>
      <c r="V26" s="430"/>
      <c r="W26" s="398"/>
      <c r="X26" s="398"/>
      <c r="Y26" s="398"/>
      <c r="Z26" s="392"/>
    </row>
    <row r="27" spans="2:44" ht="21" customHeight="1">
      <c r="B27" s="392"/>
      <c r="C27" s="393"/>
      <c r="D27" s="1670" t="s">
        <v>226</v>
      </c>
      <c r="E27" s="1671"/>
      <c r="F27" s="1671"/>
      <c r="G27" s="1671"/>
      <c r="H27" s="1671"/>
      <c r="I27" s="1672"/>
      <c r="J27" s="1788"/>
      <c r="K27" s="1715"/>
      <c r="L27" s="1715"/>
      <c r="M27" s="1715"/>
      <c r="N27" s="1715"/>
      <c r="O27" s="1715"/>
      <c r="P27" s="481" t="s">
        <v>259</v>
      </c>
      <c r="Q27" s="392"/>
      <c r="R27" s="392"/>
      <c r="S27" s="392"/>
      <c r="T27" s="392"/>
      <c r="U27" s="392"/>
      <c r="V27" s="392"/>
      <c r="W27" s="451"/>
      <c r="X27" s="398"/>
      <c r="Y27" s="398"/>
      <c r="Z27" s="392"/>
    </row>
    <row r="28" spans="2:44" ht="21" customHeight="1">
      <c r="B28" s="392"/>
      <c r="C28" s="393"/>
      <c r="D28" s="1676" t="s">
        <v>260</v>
      </c>
      <c r="E28" s="1671"/>
      <c r="F28" s="1671"/>
      <c r="G28" s="1671"/>
      <c r="H28" s="1671"/>
      <c r="I28" s="1672"/>
      <c r="J28" s="1788"/>
      <c r="K28" s="1715"/>
      <c r="L28" s="1715"/>
      <c r="M28" s="1715"/>
      <c r="N28" s="1715"/>
      <c r="O28" s="1715"/>
      <c r="P28" s="481" t="s">
        <v>261</v>
      </c>
      <c r="Q28" s="392"/>
      <c r="R28" s="392"/>
      <c r="S28" s="392"/>
      <c r="T28" s="392"/>
      <c r="U28" s="392"/>
      <c r="V28" s="392"/>
      <c r="W28" s="451"/>
      <c r="X28" s="398"/>
      <c r="Y28" s="398"/>
      <c r="Z28" s="392"/>
    </row>
    <row r="29" spans="2:44" ht="21" customHeight="1">
      <c r="B29" s="392"/>
      <c r="C29" s="393"/>
      <c r="D29" s="1670" t="s">
        <v>262</v>
      </c>
      <c r="E29" s="1671"/>
      <c r="F29" s="1671"/>
      <c r="G29" s="1671"/>
      <c r="H29" s="1671"/>
      <c r="I29" s="1672"/>
      <c r="J29" s="1379"/>
      <c r="K29" s="1380"/>
      <c r="L29" s="1380"/>
      <c r="M29" s="1380"/>
      <c r="N29" s="1380"/>
      <c r="O29" s="1380"/>
      <c r="P29" s="1381"/>
      <c r="Q29" s="392"/>
      <c r="R29" s="392"/>
      <c r="S29" s="392"/>
      <c r="T29" s="392"/>
      <c r="U29" s="392"/>
      <c r="V29" s="392"/>
      <c r="W29" s="451"/>
      <c r="X29" s="398"/>
      <c r="Y29" s="398"/>
      <c r="Z29" s="392"/>
    </row>
    <row r="30" spans="2:44" ht="7.5" customHeight="1">
      <c r="B30" s="392"/>
      <c r="C30" s="393"/>
      <c r="D30" s="432"/>
      <c r="E30" s="432"/>
      <c r="F30" s="433"/>
      <c r="G30" s="432"/>
      <c r="H30" s="432"/>
      <c r="I30" s="432"/>
      <c r="J30" s="432"/>
      <c r="K30" s="432"/>
      <c r="L30" s="434"/>
      <c r="M30" s="434"/>
      <c r="N30" s="434"/>
      <c r="O30" s="434"/>
      <c r="P30" s="434"/>
      <c r="Q30" s="434"/>
      <c r="R30" s="434"/>
      <c r="S30" s="434"/>
      <c r="T30" s="434"/>
      <c r="U30" s="434"/>
      <c r="V30" s="434"/>
      <c r="W30" s="434"/>
      <c r="X30" s="434"/>
      <c r="Y30" s="434"/>
      <c r="Z30" s="392"/>
    </row>
    <row r="31" spans="2:44" s="482" customFormat="1" ht="21" customHeight="1">
      <c r="B31" s="453"/>
      <c r="C31" s="454" t="s">
        <v>237</v>
      </c>
      <c r="D31" s="64"/>
      <c r="E31" s="64"/>
      <c r="F31" s="64"/>
      <c r="G31" s="64"/>
      <c r="H31" s="455"/>
      <c r="I31" s="456"/>
      <c r="J31" s="457"/>
      <c r="K31" s="455"/>
      <c r="L31" s="456"/>
      <c r="M31" s="455"/>
      <c r="N31" s="455"/>
      <c r="O31" s="458"/>
      <c r="P31" s="457"/>
      <c r="Q31" s="61"/>
      <c r="R31" s="62"/>
      <c r="S31" s="62"/>
      <c r="T31" s="62"/>
      <c r="U31" s="63"/>
      <c r="V31" s="63"/>
      <c r="W31" s="63"/>
      <c r="X31" s="63"/>
      <c r="Y31" s="63"/>
      <c r="Z31" s="63"/>
      <c r="AA31" s="63"/>
      <c r="AB31" s="63"/>
      <c r="AC31" s="63"/>
      <c r="AD31" s="63"/>
      <c r="AE31" s="115"/>
      <c r="AF31" s="63"/>
      <c r="AG31" s="63"/>
      <c r="AH31" s="63"/>
      <c r="AI31" s="108"/>
      <c r="AJ31" s="108"/>
      <c r="AK31" s="108"/>
      <c r="AL31" s="108"/>
      <c r="AM31" s="108"/>
      <c r="AN31" s="108"/>
      <c r="AO31" s="108"/>
      <c r="AP31" s="63"/>
      <c r="AQ31" s="63"/>
      <c r="AR31" s="460"/>
    </row>
    <row r="32" spans="2:44" ht="21" customHeight="1">
      <c r="B32" s="392"/>
      <c r="C32" s="393"/>
      <c r="D32" s="1670" t="s">
        <v>263</v>
      </c>
      <c r="E32" s="1671"/>
      <c r="F32" s="1671"/>
      <c r="G32" s="1671"/>
      <c r="H32" s="1671"/>
      <c r="I32" s="1672"/>
      <c r="J32" s="1792" t="str">
        <f>IF(AND(J8&lt;&gt;"",OR(J12="■",P12="■")),900000,"")</f>
        <v/>
      </c>
      <c r="K32" s="1793"/>
      <c r="L32" s="1793"/>
      <c r="M32" s="1793"/>
      <c r="N32" s="1793"/>
      <c r="O32" s="1793"/>
      <c r="P32" s="481" t="s">
        <v>264</v>
      </c>
      <c r="Q32" s="431"/>
      <c r="R32" s="392"/>
      <c r="S32" s="392"/>
      <c r="T32" s="392"/>
      <c r="U32" s="392"/>
      <c r="V32" s="392"/>
      <c r="W32" s="451"/>
      <c r="X32" s="398"/>
      <c r="Y32" s="398"/>
      <c r="Z32" s="392"/>
    </row>
    <row r="33" spans="2:29" ht="21" customHeight="1">
      <c r="B33" s="392"/>
      <c r="C33" s="393"/>
      <c r="D33" s="78"/>
      <c r="E33" s="393"/>
      <c r="F33" s="393"/>
      <c r="G33" s="393"/>
      <c r="H33" s="393"/>
      <c r="I33" s="393"/>
      <c r="J33" s="393"/>
      <c r="K33" s="393"/>
      <c r="L33" s="393"/>
      <c r="M33" s="393"/>
      <c r="N33" s="393"/>
      <c r="O33" s="393"/>
      <c r="P33" s="393"/>
      <c r="Q33" s="393"/>
      <c r="R33" s="393"/>
      <c r="S33" s="393"/>
      <c r="T33" s="393"/>
      <c r="U33" s="394"/>
      <c r="V33" s="393"/>
      <c r="W33" s="393"/>
      <c r="X33" s="393"/>
      <c r="Y33" s="393"/>
      <c r="Z33" s="392"/>
    </row>
    <row r="34" spans="2:29" ht="21" customHeight="1">
      <c r="B34" s="392"/>
      <c r="C34" s="393"/>
      <c r="D34" s="78"/>
      <c r="E34" s="393"/>
      <c r="F34" s="393"/>
      <c r="G34" s="393"/>
      <c r="H34" s="393"/>
      <c r="I34" s="393"/>
      <c r="J34" s="393"/>
      <c r="K34" s="393"/>
      <c r="L34" s="393"/>
      <c r="M34" s="393"/>
      <c r="N34" s="393"/>
      <c r="O34" s="393"/>
      <c r="P34" s="393"/>
      <c r="Q34" s="393"/>
      <c r="R34" s="393"/>
      <c r="S34" s="393"/>
      <c r="T34" s="393"/>
      <c r="U34" s="394"/>
      <c r="V34" s="393"/>
      <c r="W34" s="393"/>
      <c r="X34" s="393"/>
      <c r="Y34" s="393"/>
      <c r="Z34" s="392"/>
    </row>
    <row r="35" spans="2:29" ht="21" customHeight="1">
      <c r="B35" s="392"/>
      <c r="C35" s="393"/>
      <c r="D35" s="78"/>
      <c r="E35" s="393"/>
      <c r="F35" s="393"/>
      <c r="G35" s="393"/>
      <c r="H35" s="393"/>
      <c r="I35" s="393"/>
      <c r="J35" s="393"/>
      <c r="K35" s="393"/>
      <c r="L35" s="393"/>
      <c r="M35" s="393"/>
      <c r="N35" s="393"/>
      <c r="O35" s="393"/>
      <c r="P35" s="393"/>
      <c r="Q35" s="393"/>
      <c r="R35" s="393"/>
      <c r="S35" s="393"/>
      <c r="T35" s="393"/>
      <c r="U35" s="394"/>
      <c r="V35" s="393"/>
      <c r="W35" s="393"/>
      <c r="X35" s="393"/>
      <c r="Y35" s="393"/>
      <c r="Z35" s="392"/>
    </row>
    <row r="36" spans="2:29" ht="21" customHeight="1">
      <c r="B36" s="392"/>
      <c r="C36" s="393"/>
      <c r="D36" s="78"/>
      <c r="E36" s="393"/>
      <c r="F36" s="393"/>
      <c r="G36" s="393"/>
      <c r="H36" s="393"/>
      <c r="I36" s="393"/>
      <c r="J36" s="393"/>
      <c r="K36" s="393"/>
      <c r="L36" s="393"/>
      <c r="M36" s="393"/>
      <c r="N36" s="393"/>
      <c r="O36" s="393"/>
      <c r="P36" s="393"/>
      <c r="Q36" s="393"/>
      <c r="R36" s="393"/>
      <c r="S36" s="393"/>
      <c r="T36" s="393"/>
      <c r="U36" s="394"/>
      <c r="V36" s="393"/>
      <c r="W36" s="393"/>
      <c r="X36" s="393"/>
      <c r="Y36" s="393"/>
      <c r="Z36" s="392"/>
    </row>
    <row r="37" spans="2:29" ht="21" customHeight="1">
      <c r="B37" s="483"/>
      <c r="C37" s="484"/>
      <c r="D37" s="54"/>
      <c r="E37" s="484"/>
      <c r="F37" s="484"/>
      <c r="G37" s="484"/>
      <c r="H37" s="484"/>
      <c r="I37" s="484"/>
      <c r="J37" s="484"/>
      <c r="K37" s="484"/>
      <c r="L37" s="484"/>
      <c r="M37" s="484"/>
      <c r="N37" s="484"/>
      <c r="O37" s="484"/>
      <c r="P37" s="484"/>
      <c r="Q37" s="484"/>
      <c r="R37" s="484"/>
      <c r="S37" s="484"/>
      <c r="T37" s="484"/>
      <c r="U37" s="485"/>
      <c r="V37" s="484"/>
      <c r="W37" s="484"/>
      <c r="X37" s="484"/>
      <c r="Y37" s="484"/>
      <c r="Z37" s="483"/>
    </row>
    <row r="38" spans="2:29" ht="21" customHeight="1">
      <c r="B38" s="483"/>
      <c r="C38" s="484"/>
      <c r="D38" s="54"/>
      <c r="E38" s="484"/>
      <c r="F38" s="484"/>
      <c r="G38" s="484"/>
      <c r="H38" s="484"/>
      <c r="I38" s="484"/>
      <c r="J38" s="484"/>
      <c r="K38" s="484"/>
      <c r="L38" s="484"/>
      <c r="M38" s="484"/>
      <c r="N38" s="484"/>
      <c r="O38" s="484"/>
      <c r="P38" s="484"/>
      <c r="Q38" s="484"/>
      <c r="R38" s="484"/>
      <c r="S38" s="484"/>
      <c r="T38" s="484"/>
      <c r="U38" s="485"/>
      <c r="V38" s="484"/>
      <c r="W38" s="484"/>
      <c r="X38" s="484"/>
      <c r="Y38" s="484"/>
      <c r="Z38" s="483"/>
    </row>
    <row r="39" spans="2:29" ht="21" customHeight="1">
      <c r="B39" s="483"/>
      <c r="C39" s="484"/>
      <c r="D39" s="54"/>
      <c r="E39" s="484"/>
      <c r="F39" s="484"/>
      <c r="G39" s="484"/>
      <c r="H39" s="484"/>
      <c r="I39" s="484"/>
      <c r="J39" s="484"/>
      <c r="K39" s="484"/>
      <c r="L39" s="484"/>
      <c r="M39" s="484"/>
      <c r="N39" s="484"/>
      <c r="O39" s="484"/>
      <c r="P39" s="484"/>
      <c r="Q39" s="484"/>
      <c r="R39" s="484"/>
      <c r="S39" s="484"/>
      <c r="T39" s="484"/>
      <c r="U39" s="485"/>
      <c r="V39" s="484"/>
      <c r="W39" s="484"/>
      <c r="X39" s="484"/>
      <c r="Y39" s="484"/>
      <c r="Z39" s="483"/>
      <c r="AB39" s="486"/>
      <c r="AC39" s="486"/>
    </row>
    <row r="40" spans="2:29" ht="21" customHeight="1">
      <c r="B40" s="483"/>
      <c r="C40" s="484"/>
      <c r="D40" s="54"/>
      <c r="E40" s="484"/>
      <c r="F40" s="484"/>
      <c r="G40" s="484"/>
      <c r="H40" s="484"/>
      <c r="I40" s="484"/>
      <c r="J40" s="484"/>
      <c r="K40" s="484"/>
      <c r="L40" s="484"/>
      <c r="M40" s="484"/>
      <c r="N40" s="484"/>
      <c r="O40" s="484"/>
      <c r="P40" s="484"/>
      <c r="Q40" s="484"/>
      <c r="R40" s="484"/>
      <c r="S40" s="484"/>
      <c r="T40" s="484"/>
      <c r="U40" s="485"/>
      <c r="V40" s="484"/>
      <c r="W40" s="484"/>
      <c r="X40" s="484"/>
      <c r="Y40" s="484"/>
      <c r="Z40" s="483"/>
      <c r="AB40" s="486"/>
      <c r="AC40" s="486"/>
    </row>
    <row r="41" spans="2:29" ht="21" customHeight="1">
      <c r="B41" s="483"/>
      <c r="C41" s="484"/>
      <c r="D41" s="54"/>
      <c r="E41" s="484"/>
      <c r="F41" s="484"/>
      <c r="G41" s="484"/>
      <c r="H41" s="484"/>
      <c r="I41" s="484"/>
      <c r="J41" s="484"/>
      <c r="K41" s="484"/>
      <c r="L41" s="484"/>
      <c r="M41" s="484"/>
      <c r="N41" s="484"/>
      <c r="O41" s="484"/>
      <c r="P41" s="484"/>
      <c r="Q41" s="484"/>
      <c r="R41" s="484"/>
      <c r="S41" s="484"/>
      <c r="T41" s="484"/>
      <c r="U41" s="485"/>
      <c r="V41" s="484"/>
      <c r="W41" s="484"/>
      <c r="X41" s="484"/>
      <c r="Y41" s="484"/>
      <c r="Z41" s="483"/>
      <c r="AB41" s="486"/>
      <c r="AC41" s="486"/>
    </row>
    <row r="42" spans="2:29" ht="21" customHeight="1">
      <c r="B42" s="483"/>
      <c r="C42" s="484"/>
      <c r="D42" s="54"/>
      <c r="E42" s="484"/>
      <c r="F42" s="484"/>
      <c r="G42" s="484"/>
      <c r="H42" s="484"/>
      <c r="I42" s="484"/>
      <c r="J42" s="484"/>
      <c r="K42" s="484"/>
      <c r="L42" s="484"/>
      <c r="M42" s="484"/>
      <c r="N42" s="484"/>
      <c r="O42" s="484"/>
      <c r="P42" s="484"/>
      <c r="Q42" s="484"/>
      <c r="R42" s="484"/>
      <c r="S42" s="484"/>
      <c r="T42" s="484"/>
      <c r="U42" s="485"/>
      <c r="V42" s="484"/>
      <c r="W42" s="484"/>
      <c r="X42" s="484"/>
      <c r="Y42" s="484"/>
      <c r="Z42" s="483"/>
      <c r="AB42" s="486"/>
      <c r="AC42" s="486"/>
    </row>
    <row r="43" spans="2:29" ht="21" customHeight="1">
      <c r="B43" s="483"/>
      <c r="C43" s="484"/>
      <c r="D43" s="54"/>
      <c r="E43" s="484"/>
      <c r="F43" s="484"/>
      <c r="G43" s="484"/>
      <c r="H43" s="484"/>
      <c r="I43" s="484"/>
      <c r="J43" s="484"/>
      <c r="K43" s="484"/>
      <c r="L43" s="484"/>
      <c r="M43" s="484"/>
      <c r="N43" s="484"/>
      <c r="O43" s="484"/>
      <c r="P43" s="484"/>
      <c r="Q43" s="484"/>
      <c r="R43" s="484"/>
      <c r="S43" s="484"/>
      <c r="T43" s="484"/>
      <c r="U43" s="485"/>
      <c r="V43" s="484"/>
      <c r="W43" s="484"/>
      <c r="X43" s="484"/>
      <c r="Y43" s="484"/>
      <c r="Z43" s="483"/>
      <c r="AB43" s="486"/>
      <c r="AC43" s="486"/>
    </row>
    <row r="44" spans="2:29" ht="21" customHeight="1">
      <c r="B44" s="483"/>
      <c r="C44" s="484"/>
      <c r="D44" s="54"/>
      <c r="E44" s="484"/>
      <c r="F44" s="484"/>
      <c r="G44" s="484"/>
      <c r="H44" s="484"/>
      <c r="I44" s="484"/>
      <c r="J44" s="484"/>
      <c r="K44" s="484"/>
      <c r="L44" s="484"/>
      <c r="M44" s="484"/>
      <c r="N44" s="484"/>
      <c r="O44" s="484"/>
      <c r="P44" s="484"/>
      <c r="Q44" s="484"/>
      <c r="R44" s="484"/>
      <c r="S44" s="484"/>
      <c r="T44" s="484"/>
      <c r="U44" s="485"/>
      <c r="V44" s="484"/>
      <c r="W44" s="484"/>
      <c r="X44" s="484"/>
      <c r="Y44" s="484"/>
      <c r="Z44" s="483"/>
      <c r="AB44" s="486"/>
      <c r="AC44" s="486"/>
    </row>
    <row r="45" spans="2:29" ht="21" customHeight="1">
      <c r="B45" s="483"/>
      <c r="C45" s="484"/>
      <c r="D45" s="54"/>
      <c r="E45" s="484"/>
      <c r="F45" s="484"/>
      <c r="G45" s="484"/>
      <c r="H45" s="484"/>
      <c r="I45" s="484"/>
      <c r="J45" s="484"/>
      <c r="K45" s="484"/>
      <c r="L45" s="484"/>
      <c r="M45" s="484"/>
      <c r="N45" s="484"/>
      <c r="O45" s="484"/>
      <c r="P45" s="484"/>
      <c r="Q45" s="484"/>
      <c r="R45" s="484"/>
      <c r="S45" s="484"/>
      <c r="T45" s="484"/>
      <c r="U45" s="485"/>
      <c r="V45" s="484"/>
      <c r="W45" s="484"/>
      <c r="X45" s="484"/>
      <c r="Y45" s="484"/>
      <c r="Z45" s="483"/>
      <c r="AB45" s="486"/>
      <c r="AC45" s="486"/>
    </row>
    <row r="46" spans="2:29" ht="21" customHeight="1">
      <c r="B46" s="483"/>
      <c r="C46" s="484"/>
      <c r="D46" s="54"/>
      <c r="E46" s="484"/>
      <c r="F46" s="484"/>
      <c r="G46" s="484"/>
      <c r="H46" s="484"/>
      <c r="I46" s="484"/>
      <c r="J46" s="484"/>
      <c r="K46" s="484"/>
      <c r="L46" s="484"/>
      <c r="M46" s="484"/>
      <c r="N46" s="484"/>
      <c r="O46" s="484"/>
      <c r="P46" s="484"/>
      <c r="Q46" s="484"/>
      <c r="R46" s="484"/>
      <c r="S46" s="484"/>
      <c r="T46" s="484"/>
      <c r="U46" s="485"/>
      <c r="V46" s="484"/>
      <c r="W46" s="484"/>
      <c r="X46" s="484"/>
      <c r="Y46" s="484"/>
      <c r="Z46" s="483"/>
      <c r="AB46" s="486"/>
      <c r="AC46" s="486"/>
    </row>
    <row r="47" spans="2:29" ht="21" customHeight="1">
      <c r="B47" s="483"/>
      <c r="C47" s="483"/>
      <c r="D47" s="483"/>
      <c r="E47" s="483"/>
      <c r="F47" s="483"/>
      <c r="G47" s="483"/>
      <c r="H47" s="483"/>
      <c r="I47" s="483"/>
      <c r="J47" s="483"/>
      <c r="K47" s="483"/>
      <c r="L47" s="483"/>
      <c r="M47" s="483"/>
      <c r="N47" s="483"/>
      <c r="O47" s="483"/>
      <c r="P47" s="483"/>
      <c r="Q47" s="483"/>
      <c r="R47" s="483"/>
      <c r="S47" s="483"/>
      <c r="T47" s="483"/>
      <c r="U47" s="483"/>
      <c r="V47" s="483"/>
      <c r="W47" s="483"/>
      <c r="X47" s="483"/>
      <c r="Y47" s="483"/>
      <c r="Z47" s="483"/>
      <c r="AB47" s="486"/>
      <c r="AC47" s="486"/>
    </row>
    <row r="48" spans="2:29" ht="21" customHeight="1">
      <c r="AB48" s="486"/>
      <c r="AC48" s="486"/>
    </row>
    <row r="49" spans="28:30" ht="21" customHeight="1">
      <c r="AB49" s="486"/>
      <c r="AC49" s="486"/>
    </row>
    <row r="50" spans="28:30" ht="21" customHeight="1">
      <c r="AB50" s="486"/>
      <c r="AC50" s="486"/>
    </row>
    <row r="51" spans="28:30" ht="21" customHeight="1">
      <c r="AB51" s="486"/>
      <c r="AC51" s="486"/>
    </row>
    <row r="52" spans="28:30" ht="21" customHeight="1">
      <c r="AB52" s="486"/>
      <c r="AC52" s="486"/>
      <c r="AD52" s="487"/>
    </row>
    <row r="53" spans="28:30" ht="21" customHeight="1">
      <c r="AB53" s="486"/>
      <c r="AC53" s="486"/>
    </row>
    <row r="54" spans="28:30" ht="21" customHeight="1">
      <c r="AB54" s="486"/>
      <c r="AC54" s="486"/>
    </row>
    <row r="55" spans="28:30" ht="21" customHeight="1">
      <c r="AB55" s="486"/>
      <c r="AC55" s="486"/>
    </row>
    <row r="56" spans="28:30" ht="21" customHeight="1">
      <c r="AB56" s="486"/>
      <c r="AC56" s="486"/>
    </row>
    <row r="57" spans="28:30" ht="21" customHeight="1">
      <c r="AB57" s="486"/>
      <c r="AC57" s="486"/>
    </row>
    <row r="58" spans="28:30" ht="21" customHeight="1">
      <c r="AB58" s="486"/>
      <c r="AC58" s="486"/>
    </row>
    <row r="59" spans="28:30" ht="21" customHeight="1">
      <c r="AB59" s="486"/>
      <c r="AC59" s="486"/>
    </row>
    <row r="60" spans="28:30" ht="21" customHeight="1">
      <c r="AB60" s="486"/>
      <c r="AC60" s="486"/>
    </row>
    <row r="61" spans="28:30" ht="21" customHeight="1">
      <c r="AB61" s="486"/>
      <c r="AC61" s="486"/>
    </row>
    <row r="62" spans="28:30" ht="21" customHeight="1">
      <c r="AB62" s="486"/>
      <c r="AC62" s="486"/>
    </row>
    <row r="63" spans="28:30" ht="21" customHeight="1">
      <c r="AB63" s="486"/>
      <c r="AC63" s="486"/>
    </row>
    <row r="64" spans="28:30" ht="21" customHeight="1">
      <c r="AB64" s="488"/>
      <c r="AC64" s="488"/>
    </row>
    <row r="65" spans="28:29" ht="21" customHeight="1">
      <c r="AB65" s="486"/>
      <c r="AC65" s="486"/>
    </row>
    <row r="66" spans="28:29" ht="21" customHeight="1">
      <c r="AB66" s="486"/>
      <c r="AC66" s="486"/>
    </row>
    <row r="67" spans="28:29" ht="21" customHeight="1">
      <c r="AB67" s="486"/>
      <c r="AC67" s="486"/>
    </row>
    <row r="68" spans="28:29" ht="21" customHeight="1">
      <c r="AB68" s="486"/>
      <c r="AC68" s="486"/>
    </row>
    <row r="69" spans="28:29" ht="21" customHeight="1">
      <c r="AB69" s="486"/>
      <c r="AC69" s="486"/>
    </row>
    <row r="70" spans="28:29" ht="21" customHeight="1">
      <c r="AB70" s="486"/>
      <c r="AC70" s="486"/>
    </row>
    <row r="71" spans="28:29" ht="21" customHeight="1">
      <c r="AB71" s="486"/>
      <c r="AC71" s="486"/>
    </row>
    <row r="72" spans="28:29" ht="21" customHeight="1">
      <c r="AB72" s="486"/>
      <c r="AC72" s="486"/>
    </row>
    <row r="73" spans="28:29" ht="21" customHeight="1">
      <c r="AB73" s="486"/>
      <c r="AC73" s="486"/>
    </row>
    <row r="81" spans="29:29" ht="21" customHeight="1">
      <c r="AC81" s="184"/>
    </row>
    <row r="82" spans="29:29" ht="21" customHeight="1">
      <c r="AC82" s="489"/>
    </row>
    <row r="146" spans="28:29" ht="21" customHeight="1">
      <c r="AB146" s="490"/>
      <c r="AC146" s="491"/>
    </row>
    <row r="147" spans="28:29" ht="21" customHeight="1">
      <c r="AB147" s="490"/>
      <c r="AC147" s="491"/>
    </row>
    <row r="148" spans="28:29" ht="21" customHeight="1">
      <c r="AB148" s="490"/>
      <c r="AC148" s="491"/>
    </row>
    <row r="149" spans="28:29" ht="21" customHeight="1">
      <c r="AB149" s="490"/>
      <c r="AC149" s="491"/>
    </row>
    <row r="150" spans="28:29" ht="21" customHeight="1">
      <c r="AB150" s="490"/>
      <c r="AC150" s="491"/>
    </row>
    <row r="151" spans="28:29" ht="21" customHeight="1">
      <c r="AB151" s="490"/>
      <c r="AC151" s="491"/>
    </row>
    <row r="152" spans="28:29" ht="21" customHeight="1">
      <c r="AB152" s="490"/>
      <c r="AC152" s="491"/>
    </row>
    <row r="153" spans="28:29" ht="21" customHeight="1">
      <c r="AB153" s="490"/>
      <c r="AC153" s="491"/>
    </row>
    <row r="154" spans="28:29" ht="21" customHeight="1">
      <c r="AB154" s="490"/>
      <c r="AC154" s="491"/>
    </row>
    <row r="155" spans="28:29" ht="21" customHeight="1">
      <c r="AB155" s="490"/>
      <c r="AC155" s="491"/>
    </row>
    <row r="156" spans="28:29" ht="21" customHeight="1">
      <c r="AB156" s="490"/>
      <c r="AC156" s="491"/>
    </row>
    <row r="157" spans="28:29" ht="21" customHeight="1">
      <c r="AB157" s="490"/>
      <c r="AC157" s="491"/>
    </row>
    <row r="158" spans="28:29" ht="21" customHeight="1">
      <c r="AB158" s="490"/>
      <c r="AC158" s="491"/>
    </row>
    <row r="159" spans="28:29" ht="21" customHeight="1">
      <c r="AB159" s="490"/>
      <c r="AC159" s="491"/>
    </row>
    <row r="160" spans="28:29" ht="21" customHeight="1">
      <c r="AB160" s="490"/>
      <c r="AC160" s="491"/>
    </row>
    <row r="161" spans="28:29" ht="21" customHeight="1">
      <c r="AB161" s="490"/>
      <c r="AC161" s="491"/>
    </row>
    <row r="162" spans="28:29" ht="21" customHeight="1">
      <c r="AB162" s="490"/>
      <c r="AC162" s="491"/>
    </row>
    <row r="163" spans="28:29" ht="21" customHeight="1">
      <c r="AB163" s="490"/>
      <c r="AC163" s="491"/>
    </row>
    <row r="164" spans="28:29" ht="21" customHeight="1">
      <c r="AB164" s="490"/>
      <c r="AC164" s="491"/>
    </row>
    <row r="165" spans="28:29" ht="21" customHeight="1">
      <c r="AB165" s="490"/>
      <c r="AC165" s="491"/>
    </row>
    <row r="166" spans="28:29" ht="21" customHeight="1">
      <c r="AB166" s="490"/>
      <c r="AC166" s="491"/>
    </row>
    <row r="167" spans="28:29" ht="21" customHeight="1">
      <c r="AB167" s="490"/>
      <c r="AC167" s="491"/>
    </row>
    <row r="168" spans="28:29" ht="21" customHeight="1">
      <c r="AB168" s="490"/>
      <c r="AC168" s="491"/>
    </row>
    <row r="169" spans="28:29" ht="21" customHeight="1">
      <c r="AB169" s="490"/>
      <c r="AC169" s="491"/>
    </row>
    <row r="170" spans="28:29" ht="21" customHeight="1">
      <c r="AB170" s="490"/>
      <c r="AC170" s="491"/>
    </row>
    <row r="171" spans="28:29" ht="21" customHeight="1">
      <c r="AB171" s="490"/>
      <c r="AC171" s="491"/>
    </row>
    <row r="172" spans="28:29" ht="21" customHeight="1">
      <c r="AB172" s="490"/>
      <c r="AC172" s="491"/>
    </row>
    <row r="173" spans="28:29" ht="21" customHeight="1">
      <c r="AB173" s="490"/>
      <c r="AC173" s="491"/>
    </row>
    <row r="174" spans="28:29" ht="21" customHeight="1">
      <c r="AB174" s="490"/>
      <c r="AC174" s="491"/>
    </row>
    <row r="175" spans="28:29" ht="21" customHeight="1">
      <c r="AB175" s="490"/>
      <c r="AC175" s="491"/>
    </row>
    <row r="176" spans="28:29" ht="21" customHeight="1">
      <c r="AB176" s="490"/>
      <c r="AC176" s="491"/>
    </row>
    <row r="177" spans="28:29" ht="21" customHeight="1">
      <c r="AB177" s="490"/>
      <c r="AC177" s="491"/>
    </row>
    <row r="178" spans="28:29" ht="21" customHeight="1">
      <c r="AB178" s="490"/>
      <c r="AC178" s="491"/>
    </row>
    <row r="179" spans="28:29" ht="21" customHeight="1">
      <c r="AB179" s="490"/>
      <c r="AC179" s="491"/>
    </row>
    <row r="180" spans="28:29" ht="21" customHeight="1">
      <c r="AB180" s="490"/>
      <c r="AC180" s="491"/>
    </row>
    <row r="181" spans="28:29" ht="21" customHeight="1">
      <c r="AB181" s="490"/>
      <c r="AC181" s="491"/>
    </row>
    <row r="182" spans="28:29" ht="21" customHeight="1">
      <c r="AB182" s="490"/>
      <c r="AC182" s="491"/>
    </row>
    <row r="183" spans="28:29" ht="21" customHeight="1">
      <c r="AB183" s="490"/>
      <c r="AC183" s="491"/>
    </row>
    <row r="184" spans="28:29" ht="21" customHeight="1">
      <c r="AB184" s="490"/>
      <c r="AC184" s="491"/>
    </row>
    <row r="185" spans="28:29" ht="21" customHeight="1">
      <c r="AB185" s="490"/>
      <c r="AC185" s="491"/>
    </row>
    <row r="186" spans="28:29" ht="21" customHeight="1">
      <c r="AB186" s="490"/>
      <c r="AC186" s="491"/>
    </row>
    <row r="187" spans="28:29" ht="21" customHeight="1">
      <c r="AB187" s="57"/>
      <c r="AC187" s="58"/>
    </row>
    <row r="188" spans="28:29" ht="21" customHeight="1">
      <c r="AB188" s="57"/>
      <c r="AC188" s="58"/>
    </row>
    <row r="189" spans="28:29" ht="21" customHeight="1">
      <c r="AB189" s="59"/>
      <c r="AC189" s="60"/>
    </row>
    <row r="190" spans="28:29" ht="21" customHeight="1">
      <c r="AB190" s="59"/>
      <c r="AC190" s="60"/>
    </row>
    <row r="191" spans="28:29" ht="21" customHeight="1">
      <c r="AB191" s="59"/>
      <c r="AC191" s="60"/>
    </row>
    <row r="192" spans="28:29" ht="21" customHeight="1">
      <c r="AB192" s="59"/>
      <c r="AC192" s="60"/>
    </row>
  </sheetData>
  <sheetProtection algorithmName="SHA-512" hashValue="Xg8UXSvDOwWG7ZlIj2DBsN5UAV471BsDivQTH8l58lfbrZvfNVKFngrB9GBPO2loZk15PhQ6YxesBFWXiTbmVA==" saltValue="7+oVtqQNjg+RCD+u5+pKvQ==" spinCount="100000" sheet="1" formatCells="0" formatRows="0" insertRows="0" deleteRows="0" selectLockedCells="1" autoFilter="0" pivotTables="0"/>
  <mergeCells count="38">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7:O27"/>
    <mergeCell ref="J29:P29"/>
    <mergeCell ref="D7:I7"/>
    <mergeCell ref="J7:V7"/>
    <mergeCell ref="D8:I8"/>
    <mergeCell ref="J8:V8"/>
    <mergeCell ref="D14:I14"/>
    <mergeCell ref="D12:I12"/>
    <mergeCell ref="Q12:T12"/>
    <mergeCell ref="K14:M14"/>
    <mergeCell ref="O14:Q14"/>
    <mergeCell ref="K12:N12"/>
    <mergeCell ref="J22:V22"/>
    <mergeCell ref="J17:O17"/>
    <mergeCell ref="D18:I18"/>
    <mergeCell ref="J18:O18"/>
    <mergeCell ref="D15:I15"/>
    <mergeCell ref="J15:V15"/>
    <mergeCell ref="S21:U21"/>
    <mergeCell ref="D19:I19"/>
    <mergeCell ref="J16:O16"/>
    <mergeCell ref="D16:I16"/>
    <mergeCell ref="D17:I17"/>
    <mergeCell ref="J19:O19"/>
  </mergeCells>
  <phoneticPr fontId="23"/>
  <conditionalFormatting sqref="B1:B2">
    <cfRule type="expression" dxfId="65" priority="53">
      <formula>_xlfn.ISFORMULA(B1)=TRUE</formula>
    </cfRule>
  </conditionalFormatting>
  <conditionalFormatting sqref="J12 P12">
    <cfRule type="expression" dxfId="64" priority="27">
      <formula>$J$12="■"</formula>
    </cfRule>
    <cfRule type="expression" dxfId="63" priority="26">
      <formula>$P$12="■"</formula>
    </cfRule>
  </conditionalFormatting>
  <conditionalFormatting sqref="J14 N14 J15:V15 J29">
    <cfRule type="expression" dxfId="62" priority="29">
      <formula>$J$12="■"</formula>
    </cfRule>
  </conditionalFormatting>
  <conditionalFormatting sqref="J14 N14">
    <cfRule type="expression" dxfId="61" priority="24">
      <formula>$N$14="■"</formula>
    </cfRule>
    <cfRule type="expression" dxfId="60" priority="25">
      <formula>$J$14="■"</formula>
    </cfRule>
  </conditionalFormatting>
  <conditionalFormatting sqref="J17">
    <cfRule type="expression" dxfId="59" priority="37">
      <formula>#REF!="■"</formula>
    </cfRule>
    <cfRule type="expression" dxfId="58" priority="36">
      <formula>#REF!="■"</formula>
    </cfRule>
  </conditionalFormatting>
  <conditionalFormatting sqref="J19">
    <cfRule type="expression" dxfId="57" priority="31">
      <formula>#REF!="■"</formula>
    </cfRule>
    <cfRule type="expression" dxfId="56" priority="30">
      <formula>#REF!="■"</formula>
    </cfRule>
  </conditionalFormatting>
  <conditionalFormatting sqref="J21 N21 R21">
    <cfRule type="expression" dxfId="55" priority="10">
      <formula>$R$21="■"</formula>
    </cfRule>
    <cfRule type="expression" dxfId="54" priority="11">
      <formula>$N$21="■"</formula>
    </cfRule>
    <cfRule type="expression" dxfId="53" priority="12">
      <formula>$J$21="■"</formula>
    </cfRule>
  </conditionalFormatting>
  <conditionalFormatting sqref="J21:J22 N21 R21 J29">
    <cfRule type="expression" dxfId="52" priority="28">
      <formula>$P$12="■"</formula>
    </cfRule>
  </conditionalFormatting>
  <conditionalFormatting sqref="J23">
    <cfRule type="expression" dxfId="51" priority="32">
      <formula>#REF!="■"</formula>
    </cfRule>
    <cfRule type="expression" dxfId="50" priority="33">
      <formula>#REF!="■"</formula>
    </cfRule>
  </conditionalFormatting>
  <conditionalFormatting sqref="J12:K12 O12">
    <cfRule type="expression" dxfId="49" priority="5">
      <formula>$P$12="■"</formula>
    </cfRule>
  </conditionalFormatting>
  <conditionalFormatting sqref="J16:O16">
    <cfRule type="expression" dxfId="48" priority="22">
      <formula>$J$12="■"</formula>
    </cfRule>
  </conditionalFormatting>
  <conditionalFormatting sqref="J16:O17">
    <cfRule type="expression" dxfId="47" priority="23">
      <formula>$J$14="■"</formula>
    </cfRule>
  </conditionalFormatting>
  <conditionalFormatting sqref="J18:O18">
    <cfRule type="expression" dxfId="46" priority="17">
      <formula>$J$19&lt;&gt;""</formula>
    </cfRule>
  </conditionalFormatting>
  <conditionalFormatting sqref="J18:O19">
    <cfRule type="expression" dxfId="45" priority="19">
      <formula>$N$14="■"</formula>
    </cfRule>
  </conditionalFormatting>
  <conditionalFormatting sqref="J19:O19">
    <cfRule type="expression" dxfId="44" priority="18">
      <formula>$J$18&lt;&gt;""</formula>
    </cfRule>
  </conditionalFormatting>
  <conditionalFormatting sqref="J23:O23">
    <cfRule type="expression" dxfId="43" priority="15">
      <formula>$P$12="■"</formula>
    </cfRule>
  </conditionalFormatting>
  <conditionalFormatting sqref="J24:O24">
    <cfRule type="expression" dxfId="42" priority="14">
      <formula>$N$21="■"</formula>
    </cfRule>
  </conditionalFormatting>
  <conditionalFormatting sqref="J27:O28 J29">
    <cfRule type="notContainsBlanks" dxfId="41" priority="7">
      <formula>LEN(TRIM(J27))&gt;0</formula>
    </cfRule>
  </conditionalFormatting>
  <conditionalFormatting sqref="J27:O28">
    <cfRule type="expression" dxfId="40" priority="9">
      <formula>$J$12="■"</formula>
    </cfRule>
    <cfRule type="expression" dxfId="39" priority="8">
      <formula>$P$12="■"</formula>
    </cfRule>
  </conditionalFormatting>
  <conditionalFormatting sqref="J8:V8">
    <cfRule type="expression" dxfId="38" priority="56">
      <formula>#REF!="■"</formula>
    </cfRule>
    <cfRule type="containsBlanks" dxfId="37" priority="52">
      <formula>LEN(TRIM(J8))=0</formula>
    </cfRule>
    <cfRule type="expression" dxfId="36" priority="55">
      <formula>#REF!="■"</formula>
    </cfRule>
  </conditionalFormatting>
  <conditionalFormatting sqref="J15:V15 J16:O19">
    <cfRule type="notContainsBlanks" dxfId="35" priority="16">
      <formula>LEN(TRIM(J15))&gt;0</formula>
    </cfRule>
  </conditionalFormatting>
  <conditionalFormatting sqref="J22:V22 J23:O24">
    <cfRule type="notContainsBlanks" dxfId="34" priority="13">
      <formula>LEN(TRIM(J22))&gt;0</formula>
    </cfRule>
  </conditionalFormatting>
  <conditionalFormatting sqref="P12:V12">
    <cfRule type="expression" dxfId="33" priority="4">
      <formula>$J$12="■"</formula>
    </cfRule>
  </conditionalFormatting>
  <conditionalFormatting sqref="V17">
    <cfRule type="expression" dxfId="32" priority="50">
      <formula>#REF!="■"</formula>
    </cfRule>
    <cfRule type="expression" dxfId="31" priority="51">
      <formula>#REF!="■"</formula>
    </cfRule>
  </conditionalFormatting>
  <conditionalFormatting sqref="V18:V19">
    <cfRule type="expression" dxfId="30" priority="21">
      <formula>#REF!="■"</formula>
    </cfRule>
    <cfRule type="expression" dxfId="29" priority="20">
      <formula>#REF!="■"</formula>
    </cfRule>
  </conditionalFormatting>
  <conditionalFormatting sqref="V23:V25">
    <cfRule type="expression" dxfId="28" priority="44">
      <formula>#REF!="■"</formula>
    </cfRule>
    <cfRule type="expression" dxfId="27" priority="45">
      <formula>#REF!="■"</formula>
    </cfRule>
  </conditionalFormatting>
  <conditionalFormatting sqref="V27:V29">
    <cfRule type="expression" dxfId="26" priority="39">
      <formula>#REF!="■"</formula>
    </cfRule>
    <cfRule type="expression" dxfId="25" priority="38">
      <formula>#REF!="■"</formula>
    </cfRule>
  </conditionalFormatting>
  <conditionalFormatting sqref="V32">
    <cfRule type="expression" dxfId="24" priority="34">
      <formula>#REF!="■"</formula>
    </cfRule>
    <cfRule type="expression" dxfId="23" priority="35">
      <formula>#REF!="■"</formula>
    </cfRule>
  </conditionalFormatting>
  <conditionalFormatting sqref="AC81:AC82 AB146:AC192">
    <cfRule type="expression" priority="54">
      <formula>CELL("protect",AB81)=0</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scale="89" fitToHeight="0" orientation="portrait" r:id="rId1"/>
  <headerFooter scaleWithDoc="0">
    <oddFooter>&amp;R&amp;K00-036R7中層ZEH-M_ver.1.1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65D4-1B9C-4ED4-B1D4-5564312AEC25}">
  <sheetPr>
    <pageSetUpPr fitToPage="1"/>
  </sheetPr>
  <dimension ref="B1:AR191"/>
  <sheetViews>
    <sheetView showGridLines="0" view="pageBreakPreview" topLeftCell="B2" zoomScale="80" zoomScaleNormal="100" zoomScaleSheetLayoutView="80" workbookViewId="0">
      <selection activeCell="J10" sqref="J10:V10"/>
    </sheetView>
  </sheetViews>
  <sheetFormatPr defaultColWidth="4.625" defaultRowHeight="21" customHeight="1"/>
  <cols>
    <col min="1" max="1" width="0" style="392" hidden="1" customWidth="1"/>
    <col min="2" max="26" width="4.625" style="392"/>
    <col min="27" max="27" width="4.625" style="483"/>
    <col min="28" max="28" width="4.625" style="497"/>
    <col min="29" max="29" width="4.625" style="498"/>
    <col min="30" max="16384" width="4.625" style="392"/>
  </cols>
  <sheetData>
    <row r="1" spans="2:44" s="493" customFormat="1" ht="21" hidden="1" customHeight="1">
      <c r="B1" s="350"/>
      <c r="C1" s="492"/>
      <c r="D1" s="492"/>
      <c r="E1" s="492"/>
      <c r="F1" s="492"/>
      <c r="G1" s="492"/>
      <c r="H1" s="492"/>
      <c r="I1" s="492"/>
      <c r="J1" s="492"/>
      <c r="K1" s="492"/>
      <c r="L1" s="492"/>
      <c r="M1" s="492"/>
      <c r="N1" s="492"/>
      <c r="O1" s="492"/>
      <c r="P1" s="492"/>
      <c r="Q1" s="492"/>
      <c r="AA1" s="494"/>
      <c r="AB1" s="495"/>
      <c r="AC1" s="496"/>
    </row>
    <row r="2" spans="2:44" ht="21.75" customHeight="1">
      <c r="B2" s="50" t="s">
        <v>323</v>
      </c>
    </row>
    <row r="3" spans="2:44" ht="21" customHeight="1">
      <c r="Q3" s="108"/>
      <c r="Y3" s="108"/>
      <c r="Z3" s="427"/>
    </row>
    <row r="4" spans="2:44" ht="21" customHeight="1">
      <c r="B4" s="428" t="s">
        <v>996</v>
      </c>
      <c r="D4" s="393"/>
      <c r="E4" s="393"/>
      <c r="F4" s="393"/>
      <c r="G4" s="393"/>
      <c r="H4" s="393"/>
      <c r="I4" s="393"/>
      <c r="J4" s="393"/>
      <c r="K4" s="393"/>
      <c r="L4" s="393"/>
      <c r="M4" s="393"/>
      <c r="N4" s="393"/>
      <c r="O4" s="393"/>
      <c r="P4" s="393"/>
      <c r="Q4" s="393"/>
      <c r="R4" s="393"/>
      <c r="S4" s="393"/>
      <c r="T4" s="393"/>
      <c r="U4" s="393"/>
      <c r="V4" s="393"/>
      <c r="W4" s="393"/>
      <c r="X4" s="393"/>
      <c r="Y4" s="393"/>
      <c r="Z4" s="427" t="s">
        <v>202</v>
      </c>
    </row>
    <row r="5" spans="2:44" ht="21" customHeight="1">
      <c r="C5" s="393"/>
      <c r="D5" s="429"/>
      <c r="E5" s="429"/>
      <c r="F5" s="429"/>
      <c r="G5" s="429"/>
      <c r="H5" s="429"/>
      <c r="I5" s="393"/>
      <c r="J5" s="393"/>
      <c r="K5" s="393"/>
      <c r="L5" s="393"/>
      <c r="M5" s="393"/>
      <c r="N5" s="393"/>
      <c r="O5" s="393"/>
      <c r="P5" s="393"/>
      <c r="Q5" s="393"/>
      <c r="R5" s="393"/>
      <c r="S5" s="393"/>
      <c r="T5" s="393"/>
      <c r="U5" s="393"/>
      <c r="V5" s="393"/>
      <c r="W5" s="393"/>
      <c r="X5" s="393"/>
      <c r="Y5" s="393"/>
    </row>
    <row r="6" spans="2:44" ht="21" customHeight="1">
      <c r="C6" s="393" t="s">
        <v>229</v>
      </c>
      <c r="D6" s="78"/>
      <c r="E6" s="393"/>
      <c r="F6" s="393"/>
      <c r="G6" s="393"/>
      <c r="H6" s="393"/>
      <c r="I6" s="393"/>
      <c r="J6" s="393"/>
      <c r="K6" s="393"/>
      <c r="L6" s="393"/>
      <c r="M6" s="393"/>
      <c r="N6" s="393"/>
      <c r="O6" s="393"/>
      <c r="P6" s="393"/>
      <c r="Q6" s="393"/>
      <c r="R6" s="393"/>
      <c r="S6" s="393"/>
      <c r="T6" s="393"/>
      <c r="U6" s="394"/>
      <c r="V6" s="393"/>
      <c r="W6" s="393"/>
      <c r="X6" s="393"/>
      <c r="Y6" s="393"/>
      <c r="AQ6" s="498"/>
      <c r="AR6" s="499"/>
    </row>
    <row r="7" spans="2:44" ht="21" customHeight="1">
      <c r="C7" s="393"/>
      <c r="D7" s="1670" t="s">
        <v>230</v>
      </c>
      <c r="E7" s="1671"/>
      <c r="F7" s="1671"/>
      <c r="G7" s="1671"/>
      <c r="H7" s="1671"/>
      <c r="I7" s="1672"/>
      <c r="J7" s="1674" t="str">
        <f>IF(入力シート!F11="","",入力シート!F11)&amp;"中層ＺＥＨ-Ｍ支援事業"</f>
        <v>中層ＺＥＨ-Ｍ支援事業</v>
      </c>
      <c r="K7" s="1674"/>
      <c r="L7" s="1674"/>
      <c r="M7" s="1674"/>
      <c r="N7" s="1674"/>
      <c r="O7" s="1674"/>
      <c r="P7" s="1674"/>
      <c r="Q7" s="1674"/>
      <c r="R7" s="1674"/>
      <c r="S7" s="1674"/>
      <c r="T7" s="1674"/>
      <c r="U7" s="1674"/>
      <c r="V7" s="1675"/>
      <c r="W7" s="398"/>
      <c r="X7" s="398"/>
      <c r="Y7" s="398"/>
    </row>
    <row r="8" spans="2:44" ht="7.5" customHeight="1">
      <c r="C8" s="393"/>
      <c r="D8" s="431"/>
      <c r="E8" s="431"/>
      <c r="F8" s="431"/>
      <c r="G8" s="431"/>
      <c r="H8" s="431"/>
      <c r="I8" s="431"/>
      <c r="J8" s="500"/>
      <c r="K8" s="500"/>
      <c r="L8" s="500"/>
      <c r="M8" s="500"/>
      <c r="N8" s="500"/>
      <c r="O8" s="500"/>
      <c r="P8" s="500"/>
      <c r="Q8" s="500"/>
      <c r="R8" s="500"/>
      <c r="S8" s="500"/>
      <c r="T8" s="500"/>
      <c r="U8" s="500"/>
      <c r="V8" s="500"/>
      <c r="W8" s="398"/>
      <c r="X8" s="398"/>
      <c r="Y8" s="398"/>
    </row>
    <row r="9" spans="2:44" ht="21" customHeight="1">
      <c r="C9" s="393" t="s">
        <v>212</v>
      </c>
      <c r="D9" s="78"/>
      <c r="E9" s="393"/>
      <c r="F9" s="393"/>
      <c r="G9" s="393"/>
      <c r="H9" s="393"/>
      <c r="I9" s="393"/>
      <c r="J9" s="393"/>
      <c r="K9" s="393"/>
      <c r="L9" s="393"/>
      <c r="M9" s="393"/>
      <c r="N9" s="393"/>
      <c r="O9" s="393"/>
      <c r="P9" s="393"/>
      <c r="Q9" s="393"/>
      <c r="R9" s="393"/>
      <c r="S9" s="393"/>
      <c r="T9" s="393"/>
      <c r="U9" s="394"/>
      <c r="V9" s="393"/>
      <c r="W9" s="393"/>
      <c r="X9" s="393"/>
      <c r="Y9" s="393"/>
    </row>
    <row r="10" spans="2:44" ht="21" customHeight="1">
      <c r="C10" s="393"/>
      <c r="D10" s="1670" t="s">
        <v>166</v>
      </c>
      <c r="E10" s="1671"/>
      <c r="F10" s="1671"/>
      <c r="G10" s="1671"/>
      <c r="H10" s="1671"/>
      <c r="I10" s="1672"/>
      <c r="J10" s="1717"/>
      <c r="K10" s="1718"/>
      <c r="L10" s="1718"/>
      <c r="M10" s="1718"/>
      <c r="N10" s="1718"/>
      <c r="O10" s="1718"/>
      <c r="P10" s="1718"/>
      <c r="Q10" s="1718"/>
      <c r="R10" s="1718"/>
      <c r="S10" s="1718"/>
      <c r="T10" s="1718"/>
      <c r="U10" s="1718"/>
      <c r="V10" s="1719"/>
      <c r="W10" s="451"/>
      <c r="X10" s="398"/>
      <c r="Y10" s="398"/>
    </row>
    <row r="11" spans="2:44" ht="30" customHeight="1">
      <c r="C11" s="393"/>
      <c r="D11" s="1676" t="s">
        <v>265</v>
      </c>
      <c r="E11" s="1671"/>
      <c r="F11" s="1671"/>
      <c r="G11" s="1671"/>
      <c r="H11" s="1671"/>
      <c r="I11" s="1672"/>
      <c r="J11" s="1717"/>
      <c r="K11" s="1718"/>
      <c r="L11" s="1718"/>
      <c r="M11" s="1718"/>
      <c r="N11" s="1718"/>
      <c r="O11" s="1718"/>
      <c r="P11" s="1718"/>
      <c r="Q11" s="1718"/>
      <c r="R11" s="1718"/>
      <c r="S11" s="1718"/>
      <c r="T11" s="1718"/>
      <c r="U11" s="1718"/>
      <c r="V11" s="1719"/>
      <c r="W11" s="451"/>
      <c r="X11" s="398"/>
      <c r="Y11" s="398"/>
    </row>
    <row r="12" spans="2:44" ht="21" customHeight="1">
      <c r="C12" s="393"/>
      <c r="D12" s="1670" t="s">
        <v>215</v>
      </c>
      <c r="E12" s="1671"/>
      <c r="F12" s="1671"/>
      <c r="G12" s="1671"/>
      <c r="H12" s="1671"/>
      <c r="I12" s="1672"/>
      <c r="J12" s="441" t="s">
        <v>159</v>
      </c>
      <c r="K12" s="450" t="s">
        <v>266</v>
      </c>
      <c r="L12" s="448"/>
      <c r="M12" s="442"/>
      <c r="N12" s="442"/>
      <c r="O12" s="443" t="s">
        <v>159</v>
      </c>
      <c r="P12" s="450" t="s">
        <v>267</v>
      </c>
      <c r="Q12" s="442"/>
      <c r="R12" s="442"/>
      <c r="S12" s="442"/>
      <c r="T12" s="442"/>
      <c r="U12" s="442"/>
      <c r="V12" s="444"/>
      <c r="W12" s="398"/>
      <c r="X12" s="398"/>
      <c r="Y12" s="398"/>
      <c r="AB12" s="501"/>
    </row>
    <row r="13" spans="2:44" ht="7.5" customHeight="1">
      <c r="C13" s="393"/>
      <c r="D13" s="432"/>
      <c r="E13" s="432"/>
      <c r="F13" s="433"/>
      <c r="G13" s="432"/>
      <c r="H13" s="432"/>
      <c r="I13" s="432"/>
      <c r="J13" s="432"/>
      <c r="K13" s="432"/>
      <c r="L13" s="434"/>
      <c r="M13" s="434"/>
      <c r="N13" s="434"/>
      <c r="O13" s="434"/>
      <c r="P13" s="434"/>
      <c r="Q13" s="434"/>
      <c r="R13" s="434"/>
      <c r="S13" s="434"/>
      <c r="T13" s="434"/>
      <c r="U13" s="434"/>
      <c r="V13" s="434"/>
      <c r="W13" s="434"/>
      <c r="X13" s="434"/>
      <c r="Y13" s="434"/>
    </row>
    <row r="14" spans="2:44" ht="21" customHeight="1">
      <c r="C14" s="393"/>
      <c r="D14" s="1670" t="s">
        <v>268</v>
      </c>
      <c r="E14" s="1671"/>
      <c r="F14" s="1671"/>
      <c r="G14" s="1671"/>
      <c r="H14" s="1671"/>
      <c r="I14" s="1672"/>
      <c r="J14" s="1670" t="s">
        <v>269</v>
      </c>
      <c r="K14" s="1672"/>
      <c r="L14" s="1718"/>
      <c r="M14" s="1718"/>
      <c r="N14" s="1718"/>
      <c r="O14" s="1718"/>
      <c r="P14" s="1718"/>
      <c r="Q14" s="1718"/>
      <c r="R14" s="1670" t="s">
        <v>270</v>
      </c>
      <c r="S14" s="1672"/>
      <c r="T14" s="1715"/>
      <c r="U14" s="1715"/>
      <c r="V14" s="481" t="s">
        <v>271</v>
      </c>
      <c r="W14" s="451"/>
      <c r="X14" s="398"/>
      <c r="Y14" s="398"/>
    </row>
    <row r="15" spans="2:44" ht="21" customHeight="1">
      <c r="C15" s="393"/>
      <c r="D15" s="1670" t="s">
        <v>272</v>
      </c>
      <c r="E15" s="1671"/>
      <c r="F15" s="1671"/>
      <c r="G15" s="1671"/>
      <c r="H15" s="1671"/>
      <c r="I15" s="1672"/>
      <c r="J15" s="1670" t="s">
        <v>269</v>
      </c>
      <c r="K15" s="1672"/>
      <c r="L15" s="1718"/>
      <c r="M15" s="1718"/>
      <c r="N15" s="1718"/>
      <c r="O15" s="1718"/>
      <c r="P15" s="1718"/>
      <c r="Q15" s="1718"/>
      <c r="R15" s="1670" t="s">
        <v>270</v>
      </c>
      <c r="S15" s="1672"/>
      <c r="T15" s="1715"/>
      <c r="U15" s="1715"/>
      <c r="V15" s="481" t="s">
        <v>271</v>
      </c>
      <c r="W15" s="451"/>
      <c r="X15" s="398"/>
      <c r="Y15" s="398"/>
    </row>
    <row r="16" spans="2:44" ht="21" customHeight="1">
      <c r="C16" s="393"/>
      <c r="D16" s="1670" t="s">
        <v>273</v>
      </c>
      <c r="E16" s="1671"/>
      <c r="F16" s="1671"/>
      <c r="G16" s="1671"/>
      <c r="H16" s="1671"/>
      <c r="I16" s="1672"/>
      <c r="J16" s="1670" t="s">
        <v>269</v>
      </c>
      <c r="K16" s="1672"/>
      <c r="L16" s="1718"/>
      <c r="M16" s="1718"/>
      <c r="N16" s="1718"/>
      <c r="O16" s="1718"/>
      <c r="P16" s="1718"/>
      <c r="Q16" s="1718"/>
      <c r="R16" s="1670" t="s">
        <v>270</v>
      </c>
      <c r="S16" s="1672"/>
      <c r="T16" s="1715"/>
      <c r="U16" s="1715"/>
      <c r="V16" s="481" t="s">
        <v>271</v>
      </c>
      <c r="W16" s="451"/>
      <c r="X16" s="398"/>
      <c r="Y16" s="398"/>
    </row>
    <row r="17" spans="2:44" ht="21" customHeight="1">
      <c r="C17" s="393"/>
      <c r="D17" s="1676" t="s">
        <v>274</v>
      </c>
      <c r="E17" s="1671"/>
      <c r="F17" s="1671"/>
      <c r="G17" s="1671"/>
      <c r="H17" s="1671"/>
      <c r="I17" s="1672"/>
      <c r="J17" s="1803"/>
      <c r="K17" s="1804"/>
      <c r="L17" s="1804"/>
      <c r="M17" s="1804"/>
      <c r="N17" s="1804"/>
      <c r="O17" s="1804"/>
      <c r="P17" s="1804"/>
      <c r="Q17" s="1804"/>
      <c r="R17" s="1804"/>
      <c r="S17" s="1804"/>
      <c r="T17" s="1788"/>
      <c r="U17" s="1715"/>
      <c r="V17" s="444" t="s">
        <v>275</v>
      </c>
      <c r="W17" s="451"/>
      <c r="X17" s="398"/>
      <c r="Y17" s="398"/>
    </row>
    <row r="18" spans="2:44" ht="7.5" customHeight="1">
      <c r="C18" s="393"/>
      <c r="D18" s="432"/>
      <c r="E18" s="432"/>
      <c r="F18" s="433"/>
      <c r="G18" s="432"/>
      <c r="H18" s="432"/>
      <c r="I18" s="432"/>
      <c r="J18" s="432"/>
      <c r="K18" s="432"/>
      <c r="L18" s="434"/>
      <c r="M18" s="434"/>
      <c r="N18" s="434"/>
      <c r="O18" s="434"/>
      <c r="P18" s="434"/>
      <c r="Q18" s="434"/>
      <c r="R18" s="434"/>
      <c r="S18" s="434"/>
      <c r="T18" s="434"/>
      <c r="U18" s="434"/>
      <c r="V18" s="434"/>
      <c r="W18" s="434"/>
      <c r="X18" s="434"/>
      <c r="Y18" s="434"/>
    </row>
    <row r="19" spans="2:44" ht="21" customHeight="1">
      <c r="C19" s="393"/>
      <c r="D19" s="1676" t="s">
        <v>227</v>
      </c>
      <c r="E19" s="1671"/>
      <c r="F19" s="1671"/>
      <c r="G19" s="1671"/>
      <c r="H19" s="1671"/>
      <c r="I19" s="1672"/>
      <c r="J19" s="1717"/>
      <c r="K19" s="1718"/>
      <c r="L19" s="1718"/>
      <c r="M19" s="1718"/>
      <c r="N19" s="1718"/>
      <c r="O19" s="1718"/>
      <c r="P19" s="1718"/>
      <c r="Q19" s="1718"/>
      <c r="R19" s="1718"/>
      <c r="S19" s="1718"/>
      <c r="T19" s="1718"/>
      <c r="U19" s="1718"/>
      <c r="V19" s="1719"/>
      <c r="W19" s="451"/>
      <c r="X19" s="398"/>
      <c r="Y19" s="398"/>
    </row>
    <row r="20" spans="2:44" ht="7.5" customHeight="1">
      <c r="C20" s="393"/>
      <c r="D20" s="432"/>
      <c r="E20" s="432"/>
      <c r="F20" s="433"/>
      <c r="G20" s="432"/>
      <c r="H20" s="432"/>
      <c r="I20" s="432"/>
      <c r="J20" s="432"/>
      <c r="K20" s="432"/>
      <c r="L20" s="434"/>
      <c r="M20" s="434"/>
      <c r="N20" s="434"/>
      <c r="O20" s="434"/>
      <c r="P20" s="434"/>
      <c r="Q20" s="434"/>
      <c r="R20" s="434"/>
      <c r="S20" s="434"/>
      <c r="T20" s="434"/>
      <c r="U20" s="434"/>
      <c r="V20" s="434"/>
      <c r="W20" s="434"/>
      <c r="X20" s="434"/>
      <c r="Y20" s="434"/>
    </row>
    <row r="21" spans="2:44" s="461" customFormat="1" ht="21" customHeight="1">
      <c r="B21" s="453"/>
      <c r="C21" s="454" t="s">
        <v>237</v>
      </c>
      <c r="D21" s="64"/>
      <c r="E21" s="64"/>
      <c r="F21" s="64"/>
      <c r="G21" s="64"/>
      <c r="H21" s="455"/>
      <c r="I21" s="456"/>
      <c r="J21" s="457"/>
      <c r="K21" s="455"/>
      <c r="L21" s="456"/>
      <c r="M21" s="455"/>
      <c r="N21" s="457"/>
      <c r="O21" s="458"/>
      <c r="P21" s="457"/>
      <c r="Q21" s="61"/>
      <c r="R21" s="62"/>
      <c r="S21" s="62"/>
      <c r="T21" s="62"/>
      <c r="U21" s="63"/>
      <c r="V21" s="63"/>
      <c r="W21" s="63"/>
      <c r="X21" s="63"/>
      <c r="Y21" s="63"/>
      <c r="Z21" s="63"/>
      <c r="AA21" s="459"/>
      <c r="AB21" s="459"/>
      <c r="AC21" s="63"/>
      <c r="AD21" s="63"/>
      <c r="AE21" s="288"/>
      <c r="AF21" s="63"/>
      <c r="AG21" s="63"/>
      <c r="AH21" s="63"/>
      <c r="AI21" s="108"/>
      <c r="AJ21" s="108"/>
      <c r="AK21" s="108"/>
      <c r="AL21" s="108"/>
      <c r="AM21" s="108"/>
      <c r="AN21" s="108"/>
      <c r="AO21" s="108"/>
      <c r="AP21" s="63"/>
      <c r="AQ21" s="63"/>
      <c r="AR21" s="460"/>
    </row>
    <row r="22" spans="2:44" s="461" customFormat="1" ht="21" customHeight="1">
      <c r="B22" s="453"/>
      <c r="C22" s="108"/>
      <c r="D22" s="1764" t="s">
        <v>709</v>
      </c>
      <c r="E22" s="1765"/>
      <c r="F22" s="1765"/>
      <c r="G22" s="1765"/>
      <c r="H22" s="1765"/>
      <c r="I22" s="1766"/>
      <c r="J22" s="1778" t="s">
        <v>228</v>
      </c>
      <c r="K22" s="1779"/>
      <c r="L22" s="1779"/>
      <c r="M22" s="1779"/>
      <c r="N22" s="1805"/>
      <c r="O22" s="1780" t="s">
        <v>221</v>
      </c>
      <c r="P22" s="1781"/>
      <c r="Q22" s="1781"/>
      <c r="R22" s="1781"/>
      <c r="S22" s="1782"/>
      <c r="T22" s="1806"/>
      <c r="U22" s="1807"/>
      <c r="V22" s="1807"/>
      <c r="W22" s="1807"/>
      <c r="X22" s="1807"/>
      <c r="Y22" s="460"/>
      <c r="Z22" s="460"/>
      <c r="AA22" s="462"/>
      <c r="AB22" s="462"/>
      <c r="AC22" s="460"/>
      <c r="AD22" s="108"/>
      <c r="AE22" s="63"/>
      <c r="AF22" s="63"/>
      <c r="AG22" s="460"/>
    </row>
    <row r="23" spans="2:44" s="461" customFormat="1" ht="21" customHeight="1">
      <c r="B23" s="453"/>
      <c r="C23" s="108"/>
      <c r="D23" s="1794"/>
      <c r="E23" s="1795"/>
      <c r="F23" s="1795"/>
      <c r="G23" s="1795"/>
      <c r="H23" s="1795"/>
      <c r="I23" s="1796"/>
      <c r="J23" s="1797">
        <f>T17</f>
        <v>0</v>
      </c>
      <c r="K23" s="1798"/>
      <c r="L23" s="1798"/>
      <c r="M23" s="1798"/>
      <c r="N23" s="502" t="s">
        <v>41</v>
      </c>
      <c r="O23" s="1799">
        <f>IF(J12="■",IF(J23&gt;=22,900000,0),IF(O12="■",IF(AND(J23&gt;=5,J23&lt;8),650000,IF(J23&gt;=8,800000,0)),0))</f>
        <v>0</v>
      </c>
      <c r="P23" s="1800"/>
      <c r="Q23" s="1800"/>
      <c r="R23" s="1800"/>
      <c r="S23" s="503" t="s">
        <v>223</v>
      </c>
      <c r="T23" s="1801"/>
      <c r="U23" s="1802"/>
      <c r="V23" s="1802"/>
      <c r="W23" s="1802"/>
      <c r="X23" s="108"/>
      <c r="Y23" s="504"/>
      <c r="Z23" s="504"/>
      <c r="AA23" s="505"/>
      <c r="AB23" s="467"/>
      <c r="AC23" s="108"/>
      <c r="AD23" s="108"/>
      <c r="AE23" s="63"/>
      <c r="AF23" s="63"/>
      <c r="AG23" s="460"/>
    </row>
    <row r="24" spans="2:44" s="461" customFormat="1" ht="21" customHeight="1">
      <c r="B24" s="453"/>
      <c r="D24" s="288"/>
      <c r="E24" s="64"/>
      <c r="F24" s="64"/>
      <c r="G24" s="64"/>
      <c r="H24" s="62"/>
      <c r="I24" s="62"/>
      <c r="J24" s="456"/>
      <c r="K24" s="457"/>
      <c r="L24" s="62"/>
      <c r="M24" s="62"/>
      <c r="N24" s="456"/>
      <c r="O24" s="456"/>
      <c r="P24" s="62"/>
      <c r="Q24" s="62"/>
      <c r="R24" s="458"/>
      <c r="S24" s="456"/>
      <c r="T24" s="456"/>
      <c r="U24" s="456"/>
      <c r="V24" s="456"/>
      <c r="W24" s="456"/>
      <c r="X24" s="456"/>
      <c r="Y24" s="63"/>
      <c r="Z24" s="63"/>
      <c r="AA24" s="459"/>
      <c r="AB24" s="459"/>
      <c r="AC24" s="63"/>
      <c r="AD24" s="460"/>
      <c r="AE24" s="288"/>
      <c r="AF24" s="460"/>
      <c r="AG24" s="460"/>
      <c r="AH24" s="460"/>
      <c r="AI24" s="460"/>
      <c r="AJ24" s="460"/>
      <c r="AK24" s="460"/>
      <c r="AL24" s="460"/>
      <c r="AM24" s="460"/>
      <c r="AN24" s="472"/>
      <c r="AO24" s="472"/>
      <c r="AP24" s="472"/>
      <c r="AQ24" s="472"/>
      <c r="AR24" s="460"/>
    </row>
    <row r="25" spans="2:44" ht="21" customHeight="1">
      <c r="C25" s="393"/>
      <c r="D25" s="78"/>
      <c r="E25" s="393"/>
      <c r="F25" s="393"/>
      <c r="G25" s="393"/>
      <c r="H25" s="393"/>
      <c r="I25" s="393"/>
      <c r="J25" s="393"/>
      <c r="K25" s="393"/>
      <c r="L25" s="393"/>
      <c r="M25" s="393"/>
      <c r="N25" s="393"/>
      <c r="O25" s="393"/>
      <c r="P25" s="393"/>
      <c r="Q25" s="393"/>
      <c r="R25" s="393"/>
      <c r="S25" s="393"/>
      <c r="T25" s="393"/>
      <c r="U25" s="394"/>
      <c r="V25" s="393"/>
      <c r="W25" s="393"/>
      <c r="X25" s="393"/>
      <c r="Y25" s="393"/>
    </row>
    <row r="26" spans="2:44" ht="21" customHeight="1">
      <c r="C26" s="393"/>
      <c r="D26" s="78"/>
      <c r="E26" s="393"/>
      <c r="F26" s="393"/>
      <c r="G26" s="393"/>
      <c r="H26" s="393"/>
      <c r="I26" s="393"/>
      <c r="J26" s="393"/>
      <c r="K26" s="393"/>
      <c r="L26" s="393"/>
      <c r="M26" s="393"/>
      <c r="N26" s="393"/>
      <c r="O26" s="393"/>
      <c r="P26" s="393"/>
      <c r="Q26" s="393"/>
      <c r="R26" s="393"/>
      <c r="S26" s="393"/>
      <c r="T26" s="393"/>
      <c r="U26" s="394"/>
      <c r="V26" s="393"/>
      <c r="W26" s="393"/>
      <c r="X26" s="393"/>
      <c r="Y26" s="393"/>
    </row>
    <row r="27" spans="2:44" ht="21" customHeight="1">
      <c r="C27" s="393"/>
      <c r="D27" s="78"/>
      <c r="E27" s="393"/>
      <c r="F27" s="393"/>
      <c r="G27" s="393"/>
      <c r="H27" s="393"/>
      <c r="I27" s="393"/>
      <c r="J27" s="393"/>
      <c r="K27" s="393"/>
      <c r="L27" s="393"/>
      <c r="M27" s="393"/>
      <c r="N27" s="393"/>
      <c r="O27" s="393"/>
      <c r="P27" s="393"/>
      <c r="Q27" s="393"/>
      <c r="R27" s="393"/>
      <c r="S27" s="393"/>
      <c r="T27" s="393"/>
      <c r="U27" s="394"/>
      <c r="V27" s="393"/>
      <c r="W27" s="393"/>
      <c r="X27" s="393"/>
      <c r="Y27" s="393"/>
    </row>
    <row r="28" spans="2:44" ht="21" customHeight="1">
      <c r="C28" s="393"/>
      <c r="D28" s="78"/>
      <c r="E28" s="393"/>
      <c r="F28" s="393"/>
      <c r="G28" s="393"/>
      <c r="H28" s="393"/>
      <c r="I28" s="393"/>
      <c r="J28" s="393"/>
      <c r="K28" s="393"/>
      <c r="L28" s="393"/>
      <c r="M28" s="393"/>
      <c r="N28" s="393"/>
      <c r="O28" s="393"/>
      <c r="P28" s="393"/>
      <c r="Q28" s="393"/>
      <c r="R28" s="393"/>
      <c r="S28" s="393"/>
      <c r="T28" s="393"/>
      <c r="U28" s="394"/>
      <c r="V28" s="393"/>
      <c r="W28" s="393"/>
      <c r="X28" s="393"/>
      <c r="Y28" s="393"/>
    </row>
    <row r="29" spans="2:44" ht="21" customHeight="1">
      <c r="C29" s="393"/>
      <c r="D29" s="78"/>
      <c r="E29" s="393"/>
      <c r="F29" s="393"/>
      <c r="G29" s="393"/>
      <c r="H29" s="393"/>
      <c r="I29" s="393"/>
      <c r="J29" s="393"/>
      <c r="K29" s="393"/>
      <c r="L29" s="393"/>
      <c r="M29" s="393"/>
      <c r="N29" s="393"/>
      <c r="O29" s="393"/>
      <c r="P29" s="393"/>
      <c r="Q29" s="393"/>
      <c r="R29" s="393"/>
      <c r="S29" s="393"/>
      <c r="T29" s="393"/>
      <c r="U29" s="394"/>
      <c r="V29" s="393"/>
      <c r="W29" s="393"/>
      <c r="X29" s="393"/>
      <c r="Y29" s="393"/>
    </row>
    <row r="30" spans="2:44" ht="21" customHeight="1">
      <c r="C30" s="393"/>
      <c r="D30" s="78"/>
      <c r="E30" s="393"/>
      <c r="F30" s="393"/>
      <c r="G30" s="393"/>
      <c r="H30" s="393"/>
      <c r="I30" s="393"/>
      <c r="J30" s="393"/>
      <c r="K30" s="393"/>
      <c r="L30" s="393"/>
      <c r="M30" s="393"/>
      <c r="N30" s="393"/>
      <c r="O30" s="393"/>
      <c r="P30" s="393"/>
      <c r="Q30" s="393"/>
      <c r="R30" s="393"/>
      <c r="S30" s="393"/>
      <c r="T30" s="393"/>
      <c r="U30" s="394"/>
      <c r="V30" s="393"/>
      <c r="W30" s="393"/>
      <c r="X30" s="393"/>
      <c r="Y30" s="393"/>
    </row>
    <row r="31" spans="2:44" ht="21" customHeight="1">
      <c r="C31" s="393"/>
      <c r="D31" s="78"/>
      <c r="E31" s="393"/>
      <c r="F31" s="393"/>
      <c r="G31" s="393"/>
      <c r="H31" s="393"/>
      <c r="I31" s="393"/>
      <c r="J31" s="393"/>
      <c r="K31" s="393"/>
      <c r="L31" s="393"/>
      <c r="M31" s="393"/>
      <c r="N31" s="393"/>
      <c r="O31" s="393"/>
      <c r="P31" s="393"/>
      <c r="Q31" s="393"/>
      <c r="R31" s="393"/>
      <c r="S31" s="393"/>
      <c r="T31" s="393"/>
      <c r="U31" s="394"/>
      <c r="V31" s="393"/>
      <c r="W31" s="393"/>
      <c r="X31" s="393"/>
      <c r="Y31" s="393"/>
    </row>
    <row r="32" spans="2:44" ht="21" customHeight="1">
      <c r="C32" s="393"/>
      <c r="D32" s="78"/>
      <c r="E32" s="393"/>
      <c r="F32" s="393"/>
      <c r="G32" s="393"/>
      <c r="H32" s="393"/>
      <c r="I32" s="393"/>
      <c r="J32" s="393"/>
      <c r="K32" s="393"/>
      <c r="L32" s="393"/>
      <c r="M32" s="393"/>
      <c r="N32" s="393"/>
      <c r="O32" s="393"/>
      <c r="P32" s="393"/>
      <c r="Q32" s="393"/>
      <c r="R32" s="393"/>
      <c r="S32" s="393"/>
      <c r="T32" s="393"/>
      <c r="U32" s="394"/>
      <c r="V32" s="393"/>
      <c r="W32" s="393"/>
      <c r="X32" s="393"/>
      <c r="Y32" s="393"/>
    </row>
    <row r="33" spans="3:29" ht="21" customHeight="1">
      <c r="C33" s="393"/>
      <c r="D33" s="78"/>
      <c r="E33" s="393"/>
      <c r="F33" s="393"/>
      <c r="G33" s="393"/>
      <c r="H33" s="393"/>
      <c r="I33" s="393"/>
      <c r="J33" s="393"/>
      <c r="K33" s="393"/>
      <c r="L33" s="393"/>
      <c r="M33" s="393"/>
      <c r="N33" s="393"/>
      <c r="O33" s="393"/>
      <c r="P33" s="393"/>
      <c r="Q33" s="393"/>
      <c r="R33" s="393"/>
      <c r="S33" s="393"/>
      <c r="T33" s="393"/>
      <c r="U33" s="394"/>
      <c r="V33" s="393"/>
      <c r="W33" s="393"/>
      <c r="X33" s="393"/>
      <c r="Y33" s="393"/>
    </row>
    <row r="34" spans="3:29" ht="21" customHeight="1">
      <c r="C34" s="393"/>
      <c r="D34" s="78"/>
      <c r="E34" s="393"/>
      <c r="F34" s="393"/>
      <c r="G34" s="393"/>
      <c r="H34" s="393"/>
      <c r="I34" s="393"/>
      <c r="J34" s="393"/>
      <c r="K34" s="393"/>
      <c r="L34" s="393"/>
      <c r="M34" s="393"/>
      <c r="N34" s="393"/>
      <c r="O34" s="393"/>
      <c r="P34" s="393"/>
      <c r="Q34" s="393"/>
      <c r="R34" s="393"/>
      <c r="S34" s="393"/>
      <c r="T34" s="393"/>
      <c r="U34" s="394"/>
      <c r="V34" s="393"/>
      <c r="W34" s="393"/>
      <c r="X34" s="393"/>
      <c r="Y34" s="393"/>
    </row>
    <row r="35" spans="3:29" ht="21" customHeight="1">
      <c r="C35" s="393"/>
      <c r="D35" s="78"/>
      <c r="E35" s="393"/>
      <c r="F35" s="393"/>
      <c r="G35" s="393"/>
      <c r="H35" s="393"/>
      <c r="I35" s="393"/>
      <c r="J35" s="393"/>
      <c r="K35" s="393"/>
      <c r="L35" s="393"/>
      <c r="M35" s="393"/>
      <c r="N35" s="393"/>
      <c r="O35" s="393"/>
      <c r="P35" s="393"/>
      <c r="Q35" s="393"/>
      <c r="R35" s="393"/>
      <c r="S35" s="393"/>
      <c r="T35" s="393"/>
      <c r="U35" s="394"/>
      <c r="V35" s="393"/>
      <c r="W35" s="393"/>
      <c r="X35" s="393"/>
      <c r="Y35" s="393"/>
    </row>
    <row r="36" spans="3:29" ht="21" customHeight="1">
      <c r="C36" s="393"/>
      <c r="D36" s="78"/>
      <c r="E36" s="393"/>
      <c r="F36" s="393"/>
      <c r="G36" s="393"/>
      <c r="H36" s="393"/>
      <c r="I36" s="393"/>
      <c r="J36" s="393"/>
      <c r="K36" s="393"/>
      <c r="L36" s="393"/>
      <c r="M36" s="393"/>
      <c r="N36" s="393"/>
      <c r="O36" s="393"/>
      <c r="P36" s="393"/>
      <c r="Q36" s="393"/>
      <c r="R36" s="393"/>
      <c r="S36" s="393"/>
      <c r="T36" s="393"/>
      <c r="U36" s="394"/>
      <c r="V36" s="393"/>
      <c r="W36" s="393"/>
      <c r="X36" s="393"/>
      <c r="Y36" s="393"/>
    </row>
    <row r="37" spans="3:29" ht="21" customHeight="1">
      <c r="C37" s="393"/>
      <c r="D37" s="78"/>
      <c r="E37" s="393"/>
      <c r="F37" s="393"/>
      <c r="G37" s="393"/>
      <c r="H37" s="393"/>
      <c r="I37" s="393"/>
      <c r="J37" s="393"/>
      <c r="K37" s="393"/>
      <c r="L37" s="393"/>
      <c r="M37" s="393"/>
      <c r="N37" s="393"/>
      <c r="O37" s="393"/>
      <c r="P37" s="393"/>
      <c r="Q37" s="393"/>
      <c r="R37" s="393"/>
      <c r="S37" s="393"/>
      <c r="T37" s="393"/>
      <c r="U37" s="394"/>
      <c r="V37" s="393"/>
      <c r="W37" s="393"/>
      <c r="X37" s="393"/>
      <c r="Y37" s="393"/>
    </row>
    <row r="38" spans="3:29" ht="21" customHeight="1">
      <c r="C38" s="393"/>
      <c r="D38" s="78"/>
      <c r="E38" s="393"/>
      <c r="F38" s="393"/>
      <c r="G38" s="393"/>
      <c r="H38" s="393"/>
      <c r="I38" s="393"/>
      <c r="J38" s="393"/>
      <c r="K38" s="393"/>
      <c r="L38" s="393"/>
      <c r="M38" s="393"/>
      <c r="N38" s="393"/>
      <c r="O38" s="393"/>
      <c r="P38" s="393"/>
      <c r="Q38" s="393"/>
      <c r="R38" s="393"/>
      <c r="S38" s="393"/>
      <c r="T38" s="393"/>
      <c r="U38" s="394"/>
      <c r="V38" s="393"/>
      <c r="W38" s="393"/>
      <c r="X38" s="393"/>
      <c r="Y38" s="393"/>
      <c r="AB38" s="506"/>
      <c r="AC38" s="457"/>
    </row>
    <row r="39" spans="3:29" ht="21" customHeight="1">
      <c r="C39" s="393"/>
      <c r="D39" s="78"/>
      <c r="E39" s="393"/>
      <c r="F39" s="393"/>
      <c r="G39" s="393"/>
      <c r="H39" s="393"/>
      <c r="I39" s="393"/>
      <c r="J39" s="393"/>
      <c r="K39" s="393"/>
      <c r="L39" s="393"/>
      <c r="M39" s="393"/>
      <c r="N39" s="393"/>
      <c r="O39" s="393"/>
      <c r="P39" s="393"/>
      <c r="Q39" s="393"/>
      <c r="R39" s="393"/>
      <c r="S39" s="393"/>
      <c r="T39" s="393"/>
      <c r="U39" s="394"/>
      <c r="V39" s="393"/>
      <c r="W39" s="393"/>
      <c r="X39" s="393"/>
      <c r="Y39" s="393"/>
      <c r="AB39" s="506"/>
      <c r="AC39" s="457"/>
    </row>
    <row r="40" spans="3:29" ht="21" customHeight="1">
      <c r="C40" s="393"/>
      <c r="D40" s="78"/>
      <c r="E40" s="393"/>
      <c r="F40" s="393"/>
      <c r="G40" s="393"/>
      <c r="H40" s="393"/>
      <c r="I40" s="393"/>
      <c r="J40" s="393"/>
      <c r="K40" s="393"/>
      <c r="L40" s="393"/>
      <c r="M40" s="393"/>
      <c r="N40" s="393"/>
      <c r="O40" s="393"/>
      <c r="P40" s="393"/>
      <c r="Q40" s="393"/>
      <c r="R40" s="393"/>
      <c r="S40" s="393"/>
      <c r="T40" s="393"/>
      <c r="U40" s="394"/>
      <c r="V40" s="393"/>
      <c r="W40" s="393"/>
      <c r="X40" s="393"/>
      <c r="Y40" s="393"/>
      <c r="AB40" s="506"/>
      <c r="AC40" s="457"/>
    </row>
    <row r="41" spans="3:29" ht="21" customHeight="1">
      <c r="C41" s="393"/>
      <c r="D41" s="78"/>
      <c r="E41" s="393"/>
      <c r="F41" s="393"/>
      <c r="G41" s="393"/>
      <c r="H41" s="393"/>
      <c r="I41" s="393"/>
      <c r="J41" s="393"/>
      <c r="K41" s="393"/>
      <c r="L41" s="393"/>
      <c r="M41" s="393"/>
      <c r="N41" s="393"/>
      <c r="O41" s="393"/>
      <c r="P41" s="393"/>
      <c r="Q41" s="393"/>
      <c r="R41" s="393"/>
      <c r="S41" s="393"/>
      <c r="T41" s="393"/>
      <c r="U41" s="394"/>
      <c r="V41" s="393"/>
      <c r="W41" s="393"/>
      <c r="X41" s="393"/>
      <c r="Y41" s="393"/>
      <c r="AB41" s="506"/>
      <c r="AC41" s="457"/>
    </row>
    <row r="42" spans="3:29" ht="21" customHeight="1">
      <c r="C42" s="393"/>
      <c r="D42" s="78"/>
      <c r="E42" s="393"/>
      <c r="F42" s="393"/>
      <c r="G42" s="393"/>
      <c r="H42" s="393"/>
      <c r="I42" s="393"/>
      <c r="J42" s="393"/>
      <c r="K42" s="393"/>
      <c r="L42" s="393"/>
      <c r="M42" s="393"/>
      <c r="N42" s="393"/>
      <c r="O42" s="393"/>
      <c r="P42" s="393"/>
      <c r="Q42" s="393"/>
      <c r="R42" s="393"/>
      <c r="S42" s="393"/>
      <c r="T42" s="393"/>
      <c r="U42" s="394"/>
      <c r="V42" s="393"/>
      <c r="W42" s="393"/>
      <c r="X42" s="393"/>
      <c r="Y42" s="393"/>
      <c r="AB42" s="506"/>
      <c r="AC42" s="457"/>
    </row>
    <row r="43" spans="3:29" ht="21" customHeight="1">
      <c r="C43" s="393"/>
      <c r="D43" s="78"/>
      <c r="E43" s="393"/>
      <c r="F43" s="393"/>
      <c r="G43" s="393"/>
      <c r="H43" s="393"/>
      <c r="I43" s="393"/>
      <c r="J43" s="393"/>
      <c r="K43" s="393"/>
      <c r="L43" s="393"/>
      <c r="M43" s="393"/>
      <c r="N43" s="393"/>
      <c r="O43" s="393"/>
      <c r="P43" s="393"/>
      <c r="Q43" s="393"/>
      <c r="R43" s="393"/>
      <c r="S43" s="393"/>
      <c r="T43" s="393"/>
      <c r="U43" s="394"/>
      <c r="V43" s="393"/>
      <c r="W43" s="393"/>
      <c r="X43" s="393"/>
      <c r="Y43" s="393"/>
      <c r="AB43" s="506"/>
      <c r="AC43" s="457"/>
    </row>
    <row r="44" spans="3:29" ht="21" customHeight="1">
      <c r="C44" s="393"/>
      <c r="D44" s="78"/>
      <c r="E44" s="393"/>
      <c r="F44" s="393"/>
      <c r="G44" s="393"/>
      <c r="H44" s="393"/>
      <c r="I44" s="393"/>
      <c r="J44" s="393"/>
      <c r="K44" s="393"/>
      <c r="L44" s="393"/>
      <c r="M44" s="393"/>
      <c r="N44" s="393"/>
      <c r="O44" s="393"/>
      <c r="P44" s="393"/>
      <c r="Q44" s="393"/>
      <c r="R44" s="393"/>
      <c r="S44" s="393"/>
      <c r="T44" s="393"/>
      <c r="U44" s="394"/>
      <c r="V44" s="393"/>
      <c r="W44" s="393"/>
      <c r="X44" s="393"/>
      <c r="Y44" s="393"/>
      <c r="AB44" s="506"/>
      <c r="AC44" s="457"/>
    </row>
    <row r="45" spans="3:29" ht="21" customHeight="1">
      <c r="C45" s="393"/>
      <c r="D45" s="78"/>
      <c r="E45" s="393"/>
      <c r="F45" s="393"/>
      <c r="G45" s="393"/>
      <c r="H45" s="393"/>
      <c r="I45" s="393"/>
      <c r="J45" s="393"/>
      <c r="K45" s="393"/>
      <c r="L45" s="393"/>
      <c r="M45" s="393"/>
      <c r="N45" s="393"/>
      <c r="O45" s="393"/>
      <c r="P45" s="393"/>
      <c r="Q45" s="393"/>
      <c r="R45" s="393"/>
      <c r="S45" s="393"/>
      <c r="T45" s="393"/>
      <c r="U45" s="394"/>
      <c r="V45" s="393"/>
      <c r="W45" s="393"/>
      <c r="X45" s="393"/>
      <c r="Y45" s="393"/>
      <c r="AB45" s="506"/>
      <c r="AC45" s="457"/>
    </row>
    <row r="46" spans="3:29" ht="21" customHeight="1">
      <c r="AB46" s="506"/>
      <c r="AC46" s="457"/>
    </row>
    <row r="47" spans="3:29" ht="21" customHeight="1">
      <c r="AB47" s="506"/>
      <c r="AC47" s="457"/>
    </row>
    <row r="48" spans="3:29" ht="21" customHeight="1">
      <c r="AB48" s="506"/>
      <c r="AC48" s="457"/>
    </row>
    <row r="49" spans="28:30" ht="21" customHeight="1">
      <c r="AB49" s="506"/>
      <c r="AC49" s="457"/>
    </row>
    <row r="50" spans="28:30" ht="21" customHeight="1">
      <c r="AB50" s="506"/>
      <c r="AC50" s="457"/>
    </row>
    <row r="51" spans="28:30" ht="21" customHeight="1">
      <c r="AB51" s="506"/>
      <c r="AC51" s="457"/>
      <c r="AD51" s="507"/>
    </row>
    <row r="52" spans="28:30" ht="21" customHeight="1">
      <c r="AB52" s="506"/>
      <c r="AC52" s="457"/>
    </row>
    <row r="53" spans="28:30" ht="21" customHeight="1">
      <c r="AB53" s="506"/>
      <c r="AC53" s="457"/>
    </row>
    <row r="54" spans="28:30" ht="21" customHeight="1">
      <c r="AB54" s="506"/>
      <c r="AC54" s="457"/>
    </row>
    <row r="55" spans="28:30" ht="21" customHeight="1">
      <c r="AB55" s="506"/>
      <c r="AC55" s="457"/>
    </row>
    <row r="56" spans="28:30" ht="21" customHeight="1">
      <c r="AB56" s="506"/>
      <c r="AC56" s="457"/>
    </row>
    <row r="57" spans="28:30" ht="21" customHeight="1">
      <c r="AB57" s="506"/>
      <c r="AC57" s="457"/>
    </row>
    <row r="58" spans="28:30" ht="21" customHeight="1">
      <c r="AB58" s="506"/>
      <c r="AC58" s="457"/>
    </row>
    <row r="59" spans="28:30" ht="21" customHeight="1">
      <c r="AB59" s="506"/>
      <c r="AC59" s="457"/>
    </row>
    <row r="60" spans="28:30" ht="21" customHeight="1">
      <c r="AB60" s="506"/>
      <c r="AC60" s="457"/>
    </row>
    <row r="61" spans="28:30" ht="21" customHeight="1">
      <c r="AB61" s="506"/>
      <c r="AC61" s="457"/>
    </row>
    <row r="62" spans="28:30" ht="21" customHeight="1">
      <c r="AB62" s="506"/>
      <c r="AC62" s="457"/>
    </row>
    <row r="63" spans="28:30" ht="21" customHeight="1">
      <c r="AB63" s="508"/>
      <c r="AC63" s="458"/>
    </row>
    <row r="64" spans="28:30" ht="21" customHeight="1">
      <c r="AB64" s="506"/>
      <c r="AC64" s="457"/>
    </row>
    <row r="65" spans="28:29" ht="21" customHeight="1">
      <c r="AB65" s="506"/>
      <c r="AC65" s="457"/>
    </row>
    <row r="66" spans="28:29" ht="21" customHeight="1">
      <c r="AB66" s="506"/>
      <c r="AC66" s="457"/>
    </row>
    <row r="67" spans="28:29" ht="21" customHeight="1">
      <c r="AB67" s="506"/>
      <c r="AC67" s="457"/>
    </row>
    <row r="68" spans="28:29" ht="21" customHeight="1">
      <c r="AB68" s="506"/>
      <c r="AC68" s="457"/>
    </row>
    <row r="69" spans="28:29" ht="21" customHeight="1">
      <c r="AB69" s="506"/>
      <c r="AC69" s="457"/>
    </row>
    <row r="70" spans="28:29" ht="21" customHeight="1">
      <c r="AB70" s="506"/>
      <c r="AC70" s="457"/>
    </row>
    <row r="71" spans="28:29" ht="21" customHeight="1">
      <c r="AB71" s="506"/>
      <c r="AC71" s="457"/>
    </row>
    <row r="72" spans="28:29" ht="21" customHeight="1">
      <c r="AB72" s="506"/>
      <c r="AC72" s="457"/>
    </row>
    <row r="80" spans="28:29" ht="21" customHeight="1">
      <c r="AC80" s="509"/>
    </row>
    <row r="81" spans="29:29" ht="21" customHeight="1">
      <c r="AC81" s="510"/>
    </row>
    <row r="145" spans="28:29" ht="21" customHeight="1">
      <c r="AB145" s="511"/>
      <c r="AC145" s="512"/>
    </row>
    <row r="146" spans="28:29" ht="21" customHeight="1">
      <c r="AB146" s="511"/>
      <c r="AC146" s="512"/>
    </row>
    <row r="147" spans="28:29" ht="21" customHeight="1">
      <c r="AB147" s="511"/>
      <c r="AC147" s="512"/>
    </row>
    <row r="148" spans="28:29" ht="21" customHeight="1">
      <c r="AB148" s="511"/>
      <c r="AC148" s="512"/>
    </row>
    <row r="149" spans="28:29" ht="21" customHeight="1">
      <c r="AB149" s="511"/>
      <c r="AC149" s="512"/>
    </row>
    <row r="150" spans="28:29" ht="21" customHeight="1">
      <c r="AB150" s="511"/>
      <c r="AC150" s="512"/>
    </row>
    <row r="151" spans="28:29" ht="21" customHeight="1">
      <c r="AB151" s="511"/>
      <c r="AC151" s="512"/>
    </row>
    <row r="152" spans="28:29" ht="21" customHeight="1">
      <c r="AB152" s="511"/>
      <c r="AC152" s="512"/>
    </row>
    <row r="153" spans="28:29" ht="21" customHeight="1">
      <c r="AB153" s="511"/>
      <c r="AC153" s="512"/>
    </row>
    <row r="154" spans="28:29" ht="21" customHeight="1">
      <c r="AB154" s="511"/>
      <c r="AC154" s="512"/>
    </row>
    <row r="155" spans="28:29" ht="21" customHeight="1">
      <c r="AB155" s="511"/>
      <c r="AC155" s="512"/>
    </row>
    <row r="156" spans="28:29" ht="21" customHeight="1">
      <c r="AB156" s="511"/>
      <c r="AC156" s="512"/>
    </row>
    <row r="157" spans="28:29" ht="21" customHeight="1">
      <c r="AB157" s="511"/>
      <c r="AC157" s="512"/>
    </row>
    <row r="158" spans="28:29" ht="21" customHeight="1">
      <c r="AB158" s="511"/>
      <c r="AC158" s="512"/>
    </row>
    <row r="159" spans="28:29" ht="21" customHeight="1">
      <c r="AB159" s="511"/>
      <c r="AC159" s="512"/>
    </row>
    <row r="160" spans="28:29" ht="21" customHeight="1">
      <c r="AB160" s="511"/>
      <c r="AC160" s="512"/>
    </row>
    <row r="161" spans="28:29" ht="21" customHeight="1">
      <c r="AB161" s="511"/>
      <c r="AC161" s="512"/>
    </row>
    <row r="162" spans="28:29" ht="21" customHeight="1">
      <c r="AB162" s="511"/>
      <c r="AC162" s="512"/>
    </row>
    <row r="163" spans="28:29" ht="21" customHeight="1">
      <c r="AB163" s="511"/>
      <c r="AC163" s="512"/>
    </row>
    <row r="164" spans="28:29" ht="21" customHeight="1">
      <c r="AB164" s="511"/>
      <c r="AC164" s="512"/>
    </row>
    <row r="165" spans="28:29" ht="21" customHeight="1">
      <c r="AB165" s="511"/>
      <c r="AC165" s="512"/>
    </row>
    <row r="166" spans="28:29" ht="21" customHeight="1">
      <c r="AB166" s="511"/>
      <c r="AC166" s="512"/>
    </row>
    <row r="167" spans="28:29" ht="21" customHeight="1">
      <c r="AB167" s="511"/>
      <c r="AC167" s="512"/>
    </row>
    <row r="168" spans="28:29" ht="21" customHeight="1">
      <c r="AB168" s="511"/>
      <c r="AC168" s="512"/>
    </row>
    <row r="169" spans="28:29" ht="21" customHeight="1">
      <c r="AB169" s="511"/>
      <c r="AC169" s="512"/>
    </row>
    <row r="170" spans="28:29" ht="21" customHeight="1">
      <c r="AB170" s="511"/>
      <c r="AC170" s="512"/>
    </row>
    <row r="171" spans="28:29" ht="21" customHeight="1">
      <c r="AB171" s="511"/>
      <c r="AC171" s="512"/>
    </row>
    <row r="172" spans="28:29" ht="21" customHeight="1">
      <c r="AB172" s="511"/>
      <c r="AC172" s="512"/>
    </row>
    <row r="173" spans="28:29" ht="21" customHeight="1">
      <c r="AB173" s="511"/>
      <c r="AC173" s="512"/>
    </row>
    <row r="174" spans="28:29" ht="21" customHeight="1">
      <c r="AB174" s="511"/>
      <c r="AC174" s="512"/>
    </row>
    <row r="175" spans="28:29" ht="21" customHeight="1">
      <c r="AB175" s="511"/>
      <c r="AC175" s="512"/>
    </row>
    <row r="176" spans="28:29" ht="21" customHeight="1">
      <c r="AB176" s="511"/>
      <c r="AC176" s="512"/>
    </row>
    <row r="177" spans="28:29" ht="21" customHeight="1">
      <c r="AB177" s="511"/>
      <c r="AC177" s="512"/>
    </row>
    <row r="178" spans="28:29" ht="21" customHeight="1">
      <c r="AB178" s="511"/>
      <c r="AC178" s="512"/>
    </row>
    <row r="179" spans="28:29" ht="21" customHeight="1">
      <c r="AB179" s="511"/>
      <c r="AC179" s="512"/>
    </row>
    <row r="180" spans="28:29" ht="21" customHeight="1">
      <c r="AB180" s="511"/>
      <c r="AC180" s="512"/>
    </row>
    <row r="181" spans="28:29" ht="21" customHeight="1">
      <c r="AB181" s="511"/>
      <c r="AC181" s="512"/>
    </row>
    <row r="182" spans="28:29" ht="21" customHeight="1">
      <c r="AB182" s="511"/>
      <c r="AC182" s="512"/>
    </row>
    <row r="183" spans="28:29" ht="21" customHeight="1">
      <c r="AB183" s="511"/>
      <c r="AC183" s="512"/>
    </row>
    <row r="184" spans="28:29" ht="21" customHeight="1">
      <c r="AB184" s="511"/>
      <c r="AC184" s="512"/>
    </row>
    <row r="185" spans="28:29" ht="21" customHeight="1">
      <c r="AB185" s="511"/>
      <c r="AC185" s="512"/>
    </row>
    <row r="186" spans="28:29" ht="21" customHeight="1">
      <c r="AB186" s="116"/>
      <c r="AC186" s="117"/>
    </row>
    <row r="187" spans="28:29" ht="21" customHeight="1">
      <c r="AB187" s="116"/>
      <c r="AC187" s="117"/>
    </row>
    <row r="188" spans="28:29" ht="21" customHeight="1">
      <c r="AB188" s="118"/>
      <c r="AC188" s="119"/>
    </row>
    <row r="189" spans="28:29" ht="21" customHeight="1">
      <c r="AB189" s="118"/>
      <c r="AC189" s="119"/>
    </row>
    <row r="190" spans="28:29" ht="21" customHeight="1">
      <c r="AB190" s="118"/>
      <c r="AC190" s="119"/>
    </row>
    <row r="191" spans="28:29" ht="21" customHeight="1">
      <c r="AB191" s="118"/>
      <c r="AC191" s="119"/>
    </row>
  </sheetData>
  <sheetProtection algorithmName="SHA-512" hashValue="y25W9SUQdDagUbMIvQ3xup9r1DlosuKFIAR91Lptsif794IIw6jXhUVx5YxQTs7drgBzb5nXSYIwgW2tqC/I6w==" saltValue="H7OJ2ors4OKgyJ9iLN2JCA==" spinCount="100000" sheet="1" formatCells="0" formatRows="0" insertRows="0" deleteRows="0" selectLockedCells="1" autoFilter="0" pivotTables="0"/>
  <mergeCells count="35">
    <mergeCell ref="D23:I23"/>
    <mergeCell ref="J23:M23"/>
    <mergeCell ref="O23:R23"/>
    <mergeCell ref="T23:W23"/>
    <mergeCell ref="D7:I7"/>
    <mergeCell ref="J7:V7"/>
    <mergeCell ref="D17:I17"/>
    <mergeCell ref="J17:S17"/>
    <mergeCell ref="T17:U17"/>
    <mergeCell ref="D19:I19"/>
    <mergeCell ref="J19:V19"/>
    <mergeCell ref="D22:I22"/>
    <mergeCell ref="J22:N22"/>
    <mergeCell ref="O22:S22"/>
    <mergeCell ref="T22:X22"/>
    <mergeCell ref="D15:I15"/>
    <mergeCell ref="J15:K15"/>
    <mergeCell ref="L15:Q15"/>
    <mergeCell ref="R15:S15"/>
    <mergeCell ref="T15:U15"/>
    <mergeCell ref="D16:I16"/>
    <mergeCell ref="J16:K16"/>
    <mergeCell ref="L16:Q16"/>
    <mergeCell ref="R16:S16"/>
    <mergeCell ref="T16:U16"/>
    <mergeCell ref="D10:I10"/>
    <mergeCell ref="J10:V10"/>
    <mergeCell ref="D11:I11"/>
    <mergeCell ref="J11:V11"/>
    <mergeCell ref="D12:I12"/>
    <mergeCell ref="D14:I14"/>
    <mergeCell ref="J14:K14"/>
    <mergeCell ref="L14:Q14"/>
    <mergeCell ref="R14:S14"/>
    <mergeCell ref="T14:U14"/>
  </mergeCells>
  <phoneticPr fontId="23"/>
  <conditionalFormatting sqref="B1:B2">
    <cfRule type="expression" dxfId="22" priority="11">
      <formula>_xlfn.ISFORMULA(B1)=TRUE</formula>
    </cfRule>
  </conditionalFormatting>
  <conditionalFormatting sqref="D23:I23">
    <cfRule type="containsBlanks" dxfId="21" priority="13">
      <formula>LEN(TRIM(D23))=0</formula>
    </cfRule>
  </conditionalFormatting>
  <conditionalFormatting sqref="J12 O12">
    <cfRule type="expression" dxfId="20" priority="8">
      <formula>$O$12="■"</formula>
    </cfRule>
    <cfRule type="expression" dxfId="19" priority="9">
      <formula>$J$12="■"</formula>
    </cfRule>
  </conditionalFormatting>
  <conditionalFormatting sqref="J10:V10">
    <cfRule type="containsBlanks" dxfId="18" priority="10">
      <formula>LEN(TRIM(J10))=0</formula>
    </cfRule>
  </conditionalFormatting>
  <conditionalFormatting sqref="J19:V19">
    <cfRule type="containsBlanks" dxfId="17" priority="7">
      <formula>LEN(TRIM(J19))=0</formula>
    </cfRule>
  </conditionalFormatting>
  <conditionalFormatting sqref="L14:Q14 T14:U14">
    <cfRule type="containsBlanks" dxfId="16" priority="6">
      <formula>LEN(TRIM(L14))=0</formula>
    </cfRule>
  </conditionalFormatting>
  <conditionalFormatting sqref="N23">
    <cfRule type="notContainsBlanks" dxfId="15" priority="1">
      <formula>LEN(TRIM(N23))&gt;0</formula>
    </cfRule>
    <cfRule type="expression" dxfId="14" priority="2">
      <formula>$N$14="■"</formula>
    </cfRule>
    <cfRule type="expression" dxfId="13" priority="3">
      <formula>$K$14="■"</formula>
    </cfRule>
    <cfRule type="expression" dxfId="12" priority="4">
      <formula>$H$14="■"</formula>
    </cfRule>
  </conditionalFormatting>
  <conditionalFormatting sqref="T17:U17">
    <cfRule type="containsBlanks" dxfId="11" priority="5">
      <formula>LEN(TRIM(T17))=0</formula>
    </cfRule>
  </conditionalFormatting>
  <conditionalFormatting sqref="AC80:AC81 AB145:AC191">
    <cfRule type="expression" priority="12">
      <formula>CELL("protect",AB80)=0</formula>
    </cfRule>
  </conditionalFormatting>
  <dataValidations count="8">
    <dataValidation type="list" allowBlank="1" showInputMessage="1" showErrorMessage="1" sqref="D23:I23" xr:uid="{A2F01F6F-0C4A-4E20-B8BB-440CB52DDB2A}">
      <formula1>"１年目,２年目,３年目,４年目"</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0CDB6A99-F0F8-4241-AF93-9E31CF762609}">
      <formula1>L65485-ROUNDDOWN(L65485,1)=0</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DDB421FE-F072-4AA1-8E9D-0FF2DF5C3D18}">
      <formula1>"無,有"</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278452B7-DC65-4079-83E7-F40371836F55}">
      <formula1>"専用,ハイブリット"</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O12 J12 H21 H24 P24 L24 K21" xr:uid="{E369A40C-75D8-4F4D-821C-7B54CC73F1A7}">
      <formula1>"□,■"</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A08863D7-7967-4701-9256-24396C9EF838}">
      <formula1>L65493-ROUNDDOWN(L65493,0)=0</formula1>
    </dataValidation>
    <dataValidation type="custom" imeMode="disabled" allowBlank="1" showInputMessage="1" showErrorMessage="1" error="小数点第二位まで、三位以下四捨五入で入力して下さい。" sqref="X23 S23:T23 O23 AB23 AD22:AD23 AI21:AO21 J23" xr:uid="{668734FC-E534-428D-AEA7-E5D99C31BFE3}">
      <formula1>J21-ROUNDDOWN(J21,2)=0</formula1>
    </dataValidation>
    <dataValidation imeMode="on" allowBlank="1" showInputMessage="1" showErrorMessage="1" sqref="T22 O22 U21" xr:uid="{8B3C0814-B4E2-409D-9288-73E94C9AF8A9}"/>
  </dataValidations>
  <printOptions horizontalCentered="1"/>
  <pageMargins left="0.51181102362204722" right="0.11811023622047245" top="0.35433070866141736" bottom="0.35433070866141736" header="0.31496062992125984" footer="0.11811023622047245"/>
  <pageSetup paperSize="9" scale="89" fitToHeight="0" orientation="portrait" r:id="rId1"/>
  <headerFooter scaleWithDoc="0">
    <oddFooter>&amp;R&amp;K00-036R7中層ZEH-M_ver.1.1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12B777F-7E08-4835-B6B5-56154C6B0569}">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 imeMode="hiragana" allowBlank="1" showInputMessage="1" showErrorMessage="1" xr:uid="{5A712EC1-73A4-4B7E-8F9B-627CB1865966}">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F230-4AB3-45E9-9898-75BFA4EB4B75}">
  <sheetPr>
    <pageSetUpPr fitToPage="1"/>
  </sheetPr>
  <dimension ref="B1:AR188"/>
  <sheetViews>
    <sheetView showGridLines="0" view="pageBreakPreview" topLeftCell="B2" zoomScale="80" zoomScaleNormal="100" zoomScaleSheetLayoutView="80" workbookViewId="0">
      <selection activeCell="J10" sqref="J10:V10"/>
    </sheetView>
  </sheetViews>
  <sheetFormatPr defaultColWidth="4.625" defaultRowHeight="21" customHeight="1"/>
  <cols>
    <col min="1" max="1" width="0" style="392" hidden="1" customWidth="1"/>
    <col min="2" max="26" width="4.625" style="392"/>
    <col min="27" max="27" width="4.625" style="483"/>
    <col min="28" max="28" width="4.625" style="497"/>
    <col min="29" max="29" width="4.625" style="498"/>
    <col min="30" max="16384" width="4.625" style="392"/>
  </cols>
  <sheetData>
    <row r="1" spans="2:44" s="493" customFormat="1" ht="21" hidden="1" customHeight="1">
      <c r="B1" s="350"/>
      <c r="AA1" s="494"/>
      <c r="AB1" s="495"/>
      <c r="AC1" s="496"/>
    </row>
    <row r="2" spans="2:44" ht="21.75" customHeight="1">
      <c r="B2" s="50" t="s">
        <v>323</v>
      </c>
    </row>
    <row r="3" spans="2:44" ht="21" customHeight="1">
      <c r="Q3" s="108"/>
      <c r="Y3" s="108"/>
      <c r="Z3" s="427"/>
    </row>
    <row r="4" spans="2:44" ht="21" customHeight="1">
      <c r="B4" s="428" t="s">
        <v>997</v>
      </c>
      <c r="D4" s="393"/>
      <c r="E4" s="393"/>
      <c r="F4" s="393"/>
      <c r="G4" s="393"/>
      <c r="H4" s="393"/>
      <c r="I4" s="393"/>
      <c r="J4" s="393"/>
      <c r="K4" s="393"/>
      <c r="L4" s="393"/>
      <c r="M4" s="393"/>
      <c r="N4" s="393"/>
      <c r="O4" s="393"/>
      <c r="P4" s="393"/>
      <c r="Q4" s="393"/>
      <c r="R4" s="393"/>
      <c r="S4" s="393"/>
      <c r="T4" s="393"/>
      <c r="U4" s="393"/>
      <c r="V4" s="393"/>
      <c r="W4" s="393"/>
      <c r="X4" s="393"/>
      <c r="Y4" s="393"/>
      <c r="Z4" s="427" t="s">
        <v>202</v>
      </c>
    </row>
    <row r="5" spans="2:44" ht="21" customHeight="1">
      <c r="C5" s="393"/>
      <c r="D5" s="429"/>
      <c r="E5" s="429"/>
      <c r="F5" s="429"/>
      <c r="G5" s="429"/>
      <c r="H5" s="429"/>
      <c r="I5" s="393"/>
      <c r="J5" s="393"/>
      <c r="K5" s="393"/>
      <c r="L5" s="393"/>
      <c r="M5" s="393"/>
      <c r="N5" s="393"/>
      <c r="O5" s="393"/>
      <c r="P5" s="393"/>
      <c r="Q5" s="393"/>
      <c r="R5" s="393"/>
      <c r="S5" s="393"/>
      <c r="T5" s="393"/>
      <c r="U5" s="393"/>
      <c r="V5" s="393"/>
      <c r="W5" s="393"/>
      <c r="X5" s="393"/>
      <c r="Y5" s="393"/>
    </row>
    <row r="6" spans="2:44" ht="21" customHeight="1">
      <c r="C6" s="393" t="s">
        <v>229</v>
      </c>
      <c r="D6" s="78"/>
      <c r="E6" s="393"/>
      <c r="F6" s="393"/>
      <c r="G6" s="393"/>
      <c r="H6" s="393"/>
      <c r="I6" s="393"/>
      <c r="J6" s="393"/>
      <c r="K6" s="393"/>
      <c r="L6" s="393"/>
      <c r="M6" s="393"/>
      <c r="N6" s="393"/>
      <c r="O6" s="393"/>
      <c r="P6" s="393"/>
      <c r="Q6" s="393"/>
      <c r="R6" s="393"/>
      <c r="S6" s="393"/>
      <c r="T6" s="393"/>
      <c r="U6" s="394"/>
      <c r="V6" s="393"/>
      <c r="W6" s="393"/>
      <c r="X6" s="393"/>
      <c r="Y6" s="393"/>
      <c r="AQ6" s="498"/>
      <c r="AR6" s="499"/>
    </row>
    <row r="7" spans="2:44" ht="21" customHeight="1">
      <c r="C7" s="393"/>
      <c r="D7" s="1670" t="s">
        <v>230</v>
      </c>
      <c r="E7" s="1671"/>
      <c r="F7" s="1671"/>
      <c r="G7" s="1671"/>
      <c r="H7" s="1671"/>
      <c r="I7" s="1672"/>
      <c r="J7" s="1674" t="str">
        <f>IF(入力シート!F11="","",入力シート!F11)&amp;"中層ＺＥＨ-Ｍ支援事業"</f>
        <v>中層ＺＥＨ-Ｍ支援事業</v>
      </c>
      <c r="K7" s="1674"/>
      <c r="L7" s="1674"/>
      <c r="M7" s="1674"/>
      <c r="N7" s="1674"/>
      <c r="O7" s="1674"/>
      <c r="P7" s="1674"/>
      <c r="Q7" s="1674"/>
      <c r="R7" s="1674"/>
      <c r="S7" s="1674"/>
      <c r="T7" s="1674"/>
      <c r="U7" s="1674"/>
      <c r="V7" s="1675"/>
      <c r="W7" s="398"/>
      <c r="X7" s="398"/>
      <c r="Y7" s="398"/>
    </row>
    <row r="8" spans="2:44" ht="7.5" customHeight="1">
      <c r="C8" s="393"/>
      <c r="D8" s="431"/>
      <c r="E8" s="431"/>
      <c r="F8" s="431"/>
      <c r="G8" s="431"/>
      <c r="H8" s="431"/>
      <c r="I8" s="431"/>
      <c r="J8" s="500"/>
      <c r="K8" s="500"/>
      <c r="L8" s="500"/>
      <c r="M8" s="500"/>
      <c r="N8" s="500"/>
      <c r="O8" s="500"/>
      <c r="P8" s="500"/>
      <c r="Q8" s="500"/>
      <c r="R8" s="500"/>
      <c r="S8" s="500"/>
      <c r="T8" s="500"/>
      <c r="U8" s="500"/>
      <c r="V8" s="500"/>
      <c r="W8" s="398"/>
      <c r="X8" s="398"/>
      <c r="Y8" s="398"/>
    </row>
    <row r="9" spans="2:44" ht="21" customHeight="1">
      <c r="C9" s="393" t="s">
        <v>212</v>
      </c>
      <c r="D9" s="78"/>
      <c r="E9" s="393"/>
      <c r="F9" s="393"/>
      <c r="G9" s="393"/>
      <c r="H9" s="393"/>
      <c r="I9" s="393"/>
      <c r="J9" s="393"/>
      <c r="K9" s="393"/>
      <c r="L9" s="393"/>
      <c r="M9" s="393"/>
      <c r="N9" s="393"/>
      <c r="O9" s="393"/>
      <c r="P9" s="393"/>
      <c r="Q9" s="393"/>
      <c r="R9" s="393"/>
      <c r="S9" s="393"/>
      <c r="T9" s="393"/>
      <c r="U9" s="394"/>
      <c r="V9" s="393"/>
      <c r="W9" s="393"/>
      <c r="X9" s="393"/>
      <c r="Y9" s="393"/>
    </row>
    <row r="10" spans="2:44" ht="21" customHeight="1">
      <c r="C10" s="393"/>
      <c r="D10" s="1670" t="s">
        <v>166</v>
      </c>
      <c r="E10" s="1671"/>
      <c r="F10" s="1671"/>
      <c r="G10" s="1671"/>
      <c r="H10" s="1671"/>
      <c r="I10" s="1672"/>
      <c r="J10" s="1808"/>
      <c r="K10" s="1809"/>
      <c r="L10" s="1809"/>
      <c r="M10" s="1809"/>
      <c r="N10" s="1809"/>
      <c r="O10" s="1809"/>
      <c r="P10" s="1809"/>
      <c r="Q10" s="1809"/>
      <c r="R10" s="1809"/>
      <c r="S10" s="1809"/>
      <c r="T10" s="1809"/>
      <c r="U10" s="1809"/>
      <c r="V10" s="1810"/>
      <c r="W10" s="451"/>
      <c r="X10" s="398"/>
      <c r="Y10" s="398"/>
    </row>
    <row r="11" spans="2:44" ht="30" customHeight="1">
      <c r="C11" s="393"/>
      <c r="D11" s="1676" t="s">
        <v>265</v>
      </c>
      <c r="E11" s="1671"/>
      <c r="F11" s="1671"/>
      <c r="G11" s="1671"/>
      <c r="H11" s="1671"/>
      <c r="I11" s="1672"/>
      <c r="J11" s="1811"/>
      <c r="K11" s="1812"/>
      <c r="L11" s="1812"/>
      <c r="M11" s="1812"/>
      <c r="N11" s="1812"/>
      <c r="O11" s="1812"/>
      <c r="P11" s="1812"/>
      <c r="Q11" s="1812"/>
      <c r="R11" s="1812"/>
      <c r="S11" s="1812"/>
      <c r="T11" s="1812"/>
      <c r="U11" s="1812"/>
      <c r="V11" s="1813"/>
      <c r="W11" s="451"/>
      <c r="X11" s="398"/>
      <c r="Y11" s="398"/>
    </row>
    <row r="12" spans="2:44" ht="21" customHeight="1">
      <c r="C12" s="393"/>
      <c r="D12" s="1670" t="s">
        <v>215</v>
      </c>
      <c r="E12" s="1671"/>
      <c r="F12" s="1671"/>
      <c r="G12" s="1671"/>
      <c r="H12" s="1671"/>
      <c r="I12" s="1672"/>
      <c r="J12" s="441" t="s">
        <v>159</v>
      </c>
      <c r="K12" s="450" t="s">
        <v>276</v>
      </c>
      <c r="L12" s="448"/>
      <c r="M12" s="442"/>
      <c r="N12" s="442"/>
      <c r="O12" s="443" t="s">
        <v>159</v>
      </c>
      <c r="P12" s="450" t="s">
        <v>277</v>
      </c>
      <c r="Q12" s="442"/>
      <c r="R12" s="442"/>
      <c r="S12" s="442"/>
      <c r="T12" s="442"/>
      <c r="U12" s="442"/>
      <c r="V12" s="444"/>
      <c r="W12" s="398"/>
      <c r="X12" s="398"/>
      <c r="Y12" s="398"/>
      <c r="AB12" s="501"/>
    </row>
    <row r="13" spans="2:44" ht="7.5" customHeight="1">
      <c r="C13" s="393"/>
      <c r="D13" s="432"/>
      <c r="E13" s="432"/>
      <c r="F13" s="433"/>
      <c r="G13" s="432"/>
      <c r="H13" s="432"/>
      <c r="I13" s="432"/>
      <c r="J13" s="432"/>
      <c r="K13" s="432"/>
      <c r="L13" s="434"/>
      <c r="M13" s="434"/>
      <c r="N13" s="434"/>
      <c r="O13" s="434"/>
      <c r="P13" s="434"/>
      <c r="Q13" s="434"/>
      <c r="R13" s="434"/>
      <c r="S13" s="434"/>
      <c r="T13" s="434"/>
      <c r="U13" s="434"/>
      <c r="V13" s="434"/>
      <c r="W13" s="434"/>
      <c r="X13" s="434"/>
      <c r="Y13" s="434"/>
    </row>
    <row r="14" spans="2:44" ht="21" customHeight="1">
      <c r="C14" s="393"/>
      <c r="D14" s="1670" t="s">
        <v>268</v>
      </c>
      <c r="E14" s="1671"/>
      <c r="F14" s="1671"/>
      <c r="G14" s="1671"/>
      <c r="H14" s="1671"/>
      <c r="I14" s="1672"/>
      <c r="J14" s="1670" t="s">
        <v>269</v>
      </c>
      <c r="K14" s="1672"/>
      <c r="L14" s="1812"/>
      <c r="M14" s="1812"/>
      <c r="N14" s="1812"/>
      <c r="O14" s="1812"/>
      <c r="P14" s="1812"/>
      <c r="Q14" s="1812"/>
      <c r="R14" s="1670" t="s">
        <v>270</v>
      </c>
      <c r="S14" s="1672"/>
      <c r="T14" s="1715"/>
      <c r="U14" s="1715"/>
      <c r="V14" s="481" t="s">
        <v>271</v>
      </c>
      <c r="W14" s="451"/>
      <c r="X14" s="398"/>
      <c r="Y14" s="398"/>
    </row>
    <row r="15" spans="2:44" ht="21" customHeight="1">
      <c r="C15" s="393"/>
      <c r="D15" s="1670" t="s">
        <v>272</v>
      </c>
      <c r="E15" s="1671"/>
      <c r="F15" s="1671"/>
      <c r="G15" s="1671"/>
      <c r="H15" s="1671"/>
      <c r="I15" s="1672"/>
      <c r="J15" s="1670" t="s">
        <v>269</v>
      </c>
      <c r="K15" s="1672"/>
      <c r="L15" s="1812"/>
      <c r="M15" s="1812"/>
      <c r="N15" s="1812"/>
      <c r="O15" s="1812"/>
      <c r="P15" s="1812"/>
      <c r="Q15" s="1812"/>
      <c r="R15" s="1670" t="s">
        <v>270</v>
      </c>
      <c r="S15" s="1672"/>
      <c r="T15" s="1715"/>
      <c r="U15" s="1715"/>
      <c r="V15" s="481" t="s">
        <v>271</v>
      </c>
      <c r="W15" s="451"/>
      <c r="X15" s="398"/>
      <c r="Y15" s="398"/>
    </row>
    <row r="16" spans="2:44" ht="21" customHeight="1">
      <c r="C16" s="393"/>
      <c r="D16" s="1670" t="s">
        <v>273</v>
      </c>
      <c r="E16" s="1671"/>
      <c r="F16" s="1671"/>
      <c r="G16" s="1671"/>
      <c r="H16" s="1671"/>
      <c r="I16" s="1672"/>
      <c r="J16" s="1670" t="s">
        <v>269</v>
      </c>
      <c r="K16" s="1672"/>
      <c r="L16" s="1812"/>
      <c r="M16" s="1812"/>
      <c r="N16" s="1812"/>
      <c r="O16" s="1812"/>
      <c r="P16" s="1812"/>
      <c r="Q16" s="1812"/>
      <c r="R16" s="1670" t="s">
        <v>270</v>
      </c>
      <c r="S16" s="1672"/>
      <c r="T16" s="1715"/>
      <c r="U16" s="1715"/>
      <c r="V16" s="481" t="s">
        <v>271</v>
      </c>
      <c r="W16" s="451"/>
      <c r="X16" s="398"/>
      <c r="Y16" s="398"/>
    </row>
    <row r="17" spans="2:44" ht="21" customHeight="1">
      <c r="C17" s="393"/>
      <c r="D17" s="1676" t="s">
        <v>274</v>
      </c>
      <c r="E17" s="1671"/>
      <c r="F17" s="1671"/>
      <c r="G17" s="1671"/>
      <c r="H17" s="1671"/>
      <c r="I17" s="1672"/>
      <c r="J17" s="1803"/>
      <c r="K17" s="1804"/>
      <c r="L17" s="1804"/>
      <c r="M17" s="1804"/>
      <c r="N17" s="1804"/>
      <c r="O17" s="1804"/>
      <c r="P17" s="1804"/>
      <c r="Q17" s="1804"/>
      <c r="R17" s="1804"/>
      <c r="S17" s="1804"/>
      <c r="T17" s="1788"/>
      <c r="U17" s="1715"/>
      <c r="V17" s="444" t="s">
        <v>275</v>
      </c>
      <c r="W17" s="451"/>
      <c r="X17" s="398"/>
      <c r="Y17" s="398"/>
    </row>
    <row r="18" spans="2:44" ht="7.5" customHeight="1">
      <c r="C18" s="393"/>
      <c r="D18" s="432"/>
      <c r="E18" s="432"/>
      <c r="F18" s="433"/>
      <c r="G18" s="432"/>
      <c r="H18" s="432"/>
      <c r="I18" s="432"/>
      <c r="J18" s="432"/>
      <c r="K18" s="432"/>
      <c r="L18" s="434"/>
      <c r="M18" s="434"/>
      <c r="N18" s="434"/>
      <c r="O18" s="434"/>
      <c r="P18" s="434"/>
      <c r="Q18" s="434"/>
      <c r="R18" s="434"/>
      <c r="S18" s="434"/>
      <c r="T18" s="434"/>
      <c r="U18" s="434"/>
      <c r="V18" s="434"/>
      <c r="W18" s="434"/>
      <c r="X18" s="434"/>
      <c r="Y18" s="434"/>
    </row>
    <row r="19" spans="2:44" ht="21" customHeight="1">
      <c r="C19" s="393"/>
      <c r="D19" s="1676" t="s">
        <v>227</v>
      </c>
      <c r="E19" s="1671"/>
      <c r="F19" s="1671"/>
      <c r="G19" s="1671"/>
      <c r="H19" s="1671"/>
      <c r="I19" s="1672"/>
      <c r="J19" s="1811"/>
      <c r="K19" s="1812"/>
      <c r="L19" s="1812"/>
      <c r="M19" s="1812"/>
      <c r="N19" s="1812"/>
      <c r="O19" s="1812"/>
      <c r="P19" s="1812"/>
      <c r="Q19" s="1812"/>
      <c r="R19" s="1812"/>
      <c r="S19" s="1812"/>
      <c r="T19" s="1812"/>
      <c r="U19" s="1812"/>
      <c r="V19" s="1813"/>
      <c r="W19" s="451"/>
      <c r="X19" s="398"/>
      <c r="Y19" s="398"/>
    </row>
    <row r="20" spans="2:44" ht="7.5" customHeight="1">
      <c r="C20" s="393"/>
      <c r="D20" s="432"/>
      <c r="E20" s="432"/>
      <c r="F20" s="433"/>
      <c r="G20" s="432"/>
      <c r="H20" s="432"/>
      <c r="I20" s="432"/>
      <c r="J20" s="432"/>
      <c r="K20" s="432"/>
      <c r="L20" s="434"/>
      <c r="M20" s="434"/>
      <c r="N20" s="434"/>
      <c r="O20" s="434"/>
      <c r="P20" s="434"/>
      <c r="Q20" s="434"/>
      <c r="R20" s="434"/>
      <c r="S20" s="434"/>
      <c r="T20" s="434"/>
      <c r="U20" s="434"/>
      <c r="V20" s="434"/>
      <c r="W20" s="434"/>
      <c r="X20" s="434"/>
      <c r="Y20" s="434"/>
    </row>
    <row r="21" spans="2:44" s="461" customFormat="1" ht="21" customHeight="1">
      <c r="B21" s="453"/>
      <c r="C21" s="454" t="s">
        <v>237</v>
      </c>
      <c r="D21" s="64"/>
      <c r="E21" s="64"/>
      <c r="F21" s="64"/>
      <c r="G21" s="64"/>
      <c r="H21" s="455"/>
      <c r="I21" s="456"/>
      <c r="J21" s="457"/>
      <c r="K21" s="455"/>
      <c r="L21" s="456"/>
      <c r="M21" s="455"/>
      <c r="N21" s="457"/>
      <c r="O21" s="458"/>
      <c r="P21" s="457"/>
      <c r="Q21" s="61"/>
      <c r="R21" s="62"/>
      <c r="S21" s="62"/>
      <c r="T21" s="62"/>
      <c r="U21" s="63"/>
      <c r="V21" s="63"/>
      <c r="W21" s="63"/>
      <c r="X21" s="63"/>
      <c r="Y21" s="63"/>
      <c r="Z21" s="63"/>
      <c r="AA21" s="459"/>
      <c r="AB21" s="459"/>
      <c r="AC21" s="63"/>
      <c r="AD21" s="63"/>
      <c r="AE21" s="288"/>
      <c r="AF21" s="63"/>
      <c r="AG21" s="63"/>
      <c r="AH21" s="63"/>
      <c r="AI21" s="108"/>
      <c r="AJ21" s="108"/>
      <c r="AK21" s="108"/>
      <c r="AL21" s="108"/>
      <c r="AM21" s="108"/>
      <c r="AN21" s="108"/>
      <c r="AO21" s="108"/>
      <c r="AP21" s="63"/>
      <c r="AQ21" s="63"/>
      <c r="AR21" s="460"/>
    </row>
    <row r="22" spans="2:44" s="461" customFormat="1" ht="21" customHeight="1">
      <c r="B22" s="453"/>
      <c r="C22" s="108"/>
      <c r="D22" s="1764" t="s">
        <v>709</v>
      </c>
      <c r="E22" s="1765"/>
      <c r="F22" s="1765"/>
      <c r="G22" s="1765"/>
      <c r="H22" s="1765"/>
      <c r="I22" s="1766"/>
      <c r="J22" s="1778" t="s">
        <v>228</v>
      </c>
      <c r="K22" s="1779"/>
      <c r="L22" s="1779"/>
      <c r="M22" s="1779"/>
      <c r="N22" s="1805"/>
      <c r="O22" s="1780" t="s">
        <v>221</v>
      </c>
      <c r="P22" s="1781"/>
      <c r="Q22" s="1781"/>
      <c r="R22" s="1781"/>
      <c r="S22" s="1782"/>
      <c r="T22" s="1807"/>
      <c r="U22" s="1807"/>
      <c r="V22" s="1807"/>
      <c r="W22" s="1807"/>
      <c r="X22" s="1807"/>
      <c r="Y22" s="460"/>
      <c r="Z22" s="460"/>
      <c r="AA22" s="462"/>
      <c r="AB22" s="462"/>
      <c r="AC22" s="460"/>
      <c r="AD22" s="108"/>
      <c r="AE22" s="63"/>
      <c r="AF22" s="63"/>
      <c r="AG22" s="460"/>
    </row>
    <row r="23" spans="2:44" s="461" customFormat="1" ht="21" customHeight="1">
      <c r="B23" s="453"/>
      <c r="C23" s="108"/>
      <c r="D23" s="1794"/>
      <c r="E23" s="1795"/>
      <c r="F23" s="1795"/>
      <c r="G23" s="1795"/>
      <c r="H23" s="1795"/>
      <c r="I23" s="1796"/>
      <c r="J23" s="1797">
        <f>T17</f>
        <v>0</v>
      </c>
      <c r="K23" s="1798"/>
      <c r="L23" s="1798"/>
      <c r="M23" s="1798"/>
      <c r="N23" s="502" t="s">
        <v>41</v>
      </c>
      <c r="O23" s="1799">
        <f>IF(AND(J23&gt;=4,J23&lt;6),120000,IF(J23&gt;=6,150000,0))</f>
        <v>0</v>
      </c>
      <c r="P23" s="1800"/>
      <c r="Q23" s="1800"/>
      <c r="R23" s="1800"/>
      <c r="S23" s="503" t="s">
        <v>223</v>
      </c>
      <c r="T23" s="1802"/>
      <c r="U23" s="1802"/>
      <c r="V23" s="1802"/>
      <c r="W23" s="1802"/>
      <c r="X23" s="108"/>
      <c r="Y23" s="504"/>
      <c r="Z23" s="504"/>
      <c r="AA23" s="505"/>
      <c r="AB23" s="467"/>
      <c r="AC23" s="108"/>
      <c r="AD23" s="108"/>
      <c r="AE23" s="63"/>
      <c r="AF23" s="63"/>
      <c r="AG23" s="460"/>
    </row>
    <row r="24" spans="2:44" s="461" customFormat="1" ht="21" customHeight="1">
      <c r="B24" s="453"/>
      <c r="D24" s="288"/>
      <c r="E24" s="64"/>
      <c r="F24" s="64"/>
      <c r="G24" s="64"/>
      <c r="H24" s="62"/>
      <c r="I24" s="62"/>
      <c r="J24" s="456"/>
      <c r="K24" s="457"/>
      <c r="L24" s="62"/>
      <c r="M24" s="62"/>
      <c r="N24" s="456"/>
      <c r="O24" s="456"/>
      <c r="P24" s="62"/>
      <c r="Q24" s="62"/>
      <c r="R24" s="458"/>
      <c r="S24" s="456"/>
      <c r="T24" s="456"/>
      <c r="U24" s="456"/>
      <c r="V24" s="456"/>
      <c r="W24" s="456"/>
      <c r="X24" s="456"/>
      <c r="Y24" s="63"/>
      <c r="Z24" s="63"/>
      <c r="AA24" s="459"/>
      <c r="AB24" s="459"/>
      <c r="AC24" s="63"/>
      <c r="AD24" s="460"/>
      <c r="AE24" s="288"/>
      <c r="AF24" s="460"/>
      <c r="AG24" s="460"/>
      <c r="AH24" s="460"/>
      <c r="AI24" s="460"/>
      <c r="AJ24" s="460"/>
      <c r="AK24" s="460"/>
      <c r="AL24" s="460"/>
      <c r="AM24" s="460"/>
      <c r="AN24" s="472"/>
      <c r="AO24" s="472"/>
      <c r="AP24" s="472"/>
      <c r="AQ24" s="472"/>
      <c r="AR24" s="460"/>
    </row>
    <row r="25" spans="2:44" ht="21" customHeight="1">
      <c r="C25" s="393"/>
      <c r="D25" s="78"/>
      <c r="E25" s="393"/>
      <c r="F25" s="393"/>
      <c r="G25" s="393"/>
      <c r="H25" s="393"/>
      <c r="I25" s="393"/>
      <c r="J25" s="393"/>
      <c r="K25" s="393"/>
      <c r="L25" s="393"/>
      <c r="M25" s="393"/>
      <c r="N25" s="393"/>
      <c r="O25" s="393"/>
      <c r="P25" s="393"/>
      <c r="Q25" s="393"/>
      <c r="R25" s="393"/>
      <c r="S25" s="393"/>
      <c r="T25" s="393"/>
      <c r="U25" s="394"/>
      <c r="V25" s="393"/>
      <c r="W25" s="393"/>
      <c r="X25" s="393"/>
      <c r="Y25" s="393"/>
    </row>
    <row r="26" spans="2:44" ht="21" customHeight="1">
      <c r="C26" s="393"/>
      <c r="D26" s="78"/>
      <c r="E26" s="393"/>
      <c r="F26" s="393"/>
      <c r="G26" s="393"/>
      <c r="H26" s="393"/>
      <c r="I26" s="393"/>
      <c r="J26" s="393"/>
      <c r="K26" s="393"/>
      <c r="L26" s="393"/>
      <c r="M26" s="393"/>
      <c r="N26" s="393"/>
      <c r="O26" s="393"/>
      <c r="P26" s="393"/>
      <c r="Q26" s="393"/>
      <c r="R26" s="393"/>
      <c r="S26" s="393"/>
      <c r="T26" s="393"/>
      <c r="U26" s="394"/>
      <c r="V26" s="393"/>
      <c r="W26" s="393"/>
      <c r="X26" s="393"/>
      <c r="Y26" s="393"/>
    </row>
    <row r="27" spans="2:44" ht="21" customHeight="1">
      <c r="C27" s="393"/>
      <c r="D27" s="78"/>
      <c r="E27" s="393"/>
      <c r="F27" s="393"/>
      <c r="G27" s="393"/>
      <c r="H27" s="393"/>
      <c r="I27" s="393"/>
      <c r="J27" s="393"/>
      <c r="K27" s="393"/>
      <c r="L27" s="393"/>
      <c r="M27" s="393"/>
      <c r="N27" s="393"/>
      <c r="O27" s="393"/>
      <c r="P27" s="393"/>
      <c r="Q27" s="393"/>
      <c r="R27" s="393"/>
      <c r="S27" s="393"/>
      <c r="T27" s="393"/>
      <c r="U27" s="394"/>
      <c r="V27" s="393"/>
      <c r="W27" s="393"/>
      <c r="X27" s="393"/>
      <c r="Y27" s="393"/>
    </row>
    <row r="28" spans="2:44" ht="21" customHeight="1">
      <c r="C28" s="393"/>
      <c r="D28" s="78"/>
      <c r="E28" s="393"/>
      <c r="F28" s="393"/>
      <c r="G28" s="393"/>
      <c r="H28" s="393"/>
      <c r="I28" s="393"/>
      <c r="J28" s="393"/>
      <c r="K28" s="393"/>
      <c r="L28" s="393"/>
      <c r="M28" s="393"/>
      <c r="N28" s="393"/>
      <c r="O28" s="393"/>
      <c r="P28" s="393"/>
      <c r="Q28" s="393"/>
      <c r="R28" s="393"/>
      <c r="S28" s="393"/>
      <c r="T28" s="393"/>
      <c r="U28" s="394"/>
      <c r="V28" s="393"/>
      <c r="W28" s="393"/>
      <c r="X28" s="393"/>
      <c r="Y28" s="393"/>
    </row>
    <row r="29" spans="2:44" ht="21" customHeight="1">
      <c r="C29" s="393"/>
      <c r="D29" s="78"/>
      <c r="E29" s="393"/>
      <c r="F29" s="393"/>
      <c r="G29" s="393"/>
      <c r="H29" s="393"/>
      <c r="I29" s="393"/>
      <c r="J29" s="393"/>
      <c r="K29" s="393"/>
      <c r="L29" s="393"/>
      <c r="M29" s="393"/>
      <c r="N29" s="393"/>
      <c r="O29" s="393"/>
      <c r="P29" s="393"/>
      <c r="Q29" s="393"/>
      <c r="R29" s="393"/>
      <c r="S29" s="393"/>
      <c r="T29" s="393"/>
      <c r="U29" s="394"/>
      <c r="V29" s="393"/>
      <c r="W29" s="393"/>
      <c r="X29" s="393"/>
      <c r="Y29" s="393"/>
    </row>
    <row r="30" spans="2:44" ht="21" customHeight="1">
      <c r="C30" s="393"/>
      <c r="D30" s="78"/>
      <c r="E30" s="393"/>
      <c r="F30" s="393"/>
      <c r="G30" s="393"/>
      <c r="H30" s="393"/>
      <c r="I30" s="393"/>
      <c r="J30" s="393"/>
      <c r="K30" s="393"/>
      <c r="L30" s="393"/>
      <c r="M30" s="393"/>
      <c r="N30" s="393"/>
      <c r="O30" s="393"/>
      <c r="P30" s="393"/>
      <c r="Q30" s="393"/>
      <c r="R30" s="393"/>
      <c r="S30" s="393"/>
      <c r="T30" s="393"/>
      <c r="U30" s="394"/>
      <c r="V30" s="393"/>
      <c r="W30" s="393"/>
      <c r="X30" s="393"/>
      <c r="Y30" s="393"/>
    </row>
    <row r="31" spans="2:44" ht="21" customHeight="1">
      <c r="C31" s="393"/>
      <c r="D31" s="78"/>
      <c r="E31" s="393"/>
      <c r="F31" s="393"/>
      <c r="G31" s="393"/>
      <c r="H31" s="393"/>
      <c r="I31" s="393"/>
      <c r="J31" s="393"/>
      <c r="K31" s="393"/>
      <c r="L31" s="393"/>
      <c r="M31" s="393"/>
      <c r="N31" s="393"/>
      <c r="O31" s="393"/>
      <c r="P31" s="393"/>
      <c r="Q31" s="393"/>
      <c r="R31" s="393"/>
      <c r="S31" s="393"/>
      <c r="T31" s="393"/>
      <c r="U31" s="394"/>
      <c r="V31" s="393"/>
      <c r="W31" s="393"/>
      <c r="X31" s="393"/>
      <c r="Y31" s="393"/>
    </row>
    <row r="32" spans="2:44" ht="21" customHeight="1">
      <c r="C32" s="393"/>
      <c r="D32" s="78"/>
      <c r="E32" s="393"/>
      <c r="F32" s="393"/>
      <c r="G32" s="393"/>
      <c r="H32" s="393"/>
      <c r="I32" s="393"/>
      <c r="J32" s="393"/>
      <c r="K32" s="393"/>
      <c r="L32" s="393"/>
      <c r="M32" s="393"/>
      <c r="N32" s="393"/>
      <c r="O32" s="393"/>
      <c r="P32" s="393"/>
      <c r="Q32" s="393"/>
      <c r="R32" s="393"/>
      <c r="S32" s="393"/>
      <c r="T32" s="393"/>
      <c r="U32" s="394"/>
      <c r="V32" s="393"/>
      <c r="W32" s="393"/>
      <c r="X32" s="393"/>
      <c r="Y32" s="393"/>
    </row>
    <row r="33" spans="3:30" ht="21" customHeight="1">
      <c r="C33" s="393"/>
      <c r="D33" s="78"/>
      <c r="E33" s="393"/>
      <c r="F33" s="393"/>
      <c r="G33" s="393"/>
      <c r="H33" s="393"/>
      <c r="I33" s="393"/>
      <c r="J33" s="393"/>
      <c r="K33" s="393"/>
      <c r="L33" s="393"/>
      <c r="M33" s="393"/>
      <c r="N33" s="393"/>
      <c r="O33" s="393"/>
      <c r="P33" s="393"/>
      <c r="Q33" s="393"/>
      <c r="R33" s="393"/>
      <c r="S33" s="393"/>
      <c r="T33" s="393"/>
      <c r="U33" s="394"/>
      <c r="V33" s="393"/>
      <c r="W33" s="393"/>
      <c r="X33" s="393"/>
      <c r="Y33" s="393"/>
    </row>
    <row r="34" spans="3:30" ht="21" customHeight="1">
      <c r="C34" s="393"/>
      <c r="D34" s="78"/>
      <c r="E34" s="393"/>
      <c r="F34" s="393"/>
      <c r="G34" s="393"/>
      <c r="H34" s="393"/>
      <c r="I34" s="393"/>
      <c r="J34" s="393"/>
      <c r="K34" s="393"/>
      <c r="L34" s="393"/>
      <c r="M34" s="393"/>
      <c r="N34" s="393"/>
      <c r="O34" s="393"/>
      <c r="P34" s="393"/>
      <c r="Q34" s="393"/>
      <c r="R34" s="393"/>
      <c r="S34" s="393"/>
      <c r="T34" s="393"/>
      <c r="U34" s="394"/>
      <c r="V34" s="393"/>
      <c r="W34" s="393"/>
      <c r="X34" s="393"/>
      <c r="Y34" s="393"/>
    </row>
    <row r="35" spans="3:30" ht="21" customHeight="1">
      <c r="C35" s="393"/>
      <c r="D35" s="78"/>
      <c r="E35" s="393"/>
      <c r="F35" s="393"/>
      <c r="G35" s="393"/>
      <c r="H35" s="393"/>
      <c r="I35" s="393"/>
      <c r="J35" s="393"/>
      <c r="K35" s="393"/>
      <c r="L35" s="393"/>
      <c r="M35" s="393"/>
      <c r="N35" s="393"/>
      <c r="O35" s="393"/>
      <c r="P35" s="393"/>
      <c r="Q35" s="393"/>
      <c r="R35" s="393"/>
      <c r="S35" s="393"/>
      <c r="T35" s="393"/>
      <c r="U35" s="394"/>
      <c r="V35" s="393"/>
      <c r="W35" s="393"/>
      <c r="X35" s="393"/>
      <c r="Y35" s="393"/>
      <c r="AB35" s="506"/>
      <c r="AC35" s="457"/>
    </row>
    <row r="36" spans="3:30" ht="21" customHeight="1">
      <c r="C36" s="393"/>
      <c r="D36" s="78"/>
      <c r="E36" s="393"/>
      <c r="F36" s="393"/>
      <c r="G36" s="393"/>
      <c r="H36" s="393"/>
      <c r="I36" s="393"/>
      <c r="J36" s="393"/>
      <c r="K36" s="393"/>
      <c r="L36" s="393"/>
      <c r="M36" s="393"/>
      <c r="N36" s="393"/>
      <c r="O36" s="393"/>
      <c r="P36" s="393"/>
      <c r="Q36" s="393"/>
      <c r="R36" s="393"/>
      <c r="S36" s="393"/>
      <c r="T36" s="393"/>
      <c r="U36" s="394"/>
      <c r="V36" s="393"/>
      <c r="W36" s="393"/>
      <c r="X36" s="393"/>
      <c r="Y36" s="393"/>
      <c r="AB36" s="506"/>
      <c r="AC36" s="457"/>
    </row>
    <row r="37" spans="3:30" ht="21" customHeight="1">
      <c r="C37" s="393"/>
      <c r="D37" s="78"/>
      <c r="E37" s="393"/>
      <c r="F37" s="393"/>
      <c r="G37" s="393"/>
      <c r="H37" s="393"/>
      <c r="I37" s="393"/>
      <c r="J37" s="393"/>
      <c r="K37" s="393"/>
      <c r="L37" s="393"/>
      <c r="M37" s="393"/>
      <c r="N37" s="393"/>
      <c r="O37" s="393"/>
      <c r="P37" s="393"/>
      <c r="Q37" s="393"/>
      <c r="R37" s="393"/>
      <c r="S37" s="393"/>
      <c r="T37" s="393"/>
      <c r="U37" s="394"/>
      <c r="V37" s="393"/>
      <c r="W37" s="393"/>
      <c r="X37" s="393"/>
      <c r="Y37" s="393"/>
      <c r="AB37" s="506"/>
      <c r="AC37" s="457"/>
    </row>
    <row r="38" spans="3:30" ht="21" customHeight="1">
      <c r="C38" s="393"/>
      <c r="D38" s="78"/>
      <c r="E38" s="393"/>
      <c r="F38" s="393"/>
      <c r="G38" s="393"/>
      <c r="H38" s="393"/>
      <c r="I38" s="393"/>
      <c r="J38" s="393"/>
      <c r="K38" s="393"/>
      <c r="L38" s="393"/>
      <c r="M38" s="393"/>
      <c r="N38" s="393"/>
      <c r="O38" s="393"/>
      <c r="P38" s="393"/>
      <c r="Q38" s="393"/>
      <c r="R38" s="393"/>
      <c r="S38" s="393"/>
      <c r="T38" s="393"/>
      <c r="U38" s="394"/>
      <c r="V38" s="393"/>
      <c r="W38" s="393"/>
      <c r="X38" s="393"/>
      <c r="Y38" s="393"/>
      <c r="AB38" s="506"/>
      <c r="AC38" s="457"/>
    </row>
    <row r="39" spans="3:30" ht="21" customHeight="1">
      <c r="C39" s="393"/>
      <c r="D39" s="78"/>
      <c r="E39" s="393"/>
      <c r="F39" s="393"/>
      <c r="G39" s="393"/>
      <c r="H39" s="393"/>
      <c r="I39" s="393"/>
      <c r="J39" s="393"/>
      <c r="K39" s="393"/>
      <c r="L39" s="393"/>
      <c r="M39" s="393"/>
      <c r="N39" s="393"/>
      <c r="O39" s="393"/>
      <c r="P39" s="393"/>
      <c r="Q39" s="393"/>
      <c r="R39" s="393"/>
      <c r="S39" s="393"/>
      <c r="T39" s="393"/>
      <c r="U39" s="394"/>
      <c r="V39" s="393"/>
      <c r="W39" s="393"/>
      <c r="X39" s="393"/>
      <c r="Y39" s="393"/>
      <c r="AB39" s="506"/>
      <c r="AC39" s="457"/>
    </row>
    <row r="40" spans="3:30" ht="21" customHeight="1">
      <c r="C40" s="393"/>
      <c r="D40" s="78"/>
      <c r="E40" s="393"/>
      <c r="F40" s="393"/>
      <c r="G40" s="393"/>
      <c r="H40" s="393"/>
      <c r="I40" s="393"/>
      <c r="J40" s="393"/>
      <c r="K40" s="393"/>
      <c r="L40" s="393"/>
      <c r="M40" s="393"/>
      <c r="N40" s="393"/>
      <c r="O40" s="393"/>
      <c r="P40" s="393"/>
      <c r="Q40" s="393"/>
      <c r="R40" s="393"/>
      <c r="S40" s="393"/>
      <c r="T40" s="393"/>
      <c r="U40" s="394"/>
      <c r="V40" s="393"/>
      <c r="W40" s="393"/>
      <c r="X40" s="393"/>
      <c r="Y40" s="393"/>
      <c r="AB40" s="506"/>
      <c r="AC40" s="457"/>
    </row>
    <row r="41" spans="3:30" ht="21" customHeight="1">
      <c r="C41" s="393"/>
      <c r="D41" s="78"/>
      <c r="E41" s="393"/>
      <c r="F41" s="393"/>
      <c r="G41" s="393"/>
      <c r="H41" s="393"/>
      <c r="I41" s="393"/>
      <c r="J41" s="393"/>
      <c r="K41" s="393"/>
      <c r="L41" s="393"/>
      <c r="M41" s="393"/>
      <c r="N41" s="393"/>
      <c r="O41" s="393"/>
      <c r="P41" s="393"/>
      <c r="Q41" s="393"/>
      <c r="R41" s="393"/>
      <c r="S41" s="393"/>
      <c r="T41" s="393"/>
      <c r="U41" s="394"/>
      <c r="V41" s="393"/>
      <c r="W41" s="393"/>
      <c r="X41" s="393"/>
      <c r="Y41" s="393"/>
      <c r="AB41" s="506"/>
      <c r="AC41" s="457"/>
    </row>
    <row r="42" spans="3:30" ht="21" customHeight="1">
      <c r="C42" s="393"/>
      <c r="D42" s="78"/>
      <c r="E42" s="393"/>
      <c r="F42" s="393"/>
      <c r="G42" s="393"/>
      <c r="H42" s="393"/>
      <c r="I42" s="393"/>
      <c r="J42" s="393"/>
      <c r="K42" s="393"/>
      <c r="L42" s="393"/>
      <c r="M42" s="393"/>
      <c r="N42" s="393"/>
      <c r="O42" s="393"/>
      <c r="P42" s="393"/>
      <c r="Q42" s="393"/>
      <c r="R42" s="393"/>
      <c r="S42" s="393"/>
      <c r="T42" s="393"/>
      <c r="U42" s="394"/>
      <c r="V42" s="393"/>
      <c r="W42" s="393"/>
      <c r="X42" s="393"/>
      <c r="Y42" s="393"/>
      <c r="AB42" s="506"/>
      <c r="AC42" s="457"/>
    </row>
    <row r="43" spans="3:30" ht="21" customHeight="1">
      <c r="AB43" s="506"/>
      <c r="AC43" s="457"/>
    </row>
    <row r="44" spans="3:30" ht="21" customHeight="1">
      <c r="AB44" s="506"/>
      <c r="AC44" s="457"/>
    </row>
    <row r="45" spans="3:30" ht="21" customHeight="1">
      <c r="AB45" s="506"/>
      <c r="AC45" s="457"/>
    </row>
    <row r="46" spans="3:30" ht="21" customHeight="1">
      <c r="AB46" s="506"/>
      <c r="AC46" s="457"/>
    </row>
    <row r="47" spans="3:30" ht="21" customHeight="1">
      <c r="AB47" s="506"/>
      <c r="AC47" s="457"/>
    </row>
    <row r="48" spans="3:30" ht="21" customHeight="1">
      <c r="AB48" s="506"/>
      <c r="AC48" s="457"/>
      <c r="AD48" s="507"/>
    </row>
    <row r="49" spans="28:29" ht="21" customHeight="1">
      <c r="AB49" s="506"/>
      <c r="AC49" s="457"/>
    </row>
    <row r="50" spans="28:29" ht="21" customHeight="1">
      <c r="AB50" s="506"/>
      <c r="AC50" s="457"/>
    </row>
    <row r="51" spans="28:29" ht="21" customHeight="1">
      <c r="AB51" s="506"/>
      <c r="AC51" s="457"/>
    </row>
    <row r="52" spans="28:29" ht="21" customHeight="1">
      <c r="AB52" s="506"/>
      <c r="AC52" s="457"/>
    </row>
    <row r="53" spans="28:29" ht="21" customHeight="1">
      <c r="AB53" s="506"/>
      <c r="AC53" s="457"/>
    </row>
    <row r="54" spans="28:29" ht="21" customHeight="1">
      <c r="AB54" s="506"/>
      <c r="AC54" s="457"/>
    </row>
    <row r="55" spans="28:29" ht="21" customHeight="1">
      <c r="AB55" s="506"/>
      <c r="AC55" s="457"/>
    </row>
    <row r="56" spans="28:29" ht="21" customHeight="1">
      <c r="AB56" s="506"/>
      <c r="AC56" s="457"/>
    </row>
    <row r="57" spans="28:29" ht="21" customHeight="1">
      <c r="AB57" s="506"/>
      <c r="AC57" s="457"/>
    </row>
    <row r="58" spans="28:29" ht="21" customHeight="1">
      <c r="AB58" s="506"/>
      <c r="AC58" s="457"/>
    </row>
    <row r="59" spans="28:29" ht="21" customHeight="1">
      <c r="AB59" s="506"/>
      <c r="AC59" s="457"/>
    </row>
    <row r="60" spans="28:29" ht="21" customHeight="1">
      <c r="AB60" s="508"/>
      <c r="AC60" s="458"/>
    </row>
    <row r="61" spans="28:29" ht="21" customHeight="1">
      <c r="AB61" s="506"/>
      <c r="AC61" s="457"/>
    </row>
    <row r="62" spans="28:29" ht="21" customHeight="1">
      <c r="AB62" s="506"/>
      <c r="AC62" s="457"/>
    </row>
    <row r="63" spans="28:29" ht="21" customHeight="1">
      <c r="AB63" s="506"/>
      <c r="AC63" s="457"/>
    </row>
    <row r="64" spans="28:29" ht="21" customHeight="1">
      <c r="AB64" s="506"/>
      <c r="AC64" s="457"/>
    </row>
    <row r="65" spans="28:29" ht="21" customHeight="1">
      <c r="AB65" s="506"/>
      <c r="AC65" s="457"/>
    </row>
    <row r="66" spans="28:29" ht="21" customHeight="1">
      <c r="AB66" s="506"/>
      <c r="AC66" s="457"/>
    </row>
    <row r="67" spans="28:29" ht="21" customHeight="1">
      <c r="AB67" s="506"/>
      <c r="AC67" s="457"/>
    </row>
    <row r="68" spans="28:29" ht="21" customHeight="1">
      <c r="AB68" s="506"/>
      <c r="AC68" s="457"/>
    </row>
    <row r="69" spans="28:29" ht="21" customHeight="1">
      <c r="AB69" s="506"/>
      <c r="AC69" s="457"/>
    </row>
    <row r="77" spans="28:29" ht="21" customHeight="1">
      <c r="AC77" s="509"/>
    </row>
    <row r="78" spans="28:29" ht="21" customHeight="1">
      <c r="AC78" s="510"/>
    </row>
    <row r="142" spans="28:29" ht="21" customHeight="1">
      <c r="AB142" s="511"/>
      <c r="AC142" s="512"/>
    </row>
    <row r="143" spans="28:29" ht="21" customHeight="1">
      <c r="AB143" s="511"/>
      <c r="AC143" s="512"/>
    </row>
    <row r="144" spans="28:29" ht="21" customHeight="1">
      <c r="AB144" s="511"/>
      <c r="AC144" s="512"/>
    </row>
    <row r="145" spans="28:29" ht="21" customHeight="1">
      <c r="AB145" s="511"/>
      <c r="AC145" s="512"/>
    </row>
    <row r="146" spans="28:29" ht="21" customHeight="1">
      <c r="AB146" s="511"/>
      <c r="AC146" s="512"/>
    </row>
    <row r="147" spans="28:29" ht="21" customHeight="1">
      <c r="AB147" s="511"/>
      <c r="AC147" s="512"/>
    </row>
    <row r="148" spans="28:29" ht="21" customHeight="1">
      <c r="AB148" s="511"/>
      <c r="AC148" s="512"/>
    </row>
    <row r="149" spans="28:29" ht="21" customHeight="1">
      <c r="AB149" s="511"/>
      <c r="AC149" s="512"/>
    </row>
    <row r="150" spans="28:29" ht="21" customHeight="1">
      <c r="AB150" s="511"/>
      <c r="AC150" s="512"/>
    </row>
    <row r="151" spans="28:29" ht="21" customHeight="1">
      <c r="AB151" s="511"/>
      <c r="AC151" s="512"/>
    </row>
    <row r="152" spans="28:29" ht="21" customHeight="1">
      <c r="AB152" s="511"/>
      <c r="AC152" s="512"/>
    </row>
    <row r="153" spans="28:29" ht="21" customHeight="1">
      <c r="AB153" s="511"/>
      <c r="AC153" s="512"/>
    </row>
    <row r="154" spans="28:29" ht="21" customHeight="1">
      <c r="AB154" s="511"/>
      <c r="AC154" s="512"/>
    </row>
    <row r="155" spans="28:29" ht="21" customHeight="1">
      <c r="AB155" s="511"/>
      <c r="AC155" s="512"/>
    </row>
    <row r="156" spans="28:29" ht="21" customHeight="1">
      <c r="AB156" s="511"/>
      <c r="AC156" s="512"/>
    </row>
    <row r="157" spans="28:29" ht="21" customHeight="1">
      <c r="AB157" s="511"/>
      <c r="AC157" s="512"/>
    </row>
    <row r="158" spans="28:29" ht="21" customHeight="1">
      <c r="AB158" s="511"/>
      <c r="AC158" s="512"/>
    </row>
    <row r="159" spans="28:29" ht="21" customHeight="1">
      <c r="AB159" s="511"/>
      <c r="AC159" s="512"/>
    </row>
    <row r="160" spans="28:29" ht="21" customHeight="1">
      <c r="AB160" s="511"/>
      <c r="AC160" s="512"/>
    </row>
    <row r="161" spans="28:29" ht="21" customHeight="1">
      <c r="AB161" s="511"/>
      <c r="AC161" s="512"/>
    </row>
    <row r="162" spans="28:29" ht="21" customHeight="1">
      <c r="AB162" s="511"/>
      <c r="AC162" s="512"/>
    </row>
    <row r="163" spans="28:29" ht="21" customHeight="1">
      <c r="AB163" s="511"/>
      <c r="AC163" s="512"/>
    </row>
    <row r="164" spans="28:29" ht="21" customHeight="1">
      <c r="AB164" s="511"/>
      <c r="AC164" s="512"/>
    </row>
    <row r="165" spans="28:29" ht="21" customHeight="1">
      <c r="AB165" s="511"/>
      <c r="AC165" s="512"/>
    </row>
    <row r="166" spans="28:29" ht="21" customHeight="1">
      <c r="AB166" s="511"/>
      <c r="AC166" s="512"/>
    </row>
    <row r="167" spans="28:29" ht="21" customHeight="1">
      <c r="AB167" s="511"/>
      <c r="AC167" s="512"/>
    </row>
    <row r="168" spans="28:29" ht="21" customHeight="1">
      <c r="AB168" s="511"/>
      <c r="AC168" s="512"/>
    </row>
    <row r="169" spans="28:29" ht="21" customHeight="1">
      <c r="AB169" s="511"/>
      <c r="AC169" s="512"/>
    </row>
    <row r="170" spans="28:29" ht="21" customHeight="1">
      <c r="AB170" s="511"/>
      <c r="AC170" s="512"/>
    </row>
    <row r="171" spans="28:29" ht="21" customHeight="1">
      <c r="AB171" s="511"/>
      <c r="AC171" s="512"/>
    </row>
    <row r="172" spans="28:29" ht="21" customHeight="1">
      <c r="AB172" s="511"/>
      <c r="AC172" s="512"/>
    </row>
    <row r="173" spans="28:29" ht="21" customHeight="1">
      <c r="AB173" s="511"/>
      <c r="AC173" s="512"/>
    </row>
    <row r="174" spans="28:29" ht="21" customHeight="1">
      <c r="AB174" s="511"/>
      <c r="AC174" s="512"/>
    </row>
    <row r="175" spans="28:29" ht="21" customHeight="1">
      <c r="AB175" s="511"/>
      <c r="AC175" s="512"/>
    </row>
    <row r="176" spans="28:29" ht="21" customHeight="1">
      <c r="AB176" s="511"/>
      <c r="AC176" s="512"/>
    </row>
    <row r="177" spans="28:29" ht="21" customHeight="1">
      <c r="AB177" s="511"/>
      <c r="AC177" s="512"/>
    </row>
    <row r="178" spans="28:29" ht="21" customHeight="1">
      <c r="AB178" s="511"/>
      <c r="AC178" s="512"/>
    </row>
    <row r="179" spans="28:29" ht="21" customHeight="1">
      <c r="AB179" s="511"/>
      <c r="AC179" s="512"/>
    </row>
    <row r="180" spans="28:29" ht="21" customHeight="1">
      <c r="AB180" s="511"/>
      <c r="AC180" s="512"/>
    </row>
    <row r="181" spans="28:29" ht="21" customHeight="1">
      <c r="AB181" s="511"/>
      <c r="AC181" s="512"/>
    </row>
    <row r="182" spans="28:29" ht="21" customHeight="1">
      <c r="AB182" s="511"/>
      <c r="AC182" s="512"/>
    </row>
    <row r="183" spans="28:29" ht="21" customHeight="1">
      <c r="AB183" s="116"/>
      <c r="AC183" s="117"/>
    </row>
    <row r="184" spans="28:29" ht="21" customHeight="1">
      <c r="AB184" s="116"/>
      <c r="AC184" s="117"/>
    </row>
    <row r="185" spans="28:29" ht="21" customHeight="1">
      <c r="AB185" s="118"/>
      <c r="AC185" s="119"/>
    </row>
    <row r="186" spans="28:29" ht="21" customHeight="1">
      <c r="AB186" s="118"/>
      <c r="AC186" s="119"/>
    </row>
    <row r="187" spans="28:29" ht="21" customHeight="1">
      <c r="AB187" s="118"/>
      <c r="AC187" s="119"/>
    </row>
    <row r="188" spans="28:29" ht="21" customHeight="1">
      <c r="AB188" s="118"/>
      <c r="AC188" s="119"/>
    </row>
  </sheetData>
  <sheetProtection algorithmName="SHA-512" hashValue="tZfr6Gb58R7rrp0xpxqIrBBm/2Fj5942HCtGbQiHU/rmS4l9VcRojlErsMEkRCX7CUAkwuuu1s+Gzwg1bkNmBQ==" saltValue="Wq1mzTeNDplNXfvmQPzsmw==" spinCount="100000" sheet="1" formatCells="0" formatRows="0" insertRows="0" deleteRows="0" selectLockedCells="1" autoFilter="0" pivotTables="0"/>
  <mergeCells count="35">
    <mergeCell ref="J19:V19"/>
    <mergeCell ref="D23:I23"/>
    <mergeCell ref="J23:M23"/>
    <mergeCell ref="O23:R23"/>
    <mergeCell ref="T23:W23"/>
    <mergeCell ref="D19:I19"/>
    <mergeCell ref="D22:I22"/>
    <mergeCell ref="J22:N22"/>
    <mergeCell ref="O22:S22"/>
    <mergeCell ref="T22:X22"/>
    <mergeCell ref="D7:I7"/>
    <mergeCell ref="J7:V7"/>
    <mergeCell ref="D17:I17"/>
    <mergeCell ref="J17:S17"/>
    <mergeCell ref="T17:U17"/>
    <mergeCell ref="D15:I15"/>
    <mergeCell ref="J15:K15"/>
    <mergeCell ref="L15:Q15"/>
    <mergeCell ref="R15:S15"/>
    <mergeCell ref="T15:U15"/>
    <mergeCell ref="D16:I16"/>
    <mergeCell ref="J16:K16"/>
    <mergeCell ref="L16:Q16"/>
    <mergeCell ref="R16:S16"/>
    <mergeCell ref="T16:U16"/>
    <mergeCell ref="D10:I10"/>
    <mergeCell ref="J10:V10"/>
    <mergeCell ref="D11:I11"/>
    <mergeCell ref="J11:V11"/>
    <mergeCell ref="D12:I12"/>
    <mergeCell ref="D14:I14"/>
    <mergeCell ref="J14:K14"/>
    <mergeCell ref="L14:Q14"/>
    <mergeCell ref="R14:S14"/>
    <mergeCell ref="T14:U14"/>
  </mergeCells>
  <phoneticPr fontId="23"/>
  <conditionalFormatting sqref="B1:B2">
    <cfRule type="expression" dxfId="10" priority="11">
      <formula>_xlfn.ISFORMULA(B1)=TRUE</formula>
    </cfRule>
  </conditionalFormatting>
  <conditionalFormatting sqref="B2 L14:Q14 T14:U14 J19">
    <cfRule type="containsBlanks" dxfId="9" priority="5">
      <formula>LEN(TRIM(B2))=0</formula>
    </cfRule>
  </conditionalFormatting>
  <conditionalFormatting sqref="D23:I23">
    <cfRule type="containsBlanks" dxfId="8" priority="1">
      <formula>LEN(TRIM(D23))=0</formula>
    </cfRule>
  </conditionalFormatting>
  <conditionalFormatting sqref="J12 O12">
    <cfRule type="expression" dxfId="7" priority="3">
      <formula>$O$12="■"</formula>
    </cfRule>
    <cfRule type="expression" dxfId="6" priority="4">
      <formula>$J$12="■"</formula>
    </cfRule>
  </conditionalFormatting>
  <conditionalFormatting sqref="J10:V10">
    <cfRule type="containsBlanks" dxfId="5" priority="6">
      <formula>LEN(TRIM(J10))=0</formula>
    </cfRule>
  </conditionalFormatting>
  <conditionalFormatting sqref="N23">
    <cfRule type="notContainsBlanks" dxfId="4" priority="7">
      <formula>LEN(TRIM(N23))&gt;0</formula>
    </cfRule>
    <cfRule type="expression" dxfId="3" priority="8">
      <formula>$N$14="■"</formula>
    </cfRule>
    <cfRule type="expression" dxfId="2" priority="9">
      <formula>$K$14="■"</formula>
    </cfRule>
    <cfRule type="expression" dxfId="1" priority="10">
      <formula>$H$14="■"</formula>
    </cfRule>
  </conditionalFormatting>
  <conditionalFormatting sqref="T17:U17">
    <cfRule type="containsBlanks" dxfId="0" priority="2">
      <formula>LEN(TRIM(T17))=0</formula>
    </cfRule>
  </conditionalFormatting>
  <conditionalFormatting sqref="AC77:AC78 AB142:AC188">
    <cfRule type="expression" priority="12">
      <formula>CELL("protect",AB77)=0</formula>
    </cfRule>
  </conditionalFormatting>
  <dataValidations count="8">
    <dataValidation type="list" allowBlank="1" showInputMessage="1" showErrorMessage="1" sqref="D23:I23" xr:uid="{61146310-868B-42BD-993A-ABE7E99E5BF1}">
      <formula1>"１年目,２年目,３年目,４年目"</formula1>
    </dataValidation>
    <dataValidation imeMode="on" allowBlank="1" showInputMessage="1" showErrorMessage="1" sqref="T22 O22 U21" xr:uid="{164CF370-996C-414E-B9F4-C8E939E94427}"/>
    <dataValidation type="custom" imeMode="disabled" allowBlank="1" showInputMessage="1" showErrorMessage="1" error="小数点第二位まで、三位以下四捨五入で入力して下さい。" sqref="X23 S23:T23 O23 AB23 AD22:AD23 AI21:AO21 J23" xr:uid="{43FCEC22-959C-4992-8C6B-2BC6D2068EC4}">
      <formula1>J21-ROUNDDOWN(J21,2)=0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AA7B3C93-A7C5-4F56-8366-0430D25456D0}">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21 J12 H24 O12 P24 L24 K21" xr:uid="{7809EFD6-11CC-4FB3-AD8A-AE7411F53221}">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A8FD39D2-D51E-4011-B6F6-C43877CEA97E}">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16871EEF-1FDF-4DB9-95D4-CDC008920637}">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5307689D-BCC7-4B65-85CF-7D39BA48ABA2}">
      <formula1>L65482-ROUNDDOWN(L65482,1)=0</formula1>
    </dataValidation>
  </dataValidations>
  <printOptions horizontalCentered="1"/>
  <pageMargins left="0.51181102362204722" right="0.11811023622047245" top="0.35433070866141736" bottom="0.35433070866141736" header="0.31496062992125984" footer="0.11811023622047245"/>
  <pageSetup paperSize="9" scale="89" fitToHeight="0" orientation="portrait" r:id="rId1"/>
  <headerFooter scaleWithDoc="0">
    <oddFooter>&amp;R&amp;K00-036R7中層ZEH-M_ver.1.1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69D67D10-32C4-4510-9AE6-D8B227FE7B52}">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3C4FD895-F210-4E99-B518-935DE536FD60}">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outlinePr summaryBelow="0"/>
    <pageSetUpPr fitToPage="1"/>
  </sheetPr>
  <dimension ref="A1:AJ304"/>
  <sheetViews>
    <sheetView showGridLines="0" view="pageBreakPreview" topLeftCell="A2" zoomScale="80" zoomScaleNormal="70" zoomScaleSheetLayoutView="80" workbookViewId="0">
      <selection activeCell="B139" sqref="B139"/>
    </sheetView>
  </sheetViews>
  <sheetFormatPr defaultColWidth="9" defaultRowHeight="25.5" outlineLevelRow="1"/>
  <cols>
    <col min="1" max="1" width="5.625" style="3" customWidth="1"/>
    <col min="2" max="2" width="29.5" style="3" customWidth="1"/>
    <col min="3" max="3" width="20.625" style="3" customWidth="1"/>
    <col min="4" max="9" width="6.625" style="3" customWidth="1"/>
    <col min="10" max="12" width="5.625" style="3" customWidth="1"/>
    <col min="13" max="13" width="8.625" style="3" customWidth="1"/>
    <col min="14" max="14" width="20.625" style="3" customWidth="1"/>
    <col min="15" max="15" width="5.625" style="3" customWidth="1"/>
    <col min="16" max="16" width="3.625" style="44" customWidth="1"/>
    <col min="17" max="17" width="8.625" style="715" customWidth="1"/>
    <col min="18" max="20" width="8.625" style="43" customWidth="1"/>
    <col min="21" max="36" width="9" style="43"/>
    <col min="37" max="16384" width="9" style="3"/>
  </cols>
  <sheetData>
    <row r="1" spans="1:17" s="43" customFormat="1" ht="17.25" hidden="1">
      <c r="A1" s="343"/>
      <c r="B1" s="46"/>
      <c r="Q1" s="715"/>
    </row>
    <row r="2" spans="1:17" s="43" customFormat="1" ht="45" customHeight="1">
      <c r="A2" s="900" t="s">
        <v>825</v>
      </c>
      <c r="B2" s="901"/>
      <c r="C2" s="901"/>
      <c r="D2" s="901"/>
      <c r="E2" s="901"/>
      <c r="F2" s="901"/>
      <c r="G2" s="901"/>
      <c r="H2" s="901"/>
      <c r="I2" s="901"/>
      <c r="J2" s="901"/>
      <c r="K2" s="901"/>
      <c r="L2" s="901"/>
      <c r="M2" s="901"/>
      <c r="N2" s="901"/>
      <c r="O2" s="901"/>
      <c r="P2" s="901"/>
      <c r="Q2" s="715"/>
    </row>
    <row r="3" spans="1:17" ht="26.25" customHeight="1">
      <c r="P3" s="43"/>
    </row>
    <row r="4" spans="1:17" ht="26.25" customHeight="1">
      <c r="A4" s="3" t="s">
        <v>532</v>
      </c>
    </row>
    <row r="5" spans="1:17" ht="26.25" customHeight="1">
      <c r="L5" s="904" t="str">
        <f>IF(入力シート!F14="","",入力シート!F14)</f>
        <v/>
      </c>
      <c r="M5" s="904"/>
      <c r="N5" s="904"/>
    </row>
    <row r="6" spans="1:17" ht="26.25" customHeight="1"/>
    <row r="7" spans="1:17" ht="26.25" customHeight="1">
      <c r="A7" s="3" t="s">
        <v>73</v>
      </c>
    </row>
    <row r="8" spans="1:17" ht="26.25" customHeight="1">
      <c r="A8" s="699" t="s">
        <v>787</v>
      </c>
    </row>
    <row r="9" spans="1:17" ht="26.25" customHeight="1">
      <c r="C9" s="7"/>
      <c r="D9" s="7"/>
      <c r="G9" s="907" t="str">
        <f>IF(入力シート!F32="","",入力シート!F32)</f>
        <v/>
      </c>
      <c r="H9" s="907"/>
      <c r="I9" s="907"/>
      <c r="J9" s="907"/>
      <c r="K9" s="907"/>
      <c r="L9" s="907"/>
      <c r="M9" s="907"/>
      <c r="N9" s="907"/>
      <c r="O9" s="20"/>
    </row>
    <row r="10" spans="1:17" ht="41.25" customHeight="1">
      <c r="C10" s="18" t="s">
        <v>2</v>
      </c>
      <c r="D10" s="7"/>
      <c r="E10" s="3" t="s">
        <v>183</v>
      </c>
      <c r="G10" s="908" t="str">
        <f>IF(入力シート!F33="","",入力シート!F33&amp;入力シート!G33&amp;入力シート!H33&amp;入力シート!I33&amp;入力シート!J33&amp;入力シート!F34)</f>
        <v/>
      </c>
      <c r="H10" s="908"/>
      <c r="I10" s="908"/>
      <c r="J10" s="908"/>
      <c r="K10" s="908"/>
      <c r="L10" s="908"/>
      <c r="M10" s="908"/>
      <c r="N10" s="908"/>
      <c r="O10" s="21"/>
    </row>
    <row r="11" spans="1:17" ht="26.25" customHeight="1">
      <c r="C11" s="7"/>
      <c r="D11" s="7"/>
      <c r="E11" s="3" t="s">
        <v>184</v>
      </c>
      <c r="G11" s="909" t="str">
        <f>IF(入力シート!F27="","",入力シート!F27)</f>
        <v/>
      </c>
      <c r="H11" s="909"/>
      <c r="I11" s="909"/>
      <c r="J11" s="909"/>
      <c r="K11" s="909"/>
      <c r="L11" s="909"/>
      <c r="M11" s="909"/>
      <c r="N11" s="909"/>
      <c r="O11" s="22"/>
      <c r="P11" s="45"/>
    </row>
    <row r="12" spans="1:17" ht="26.25" customHeight="1">
      <c r="C12" s="7"/>
      <c r="D12" s="7"/>
      <c r="E12" s="3" t="s">
        <v>84</v>
      </c>
      <c r="G12" s="909" t="str">
        <f>IF(入力シート!F28="","",入力シート!F28)</f>
        <v/>
      </c>
      <c r="H12" s="909"/>
      <c r="I12" s="909"/>
      <c r="J12" s="917" t="str">
        <f>IF(入力シート!F30="","",入力シート!F30&amp;"　"&amp;入力シート!J30)</f>
        <v/>
      </c>
      <c r="K12" s="917"/>
      <c r="L12" s="917"/>
      <c r="M12" s="917"/>
      <c r="N12" s="917"/>
      <c r="O12" s="23"/>
      <c r="Q12" s="352"/>
    </row>
    <row r="13" spans="1:17" ht="26.25" customHeight="1">
      <c r="C13" s="7"/>
      <c r="D13" s="7"/>
      <c r="E13" s="3" t="s">
        <v>85</v>
      </c>
      <c r="G13" s="910" t="str">
        <f>IF(入力シート!F31="","",入力シート!F31)</f>
        <v/>
      </c>
      <c r="H13" s="910"/>
      <c r="I13" s="910"/>
      <c r="J13" s="910"/>
      <c r="K13" s="910"/>
      <c r="L13" s="910"/>
      <c r="M13" s="910"/>
      <c r="N13" s="910"/>
      <c r="O13" s="24"/>
    </row>
    <row r="14" spans="1:17" ht="26.25" customHeight="1" collapsed="1">
      <c r="C14" s="7"/>
      <c r="D14" s="7"/>
      <c r="G14" s="515"/>
      <c r="H14" s="515"/>
      <c r="I14" s="515"/>
      <c r="J14" s="515"/>
      <c r="K14" s="515"/>
      <c r="L14" s="515"/>
      <c r="M14" s="515"/>
      <c r="N14" s="515"/>
      <c r="O14" s="24"/>
      <c r="Q14" s="46" t="s">
        <v>938</v>
      </c>
    </row>
    <row r="15" spans="1:17" ht="26.25" hidden="1" customHeight="1" outlineLevel="1">
      <c r="C15" s="7"/>
      <c r="D15" s="7"/>
      <c r="G15" s="907" t="str">
        <f>IF(入力シート!F46="","",入力シート!F46)</f>
        <v/>
      </c>
      <c r="H15" s="907"/>
      <c r="I15" s="907"/>
      <c r="J15" s="907"/>
      <c r="K15" s="907"/>
      <c r="L15" s="907"/>
      <c r="M15" s="907"/>
      <c r="N15" s="907"/>
      <c r="O15" s="20"/>
      <c r="Q15" s="716"/>
    </row>
    <row r="16" spans="1:17" ht="41.25" hidden="1" customHeight="1" outlineLevel="1">
      <c r="C16" s="18" t="s">
        <v>12</v>
      </c>
      <c r="D16" s="7"/>
      <c r="E16" s="3" t="s">
        <v>183</v>
      </c>
      <c r="G16" s="908" t="str">
        <f>IF(入力シート!F47="","",入力シート!F47&amp;入力シート!G47&amp;入力シート!H47&amp;入力シート!I47&amp;入力シート!J47&amp;入力シート!F48)</f>
        <v/>
      </c>
      <c r="H16" s="908"/>
      <c r="I16" s="908"/>
      <c r="J16" s="908"/>
      <c r="K16" s="908"/>
      <c r="L16" s="908"/>
      <c r="M16" s="908"/>
      <c r="N16" s="908"/>
      <c r="O16" s="21"/>
      <c r="Q16" s="716"/>
    </row>
    <row r="17" spans="3:17" ht="26.25" hidden="1" customHeight="1" outlineLevel="1">
      <c r="C17" s="7"/>
      <c r="D17" s="7"/>
      <c r="E17" s="3" t="s">
        <v>184</v>
      </c>
      <c r="G17" s="909" t="str">
        <f>IF(入力シート!F41="","",入力シート!F41)</f>
        <v/>
      </c>
      <c r="H17" s="909"/>
      <c r="I17" s="909"/>
      <c r="J17" s="909"/>
      <c r="K17" s="909"/>
      <c r="L17" s="909"/>
      <c r="M17" s="909"/>
      <c r="N17" s="909"/>
      <c r="O17" s="22"/>
      <c r="Q17" s="716"/>
    </row>
    <row r="18" spans="3:17" ht="26.25" hidden="1" customHeight="1" outlineLevel="1">
      <c r="C18" s="7"/>
      <c r="D18" s="7"/>
      <c r="E18" s="3" t="s">
        <v>84</v>
      </c>
      <c r="G18" s="909" t="str">
        <f>IF(入力シート!F42="","",入力シート!F42)</f>
        <v/>
      </c>
      <c r="H18" s="909"/>
      <c r="I18" s="909"/>
      <c r="J18" s="917" t="str">
        <f>IF(入力シート!F44="","",入力シート!F44&amp;"　"&amp;入力シート!J44)</f>
        <v/>
      </c>
      <c r="K18" s="917"/>
      <c r="L18" s="917"/>
      <c r="M18" s="917"/>
      <c r="N18" s="917"/>
      <c r="O18" s="23"/>
      <c r="Q18" s="716"/>
    </row>
    <row r="19" spans="3:17" ht="26.25" hidden="1" customHeight="1" outlineLevel="1">
      <c r="C19" s="7"/>
      <c r="D19" s="7"/>
      <c r="E19" s="3" t="s">
        <v>85</v>
      </c>
      <c r="G19" s="910" t="str">
        <f>IF(入力シート!F45="","",入力シート!F45)</f>
        <v/>
      </c>
      <c r="H19" s="910"/>
      <c r="I19" s="910"/>
      <c r="J19" s="910"/>
      <c r="K19" s="910"/>
      <c r="L19" s="910"/>
      <c r="M19" s="910"/>
      <c r="N19" s="910"/>
      <c r="O19" s="24"/>
      <c r="Q19" s="716"/>
    </row>
    <row r="20" spans="3:17" ht="26.25" customHeight="1" collapsed="1">
      <c r="C20" s="7"/>
      <c r="D20" s="7"/>
      <c r="G20" s="515"/>
      <c r="H20" s="515"/>
      <c r="I20" s="515"/>
      <c r="J20" s="515"/>
      <c r="K20" s="515"/>
      <c r="L20" s="515"/>
      <c r="M20" s="515"/>
      <c r="N20" s="515"/>
      <c r="O20" s="24"/>
      <c r="Q20" s="46" t="s">
        <v>958</v>
      </c>
    </row>
    <row r="21" spans="3:17" ht="26.25" hidden="1" customHeight="1" outlineLevel="1">
      <c r="C21" s="7"/>
      <c r="D21" s="7"/>
      <c r="G21" s="907" t="str">
        <f>IF(入力シート!F60="","",入力シート!F60)</f>
        <v/>
      </c>
      <c r="H21" s="907"/>
      <c r="I21" s="907"/>
      <c r="J21" s="907"/>
      <c r="K21" s="907"/>
      <c r="L21" s="907"/>
      <c r="M21" s="907"/>
      <c r="N21" s="907"/>
      <c r="O21" s="20"/>
      <c r="Q21" s="716"/>
    </row>
    <row r="22" spans="3:17" ht="41.25" hidden="1" customHeight="1" outlineLevel="1">
      <c r="C22" s="18" t="s">
        <v>185</v>
      </c>
      <c r="D22" s="7"/>
      <c r="E22" s="3" t="s">
        <v>183</v>
      </c>
      <c r="G22" s="908" t="str">
        <f>IF(入力シート!F61="","",入力シート!F61&amp;入力シート!G61&amp;入力シート!H61&amp;入力シート!I61&amp;入力シート!J61&amp;入力シート!F62)</f>
        <v/>
      </c>
      <c r="H22" s="908"/>
      <c r="I22" s="908"/>
      <c r="J22" s="908"/>
      <c r="K22" s="908"/>
      <c r="L22" s="908"/>
      <c r="M22" s="908"/>
      <c r="N22" s="908"/>
      <c r="O22" s="21"/>
      <c r="Q22" s="716"/>
    </row>
    <row r="23" spans="3:17" ht="26.25" hidden="1" customHeight="1" outlineLevel="1">
      <c r="C23" s="7"/>
      <c r="D23" s="7"/>
      <c r="E23" s="3" t="s">
        <v>184</v>
      </c>
      <c r="G23" s="909" t="str">
        <f>IF(入力シート!F55="","",入力シート!F55)</f>
        <v/>
      </c>
      <c r="H23" s="909"/>
      <c r="I23" s="909"/>
      <c r="J23" s="909"/>
      <c r="K23" s="909"/>
      <c r="L23" s="909"/>
      <c r="M23" s="909"/>
      <c r="N23" s="909"/>
      <c r="O23" s="22"/>
      <c r="Q23" s="716"/>
    </row>
    <row r="24" spans="3:17" ht="26.25" hidden="1" customHeight="1" outlineLevel="1">
      <c r="C24" s="7"/>
      <c r="D24" s="7"/>
      <c r="E24" s="3" t="s">
        <v>84</v>
      </c>
      <c r="G24" s="909" t="str">
        <f>IF(入力シート!F56="","",入力シート!F56)</f>
        <v/>
      </c>
      <c r="H24" s="909"/>
      <c r="I24" s="909"/>
      <c r="J24" s="917" t="str">
        <f>IF(入力シート!F58="","",入力シート!F58&amp;"　"&amp;入力シート!J58)</f>
        <v/>
      </c>
      <c r="K24" s="917"/>
      <c r="L24" s="917"/>
      <c r="M24" s="917"/>
      <c r="N24" s="917"/>
      <c r="O24" s="23"/>
      <c r="Q24" s="716"/>
    </row>
    <row r="25" spans="3:17" ht="26.25" hidden="1" customHeight="1" outlineLevel="1">
      <c r="C25" s="7"/>
      <c r="D25" s="7"/>
      <c r="E25" s="3" t="s">
        <v>85</v>
      </c>
      <c r="G25" s="910" t="str">
        <f>IF(入力シート!F59="","",入力シート!F59)</f>
        <v/>
      </c>
      <c r="H25" s="910"/>
      <c r="I25" s="910"/>
      <c r="J25" s="910"/>
      <c r="K25" s="910"/>
      <c r="L25" s="910"/>
      <c r="M25" s="910"/>
      <c r="N25" s="910"/>
      <c r="O25" s="24"/>
      <c r="Q25" s="716"/>
    </row>
    <row r="26" spans="3:17" ht="26.25" customHeight="1" collapsed="1">
      <c r="C26" s="7"/>
      <c r="D26" s="7"/>
      <c r="G26" s="515"/>
      <c r="H26" s="515"/>
      <c r="I26" s="515"/>
      <c r="J26" s="515"/>
      <c r="K26" s="515"/>
      <c r="L26" s="515"/>
      <c r="M26" s="515"/>
      <c r="N26" s="515"/>
      <c r="O26" s="24"/>
      <c r="Q26" s="46" t="s">
        <v>959</v>
      </c>
    </row>
    <row r="27" spans="3:17" ht="26.25" hidden="1" customHeight="1" outlineLevel="1">
      <c r="C27" s="7"/>
      <c r="D27" s="7"/>
      <c r="G27" s="907" t="str">
        <f>IF(入力シート!F74="","",入力シート!F74)</f>
        <v/>
      </c>
      <c r="H27" s="907"/>
      <c r="I27" s="907"/>
      <c r="J27" s="907"/>
      <c r="K27" s="907"/>
      <c r="L27" s="907"/>
      <c r="M27" s="907"/>
      <c r="N27" s="907"/>
      <c r="O27" s="20"/>
    </row>
    <row r="28" spans="3:17" ht="41.25" hidden="1" customHeight="1" outlineLevel="1">
      <c r="C28" s="18" t="s">
        <v>186</v>
      </c>
      <c r="D28" s="7"/>
      <c r="E28" s="3" t="s">
        <v>183</v>
      </c>
      <c r="G28" s="908" t="str">
        <f>IF(入力シート!F75="","",入力シート!F75&amp;入力シート!G75&amp;入力シート!H75&amp;入力シート!I75&amp;入力シート!J75&amp;入力シート!F76)</f>
        <v/>
      </c>
      <c r="H28" s="908"/>
      <c r="I28" s="908"/>
      <c r="J28" s="908"/>
      <c r="K28" s="908"/>
      <c r="L28" s="908"/>
      <c r="M28" s="908"/>
      <c r="N28" s="908"/>
      <c r="O28" s="21"/>
    </row>
    <row r="29" spans="3:17" ht="26.25" hidden="1" customHeight="1" outlineLevel="1">
      <c r="C29" s="7"/>
      <c r="D29" s="7"/>
      <c r="E29" s="3" t="s">
        <v>184</v>
      </c>
      <c r="G29" s="909" t="str">
        <f>IF(入力シート!F69="","",入力シート!F69)</f>
        <v/>
      </c>
      <c r="H29" s="909"/>
      <c r="I29" s="909"/>
      <c r="J29" s="909"/>
      <c r="K29" s="909"/>
      <c r="L29" s="909"/>
      <c r="M29" s="909"/>
      <c r="N29" s="909"/>
      <c r="O29" s="22"/>
    </row>
    <row r="30" spans="3:17" ht="26.25" hidden="1" customHeight="1" outlineLevel="1">
      <c r="C30" s="7"/>
      <c r="D30" s="7"/>
      <c r="E30" s="3" t="s">
        <v>84</v>
      </c>
      <c r="G30" s="909" t="str">
        <f>IF(入力シート!F70="","",入力シート!F70)</f>
        <v/>
      </c>
      <c r="H30" s="909"/>
      <c r="I30" s="909"/>
      <c r="J30" s="917" t="str">
        <f>IF(入力シート!F72="","",入力シート!F72&amp;"　"&amp;入力シート!J72)</f>
        <v/>
      </c>
      <c r="K30" s="917"/>
      <c r="L30" s="917"/>
      <c r="M30" s="917"/>
      <c r="N30" s="917"/>
      <c r="O30" s="23"/>
    </row>
    <row r="31" spans="3:17" ht="26.25" hidden="1" customHeight="1" outlineLevel="1">
      <c r="C31" s="7"/>
      <c r="D31" s="7"/>
      <c r="E31" s="3" t="s">
        <v>85</v>
      </c>
      <c r="G31" s="910" t="str">
        <f>IF(入力シート!F73="","",入力シート!F73)</f>
        <v/>
      </c>
      <c r="H31" s="910"/>
      <c r="I31" s="910"/>
      <c r="J31" s="910"/>
      <c r="K31" s="910"/>
      <c r="L31" s="910"/>
      <c r="M31" s="910"/>
      <c r="N31" s="910"/>
      <c r="O31" s="24"/>
    </row>
    <row r="32" spans="3:17" ht="26.25" customHeight="1" collapsed="1"/>
    <row r="33" spans="1:16" ht="26.25" customHeight="1">
      <c r="A33" s="912" t="s">
        <v>910</v>
      </c>
      <c r="B33" s="913"/>
      <c r="C33" s="913"/>
      <c r="D33" s="913"/>
      <c r="E33" s="913"/>
      <c r="F33" s="913"/>
      <c r="G33" s="913"/>
      <c r="H33" s="913"/>
      <c r="I33" s="913"/>
      <c r="J33" s="913"/>
      <c r="K33" s="913"/>
      <c r="L33" s="913"/>
      <c r="M33" s="913"/>
      <c r="N33" s="913"/>
      <c r="O33" s="913"/>
    </row>
    <row r="34" spans="1:16" ht="26.25" customHeight="1">
      <c r="A34" s="912"/>
      <c r="B34" s="913"/>
      <c r="C34" s="913"/>
      <c r="D34" s="913"/>
      <c r="E34" s="913"/>
      <c r="F34" s="913"/>
      <c r="G34" s="913"/>
      <c r="H34" s="913"/>
      <c r="I34" s="913"/>
      <c r="J34" s="913"/>
      <c r="K34" s="913"/>
      <c r="L34" s="913"/>
      <c r="M34" s="913"/>
      <c r="N34" s="913"/>
      <c r="O34" s="913"/>
    </row>
    <row r="35" spans="1:16" ht="26.25" customHeight="1">
      <c r="A35" s="913"/>
      <c r="B35" s="913"/>
      <c r="C35" s="913"/>
      <c r="D35" s="913"/>
      <c r="E35" s="913"/>
      <c r="F35" s="913"/>
      <c r="G35" s="913"/>
      <c r="H35" s="913"/>
      <c r="I35" s="913"/>
      <c r="J35" s="913"/>
      <c r="K35" s="913"/>
      <c r="L35" s="913"/>
      <c r="M35" s="913"/>
      <c r="N35" s="913"/>
      <c r="O35" s="913"/>
    </row>
    <row r="36" spans="1:16" ht="26.25" customHeight="1">
      <c r="A36" s="913" t="s">
        <v>86</v>
      </c>
      <c r="B36" s="913"/>
      <c r="C36" s="913"/>
      <c r="D36" s="913"/>
      <c r="E36" s="913"/>
      <c r="F36" s="913"/>
      <c r="G36" s="913"/>
      <c r="H36" s="913"/>
      <c r="I36" s="913"/>
      <c r="J36" s="913"/>
      <c r="K36" s="913"/>
      <c r="L36" s="913"/>
      <c r="M36" s="913"/>
      <c r="N36" s="913"/>
      <c r="O36" s="913"/>
    </row>
    <row r="37" spans="1:16" ht="26.25" customHeight="1">
      <c r="A37" s="918" t="s">
        <v>962</v>
      </c>
      <c r="B37" s="918"/>
      <c r="C37" s="918"/>
      <c r="D37" s="918"/>
      <c r="E37" s="918"/>
      <c r="F37" s="918"/>
      <c r="G37" s="918"/>
      <c r="H37" s="918"/>
      <c r="I37" s="918"/>
      <c r="J37" s="918"/>
      <c r="K37" s="918"/>
      <c r="L37" s="918"/>
      <c r="M37" s="918"/>
      <c r="N37" s="918"/>
      <c r="O37" s="918"/>
    </row>
    <row r="38" spans="1:16" ht="26.25" customHeight="1">
      <c r="A38" s="918"/>
      <c r="B38" s="918"/>
      <c r="C38" s="918"/>
      <c r="D38" s="918"/>
      <c r="E38" s="918"/>
      <c r="F38" s="918"/>
      <c r="G38" s="918"/>
      <c r="H38" s="918"/>
      <c r="I38" s="918"/>
      <c r="J38" s="918"/>
      <c r="K38" s="918"/>
      <c r="L38" s="918"/>
      <c r="M38" s="918"/>
      <c r="N38" s="918"/>
      <c r="O38" s="918"/>
    </row>
    <row r="39" spans="1:16" ht="26.25" customHeight="1">
      <c r="A39" s="918"/>
      <c r="B39" s="918"/>
      <c r="C39" s="918"/>
      <c r="D39" s="918"/>
      <c r="E39" s="918"/>
      <c r="F39" s="918"/>
      <c r="G39" s="918"/>
      <c r="H39" s="918"/>
      <c r="I39" s="918"/>
      <c r="J39" s="918"/>
      <c r="K39" s="918"/>
      <c r="L39" s="918"/>
      <c r="M39" s="918"/>
      <c r="N39" s="918"/>
      <c r="O39" s="918"/>
    </row>
    <row r="40" spans="1:16" ht="26.25" customHeight="1">
      <c r="A40" s="918"/>
      <c r="B40" s="918"/>
      <c r="C40" s="918"/>
      <c r="D40" s="918"/>
      <c r="E40" s="918"/>
      <c r="F40" s="918"/>
      <c r="G40" s="918"/>
      <c r="H40" s="918"/>
      <c r="I40" s="918"/>
      <c r="J40" s="918"/>
      <c r="K40" s="918"/>
      <c r="L40" s="918"/>
      <c r="M40" s="918"/>
      <c r="N40" s="918"/>
      <c r="O40" s="918"/>
    </row>
    <row r="41" spans="1:16" ht="26.25" customHeight="1">
      <c r="A41" s="918"/>
      <c r="B41" s="918"/>
      <c r="C41" s="918"/>
      <c r="D41" s="918"/>
      <c r="E41" s="918"/>
      <c r="F41" s="918"/>
      <c r="G41" s="918"/>
      <c r="H41" s="918"/>
      <c r="I41" s="918"/>
      <c r="J41" s="918"/>
      <c r="K41" s="918"/>
      <c r="L41" s="918"/>
      <c r="M41" s="918"/>
      <c r="N41" s="918"/>
      <c r="O41" s="918"/>
    </row>
    <row r="42" spans="1:16" ht="26.25" customHeight="1">
      <c r="A42" s="918"/>
      <c r="B42" s="918"/>
      <c r="C42" s="918"/>
      <c r="D42" s="918"/>
      <c r="E42" s="918"/>
      <c r="F42" s="918"/>
      <c r="G42" s="918"/>
      <c r="H42" s="918"/>
      <c r="I42" s="918"/>
      <c r="J42" s="918"/>
      <c r="K42" s="918"/>
      <c r="L42" s="918"/>
      <c r="M42" s="918"/>
      <c r="N42" s="918"/>
      <c r="O42" s="918"/>
    </row>
    <row r="43" spans="1:16" ht="26.25" customHeight="1">
      <c r="A43" s="25"/>
      <c r="B43" s="25"/>
      <c r="C43" s="25"/>
      <c r="D43" s="25"/>
      <c r="E43" s="25"/>
      <c r="F43" s="25"/>
      <c r="G43" s="25"/>
      <c r="H43" s="25"/>
      <c r="I43" s="25"/>
      <c r="J43" s="25"/>
      <c r="K43" s="25"/>
      <c r="L43" s="25"/>
      <c r="M43" s="25"/>
      <c r="N43" s="25"/>
      <c r="O43" s="25"/>
    </row>
    <row r="44" spans="1:16" ht="27" customHeight="1"/>
    <row r="45" spans="1:16" ht="27" customHeight="1">
      <c r="A45" s="905" t="s">
        <v>87</v>
      </c>
      <c r="B45" s="905"/>
      <c r="C45" s="905"/>
      <c r="D45" s="905"/>
      <c r="E45" s="905"/>
      <c r="F45" s="905"/>
      <c r="G45" s="905"/>
      <c r="H45" s="905"/>
      <c r="I45" s="905"/>
      <c r="J45" s="905"/>
      <c r="K45" s="905"/>
      <c r="L45" s="905"/>
      <c r="M45" s="905"/>
      <c r="N45" s="905"/>
      <c r="O45" s="905"/>
    </row>
    <row r="46" spans="1:16" ht="27" customHeight="1"/>
    <row r="47" spans="1:16" ht="27" customHeight="1">
      <c r="B47" s="3" t="s">
        <v>88</v>
      </c>
      <c r="P47" s="43"/>
    </row>
    <row r="48" spans="1:16" ht="27" customHeight="1">
      <c r="B48" s="52" t="s">
        <v>909</v>
      </c>
      <c r="P48" s="43"/>
    </row>
    <row r="49" spans="2:17" ht="27" customHeight="1">
      <c r="P49" s="43"/>
    </row>
    <row r="50" spans="2:17" ht="27" customHeight="1">
      <c r="B50" s="3" t="s">
        <v>89</v>
      </c>
      <c r="P50" s="43"/>
    </row>
    <row r="51" spans="2:17" ht="27" customHeight="1">
      <c r="B51" s="914" t="str">
        <f>IF(入力シート!F11="","",入力シート!F11)</f>
        <v/>
      </c>
      <c r="C51" s="914"/>
      <c r="D51" s="914"/>
      <c r="E51" s="914"/>
      <c r="F51" s="914"/>
      <c r="G51" s="914"/>
      <c r="H51" s="914"/>
      <c r="I51" s="914"/>
      <c r="J51" s="914"/>
      <c r="K51" s="914"/>
      <c r="L51" s="914"/>
      <c r="M51" s="27"/>
      <c r="N51" s="51" t="s">
        <v>460</v>
      </c>
      <c r="P51" s="43"/>
    </row>
    <row r="52" spans="2:17" ht="27" customHeight="1">
      <c r="P52" s="43"/>
    </row>
    <row r="53" spans="2:17" ht="27" customHeight="1">
      <c r="B53" s="3" t="s">
        <v>90</v>
      </c>
      <c r="P53" s="43"/>
    </row>
    <row r="54" spans="2:17" ht="27" customHeight="1">
      <c r="B54" s="26" t="s">
        <v>147</v>
      </c>
      <c r="P54" s="43"/>
    </row>
    <row r="55" spans="2:17" ht="27" customHeight="1">
      <c r="P55" s="43"/>
    </row>
    <row r="56" spans="2:17" ht="27" customHeight="1">
      <c r="B56" s="3" t="s">
        <v>192</v>
      </c>
      <c r="P56" s="43"/>
    </row>
    <row r="57" spans="2:17" ht="27" customHeight="1">
      <c r="B57" s="26" t="s">
        <v>193</v>
      </c>
      <c r="C57" s="915">
        <f>N98</f>
        <v>0</v>
      </c>
      <c r="D57" s="915"/>
      <c r="E57" s="915"/>
      <c r="F57" s="915"/>
      <c r="G57" s="915"/>
      <c r="O57" s="29"/>
      <c r="P57" s="43"/>
      <c r="Q57" s="353" t="s">
        <v>726</v>
      </c>
    </row>
    <row r="58" spans="2:17" ht="27" customHeight="1">
      <c r="P58" s="43"/>
    </row>
    <row r="59" spans="2:17" ht="27" customHeight="1">
      <c r="B59" s="3" t="s">
        <v>91</v>
      </c>
      <c r="P59" s="43"/>
    </row>
    <row r="60" spans="2:17" ht="27" customHeight="1">
      <c r="P60" s="43"/>
    </row>
    <row r="61" spans="2:17" ht="27" customHeight="1">
      <c r="B61" s="3" t="s">
        <v>92</v>
      </c>
      <c r="P61" s="43"/>
    </row>
    <row r="62" spans="2:17" ht="27" customHeight="1">
      <c r="B62" s="26" t="s">
        <v>148</v>
      </c>
      <c r="H62" s="916" t="s">
        <v>382</v>
      </c>
      <c r="I62" s="916"/>
      <c r="J62" s="916"/>
      <c r="K62" s="916"/>
      <c r="L62" s="916"/>
      <c r="M62" s="916"/>
      <c r="N62" s="916"/>
      <c r="O62" s="30"/>
      <c r="P62" s="43"/>
    </row>
    <row r="63" spans="2:17" ht="27" customHeight="1">
      <c r="B63" s="26" t="s">
        <v>149</v>
      </c>
      <c r="H63" s="911" t="str">
        <f>IF(入力シート!F15="","",入力シート!F15)</f>
        <v/>
      </c>
      <c r="I63" s="911"/>
      <c r="J63" s="911"/>
      <c r="K63" s="911"/>
      <c r="L63" s="911"/>
      <c r="M63" s="911"/>
      <c r="N63" s="911"/>
      <c r="O63" s="30"/>
      <c r="P63" s="43"/>
    </row>
    <row r="64" spans="2:17" ht="27" customHeight="1">
      <c r="B64" s="26" t="s">
        <v>150</v>
      </c>
      <c r="H64" s="911" t="str">
        <f>IF(入力シート!F17="","",入力シート!F17)</f>
        <v/>
      </c>
      <c r="I64" s="911"/>
      <c r="J64" s="911"/>
      <c r="K64" s="911"/>
      <c r="L64" s="911"/>
      <c r="M64" s="911"/>
      <c r="N64" s="911"/>
      <c r="O64" s="30"/>
      <c r="P64" s="43"/>
    </row>
    <row r="65" spans="2:36" ht="27" customHeight="1">
      <c r="P65" s="43"/>
    </row>
    <row r="66" spans="2:36" ht="27" customHeight="1">
      <c r="B66" s="3" t="s">
        <v>94</v>
      </c>
      <c r="P66" s="43"/>
    </row>
    <row r="67" spans="2:36" ht="27" customHeight="1">
      <c r="B67" s="3" t="s">
        <v>95</v>
      </c>
      <c r="P67" s="43"/>
    </row>
    <row r="68" spans="2:36" ht="27" customHeight="1">
      <c r="B68" s="3" t="s">
        <v>96</v>
      </c>
      <c r="P68" s="43"/>
    </row>
    <row r="69" spans="2:36" s="13" customFormat="1" ht="27" customHeight="1">
      <c r="B69" s="3" t="s">
        <v>624</v>
      </c>
      <c r="P69" s="44"/>
      <c r="Q69" s="715"/>
      <c r="R69" s="43"/>
      <c r="S69" s="43"/>
      <c r="T69" s="43"/>
      <c r="U69" s="43"/>
      <c r="V69" s="43"/>
      <c r="W69" s="43"/>
      <c r="X69" s="43"/>
      <c r="Y69" s="43"/>
      <c r="Z69" s="43"/>
      <c r="AA69" s="43"/>
      <c r="AB69" s="43"/>
      <c r="AC69" s="43"/>
      <c r="AD69" s="43"/>
      <c r="AE69" s="43"/>
      <c r="AF69" s="43"/>
      <c r="AG69" s="43"/>
      <c r="AH69" s="43"/>
      <c r="AI69" s="44"/>
      <c r="AJ69" s="44"/>
    </row>
    <row r="70" spans="2:36" s="13" customFormat="1" ht="27" customHeight="1">
      <c r="P70" s="44"/>
      <c r="Q70" s="715"/>
      <c r="R70" s="43"/>
      <c r="S70" s="43"/>
      <c r="T70" s="43"/>
      <c r="U70" s="43"/>
      <c r="V70" s="43"/>
      <c r="W70" s="43"/>
      <c r="X70" s="43"/>
      <c r="Y70" s="43"/>
      <c r="Z70" s="43"/>
      <c r="AA70" s="43"/>
      <c r="AB70" s="43"/>
      <c r="AC70" s="43"/>
      <c r="AD70" s="43"/>
      <c r="AE70" s="43"/>
      <c r="AF70" s="43"/>
      <c r="AG70" s="43"/>
      <c r="AH70" s="43"/>
      <c r="AI70" s="44"/>
      <c r="AJ70" s="44"/>
    </row>
    <row r="71" spans="2:36" s="13" customFormat="1" ht="27" customHeight="1">
      <c r="P71" s="44"/>
      <c r="Q71" s="715"/>
      <c r="R71" s="43"/>
      <c r="S71" s="43"/>
      <c r="T71" s="43"/>
      <c r="U71" s="43"/>
      <c r="V71" s="43"/>
      <c r="W71" s="43"/>
      <c r="X71" s="43"/>
      <c r="Y71" s="43"/>
      <c r="Z71" s="43"/>
      <c r="AA71" s="43"/>
      <c r="AB71" s="43"/>
      <c r="AC71" s="43"/>
      <c r="AD71" s="43"/>
      <c r="AE71" s="43"/>
      <c r="AF71" s="43"/>
      <c r="AG71" s="43"/>
      <c r="AH71" s="43"/>
      <c r="AI71" s="44"/>
      <c r="AJ71" s="44"/>
    </row>
    <row r="72" spans="2:36" s="13" customFormat="1" ht="27" customHeight="1">
      <c r="P72" s="44"/>
      <c r="Q72" s="715"/>
      <c r="R72" s="43"/>
      <c r="S72" s="43"/>
      <c r="T72" s="43"/>
      <c r="U72" s="43"/>
      <c r="V72" s="43"/>
      <c r="W72" s="43"/>
      <c r="X72" s="43"/>
      <c r="Y72" s="43"/>
      <c r="Z72" s="43"/>
      <c r="AA72" s="43"/>
      <c r="AB72" s="43"/>
      <c r="AC72" s="43"/>
      <c r="AD72" s="43"/>
      <c r="AE72" s="43"/>
      <c r="AF72" s="43"/>
      <c r="AG72" s="43"/>
      <c r="AH72" s="43"/>
      <c r="AI72" s="44"/>
      <c r="AJ72" s="44"/>
    </row>
    <row r="73" spans="2:36" s="13" customFormat="1" ht="27" customHeight="1">
      <c r="P73" s="44"/>
      <c r="Q73" s="715"/>
      <c r="R73" s="43"/>
      <c r="S73" s="43"/>
      <c r="T73" s="43"/>
      <c r="U73" s="43"/>
      <c r="V73" s="43"/>
      <c r="W73" s="43"/>
      <c r="X73" s="43"/>
      <c r="Y73" s="43"/>
      <c r="Z73" s="43"/>
      <c r="AA73" s="43"/>
      <c r="AB73" s="43"/>
      <c r="AC73" s="43"/>
      <c r="AD73" s="43"/>
      <c r="AE73" s="43"/>
      <c r="AF73" s="43"/>
      <c r="AG73" s="43"/>
      <c r="AH73" s="43"/>
      <c r="AI73" s="44"/>
      <c r="AJ73" s="44"/>
    </row>
    <row r="74" spans="2:36" s="13" customFormat="1" ht="27" customHeight="1">
      <c r="P74" s="44"/>
      <c r="Q74" s="715"/>
      <c r="R74" s="43"/>
      <c r="S74" s="43"/>
      <c r="T74" s="43"/>
      <c r="U74" s="43"/>
      <c r="V74" s="43"/>
      <c r="W74" s="43"/>
      <c r="X74" s="43"/>
      <c r="Y74" s="43"/>
      <c r="Z74" s="43"/>
      <c r="AA74" s="43"/>
      <c r="AB74" s="43"/>
      <c r="AC74" s="43"/>
      <c r="AD74" s="43"/>
      <c r="AE74" s="43"/>
      <c r="AF74" s="43"/>
      <c r="AG74" s="43"/>
      <c r="AH74" s="43"/>
      <c r="AI74" s="44"/>
      <c r="AJ74" s="44"/>
    </row>
    <row r="75" spans="2:36" s="13" customFormat="1" ht="27" customHeight="1">
      <c r="P75" s="44"/>
      <c r="Q75" s="715"/>
      <c r="R75" s="43"/>
      <c r="S75" s="43"/>
      <c r="T75" s="43"/>
      <c r="U75" s="43"/>
      <c r="V75" s="43"/>
      <c r="W75" s="43"/>
      <c r="X75" s="43"/>
      <c r="Y75" s="43"/>
      <c r="Z75" s="43"/>
      <c r="AA75" s="43"/>
      <c r="AB75" s="43"/>
      <c r="AC75" s="43"/>
      <c r="AD75" s="43"/>
      <c r="AE75" s="43"/>
      <c r="AF75" s="43"/>
      <c r="AG75" s="43"/>
      <c r="AH75" s="43"/>
      <c r="AI75" s="44"/>
      <c r="AJ75" s="44"/>
    </row>
    <row r="76" spans="2:36" s="13" customFormat="1" ht="27" customHeight="1">
      <c r="P76" s="44"/>
      <c r="Q76" s="715"/>
      <c r="R76" s="43"/>
      <c r="S76" s="43"/>
      <c r="T76" s="43"/>
      <c r="U76" s="43"/>
      <c r="V76" s="43"/>
      <c r="W76" s="43"/>
      <c r="X76" s="43"/>
      <c r="Y76" s="43"/>
      <c r="Z76" s="43"/>
      <c r="AA76" s="43"/>
      <c r="AB76" s="43"/>
      <c r="AC76" s="43"/>
      <c r="AD76" s="43"/>
      <c r="AE76" s="43"/>
      <c r="AF76" s="43"/>
      <c r="AG76" s="43"/>
      <c r="AH76" s="43"/>
      <c r="AI76" s="44"/>
      <c r="AJ76" s="44"/>
    </row>
    <row r="77" spans="2:36" s="13" customFormat="1" ht="27" customHeight="1">
      <c r="P77" s="44"/>
      <c r="Q77" s="715"/>
      <c r="R77" s="43"/>
      <c r="S77" s="43"/>
      <c r="T77" s="43"/>
      <c r="U77" s="43"/>
      <c r="V77" s="43"/>
      <c r="W77" s="43"/>
      <c r="X77" s="43"/>
      <c r="Y77" s="43"/>
      <c r="Z77" s="43"/>
      <c r="AA77" s="43"/>
      <c r="AB77" s="43"/>
      <c r="AC77" s="43"/>
      <c r="AD77" s="43"/>
      <c r="AE77" s="43"/>
      <c r="AF77" s="43"/>
      <c r="AG77" s="43"/>
      <c r="AH77" s="43"/>
      <c r="AI77" s="44"/>
      <c r="AJ77" s="44"/>
    </row>
    <row r="78" spans="2:36" ht="27" customHeight="1">
      <c r="P78" s="43"/>
    </row>
    <row r="79" spans="2:36" ht="27" customHeight="1">
      <c r="P79" s="43"/>
    </row>
    <row r="80" spans="2:36" ht="27" customHeight="1"/>
    <row r="81" spans="1:17" ht="27" customHeight="1"/>
    <row r="82" spans="1:17" ht="27" customHeight="1"/>
    <row r="83" spans="1:17" ht="27" customHeight="1"/>
    <row r="84" spans="1:17" ht="27" customHeight="1"/>
    <row r="85" spans="1:17" ht="26.25" customHeight="1"/>
    <row r="86" spans="1:17" ht="26.25" customHeight="1">
      <c r="A86" s="3" t="s">
        <v>97</v>
      </c>
    </row>
    <row r="87" spans="1:17" ht="26.25" customHeight="1"/>
    <row r="88" spans="1:17" ht="26.25" customHeight="1">
      <c r="A88" s="905" t="s">
        <v>98</v>
      </c>
      <c r="B88" s="905"/>
      <c r="C88" s="905"/>
      <c r="D88" s="905"/>
      <c r="E88" s="905"/>
      <c r="F88" s="905"/>
      <c r="G88" s="905"/>
      <c r="H88" s="905"/>
      <c r="I88" s="905"/>
      <c r="J88" s="905"/>
      <c r="K88" s="905"/>
      <c r="L88" s="905"/>
      <c r="M88" s="905"/>
      <c r="N88" s="905"/>
      <c r="O88" s="905"/>
    </row>
    <row r="89" spans="1:17" ht="26.25" customHeight="1"/>
    <row r="90" spans="1:17" ht="26.25" customHeight="1"/>
    <row r="91" spans="1:17" ht="26.25" customHeight="1">
      <c r="N91" s="28" t="s">
        <v>146</v>
      </c>
    </row>
    <row r="92" spans="1:17">
      <c r="B92" s="31" t="s">
        <v>99</v>
      </c>
      <c r="C92" s="931" t="s">
        <v>100</v>
      </c>
      <c r="D92" s="929"/>
      <c r="E92" s="932"/>
      <c r="F92" s="929" t="s">
        <v>151</v>
      </c>
      <c r="G92" s="929"/>
      <c r="H92" s="929"/>
      <c r="I92" s="929"/>
      <c r="J92" s="936" t="s">
        <v>869</v>
      </c>
      <c r="K92" s="937"/>
      <c r="L92" s="937"/>
      <c r="M92" s="937"/>
      <c r="N92" s="947" t="s">
        <v>101</v>
      </c>
    </row>
    <row r="93" spans="1:17">
      <c r="B93" s="32" t="s">
        <v>102</v>
      </c>
      <c r="C93" s="933"/>
      <c r="D93" s="930"/>
      <c r="E93" s="934"/>
      <c r="F93" s="930"/>
      <c r="G93" s="930"/>
      <c r="H93" s="930"/>
      <c r="I93" s="930"/>
      <c r="J93" s="937"/>
      <c r="K93" s="937"/>
      <c r="L93" s="937"/>
      <c r="M93" s="937"/>
      <c r="N93" s="948"/>
    </row>
    <row r="94" spans="1:17" ht="56.25" customHeight="1">
      <c r="B94" s="51" t="s">
        <v>103</v>
      </c>
      <c r="C94" s="919" t="s">
        <v>868</v>
      </c>
      <c r="D94" s="919"/>
      <c r="E94" s="919"/>
      <c r="F94" s="919" t="s">
        <v>868</v>
      </c>
      <c r="G94" s="919"/>
      <c r="H94" s="919"/>
      <c r="I94" s="919"/>
      <c r="J94" s="938" t="s">
        <v>788</v>
      </c>
      <c r="K94" s="939"/>
      <c r="L94" s="939"/>
      <c r="M94" s="940"/>
      <c r="N94" s="152">
        <f>IF('補助金額算出表　その１'!E8="","",'補助金額算出表　その１'!E8)</f>
        <v>0</v>
      </c>
      <c r="O94" s="33"/>
    </row>
    <row r="95" spans="1:17" ht="56.25" customHeight="1">
      <c r="B95" s="51" t="s">
        <v>498</v>
      </c>
      <c r="C95" s="920" t="s">
        <v>868</v>
      </c>
      <c r="D95" s="920"/>
      <c r="E95" s="920"/>
      <c r="F95" s="919" t="s">
        <v>868</v>
      </c>
      <c r="G95" s="919"/>
      <c r="H95" s="919"/>
      <c r="I95" s="919"/>
      <c r="J95" s="941"/>
      <c r="K95" s="942"/>
      <c r="L95" s="942"/>
      <c r="M95" s="943"/>
      <c r="N95" s="152">
        <f>IF('補助金額算出表　その１'!Q8="","",'補助金額算出表　その１'!Q8)</f>
        <v>0</v>
      </c>
      <c r="O95" s="33"/>
      <c r="Q95" s="353" t="s">
        <v>790</v>
      </c>
    </row>
    <row r="96" spans="1:17" ht="56.25" customHeight="1" thickBot="1">
      <c r="A96" s="120"/>
      <c r="B96" s="142" t="s">
        <v>326</v>
      </c>
      <c r="C96" s="926" t="s">
        <v>868</v>
      </c>
      <c r="D96" s="926"/>
      <c r="E96" s="926"/>
      <c r="F96" s="926" t="s">
        <v>868</v>
      </c>
      <c r="G96" s="926"/>
      <c r="H96" s="926"/>
      <c r="I96" s="926"/>
      <c r="J96" s="944"/>
      <c r="K96" s="945"/>
      <c r="L96" s="945"/>
      <c r="M96" s="946"/>
      <c r="N96" s="160">
        <f>SUM(N94:N95)</f>
        <v>0</v>
      </c>
    </row>
    <row r="97" spans="1:36" ht="93.75" customHeight="1" thickTop="1" thickBot="1">
      <c r="B97" s="143" t="s">
        <v>354</v>
      </c>
      <c r="C97" s="921" t="s">
        <v>868</v>
      </c>
      <c r="D97" s="922"/>
      <c r="E97" s="922"/>
      <c r="F97" s="921" t="s">
        <v>868</v>
      </c>
      <c r="G97" s="922"/>
      <c r="H97" s="922"/>
      <c r="I97" s="922"/>
      <c r="J97" s="923" t="s">
        <v>568</v>
      </c>
      <c r="K97" s="924"/>
      <c r="L97" s="924"/>
      <c r="M97" s="925"/>
      <c r="N97" s="153">
        <f>IF('補助金額算出表　その２'!S11="",0,'補助金額算出表　その２'!S11)</f>
        <v>0</v>
      </c>
      <c r="Q97" s="46" t="s">
        <v>789</v>
      </c>
    </row>
    <row r="98" spans="1:36" ht="56.25" customHeight="1" thickTop="1">
      <c r="A98" s="120"/>
      <c r="B98" s="144" t="s">
        <v>72</v>
      </c>
      <c r="C98" s="927" t="str">
        <f>C96</f>
        <v>-</v>
      </c>
      <c r="D98" s="927"/>
      <c r="E98" s="927"/>
      <c r="F98" s="927" t="s">
        <v>868</v>
      </c>
      <c r="G98" s="927"/>
      <c r="H98" s="927"/>
      <c r="I98" s="927"/>
      <c r="J98" s="928" t="s">
        <v>35</v>
      </c>
      <c r="K98" s="928"/>
      <c r="L98" s="928"/>
      <c r="M98" s="928"/>
      <c r="N98" s="161">
        <f>SUM(N96:N97)</f>
        <v>0</v>
      </c>
    </row>
    <row r="99" spans="1:36" s="13" customFormat="1" ht="26.25" customHeight="1">
      <c r="B99" s="3" t="s">
        <v>359</v>
      </c>
      <c r="P99" s="44"/>
      <c r="Q99" s="715"/>
      <c r="R99" s="43"/>
      <c r="S99" s="43"/>
      <c r="T99" s="43"/>
      <c r="U99" s="43"/>
      <c r="V99" s="43"/>
      <c r="W99" s="43"/>
      <c r="X99" s="43"/>
      <c r="Y99" s="43"/>
      <c r="Z99" s="43"/>
      <c r="AA99" s="43"/>
      <c r="AB99" s="43"/>
      <c r="AC99" s="43"/>
      <c r="AD99" s="43"/>
      <c r="AE99" s="43"/>
      <c r="AF99" s="43"/>
      <c r="AG99" s="43"/>
      <c r="AH99" s="43"/>
      <c r="AI99" s="44"/>
      <c r="AJ99" s="44"/>
    </row>
    <row r="100" spans="1:36" s="13" customFormat="1" ht="26.25" customHeight="1">
      <c r="P100" s="44"/>
      <c r="Q100" s="715"/>
      <c r="R100" s="43"/>
      <c r="S100" s="43"/>
      <c r="T100" s="43"/>
      <c r="U100" s="43"/>
      <c r="V100" s="43"/>
      <c r="W100" s="43"/>
      <c r="X100" s="43"/>
      <c r="Y100" s="43"/>
      <c r="Z100" s="43"/>
      <c r="AA100" s="43"/>
      <c r="AB100" s="43"/>
      <c r="AC100" s="43"/>
      <c r="AD100" s="43"/>
      <c r="AE100" s="43"/>
      <c r="AF100" s="43"/>
      <c r="AG100" s="43"/>
      <c r="AH100" s="43"/>
      <c r="AI100" s="44"/>
      <c r="AJ100" s="44"/>
    </row>
    <row r="102" spans="1:36">
      <c r="A102" s="3" t="s">
        <v>104</v>
      </c>
    </row>
    <row r="104" spans="1:36" ht="25.5" customHeight="1">
      <c r="A104" s="905" t="s">
        <v>288</v>
      </c>
      <c r="B104" s="905"/>
      <c r="C104" s="905"/>
      <c r="D104" s="905"/>
      <c r="E104" s="905"/>
      <c r="F104" s="905"/>
      <c r="G104" s="905"/>
      <c r="H104" s="905"/>
      <c r="I104" s="905"/>
      <c r="J104" s="905"/>
      <c r="K104" s="905"/>
      <c r="L104" s="905"/>
      <c r="M104" s="905"/>
      <c r="N104" s="905"/>
      <c r="O104" s="905"/>
      <c r="P104" s="514"/>
    </row>
    <row r="108" spans="1:36" ht="25.5" customHeight="1">
      <c r="B108" s="935" t="s">
        <v>289</v>
      </c>
      <c r="C108" s="935"/>
      <c r="D108" s="935"/>
      <c r="E108" s="935"/>
      <c r="F108" s="935"/>
      <c r="G108" s="935"/>
      <c r="H108" s="935"/>
      <c r="I108" s="935"/>
      <c r="J108" s="935"/>
      <c r="K108" s="935"/>
      <c r="L108" s="935"/>
      <c r="M108" s="935"/>
      <c r="N108" s="935"/>
      <c r="O108" s="34"/>
    </row>
    <row r="109" spans="1:36">
      <c r="B109" s="935"/>
      <c r="C109" s="935"/>
      <c r="D109" s="935"/>
      <c r="E109" s="935"/>
      <c r="F109" s="935"/>
      <c r="G109" s="935"/>
      <c r="H109" s="935"/>
      <c r="I109" s="935"/>
      <c r="J109" s="935"/>
      <c r="K109" s="935"/>
      <c r="L109" s="935"/>
      <c r="M109" s="935"/>
      <c r="N109" s="935"/>
      <c r="O109" s="34"/>
    </row>
    <row r="110" spans="1:36">
      <c r="B110" s="935"/>
      <c r="C110" s="935"/>
      <c r="D110" s="935"/>
      <c r="E110" s="935"/>
      <c r="F110" s="935"/>
      <c r="G110" s="935"/>
      <c r="H110" s="935"/>
      <c r="I110" s="935"/>
      <c r="J110" s="935"/>
      <c r="K110" s="935"/>
      <c r="L110" s="935"/>
      <c r="M110" s="935"/>
      <c r="N110" s="935"/>
      <c r="O110" s="34"/>
    </row>
    <row r="112" spans="1:36" ht="17.25">
      <c r="A112" s="905" t="s">
        <v>105</v>
      </c>
      <c r="B112" s="905"/>
      <c r="C112" s="905"/>
      <c r="D112" s="905"/>
      <c r="E112" s="905"/>
      <c r="F112" s="905"/>
      <c r="G112" s="905"/>
      <c r="H112" s="905"/>
      <c r="I112" s="905"/>
      <c r="J112" s="905"/>
      <c r="K112" s="905"/>
      <c r="L112" s="905"/>
      <c r="M112" s="905"/>
      <c r="N112" s="905"/>
      <c r="O112" s="905"/>
      <c r="P112" s="43"/>
    </row>
    <row r="114" spans="1:16" ht="25.5" customHeight="1">
      <c r="B114" s="903" t="s">
        <v>829</v>
      </c>
      <c r="C114" s="903"/>
      <c r="D114" s="903"/>
      <c r="E114" s="903"/>
      <c r="F114" s="903"/>
      <c r="G114" s="903"/>
      <c r="H114" s="903"/>
      <c r="I114" s="903"/>
      <c r="J114" s="903"/>
      <c r="K114" s="903"/>
      <c r="L114" s="903"/>
      <c r="M114" s="903"/>
      <c r="N114" s="903"/>
      <c r="O114" s="35"/>
      <c r="P114" s="47"/>
    </row>
    <row r="115" spans="1:16">
      <c r="B115" s="903"/>
      <c r="C115" s="903"/>
      <c r="D115" s="903"/>
      <c r="E115" s="903"/>
      <c r="F115" s="903"/>
      <c r="G115" s="903"/>
      <c r="H115" s="903"/>
      <c r="I115" s="903"/>
      <c r="J115" s="903"/>
      <c r="K115" s="903"/>
      <c r="L115" s="903"/>
      <c r="M115" s="903"/>
      <c r="N115" s="903"/>
      <c r="O115" s="35"/>
    </row>
    <row r="116" spans="1:16">
      <c r="B116" s="903"/>
      <c r="C116" s="903"/>
      <c r="D116" s="903"/>
      <c r="E116" s="903"/>
      <c r="F116" s="903"/>
      <c r="G116" s="903"/>
      <c r="H116" s="903"/>
      <c r="I116" s="903"/>
      <c r="J116" s="903"/>
      <c r="K116" s="903"/>
      <c r="L116" s="903"/>
      <c r="M116" s="903"/>
      <c r="N116" s="903"/>
      <c r="O116" s="35"/>
    </row>
    <row r="117" spans="1:16">
      <c r="B117" s="903"/>
      <c r="C117" s="903"/>
      <c r="D117" s="903"/>
      <c r="E117" s="903"/>
      <c r="F117" s="903"/>
      <c r="G117" s="903"/>
      <c r="H117" s="903"/>
      <c r="I117" s="903"/>
      <c r="J117" s="903"/>
      <c r="K117" s="903"/>
      <c r="L117" s="903"/>
      <c r="M117" s="903"/>
      <c r="N117" s="903"/>
      <c r="O117" s="35"/>
    </row>
    <row r="118" spans="1:16">
      <c r="A118" s="3" t="s">
        <v>26</v>
      </c>
      <c r="B118" s="36"/>
      <c r="C118" s="36"/>
      <c r="D118" s="36"/>
      <c r="E118" s="36"/>
      <c r="F118" s="36"/>
      <c r="G118" s="36"/>
      <c r="H118" s="36"/>
      <c r="I118" s="36"/>
      <c r="J118" s="36"/>
      <c r="K118" s="36"/>
      <c r="L118" s="36"/>
      <c r="M118" s="36"/>
      <c r="N118" s="36"/>
      <c r="O118" s="36"/>
    </row>
    <row r="119" spans="1:16" ht="25.5" customHeight="1">
      <c r="B119" s="903" t="s">
        <v>830</v>
      </c>
      <c r="C119" s="903"/>
      <c r="D119" s="903"/>
      <c r="E119" s="903"/>
      <c r="F119" s="903"/>
      <c r="G119" s="903"/>
      <c r="H119" s="903"/>
      <c r="I119" s="903"/>
      <c r="J119" s="903"/>
      <c r="K119" s="903"/>
      <c r="L119" s="903"/>
      <c r="M119" s="903"/>
      <c r="N119" s="903"/>
      <c r="O119" s="35"/>
      <c r="P119" s="47"/>
    </row>
    <row r="120" spans="1:16">
      <c r="B120" s="903"/>
      <c r="C120" s="903"/>
      <c r="D120" s="903"/>
      <c r="E120" s="903"/>
      <c r="F120" s="903"/>
      <c r="G120" s="903"/>
      <c r="H120" s="903"/>
      <c r="I120" s="903"/>
      <c r="J120" s="903"/>
      <c r="K120" s="903"/>
      <c r="L120" s="903"/>
      <c r="M120" s="903"/>
      <c r="N120" s="903"/>
      <c r="O120" s="35"/>
    </row>
    <row r="121" spans="1:16">
      <c r="B121" s="903"/>
      <c r="C121" s="903"/>
      <c r="D121" s="903"/>
      <c r="E121" s="903"/>
      <c r="F121" s="903"/>
      <c r="G121" s="903"/>
      <c r="H121" s="903"/>
      <c r="I121" s="903"/>
      <c r="J121" s="903"/>
      <c r="K121" s="903"/>
      <c r="L121" s="903"/>
      <c r="M121" s="903"/>
      <c r="N121" s="903"/>
      <c r="O121" s="36"/>
    </row>
    <row r="122" spans="1:16">
      <c r="B122" s="903"/>
      <c r="C122" s="903"/>
      <c r="D122" s="903"/>
      <c r="E122" s="903"/>
      <c r="F122" s="903"/>
      <c r="G122" s="903"/>
      <c r="H122" s="903"/>
      <c r="I122" s="903"/>
      <c r="J122" s="903"/>
      <c r="K122" s="903"/>
      <c r="L122" s="903"/>
      <c r="M122" s="903"/>
      <c r="N122" s="903"/>
      <c r="O122" s="36"/>
    </row>
    <row r="123" spans="1:16" ht="25.5" customHeight="1">
      <c r="B123" s="35"/>
      <c r="C123" s="35"/>
      <c r="D123" s="35"/>
      <c r="E123" s="35"/>
      <c r="F123" s="35"/>
      <c r="G123" s="35"/>
      <c r="H123" s="35"/>
      <c r="I123" s="35"/>
      <c r="J123" s="35"/>
      <c r="K123" s="35"/>
      <c r="L123" s="35"/>
      <c r="M123" s="35"/>
      <c r="N123" s="35"/>
      <c r="O123" s="35"/>
      <c r="P123" s="47"/>
    </row>
    <row r="124" spans="1:16">
      <c r="B124" s="903" t="s">
        <v>831</v>
      </c>
      <c r="C124" s="903"/>
      <c r="D124" s="903"/>
      <c r="E124" s="903"/>
      <c r="F124" s="903"/>
      <c r="G124" s="903"/>
      <c r="H124" s="903"/>
      <c r="I124" s="903"/>
      <c r="J124" s="903"/>
      <c r="K124" s="903"/>
      <c r="L124" s="903"/>
      <c r="M124" s="903"/>
      <c r="N124" s="903"/>
      <c r="O124" s="35"/>
    </row>
    <row r="125" spans="1:16">
      <c r="B125" s="903"/>
      <c r="C125" s="903"/>
      <c r="D125" s="903"/>
      <c r="E125" s="903"/>
      <c r="F125" s="903"/>
      <c r="G125" s="903"/>
      <c r="H125" s="903"/>
      <c r="I125" s="903"/>
      <c r="J125" s="903"/>
      <c r="K125" s="903"/>
      <c r="L125" s="903"/>
      <c r="M125" s="903"/>
      <c r="N125" s="903"/>
      <c r="O125" s="36"/>
    </row>
    <row r="126" spans="1:16">
      <c r="B126" s="903"/>
      <c r="C126" s="903"/>
      <c r="D126" s="903"/>
      <c r="E126" s="903"/>
      <c r="F126" s="903"/>
      <c r="G126" s="903"/>
      <c r="H126" s="903"/>
      <c r="I126" s="903"/>
      <c r="J126" s="903"/>
      <c r="K126" s="903"/>
      <c r="L126" s="903"/>
      <c r="M126" s="903"/>
      <c r="N126" s="903"/>
      <c r="O126" s="36"/>
    </row>
    <row r="127" spans="1:16" ht="25.5" customHeight="1">
      <c r="B127" s="903"/>
      <c r="C127" s="903"/>
      <c r="D127" s="903"/>
      <c r="E127" s="903"/>
      <c r="F127" s="903"/>
      <c r="G127" s="903"/>
      <c r="H127" s="903"/>
      <c r="I127" s="903"/>
      <c r="J127" s="903"/>
      <c r="K127" s="903"/>
      <c r="L127" s="903"/>
      <c r="M127" s="903"/>
      <c r="N127" s="903"/>
      <c r="O127" s="35"/>
      <c r="P127" s="43"/>
    </row>
    <row r="128" spans="1:16">
      <c r="B128" s="35"/>
      <c r="C128" s="35"/>
      <c r="D128" s="35"/>
      <c r="E128" s="35"/>
      <c r="F128" s="35"/>
      <c r="G128" s="35"/>
      <c r="H128" s="35"/>
      <c r="I128" s="35"/>
      <c r="J128" s="35"/>
      <c r="K128" s="35"/>
      <c r="L128" s="35"/>
      <c r="M128" s="35"/>
      <c r="N128" s="35"/>
      <c r="O128" s="35"/>
    </row>
    <row r="129" spans="1:36" ht="25.5" customHeight="1">
      <c r="B129" s="903" t="s">
        <v>832</v>
      </c>
      <c r="C129" s="903"/>
      <c r="D129" s="903"/>
      <c r="E129" s="903"/>
      <c r="F129" s="903"/>
      <c r="G129" s="903"/>
      <c r="H129" s="903"/>
      <c r="I129" s="903"/>
      <c r="J129" s="903"/>
      <c r="K129" s="903"/>
      <c r="L129" s="903"/>
      <c r="M129" s="903"/>
      <c r="N129" s="903"/>
    </row>
    <row r="130" spans="1:36" ht="25.5" customHeight="1">
      <c r="B130" s="903"/>
      <c r="C130" s="903"/>
      <c r="D130" s="903"/>
      <c r="E130" s="903"/>
      <c r="F130" s="903"/>
      <c r="G130" s="903"/>
      <c r="H130" s="903"/>
      <c r="I130" s="903"/>
      <c r="J130" s="903"/>
      <c r="K130" s="903"/>
      <c r="L130" s="903"/>
      <c r="M130" s="903"/>
      <c r="N130" s="903"/>
    </row>
    <row r="131" spans="1:36" ht="25.5" customHeight="1">
      <c r="B131" s="903"/>
      <c r="C131" s="903"/>
      <c r="D131" s="903"/>
      <c r="E131" s="903"/>
      <c r="F131" s="903"/>
      <c r="G131" s="903"/>
      <c r="H131" s="903"/>
      <c r="I131" s="903"/>
      <c r="J131" s="903"/>
      <c r="K131" s="903"/>
      <c r="L131" s="903"/>
      <c r="M131" s="903"/>
      <c r="N131" s="903"/>
    </row>
    <row r="132" spans="1:36" ht="26.25" customHeight="1">
      <c r="Q132" s="46" t="s">
        <v>205</v>
      </c>
      <c r="R132" s="354"/>
    </row>
    <row r="133" spans="1:36" ht="26.25" customHeight="1">
      <c r="A133" s="3" t="s">
        <v>106</v>
      </c>
      <c r="Q133" s="46" t="s">
        <v>176</v>
      </c>
      <c r="R133" s="354"/>
    </row>
    <row r="134" spans="1:36" s="11" customFormat="1" ht="26.25" customHeight="1">
      <c r="L134" s="904" t="str">
        <f>IF(入力シート!F14="","",入力シート!F14)</f>
        <v/>
      </c>
      <c r="M134" s="904"/>
      <c r="N134" s="904"/>
      <c r="Q134" s="46" t="s">
        <v>198</v>
      </c>
      <c r="R134" s="43"/>
      <c r="S134" s="43"/>
      <c r="T134" s="43"/>
      <c r="U134" s="43"/>
      <c r="V134" s="43"/>
      <c r="W134" s="43"/>
      <c r="X134" s="43"/>
      <c r="Y134" s="43"/>
      <c r="Z134" s="43"/>
      <c r="AA134" s="43"/>
      <c r="AB134" s="43"/>
      <c r="AC134" s="43"/>
      <c r="AD134" s="43"/>
      <c r="AE134" s="43"/>
      <c r="AF134" s="43"/>
      <c r="AG134" s="43"/>
      <c r="AH134" s="43"/>
      <c r="AI134" s="326"/>
      <c r="AJ134" s="326"/>
    </row>
    <row r="135" spans="1:36" ht="26.25" customHeight="1">
      <c r="A135" s="905" t="s">
        <v>194</v>
      </c>
      <c r="B135" s="905"/>
      <c r="C135" s="905"/>
      <c r="D135" s="905"/>
      <c r="E135" s="905"/>
      <c r="F135" s="905"/>
      <c r="G135" s="905"/>
      <c r="H135" s="905"/>
      <c r="I135" s="905"/>
      <c r="J135" s="905"/>
      <c r="K135" s="905"/>
      <c r="L135" s="905"/>
      <c r="M135" s="905"/>
      <c r="N135" s="905"/>
      <c r="O135" s="905"/>
    </row>
    <row r="136" spans="1:36" s="17" customFormat="1" ht="26.25" customHeight="1">
      <c r="A136" s="3"/>
      <c r="B136" s="3"/>
      <c r="C136" s="3"/>
      <c r="D136" s="3"/>
      <c r="E136" s="3"/>
      <c r="F136" s="3"/>
      <c r="G136" s="3"/>
      <c r="H136" s="3"/>
      <c r="I136" s="3"/>
      <c r="J136" s="3"/>
      <c r="K136" s="3"/>
      <c r="L136" s="3"/>
      <c r="M136" s="3"/>
      <c r="N136" s="3"/>
      <c r="O136" s="3"/>
      <c r="Q136" s="715"/>
      <c r="R136" s="43"/>
      <c r="S136" s="327"/>
      <c r="T136" s="327"/>
      <c r="U136" s="327"/>
      <c r="V136" s="327"/>
      <c r="W136" s="327"/>
      <c r="X136" s="327"/>
      <c r="Y136" s="327"/>
      <c r="Z136" s="327"/>
      <c r="AA136" s="327"/>
      <c r="AB136" s="327"/>
      <c r="AC136" s="327"/>
      <c r="AD136" s="327"/>
      <c r="AE136" s="327"/>
      <c r="AF136" s="327"/>
      <c r="AG136" s="327"/>
      <c r="AH136" s="327"/>
      <c r="AI136" s="327"/>
      <c r="AJ136" s="327"/>
    </row>
    <row r="137" spans="1:36" ht="26.25" customHeight="1">
      <c r="A137" s="17"/>
      <c r="B137" s="906" t="s">
        <v>107</v>
      </c>
      <c r="C137" s="906" t="s">
        <v>108</v>
      </c>
      <c r="D137" s="906" t="s">
        <v>109</v>
      </c>
      <c r="E137" s="906"/>
      <c r="F137" s="906"/>
      <c r="G137" s="906"/>
      <c r="H137" s="906" t="s">
        <v>110</v>
      </c>
      <c r="I137" s="906"/>
      <c r="J137" s="906"/>
      <c r="K137" s="906"/>
      <c r="L137" s="906"/>
      <c r="M137" s="906"/>
      <c r="N137" s="906" t="s">
        <v>5</v>
      </c>
      <c r="Q137" s="717"/>
      <c r="R137" s="327"/>
    </row>
    <row r="138" spans="1:36" ht="26.25" customHeight="1">
      <c r="A138" s="17"/>
      <c r="B138" s="906"/>
      <c r="C138" s="906"/>
      <c r="D138" s="37" t="s">
        <v>111</v>
      </c>
      <c r="E138" s="37" t="s">
        <v>82</v>
      </c>
      <c r="F138" s="37" t="s">
        <v>83</v>
      </c>
      <c r="G138" s="37" t="s">
        <v>93</v>
      </c>
      <c r="H138" s="906"/>
      <c r="I138" s="906"/>
      <c r="J138" s="906"/>
      <c r="K138" s="906"/>
      <c r="L138" s="906"/>
      <c r="M138" s="906"/>
      <c r="N138" s="906"/>
      <c r="Q138" s="717"/>
      <c r="R138" s="327"/>
    </row>
    <row r="139" spans="1:36" ht="26.25" customHeight="1">
      <c r="A139" s="7"/>
      <c r="B139" s="19"/>
      <c r="C139" s="19"/>
      <c r="D139" s="15"/>
      <c r="E139" s="16"/>
      <c r="F139" s="16"/>
      <c r="G139" s="16"/>
      <c r="H139" s="902"/>
      <c r="I139" s="902"/>
      <c r="J139" s="902"/>
      <c r="K139" s="902"/>
      <c r="L139" s="902"/>
      <c r="M139" s="902"/>
      <c r="N139" s="19"/>
      <c r="O139" s="7"/>
      <c r="Q139" s="46" t="s">
        <v>954</v>
      </c>
    </row>
    <row r="140" spans="1:36" ht="26.25" customHeight="1">
      <c r="A140" s="7"/>
      <c r="B140" s="19"/>
      <c r="C140" s="19"/>
      <c r="D140" s="15"/>
      <c r="E140" s="16"/>
      <c r="F140" s="16"/>
      <c r="G140" s="16"/>
      <c r="H140" s="902"/>
      <c r="I140" s="902"/>
      <c r="J140" s="902"/>
      <c r="K140" s="902"/>
      <c r="L140" s="902"/>
      <c r="M140" s="902"/>
      <c r="N140" s="19"/>
      <c r="O140" s="7"/>
      <c r="Q140" s="46" t="s">
        <v>152</v>
      </c>
    </row>
    <row r="141" spans="1:36" ht="26.25" customHeight="1">
      <c r="A141" s="7"/>
      <c r="B141" s="19"/>
      <c r="C141" s="19"/>
      <c r="D141" s="15"/>
      <c r="E141" s="16"/>
      <c r="F141" s="16"/>
      <c r="G141" s="16"/>
      <c r="H141" s="902"/>
      <c r="I141" s="902"/>
      <c r="J141" s="902"/>
      <c r="K141" s="902"/>
      <c r="L141" s="902"/>
      <c r="M141" s="902"/>
      <c r="N141" s="19"/>
      <c r="Q141" s="46" t="s">
        <v>960</v>
      </c>
    </row>
    <row r="142" spans="1:36" ht="26.25" customHeight="1">
      <c r="B142" s="19"/>
      <c r="C142" s="19"/>
      <c r="D142" s="15"/>
      <c r="E142" s="16"/>
      <c r="F142" s="16"/>
      <c r="G142" s="16"/>
      <c r="H142" s="902"/>
      <c r="I142" s="902"/>
      <c r="J142" s="902"/>
      <c r="K142" s="902"/>
      <c r="L142" s="902"/>
      <c r="M142" s="902"/>
      <c r="N142" s="19"/>
    </row>
    <row r="143" spans="1:36" ht="26.25" customHeight="1">
      <c r="B143" s="19"/>
      <c r="C143" s="19"/>
      <c r="D143" s="15"/>
      <c r="E143" s="16"/>
      <c r="F143" s="16"/>
      <c r="G143" s="16"/>
      <c r="H143" s="902"/>
      <c r="I143" s="902"/>
      <c r="J143" s="902"/>
      <c r="K143" s="902"/>
      <c r="L143" s="902"/>
      <c r="M143" s="902"/>
      <c r="N143" s="19"/>
    </row>
    <row r="144" spans="1:36" ht="26.25" customHeight="1">
      <c r="B144" s="19"/>
      <c r="C144" s="19"/>
      <c r="D144" s="15"/>
      <c r="E144" s="16"/>
      <c r="F144" s="16"/>
      <c r="G144" s="16"/>
      <c r="H144" s="902"/>
      <c r="I144" s="902"/>
      <c r="J144" s="902"/>
      <c r="K144" s="902"/>
      <c r="L144" s="902"/>
      <c r="M144" s="902"/>
      <c r="N144" s="19"/>
    </row>
    <row r="145" spans="2:14" ht="26.25" customHeight="1">
      <c r="B145" s="19"/>
      <c r="C145" s="19"/>
      <c r="D145" s="15"/>
      <c r="E145" s="16"/>
      <c r="F145" s="16"/>
      <c r="G145" s="16"/>
      <c r="H145" s="902"/>
      <c r="I145" s="902"/>
      <c r="J145" s="902"/>
      <c r="K145" s="902"/>
      <c r="L145" s="902"/>
      <c r="M145" s="902"/>
      <c r="N145" s="19"/>
    </row>
    <row r="146" spans="2:14" ht="26.25" customHeight="1">
      <c r="B146" s="19"/>
      <c r="C146" s="19"/>
      <c r="D146" s="15"/>
      <c r="E146" s="16"/>
      <c r="F146" s="16"/>
      <c r="G146" s="16"/>
      <c r="H146" s="902"/>
      <c r="I146" s="902"/>
      <c r="J146" s="902"/>
      <c r="K146" s="902"/>
      <c r="L146" s="902"/>
      <c r="M146" s="902"/>
      <c r="N146" s="19"/>
    </row>
    <row r="147" spans="2:14" ht="26.25" customHeight="1">
      <c r="B147" s="19"/>
      <c r="C147" s="19"/>
      <c r="D147" s="15"/>
      <c r="E147" s="16"/>
      <c r="F147" s="16"/>
      <c r="G147" s="16"/>
      <c r="H147" s="902"/>
      <c r="I147" s="902"/>
      <c r="J147" s="902"/>
      <c r="K147" s="902"/>
      <c r="L147" s="902"/>
      <c r="M147" s="902"/>
      <c r="N147" s="19"/>
    </row>
    <row r="148" spans="2:14" ht="26.25" customHeight="1">
      <c r="B148" s="19"/>
      <c r="C148" s="19"/>
      <c r="D148" s="15"/>
      <c r="E148" s="16"/>
      <c r="F148" s="16"/>
      <c r="G148" s="16"/>
      <c r="H148" s="902"/>
      <c r="I148" s="902"/>
      <c r="J148" s="902"/>
      <c r="K148" s="902"/>
      <c r="L148" s="902"/>
      <c r="M148" s="902"/>
      <c r="N148" s="19"/>
    </row>
    <row r="149" spans="2:14" ht="26.25" customHeight="1">
      <c r="B149" s="19"/>
      <c r="C149" s="19"/>
      <c r="D149" s="15"/>
      <c r="E149" s="16"/>
      <c r="F149" s="16"/>
      <c r="G149" s="16"/>
      <c r="H149" s="902"/>
      <c r="I149" s="902"/>
      <c r="J149" s="902"/>
      <c r="K149" s="902"/>
      <c r="L149" s="902"/>
      <c r="M149" s="902"/>
      <c r="N149" s="19"/>
    </row>
    <row r="150" spans="2:14" ht="26.25" customHeight="1">
      <c r="B150" s="19"/>
      <c r="C150" s="19"/>
      <c r="D150" s="15"/>
      <c r="E150" s="16"/>
      <c r="F150" s="16"/>
      <c r="G150" s="16"/>
      <c r="H150" s="902"/>
      <c r="I150" s="902"/>
      <c r="J150" s="902"/>
      <c r="K150" s="902"/>
      <c r="L150" s="902"/>
      <c r="M150" s="902"/>
      <c r="N150" s="19"/>
    </row>
    <row r="151" spans="2:14" ht="26.25" customHeight="1">
      <c r="B151" s="19"/>
      <c r="C151" s="19"/>
      <c r="D151" s="15"/>
      <c r="E151" s="16"/>
      <c r="F151" s="16"/>
      <c r="G151" s="16"/>
      <c r="H151" s="902"/>
      <c r="I151" s="902"/>
      <c r="J151" s="902"/>
      <c r="K151" s="902"/>
      <c r="L151" s="902"/>
      <c r="M151" s="902"/>
      <c r="N151" s="19"/>
    </row>
    <row r="152" spans="2:14" ht="26.25" customHeight="1">
      <c r="B152" s="19"/>
      <c r="C152" s="19"/>
      <c r="D152" s="15"/>
      <c r="E152" s="16"/>
      <c r="F152" s="16"/>
      <c r="G152" s="16"/>
      <c r="H152" s="902"/>
      <c r="I152" s="902"/>
      <c r="J152" s="902"/>
      <c r="K152" s="902"/>
      <c r="L152" s="902"/>
      <c r="M152" s="902"/>
      <c r="N152" s="19"/>
    </row>
    <row r="153" spans="2:14" ht="26.25" customHeight="1">
      <c r="B153" s="19"/>
      <c r="C153" s="19"/>
      <c r="D153" s="15"/>
      <c r="E153" s="16"/>
      <c r="F153" s="16"/>
      <c r="G153" s="16"/>
      <c r="H153" s="902"/>
      <c r="I153" s="902"/>
      <c r="J153" s="902"/>
      <c r="K153" s="902"/>
      <c r="L153" s="902"/>
      <c r="M153" s="902"/>
      <c r="N153" s="19"/>
    </row>
    <row r="154" spans="2:14" ht="26.25" customHeight="1">
      <c r="B154" s="19"/>
      <c r="C154" s="19"/>
      <c r="D154" s="15"/>
      <c r="E154" s="16"/>
      <c r="F154" s="16"/>
      <c r="G154" s="16"/>
      <c r="H154" s="902"/>
      <c r="I154" s="902"/>
      <c r="J154" s="902"/>
      <c r="K154" s="902"/>
      <c r="L154" s="902"/>
      <c r="M154" s="902"/>
      <c r="N154" s="19"/>
    </row>
    <row r="155" spans="2:14" ht="26.25" customHeight="1">
      <c r="B155" s="19"/>
      <c r="C155" s="19"/>
      <c r="D155" s="15"/>
      <c r="E155" s="16"/>
      <c r="F155" s="16"/>
      <c r="G155" s="16"/>
      <c r="H155" s="902"/>
      <c r="I155" s="902"/>
      <c r="J155" s="902"/>
      <c r="K155" s="902"/>
      <c r="L155" s="902"/>
      <c r="M155" s="902"/>
      <c r="N155" s="19"/>
    </row>
    <row r="156" spans="2:14" ht="26.25" customHeight="1">
      <c r="B156" s="19"/>
      <c r="C156" s="19"/>
      <c r="D156" s="15"/>
      <c r="E156" s="16"/>
      <c r="F156" s="16"/>
      <c r="G156" s="16"/>
      <c r="H156" s="902"/>
      <c r="I156" s="902"/>
      <c r="J156" s="902"/>
      <c r="K156" s="902"/>
      <c r="L156" s="902"/>
      <c r="M156" s="902"/>
      <c r="N156" s="19"/>
    </row>
    <row r="157" spans="2:14" ht="26.25" customHeight="1">
      <c r="B157" s="19"/>
      <c r="C157" s="19"/>
      <c r="D157" s="15"/>
      <c r="E157" s="16"/>
      <c r="F157" s="16"/>
      <c r="G157" s="16"/>
      <c r="H157" s="902"/>
      <c r="I157" s="902"/>
      <c r="J157" s="902"/>
      <c r="K157" s="902"/>
      <c r="L157" s="902"/>
      <c r="M157" s="902"/>
      <c r="N157" s="19"/>
    </row>
    <row r="158" spans="2:14" ht="26.25" customHeight="1">
      <c r="B158" s="19"/>
      <c r="C158" s="19"/>
      <c r="D158" s="15"/>
      <c r="E158" s="16"/>
      <c r="F158" s="16"/>
      <c r="G158" s="16"/>
      <c r="H158" s="902"/>
      <c r="I158" s="902"/>
      <c r="J158" s="902"/>
      <c r="K158" s="902"/>
      <c r="L158" s="902"/>
      <c r="M158" s="902"/>
      <c r="N158" s="19"/>
    </row>
    <row r="159" spans="2:14" ht="26.25" customHeight="1">
      <c r="B159" s="19"/>
      <c r="C159" s="19"/>
      <c r="D159" s="15"/>
      <c r="E159" s="16"/>
      <c r="F159" s="16"/>
      <c r="G159" s="16"/>
      <c r="H159" s="902"/>
      <c r="I159" s="902"/>
      <c r="J159" s="902"/>
      <c r="K159" s="902"/>
      <c r="L159" s="902"/>
      <c r="M159" s="902"/>
      <c r="N159" s="19"/>
    </row>
    <row r="160" spans="2:14" ht="26.25" customHeight="1">
      <c r="B160" s="19"/>
      <c r="C160" s="19"/>
      <c r="D160" s="15"/>
      <c r="E160" s="16"/>
      <c r="F160" s="16"/>
      <c r="G160" s="16"/>
      <c r="H160" s="902"/>
      <c r="I160" s="902"/>
      <c r="J160" s="902"/>
      <c r="K160" s="902"/>
      <c r="L160" s="902"/>
      <c r="M160" s="902"/>
      <c r="N160" s="19"/>
    </row>
    <row r="161" spans="1:18" ht="26.25" customHeight="1">
      <c r="B161" s="19"/>
      <c r="C161" s="19"/>
      <c r="D161" s="15"/>
      <c r="E161" s="16"/>
      <c r="F161" s="16"/>
      <c r="G161" s="16"/>
      <c r="H161" s="902"/>
      <c r="I161" s="902"/>
      <c r="J161" s="902"/>
      <c r="K161" s="902"/>
      <c r="L161" s="902"/>
      <c r="M161" s="902"/>
      <c r="N161" s="19"/>
    </row>
    <row r="162" spans="1:18" ht="26.25" customHeight="1">
      <c r="B162" s="19"/>
      <c r="C162" s="19"/>
      <c r="D162" s="15"/>
      <c r="E162" s="16"/>
      <c r="F162" s="16"/>
      <c r="G162" s="16"/>
      <c r="H162" s="902"/>
      <c r="I162" s="902"/>
      <c r="J162" s="902"/>
      <c r="K162" s="902"/>
      <c r="L162" s="902"/>
      <c r="M162" s="902"/>
      <c r="N162" s="19"/>
    </row>
    <row r="163" spans="1:18" ht="26.25" customHeight="1">
      <c r="B163" s="19"/>
      <c r="C163" s="19"/>
      <c r="D163" s="15"/>
      <c r="E163" s="16"/>
      <c r="F163" s="16"/>
      <c r="G163" s="16"/>
      <c r="H163" s="902"/>
      <c r="I163" s="902"/>
      <c r="J163" s="902"/>
      <c r="K163" s="902"/>
      <c r="L163" s="902"/>
      <c r="M163" s="902"/>
      <c r="N163" s="19"/>
    </row>
    <row r="164" spans="1:18" ht="26.25" customHeight="1"/>
    <row r="165" spans="1:18" ht="26.25" customHeight="1">
      <c r="B165" s="903" t="s">
        <v>195</v>
      </c>
      <c r="C165" s="903"/>
      <c r="D165" s="903"/>
      <c r="E165" s="903"/>
      <c r="F165" s="903"/>
      <c r="G165" s="903"/>
      <c r="H165" s="903"/>
      <c r="I165" s="903"/>
      <c r="J165" s="903"/>
      <c r="K165" s="903"/>
      <c r="L165" s="903"/>
      <c r="M165" s="903"/>
      <c r="N165" s="903"/>
      <c r="O165" s="903"/>
    </row>
    <row r="166" spans="1:18" ht="26.25" customHeight="1">
      <c r="B166" s="903"/>
      <c r="C166" s="903"/>
      <c r="D166" s="903"/>
      <c r="E166" s="903"/>
      <c r="F166" s="903"/>
      <c r="G166" s="903"/>
      <c r="H166" s="903"/>
      <c r="I166" s="903"/>
      <c r="J166" s="903"/>
      <c r="K166" s="903"/>
      <c r="L166" s="903"/>
      <c r="M166" s="903"/>
      <c r="N166" s="903"/>
      <c r="O166" s="903"/>
    </row>
    <row r="167" spans="1:18" ht="26.25" customHeight="1">
      <c r="B167" s="903" t="s">
        <v>197</v>
      </c>
      <c r="C167" s="903"/>
      <c r="D167" s="903"/>
      <c r="E167" s="903"/>
      <c r="F167" s="903"/>
      <c r="G167" s="903"/>
      <c r="H167" s="903"/>
      <c r="I167" s="903"/>
      <c r="J167" s="903"/>
      <c r="K167" s="903"/>
      <c r="L167" s="903"/>
      <c r="M167" s="903"/>
      <c r="N167" s="903"/>
      <c r="O167" s="903"/>
    </row>
    <row r="168" spans="1:18" ht="26.25" customHeight="1">
      <c r="B168" s="903"/>
      <c r="C168" s="903"/>
      <c r="D168" s="903"/>
      <c r="E168" s="903"/>
      <c r="F168" s="903"/>
      <c r="G168" s="903"/>
      <c r="H168" s="903"/>
      <c r="I168" s="903"/>
      <c r="J168" s="903"/>
      <c r="K168" s="903"/>
      <c r="L168" s="903"/>
      <c r="M168" s="903"/>
      <c r="N168" s="903"/>
      <c r="O168" s="903"/>
    </row>
    <row r="169" spans="1:18" ht="26.25" customHeight="1">
      <c r="B169" s="903"/>
      <c r="C169" s="903"/>
      <c r="D169" s="903"/>
      <c r="E169" s="903"/>
      <c r="F169" s="903"/>
      <c r="G169" s="903"/>
      <c r="H169" s="903"/>
      <c r="I169" s="903"/>
      <c r="J169" s="903"/>
      <c r="K169" s="903"/>
      <c r="L169" s="903"/>
      <c r="M169" s="903"/>
      <c r="N169" s="903"/>
      <c r="O169" s="903"/>
    </row>
    <row r="170" spans="1:18" ht="26.25" customHeight="1">
      <c r="B170" s="35"/>
      <c r="C170" s="35"/>
      <c r="D170" s="35"/>
      <c r="E170" s="35"/>
      <c r="F170" s="35"/>
      <c r="G170" s="35"/>
      <c r="H170" s="35"/>
      <c r="I170" s="35"/>
      <c r="J170" s="35"/>
      <c r="K170" s="35"/>
      <c r="L170" s="35"/>
      <c r="M170" s="35"/>
      <c r="N170" s="35"/>
      <c r="O170" s="35"/>
    </row>
    <row r="171" spans="1:18" ht="26.25" customHeight="1">
      <c r="B171" s="35"/>
      <c r="C171" s="35"/>
      <c r="D171" s="35"/>
      <c r="E171" s="35"/>
      <c r="F171" s="35"/>
      <c r="G171" s="35"/>
      <c r="H171" s="35"/>
      <c r="I171" s="35"/>
      <c r="J171" s="35"/>
      <c r="K171" s="35"/>
      <c r="L171" s="35"/>
      <c r="M171" s="35"/>
      <c r="N171" s="35"/>
      <c r="O171" s="35"/>
    </row>
    <row r="172" spans="1:18" ht="26.25" customHeight="1">
      <c r="B172" s="35"/>
      <c r="C172" s="35"/>
      <c r="D172" s="35"/>
      <c r="E172" s="35"/>
      <c r="F172" s="35"/>
      <c r="G172" s="35"/>
      <c r="H172" s="35"/>
      <c r="I172" s="35"/>
      <c r="J172" s="35"/>
      <c r="K172" s="35"/>
      <c r="L172" s="35"/>
      <c r="M172" s="35"/>
      <c r="N172" s="35"/>
      <c r="O172" s="35"/>
    </row>
    <row r="173" spans="1:18" ht="26.25" customHeight="1">
      <c r="B173" s="35"/>
      <c r="C173" s="35"/>
      <c r="D173" s="35"/>
      <c r="E173" s="35"/>
      <c r="F173" s="35"/>
      <c r="G173" s="35"/>
      <c r="H173" s="35"/>
      <c r="I173" s="35"/>
      <c r="J173" s="35"/>
      <c r="K173" s="35"/>
      <c r="L173" s="35"/>
      <c r="M173" s="35"/>
      <c r="N173" s="35"/>
      <c r="O173" s="35"/>
    </row>
    <row r="174" spans="1:18" ht="26.25" customHeight="1" collapsed="1">
      <c r="C174" s="35"/>
      <c r="D174" s="35"/>
      <c r="E174" s="35"/>
      <c r="F174" s="35"/>
      <c r="G174" s="35"/>
      <c r="H174" s="35"/>
      <c r="I174" s="35"/>
      <c r="J174" s="35"/>
      <c r="K174" s="35"/>
      <c r="L174" s="35"/>
      <c r="M174" s="35"/>
      <c r="N174" s="35"/>
      <c r="O174" s="35"/>
      <c r="Q174" s="46" t="s">
        <v>942</v>
      </c>
    </row>
    <row r="175" spans="1:18" ht="26.25" hidden="1" customHeight="1" outlineLevel="1">
      <c r="Q175" s="46" t="s">
        <v>198</v>
      </c>
      <c r="R175" s="354"/>
    </row>
    <row r="176" spans="1:18" ht="26.25" hidden="1" customHeight="1" outlineLevel="1">
      <c r="A176" s="3" t="s">
        <v>106</v>
      </c>
      <c r="R176" s="354"/>
    </row>
    <row r="177" spans="1:36" s="11" customFormat="1" ht="26.25" hidden="1" customHeight="1" outlineLevel="1">
      <c r="L177" s="904" t="str">
        <f>IF(入力シート!F14="","",入力シート!F14)</f>
        <v/>
      </c>
      <c r="M177" s="904"/>
      <c r="N177" s="904"/>
      <c r="Q177" s="715"/>
      <c r="R177" s="43"/>
      <c r="S177" s="43"/>
      <c r="T177" s="43"/>
      <c r="U177" s="43"/>
      <c r="V177" s="43"/>
      <c r="W177" s="43"/>
      <c r="X177" s="43"/>
      <c r="Y177" s="43"/>
      <c r="Z177" s="43"/>
      <c r="AA177" s="43"/>
      <c r="AB177" s="43"/>
      <c r="AC177" s="43"/>
      <c r="AD177" s="43"/>
      <c r="AE177" s="43"/>
      <c r="AF177" s="43"/>
      <c r="AG177" s="43"/>
      <c r="AH177" s="43"/>
      <c r="AI177" s="326"/>
      <c r="AJ177" s="326"/>
    </row>
    <row r="178" spans="1:36" ht="26.25" hidden="1" customHeight="1" outlineLevel="1">
      <c r="A178" s="905" t="s">
        <v>194</v>
      </c>
      <c r="B178" s="905"/>
      <c r="C178" s="905"/>
      <c r="D178" s="905"/>
      <c r="E178" s="905"/>
      <c r="F178" s="905"/>
      <c r="G178" s="905"/>
      <c r="H178" s="905"/>
      <c r="I178" s="905"/>
      <c r="J178" s="905"/>
      <c r="K178" s="905"/>
      <c r="L178" s="905"/>
      <c r="M178" s="905"/>
      <c r="N178" s="905"/>
      <c r="O178" s="905"/>
    </row>
    <row r="179" spans="1:36" s="17" customFormat="1" ht="26.25" hidden="1" customHeight="1" outlineLevel="1">
      <c r="A179" s="3"/>
      <c r="B179" s="3"/>
      <c r="C179" s="3"/>
      <c r="D179" s="3"/>
      <c r="E179" s="3"/>
      <c r="F179" s="3"/>
      <c r="G179" s="3"/>
      <c r="H179" s="3"/>
      <c r="I179" s="3"/>
      <c r="J179" s="3"/>
      <c r="K179" s="3"/>
      <c r="L179" s="3"/>
      <c r="M179" s="3"/>
      <c r="N179" s="3"/>
      <c r="O179" s="3"/>
      <c r="Q179" s="715"/>
      <c r="R179" s="43"/>
      <c r="S179" s="327"/>
      <c r="T179" s="327"/>
      <c r="U179" s="327"/>
      <c r="V179" s="327"/>
      <c r="W179" s="327"/>
      <c r="X179" s="327"/>
      <c r="Y179" s="327"/>
      <c r="Z179" s="327"/>
      <c r="AA179" s="327"/>
      <c r="AB179" s="327"/>
      <c r="AC179" s="327"/>
      <c r="AD179" s="327"/>
      <c r="AE179" s="327"/>
      <c r="AF179" s="327"/>
      <c r="AG179" s="327"/>
      <c r="AH179" s="327"/>
      <c r="AI179" s="327"/>
      <c r="AJ179" s="327"/>
    </row>
    <row r="180" spans="1:36" ht="26.25" hidden="1" customHeight="1" outlineLevel="1">
      <c r="A180" s="17"/>
      <c r="B180" s="906" t="s">
        <v>107</v>
      </c>
      <c r="C180" s="906" t="s">
        <v>108</v>
      </c>
      <c r="D180" s="906" t="s">
        <v>109</v>
      </c>
      <c r="E180" s="906"/>
      <c r="F180" s="906"/>
      <c r="G180" s="906"/>
      <c r="H180" s="906" t="s">
        <v>110</v>
      </c>
      <c r="I180" s="906"/>
      <c r="J180" s="906"/>
      <c r="K180" s="906"/>
      <c r="L180" s="906"/>
      <c r="M180" s="906"/>
      <c r="N180" s="906" t="s">
        <v>5</v>
      </c>
      <c r="Q180" s="717"/>
      <c r="R180" s="327"/>
    </row>
    <row r="181" spans="1:36" ht="26.25" hidden="1" customHeight="1" outlineLevel="1">
      <c r="A181" s="17"/>
      <c r="B181" s="906"/>
      <c r="C181" s="906"/>
      <c r="D181" s="37" t="s">
        <v>111</v>
      </c>
      <c r="E181" s="37" t="s">
        <v>82</v>
      </c>
      <c r="F181" s="37" t="s">
        <v>83</v>
      </c>
      <c r="G181" s="37" t="s">
        <v>93</v>
      </c>
      <c r="H181" s="906"/>
      <c r="I181" s="906"/>
      <c r="J181" s="906"/>
      <c r="K181" s="906"/>
      <c r="L181" s="906"/>
      <c r="M181" s="906"/>
      <c r="N181" s="906"/>
      <c r="Q181" s="717"/>
      <c r="R181" s="327"/>
    </row>
    <row r="182" spans="1:36" ht="26.25" hidden="1" customHeight="1" outlineLevel="1">
      <c r="A182" s="7"/>
      <c r="B182" s="19"/>
      <c r="C182" s="19"/>
      <c r="D182" s="15"/>
      <c r="E182" s="16"/>
      <c r="F182" s="16"/>
      <c r="G182" s="16"/>
      <c r="H182" s="902"/>
      <c r="I182" s="902"/>
      <c r="J182" s="902"/>
      <c r="K182" s="902"/>
      <c r="L182" s="902"/>
      <c r="M182" s="902"/>
      <c r="N182" s="19"/>
      <c r="O182" s="7"/>
      <c r="Q182" s="46" t="s">
        <v>954</v>
      </c>
    </row>
    <row r="183" spans="1:36" ht="26.25" hidden="1" customHeight="1" outlineLevel="1">
      <c r="A183" s="7"/>
      <c r="B183" s="19"/>
      <c r="C183" s="19"/>
      <c r="D183" s="15"/>
      <c r="E183" s="16"/>
      <c r="F183" s="16"/>
      <c r="G183" s="16"/>
      <c r="H183" s="902"/>
      <c r="I183" s="902"/>
      <c r="J183" s="902"/>
      <c r="K183" s="902"/>
      <c r="L183" s="902"/>
      <c r="M183" s="902"/>
      <c r="N183" s="19"/>
      <c r="O183" s="7"/>
      <c r="Q183" s="46" t="s">
        <v>152</v>
      </c>
    </row>
    <row r="184" spans="1:36" ht="26.25" hidden="1" customHeight="1" outlineLevel="1">
      <c r="A184" s="7"/>
      <c r="B184" s="19"/>
      <c r="C184" s="19"/>
      <c r="D184" s="15"/>
      <c r="E184" s="16"/>
      <c r="F184" s="16"/>
      <c r="G184" s="16"/>
      <c r="H184" s="902"/>
      <c r="I184" s="902"/>
      <c r="J184" s="902"/>
      <c r="K184" s="902"/>
      <c r="L184" s="902"/>
      <c r="M184" s="902"/>
      <c r="N184" s="19"/>
      <c r="Q184" s="46" t="s">
        <v>961</v>
      </c>
    </row>
    <row r="185" spans="1:36" ht="26.25" hidden="1" customHeight="1" outlineLevel="1">
      <c r="B185" s="19"/>
      <c r="C185" s="19"/>
      <c r="D185" s="15"/>
      <c r="E185" s="16"/>
      <c r="F185" s="16"/>
      <c r="G185" s="16"/>
      <c r="H185" s="902"/>
      <c r="I185" s="902"/>
      <c r="J185" s="902"/>
      <c r="K185" s="902"/>
      <c r="L185" s="902"/>
      <c r="M185" s="902"/>
      <c r="N185" s="19"/>
    </row>
    <row r="186" spans="1:36" ht="26.25" hidden="1" customHeight="1" outlineLevel="1">
      <c r="B186" s="19"/>
      <c r="C186" s="19"/>
      <c r="D186" s="15"/>
      <c r="E186" s="16"/>
      <c r="F186" s="16"/>
      <c r="G186" s="16"/>
      <c r="H186" s="902"/>
      <c r="I186" s="902"/>
      <c r="J186" s="902"/>
      <c r="K186" s="902"/>
      <c r="L186" s="902"/>
      <c r="M186" s="902"/>
      <c r="N186" s="19"/>
    </row>
    <row r="187" spans="1:36" ht="26.25" hidden="1" customHeight="1" outlineLevel="1">
      <c r="B187" s="19"/>
      <c r="C187" s="19"/>
      <c r="D187" s="15"/>
      <c r="E187" s="16"/>
      <c r="F187" s="16"/>
      <c r="G187" s="16"/>
      <c r="H187" s="902"/>
      <c r="I187" s="902"/>
      <c r="J187" s="902"/>
      <c r="K187" s="902"/>
      <c r="L187" s="902"/>
      <c r="M187" s="902"/>
      <c r="N187" s="19"/>
    </row>
    <row r="188" spans="1:36" ht="26.25" hidden="1" customHeight="1" outlineLevel="1">
      <c r="B188" s="19"/>
      <c r="C188" s="19"/>
      <c r="D188" s="15"/>
      <c r="E188" s="16"/>
      <c r="F188" s="16"/>
      <c r="G188" s="16"/>
      <c r="H188" s="902"/>
      <c r="I188" s="902"/>
      <c r="J188" s="902"/>
      <c r="K188" s="902"/>
      <c r="L188" s="902"/>
      <c r="M188" s="902"/>
      <c r="N188" s="19"/>
    </row>
    <row r="189" spans="1:36" ht="26.25" hidden="1" customHeight="1" outlineLevel="1">
      <c r="B189" s="19"/>
      <c r="C189" s="19"/>
      <c r="D189" s="15"/>
      <c r="E189" s="16"/>
      <c r="F189" s="16"/>
      <c r="G189" s="16"/>
      <c r="H189" s="902"/>
      <c r="I189" s="902"/>
      <c r="J189" s="902"/>
      <c r="K189" s="902"/>
      <c r="L189" s="902"/>
      <c r="M189" s="902"/>
      <c r="N189" s="19"/>
    </row>
    <row r="190" spans="1:36" ht="26.25" hidden="1" customHeight="1" outlineLevel="1">
      <c r="B190" s="19"/>
      <c r="C190" s="19"/>
      <c r="D190" s="15"/>
      <c r="E190" s="16"/>
      <c r="F190" s="16"/>
      <c r="G190" s="16"/>
      <c r="H190" s="902"/>
      <c r="I190" s="902"/>
      <c r="J190" s="902"/>
      <c r="K190" s="902"/>
      <c r="L190" s="902"/>
      <c r="M190" s="902"/>
      <c r="N190" s="19"/>
    </row>
    <row r="191" spans="1:36" ht="26.25" hidden="1" customHeight="1" outlineLevel="1">
      <c r="B191" s="19"/>
      <c r="C191" s="19"/>
      <c r="D191" s="15"/>
      <c r="E191" s="16"/>
      <c r="F191" s="16"/>
      <c r="G191" s="16"/>
      <c r="H191" s="902"/>
      <c r="I191" s="902"/>
      <c r="J191" s="902"/>
      <c r="K191" s="902"/>
      <c r="L191" s="902"/>
      <c r="M191" s="902"/>
      <c r="N191" s="19"/>
    </row>
    <row r="192" spans="1:36" ht="26.25" hidden="1" customHeight="1" outlineLevel="1">
      <c r="B192" s="19"/>
      <c r="C192" s="19"/>
      <c r="D192" s="15"/>
      <c r="E192" s="16"/>
      <c r="F192" s="16"/>
      <c r="G192" s="16"/>
      <c r="H192" s="902"/>
      <c r="I192" s="902"/>
      <c r="J192" s="902"/>
      <c r="K192" s="902"/>
      <c r="L192" s="902"/>
      <c r="M192" s="902"/>
      <c r="N192" s="19"/>
    </row>
    <row r="193" spans="2:15" ht="26.25" hidden="1" customHeight="1" outlineLevel="1">
      <c r="B193" s="19"/>
      <c r="C193" s="19"/>
      <c r="D193" s="15"/>
      <c r="E193" s="16"/>
      <c r="F193" s="16"/>
      <c r="G193" s="16"/>
      <c r="H193" s="902"/>
      <c r="I193" s="902"/>
      <c r="J193" s="902"/>
      <c r="K193" s="902"/>
      <c r="L193" s="902"/>
      <c r="M193" s="902"/>
      <c r="N193" s="19"/>
    </row>
    <row r="194" spans="2:15" ht="26.25" hidden="1" customHeight="1" outlineLevel="1">
      <c r="B194" s="19"/>
      <c r="C194" s="19"/>
      <c r="D194" s="15"/>
      <c r="E194" s="16"/>
      <c r="F194" s="16"/>
      <c r="G194" s="16"/>
      <c r="H194" s="902"/>
      <c r="I194" s="902"/>
      <c r="J194" s="902"/>
      <c r="K194" s="902"/>
      <c r="L194" s="902"/>
      <c r="M194" s="902"/>
      <c r="N194" s="19"/>
    </row>
    <row r="195" spans="2:15" ht="26.25" hidden="1" customHeight="1" outlineLevel="1">
      <c r="B195" s="19"/>
      <c r="C195" s="19"/>
      <c r="D195" s="15"/>
      <c r="E195" s="16"/>
      <c r="F195" s="16"/>
      <c r="G195" s="16"/>
      <c r="H195" s="902"/>
      <c r="I195" s="902"/>
      <c r="J195" s="902"/>
      <c r="K195" s="902"/>
      <c r="L195" s="902"/>
      <c r="M195" s="902"/>
      <c r="N195" s="19"/>
    </row>
    <row r="196" spans="2:15" ht="26.25" hidden="1" customHeight="1" outlineLevel="1">
      <c r="B196" s="19"/>
      <c r="C196" s="19"/>
      <c r="D196" s="15"/>
      <c r="E196" s="16"/>
      <c r="F196" s="16"/>
      <c r="G196" s="16"/>
      <c r="H196" s="902"/>
      <c r="I196" s="902"/>
      <c r="J196" s="902"/>
      <c r="K196" s="902"/>
      <c r="L196" s="902"/>
      <c r="M196" s="902"/>
      <c r="N196" s="19"/>
    </row>
    <row r="197" spans="2:15" ht="26.25" hidden="1" customHeight="1" outlineLevel="1">
      <c r="B197" s="19"/>
      <c r="C197" s="19"/>
      <c r="D197" s="15"/>
      <c r="E197" s="16"/>
      <c r="F197" s="16"/>
      <c r="G197" s="16"/>
      <c r="H197" s="902"/>
      <c r="I197" s="902"/>
      <c r="J197" s="902"/>
      <c r="K197" s="902"/>
      <c r="L197" s="902"/>
      <c r="M197" s="902"/>
      <c r="N197" s="19"/>
    </row>
    <row r="198" spans="2:15" ht="26.25" hidden="1" customHeight="1" outlineLevel="1">
      <c r="B198" s="19"/>
      <c r="C198" s="19"/>
      <c r="D198" s="15"/>
      <c r="E198" s="16"/>
      <c r="F198" s="16"/>
      <c r="G198" s="16"/>
      <c r="H198" s="902"/>
      <c r="I198" s="902"/>
      <c r="J198" s="902"/>
      <c r="K198" s="902"/>
      <c r="L198" s="902"/>
      <c r="M198" s="902"/>
      <c r="N198" s="19"/>
    </row>
    <row r="199" spans="2:15" ht="26.25" hidden="1" customHeight="1" outlineLevel="1">
      <c r="B199" s="19"/>
      <c r="C199" s="19"/>
      <c r="D199" s="15"/>
      <c r="E199" s="16"/>
      <c r="F199" s="16"/>
      <c r="G199" s="16"/>
      <c r="H199" s="902"/>
      <c r="I199" s="902"/>
      <c r="J199" s="902"/>
      <c r="K199" s="902"/>
      <c r="L199" s="902"/>
      <c r="M199" s="902"/>
      <c r="N199" s="19"/>
    </row>
    <row r="200" spans="2:15" ht="26.25" hidden="1" customHeight="1" outlineLevel="1">
      <c r="B200" s="19"/>
      <c r="C200" s="19"/>
      <c r="D200" s="15"/>
      <c r="E200" s="16"/>
      <c r="F200" s="16"/>
      <c r="G200" s="16"/>
      <c r="H200" s="902"/>
      <c r="I200" s="902"/>
      <c r="J200" s="902"/>
      <c r="K200" s="902"/>
      <c r="L200" s="902"/>
      <c r="M200" s="902"/>
      <c r="N200" s="19"/>
    </row>
    <row r="201" spans="2:15" ht="26.25" hidden="1" customHeight="1" outlineLevel="1">
      <c r="B201" s="19"/>
      <c r="C201" s="19"/>
      <c r="D201" s="15"/>
      <c r="E201" s="16"/>
      <c r="F201" s="16"/>
      <c r="G201" s="16"/>
      <c r="H201" s="902"/>
      <c r="I201" s="902"/>
      <c r="J201" s="902"/>
      <c r="K201" s="902"/>
      <c r="L201" s="902"/>
      <c r="M201" s="902"/>
      <c r="N201" s="19"/>
    </row>
    <row r="202" spans="2:15" ht="26.25" hidden="1" customHeight="1" outlineLevel="1">
      <c r="B202" s="19"/>
      <c r="C202" s="19"/>
      <c r="D202" s="15"/>
      <c r="E202" s="16"/>
      <c r="F202" s="16"/>
      <c r="G202" s="16"/>
      <c r="H202" s="902"/>
      <c r="I202" s="902"/>
      <c r="J202" s="902"/>
      <c r="K202" s="902"/>
      <c r="L202" s="902"/>
      <c r="M202" s="902"/>
      <c r="N202" s="19"/>
    </row>
    <row r="203" spans="2:15" ht="26.25" hidden="1" customHeight="1" outlineLevel="1">
      <c r="B203" s="19"/>
      <c r="C203" s="19"/>
      <c r="D203" s="15"/>
      <c r="E203" s="16"/>
      <c r="F203" s="16"/>
      <c r="G203" s="16"/>
      <c r="H203" s="902"/>
      <c r="I203" s="902"/>
      <c r="J203" s="902"/>
      <c r="K203" s="902"/>
      <c r="L203" s="902"/>
      <c r="M203" s="902"/>
      <c r="N203" s="19"/>
    </row>
    <row r="204" spans="2:15" ht="26.25" hidden="1" customHeight="1" outlineLevel="1">
      <c r="B204" s="19"/>
      <c r="C204" s="19"/>
      <c r="D204" s="15"/>
      <c r="E204" s="16"/>
      <c r="F204" s="16"/>
      <c r="G204" s="16"/>
      <c r="H204" s="902"/>
      <c r="I204" s="902"/>
      <c r="J204" s="902"/>
      <c r="K204" s="902"/>
      <c r="L204" s="902"/>
      <c r="M204" s="902"/>
      <c r="N204" s="19"/>
    </row>
    <row r="205" spans="2:15" ht="26.25" hidden="1" customHeight="1" outlineLevel="1">
      <c r="B205" s="19"/>
      <c r="C205" s="19"/>
      <c r="D205" s="15"/>
      <c r="E205" s="16"/>
      <c r="F205" s="16"/>
      <c r="G205" s="16"/>
      <c r="H205" s="902"/>
      <c r="I205" s="902"/>
      <c r="J205" s="902"/>
      <c r="K205" s="902"/>
      <c r="L205" s="902"/>
      <c r="M205" s="902"/>
      <c r="N205" s="19"/>
    </row>
    <row r="206" spans="2:15" ht="26.25" hidden="1" customHeight="1" outlineLevel="1">
      <c r="B206" s="19"/>
      <c r="C206" s="19"/>
      <c r="D206" s="15"/>
      <c r="E206" s="16"/>
      <c r="F206" s="16"/>
      <c r="G206" s="16"/>
      <c r="H206" s="902"/>
      <c r="I206" s="902"/>
      <c r="J206" s="902"/>
      <c r="K206" s="902"/>
      <c r="L206" s="902"/>
      <c r="M206" s="902"/>
      <c r="N206" s="19"/>
    </row>
    <row r="207" spans="2:15" ht="26.25" hidden="1" customHeight="1" outlineLevel="1"/>
    <row r="208" spans="2:15" ht="26.25" hidden="1" customHeight="1" outlineLevel="1">
      <c r="B208" s="903" t="s">
        <v>195</v>
      </c>
      <c r="C208" s="903"/>
      <c r="D208" s="903"/>
      <c r="E208" s="903"/>
      <c r="F208" s="903"/>
      <c r="G208" s="903"/>
      <c r="H208" s="903"/>
      <c r="I208" s="903"/>
      <c r="J208" s="903"/>
      <c r="K208" s="903"/>
      <c r="L208" s="903"/>
      <c r="M208" s="903"/>
      <c r="N208" s="903"/>
      <c r="O208" s="903"/>
    </row>
    <row r="209" spans="1:36" ht="26.25" hidden="1" customHeight="1" outlineLevel="1">
      <c r="B209" s="903"/>
      <c r="C209" s="903"/>
      <c r="D209" s="903"/>
      <c r="E209" s="903"/>
      <c r="F209" s="903"/>
      <c r="G209" s="903"/>
      <c r="H209" s="903"/>
      <c r="I209" s="903"/>
      <c r="J209" s="903"/>
      <c r="K209" s="903"/>
      <c r="L209" s="903"/>
      <c r="M209" s="903"/>
      <c r="N209" s="903"/>
      <c r="O209" s="903"/>
    </row>
    <row r="210" spans="1:36" ht="26.25" hidden="1" customHeight="1" outlineLevel="1">
      <c r="B210" s="903" t="s">
        <v>197</v>
      </c>
      <c r="C210" s="903"/>
      <c r="D210" s="903"/>
      <c r="E210" s="903"/>
      <c r="F210" s="903"/>
      <c r="G210" s="903"/>
      <c r="H210" s="903"/>
      <c r="I210" s="903"/>
      <c r="J210" s="903"/>
      <c r="K210" s="903"/>
      <c r="L210" s="903"/>
      <c r="M210" s="903"/>
      <c r="N210" s="903"/>
      <c r="O210" s="903"/>
    </row>
    <row r="211" spans="1:36" ht="26.25" hidden="1" customHeight="1" outlineLevel="1">
      <c r="B211" s="903"/>
      <c r="C211" s="903"/>
      <c r="D211" s="903"/>
      <c r="E211" s="903"/>
      <c r="F211" s="903"/>
      <c r="G211" s="903"/>
      <c r="H211" s="903"/>
      <c r="I211" s="903"/>
      <c r="J211" s="903"/>
      <c r="K211" s="903"/>
      <c r="L211" s="903"/>
      <c r="M211" s="903"/>
      <c r="N211" s="903"/>
      <c r="O211" s="903"/>
    </row>
    <row r="212" spans="1:36" ht="26.25" hidden="1" customHeight="1" outlineLevel="1">
      <c r="B212" s="903"/>
      <c r="C212" s="903"/>
      <c r="D212" s="903"/>
      <c r="E212" s="903"/>
      <c r="F212" s="903"/>
      <c r="G212" s="903"/>
      <c r="H212" s="903"/>
      <c r="I212" s="903"/>
      <c r="J212" s="903"/>
      <c r="K212" s="903"/>
      <c r="L212" s="903"/>
      <c r="M212" s="903"/>
      <c r="N212" s="903"/>
      <c r="O212" s="903"/>
    </row>
    <row r="213" spans="1:36" ht="26.25" hidden="1" customHeight="1" outlineLevel="1">
      <c r="B213" s="35"/>
      <c r="C213" s="35"/>
      <c r="D213" s="35"/>
      <c r="E213" s="35"/>
      <c r="F213" s="35"/>
      <c r="G213" s="35"/>
      <c r="H213" s="35"/>
      <c r="I213" s="35"/>
      <c r="J213" s="35"/>
      <c r="K213" s="35"/>
      <c r="L213" s="35"/>
      <c r="M213" s="35"/>
      <c r="N213" s="35"/>
      <c r="O213" s="35"/>
    </row>
    <row r="214" spans="1:36" ht="26.25" hidden="1" customHeight="1" outlineLevel="1">
      <c r="B214" s="35"/>
      <c r="C214" s="35"/>
      <c r="D214" s="35"/>
      <c r="E214" s="35"/>
      <c r="F214" s="35"/>
      <c r="G214" s="35"/>
      <c r="H214" s="35"/>
      <c r="I214" s="35"/>
      <c r="J214" s="35"/>
      <c r="K214" s="35"/>
      <c r="L214" s="35"/>
      <c r="M214" s="35"/>
      <c r="N214" s="35"/>
      <c r="O214" s="35"/>
    </row>
    <row r="215" spans="1:36" ht="26.25" hidden="1" customHeight="1" outlineLevel="1">
      <c r="B215" s="35"/>
      <c r="C215" s="35"/>
      <c r="D215" s="35"/>
      <c r="E215" s="35"/>
      <c r="F215" s="35"/>
      <c r="G215" s="35"/>
      <c r="H215" s="35"/>
      <c r="I215" s="35"/>
      <c r="J215" s="35"/>
      <c r="K215" s="35"/>
      <c r="L215" s="35"/>
      <c r="M215" s="35"/>
      <c r="N215" s="35"/>
      <c r="O215" s="35"/>
    </row>
    <row r="216" spans="1:36" ht="26.25" hidden="1" customHeight="1" outlineLevel="1">
      <c r="B216" s="35"/>
      <c r="C216" s="35"/>
      <c r="D216" s="35"/>
      <c r="E216" s="35"/>
      <c r="F216" s="35"/>
      <c r="G216" s="35"/>
      <c r="H216" s="35"/>
      <c r="I216" s="35"/>
      <c r="J216" s="35"/>
      <c r="K216" s="35"/>
      <c r="L216" s="35"/>
      <c r="M216" s="35"/>
      <c r="N216" s="35"/>
      <c r="O216" s="35"/>
    </row>
    <row r="217" spans="1:36" ht="26.25" customHeight="1" collapsed="1">
      <c r="C217" s="35"/>
      <c r="D217" s="35"/>
      <c r="E217" s="35"/>
      <c r="F217" s="35"/>
      <c r="G217" s="35"/>
      <c r="H217" s="35"/>
      <c r="I217" s="35"/>
      <c r="J217" s="35"/>
      <c r="K217" s="35"/>
      <c r="L217" s="35"/>
      <c r="M217" s="35"/>
      <c r="N217" s="35"/>
      <c r="O217" s="35"/>
      <c r="Q217" s="46" t="s">
        <v>943</v>
      </c>
    </row>
    <row r="218" spans="1:36" ht="26.25" hidden="1" customHeight="1" outlineLevel="1">
      <c r="Q218" s="46" t="s">
        <v>198</v>
      </c>
      <c r="R218" s="354"/>
    </row>
    <row r="219" spans="1:36" ht="26.25" hidden="1" customHeight="1" outlineLevel="1">
      <c r="A219" s="3" t="s">
        <v>106</v>
      </c>
      <c r="R219" s="354"/>
    </row>
    <row r="220" spans="1:36" s="11" customFormat="1" ht="26.25" hidden="1" customHeight="1" outlineLevel="1">
      <c r="L220" s="904" t="str">
        <f>IF(入力シート!F14="","",入力シート!F14)</f>
        <v/>
      </c>
      <c r="M220" s="904"/>
      <c r="N220" s="904"/>
      <c r="Q220" s="715"/>
      <c r="R220" s="43"/>
      <c r="S220" s="43"/>
      <c r="T220" s="43"/>
      <c r="U220" s="43"/>
      <c r="V220" s="43"/>
      <c r="W220" s="43"/>
      <c r="X220" s="43"/>
      <c r="Y220" s="43"/>
      <c r="Z220" s="43"/>
      <c r="AA220" s="43"/>
      <c r="AB220" s="43"/>
      <c r="AC220" s="43"/>
      <c r="AD220" s="43"/>
      <c r="AE220" s="43"/>
      <c r="AF220" s="43"/>
      <c r="AG220" s="43"/>
      <c r="AH220" s="43"/>
      <c r="AI220" s="326"/>
      <c r="AJ220" s="326"/>
    </row>
    <row r="221" spans="1:36" ht="26.25" hidden="1" customHeight="1" outlineLevel="1">
      <c r="A221" s="905" t="s">
        <v>194</v>
      </c>
      <c r="B221" s="905"/>
      <c r="C221" s="905"/>
      <c r="D221" s="905"/>
      <c r="E221" s="905"/>
      <c r="F221" s="905"/>
      <c r="G221" s="905"/>
      <c r="H221" s="905"/>
      <c r="I221" s="905"/>
      <c r="J221" s="905"/>
      <c r="K221" s="905"/>
      <c r="L221" s="905"/>
      <c r="M221" s="905"/>
      <c r="N221" s="905"/>
      <c r="O221" s="905"/>
    </row>
    <row r="222" spans="1:36" s="17" customFormat="1" ht="26.25" hidden="1" customHeight="1" outlineLevel="1">
      <c r="A222" s="3"/>
      <c r="B222" s="3"/>
      <c r="C222" s="3"/>
      <c r="D222" s="3"/>
      <c r="E222" s="3"/>
      <c r="F222" s="3"/>
      <c r="G222" s="3"/>
      <c r="H222" s="3"/>
      <c r="I222" s="3"/>
      <c r="J222" s="3"/>
      <c r="K222" s="3"/>
      <c r="L222" s="3"/>
      <c r="M222" s="3"/>
      <c r="N222" s="3"/>
      <c r="O222" s="3"/>
      <c r="Q222" s="715"/>
      <c r="R222" s="43"/>
      <c r="S222" s="327"/>
      <c r="T222" s="327"/>
      <c r="U222" s="327"/>
      <c r="V222" s="327"/>
      <c r="W222" s="327"/>
      <c r="X222" s="327"/>
      <c r="Y222" s="327"/>
      <c r="Z222" s="327"/>
      <c r="AA222" s="327"/>
      <c r="AB222" s="327"/>
      <c r="AC222" s="327"/>
      <c r="AD222" s="327"/>
      <c r="AE222" s="327"/>
      <c r="AF222" s="327"/>
      <c r="AG222" s="327"/>
      <c r="AH222" s="327"/>
      <c r="AI222" s="327"/>
      <c r="AJ222" s="327"/>
    </row>
    <row r="223" spans="1:36" ht="26.25" hidden="1" customHeight="1" outlineLevel="1">
      <c r="A223" s="17"/>
      <c r="B223" s="906" t="s">
        <v>107</v>
      </c>
      <c r="C223" s="906" t="s">
        <v>108</v>
      </c>
      <c r="D223" s="906" t="s">
        <v>109</v>
      </c>
      <c r="E223" s="906"/>
      <c r="F223" s="906"/>
      <c r="G223" s="906"/>
      <c r="H223" s="906" t="s">
        <v>110</v>
      </c>
      <c r="I223" s="906"/>
      <c r="J223" s="906"/>
      <c r="K223" s="906"/>
      <c r="L223" s="906"/>
      <c r="M223" s="906"/>
      <c r="N223" s="906" t="s">
        <v>5</v>
      </c>
      <c r="Q223" s="717"/>
      <c r="R223" s="327"/>
    </row>
    <row r="224" spans="1:36" ht="26.25" hidden="1" customHeight="1" outlineLevel="1">
      <c r="A224" s="17"/>
      <c r="B224" s="906"/>
      <c r="C224" s="906"/>
      <c r="D224" s="37" t="s">
        <v>111</v>
      </c>
      <c r="E224" s="37" t="s">
        <v>82</v>
      </c>
      <c r="F224" s="37" t="s">
        <v>83</v>
      </c>
      <c r="G224" s="37" t="s">
        <v>93</v>
      </c>
      <c r="H224" s="906"/>
      <c r="I224" s="906"/>
      <c r="J224" s="906"/>
      <c r="K224" s="906"/>
      <c r="L224" s="906"/>
      <c r="M224" s="906"/>
      <c r="N224" s="906"/>
      <c r="Q224" s="717"/>
      <c r="R224" s="327"/>
    </row>
    <row r="225" spans="1:17" ht="26.25" hidden="1" customHeight="1" outlineLevel="1">
      <c r="A225" s="7"/>
      <c r="B225" s="19"/>
      <c r="C225" s="19"/>
      <c r="D225" s="15"/>
      <c r="E225" s="16"/>
      <c r="F225" s="16"/>
      <c r="G225" s="16"/>
      <c r="H225" s="902"/>
      <c r="I225" s="902"/>
      <c r="J225" s="902"/>
      <c r="K225" s="902"/>
      <c r="L225" s="902"/>
      <c r="M225" s="902"/>
      <c r="N225" s="19"/>
      <c r="O225" s="7"/>
      <c r="Q225" s="46" t="s">
        <v>954</v>
      </c>
    </row>
    <row r="226" spans="1:17" ht="26.25" hidden="1" customHeight="1" outlineLevel="1">
      <c r="A226" s="7"/>
      <c r="B226" s="19"/>
      <c r="C226" s="19"/>
      <c r="D226" s="15"/>
      <c r="E226" s="16"/>
      <c r="F226" s="16"/>
      <c r="G226" s="16"/>
      <c r="H226" s="902"/>
      <c r="I226" s="902"/>
      <c r="J226" s="902"/>
      <c r="K226" s="902"/>
      <c r="L226" s="902"/>
      <c r="M226" s="902"/>
      <c r="N226" s="19"/>
      <c r="O226" s="7"/>
      <c r="Q226" s="46" t="s">
        <v>152</v>
      </c>
    </row>
    <row r="227" spans="1:17" ht="26.25" hidden="1" customHeight="1" outlineLevel="1">
      <c r="A227" s="7"/>
      <c r="B227" s="19"/>
      <c r="C227" s="19"/>
      <c r="D227" s="15"/>
      <c r="E227" s="16"/>
      <c r="F227" s="16"/>
      <c r="G227" s="16"/>
      <c r="H227" s="902"/>
      <c r="I227" s="902"/>
      <c r="J227" s="902"/>
      <c r="K227" s="902"/>
      <c r="L227" s="902"/>
      <c r="M227" s="902"/>
      <c r="N227" s="19"/>
      <c r="Q227" s="46" t="s">
        <v>961</v>
      </c>
    </row>
    <row r="228" spans="1:17" ht="26.25" hidden="1" customHeight="1" outlineLevel="1">
      <c r="B228" s="19"/>
      <c r="C228" s="19"/>
      <c r="D228" s="15"/>
      <c r="E228" s="16"/>
      <c r="F228" s="16"/>
      <c r="G228" s="16"/>
      <c r="H228" s="902"/>
      <c r="I228" s="902"/>
      <c r="J228" s="902"/>
      <c r="K228" s="902"/>
      <c r="L228" s="902"/>
      <c r="M228" s="902"/>
      <c r="N228" s="19"/>
    </row>
    <row r="229" spans="1:17" ht="26.25" hidden="1" customHeight="1" outlineLevel="1">
      <c r="B229" s="19"/>
      <c r="C229" s="19"/>
      <c r="D229" s="15"/>
      <c r="E229" s="16"/>
      <c r="F229" s="16"/>
      <c r="G229" s="16"/>
      <c r="H229" s="902"/>
      <c r="I229" s="902"/>
      <c r="J229" s="902"/>
      <c r="K229" s="902"/>
      <c r="L229" s="902"/>
      <c r="M229" s="902"/>
      <c r="N229" s="19"/>
    </row>
    <row r="230" spans="1:17" ht="26.25" hidden="1" customHeight="1" outlineLevel="1">
      <c r="B230" s="19"/>
      <c r="C230" s="19"/>
      <c r="D230" s="15"/>
      <c r="E230" s="16"/>
      <c r="F230" s="16"/>
      <c r="G230" s="16"/>
      <c r="H230" s="902"/>
      <c r="I230" s="902"/>
      <c r="J230" s="902"/>
      <c r="K230" s="902"/>
      <c r="L230" s="902"/>
      <c r="M230" s="902"/>
      <c r="N230" s="19"/>
    </row>
    <row r="231" spans="1:17" ht="26.25" hidden="1" customHeight="1" outlineLevel="1">
      <c r="B231" s="19"/>
      <c r="C231" s="19"/>
      <c r="D231" s="15"/>
      <c r="E231" s="16"/>
      <c r="F231" s="16"/>
      <c r="G231" s="16"/>
      <c r="H231" s="902"/>
      <c r="I231" s="902"/>
      <c r="J231" s="902"/>
      <c r="K231" s="902"/>
      <c r="L231" s="902"/>
      <c r="M231" s="902"/>
      <c r="N231" s="19"/>
    </row>
    <row r="232" spans="1:17" ht="26.25" hidden="1" customHeight="1" outlineLevel="1">
      <c r="B232" s="19"/>
      <c r="C232" s="19"/>
      <c r="D232" s="15"/>
      <c r="E232" s="16"/>
      <c r="F232" s="16"/>
      <c r="G232" s="16"/>
      <c r="H232" s="902"/>
      <c r="I232" s="902"/>
      <c r="J232" s="902"/>
      <c r="K232" s="902"/>
      <c r="L232" s="902"/>
      <c r="M232" s="902"/>
      <c r="N232" s="19"/>
    </row>
    <row r="233" spans="1:17" ht="26.25" hidden="1" customHeight="1" outlineLevel="1">
      <c r="B233" s="19"/>
      <c r="C233" s="19"/>
      <c r="D233" s="15"/>
      <c r="E233" s="16"/>
      <c r="F233" s="16"/>
      <c r="G233" s="16"/>
      <c r="H233" s="902"/>
      <c r="I233" s="902"/>
      <c r="J233" s="902"/>
      <c r="K233" s="902"/>
      <c r="L233" s="902"/>
      <c r="M233" s="902"/>
      <c r="N233" s="19"/>
    </row>
    <row r="234" spans="1:17" ht="26.25" hidden="1" customHeight="1" outlineLevel="1">
      <c r="B234" s="19"/>
      <c r="C234" s="19"/>
      <c r="D234" s="15"/>
      <c r="E234" s="16"/>
      <c r="F234" s="16"/>
      <c r="G234" s="16"/>
      <c r="H234" s="902"/>
      <c r="I234" s="902"/>
      <c r="J234" s="902"/>
      <c r="K234" s="902"/>
      <c r="L234" s="902"/>
      <c r="M234" s="902"/>
      <c r="N234" s="19"/>
    </row>
    <row r="235" spans="1:17" ht="26.25" hidden="1" customHeight="1" outlineLevel="1">
      <c r="B235" s="19"/>
      <c r="C235" s="19"/>
      <c r="D235" s="15"/>
      <c r="E235" s="16"/>
      <c r="F235" s="16"/>
      <c r="G235" s="16"/>
      <c r="H235" s="902"/>
      <c r="I235" s="902"/>
      <c r="J235" s="902"/>
      <c r="K235" s="902"/>
      <c r="L235" s="902"/>
      <c r="M235" s="902"/>
      <c r="N235" s="19"/>
    </row>
    <row r="236" spans="1:17" ht="26.25" hidden="1" customHeight="1" outlineLevel="1">
      <c r="B236" s="19"/>
      <c r="C236" s="19"/>
      <c r="D236" s="15"/>
      <c r="E236" s="16"/>
      <c r="F236" s="16"/>
      <c r="G236" s="16"/>
      <c r="H236" s="902"/>
      <c r="I236" s="902"/>
      <c r="J236" s="902"/>
      <c r="K236" s="902"/>
      <c r="L236" s="902"/>
      <c r="M236" s="902"/>
      <c r="N236" s="19"/>
    </row>
    <row r="237" spans="1:17" ht="26.25" hidden="1" customHeight="1" outlineLevel="1">
      <c r="B237" s="19"/>
      <c r="C237" s="19"/>
      <c r="D237" s="15"/>
      <c r="E237" s="16"/>
      <c r="F237" s="16"/>
      <c r="G237" s="16"/>
      <c r="H237" s="902"/>
      <c r="I237" s="902"/>
      <c r="J237" s="902"/>
      <c r="K237" s="902"/>
      <c r="L237" s="902"/>
      <c r="M237" s="902"/>
      <c r="N237" s="19"/>
    </row>
    <row r="238" spans="1:17" ht="26.25" hidden="1" customHeight="1" outlineLevel="1">
      <c r="B238" s="19"/>
      <c r="C238" s="19"/>
      <c r="D238" s="15"/>
      <c r="E238" s="16"/>
      <c r="F238" s="16"/>
      <c r="G238" s="16"/>
      <c r="H238" s="902"/>
      <c r="I238" s="902"/>
      <c r="J238" s="902"/>
      <c r="K238" s="902"/>
      <c r="L238" s="902"/>
      <c r="M238" s="902"/>
      <c r="N238" s="19"/>
    </row>
    <row r="239" spans="1:17" ht="26.25" hidden="1" customHeight="1" outlineLevel="1">
      <c r="B239" s="19"/>
      <c r="C239" s="19"/>
      <c r="D239" s="15"/>
      <c r="E239" s="16"/>
      <c r="F239" s="16"/>
      <c r="G239" s="16"/>
      <c r="H239" s="902"/>
      <c r="I239" s="902"/>
      <c r="J239" s="902"/>
      <c r="K239" s="902"/>
      <c r="L239" s="902"/>
      <c r="M239" s="902"/>
      <c r="N239" s="19"/>
    </row>
    <row r="240" spans="1:17" ht="26.25" hidden="1" customHeight="1" outlineLevel="1">
      <c r="B240" s="19"/>
      <c r="C240" s="19"/>
      <c r="D240" s="15"/>
      <c r="E240" s="16"/>
      <c r="F240" s="16"/>
      <c r="G240" s="16"/>
      <c r="H240" s="902"/>
      <c r="I240" s="902"/>
      <c r="J240" s="902"/>
      <c r="K240" s="902"/>
      <c r="L240" s="902"/>
      <c r="M240" s="902"/>
      <c r="N240" s="19"/>
    </row>
    <row r="241" spans="2:15" ht="26.25" hidden="1" customHeight="1" outlineLevel="1">
      <c r="B241" s="19"/>
      <c r="C241" s="19"/>
      <c r="D241" s="15"/>
      <c r="E241" s="16"/>
      <c r="F241" s="16"/>
      <c r="G241" s="16"/>
      <c r="H241" s="902"/>
      <c r="I241" s="902"/>
      <c r="J241" s="902"/>
      <c r="K241" s="902"/>
      <c r="L241" s="902"/>
      <c r="M241" s="902"/>
      <c r="N241" s="19"/>
    </row>
    <row r="242" spans="2:15" ht="26.25" hidden="1" customHeight="1" outlineLevel="1">
      <c r="B242" s="19"/>
      <c r="C242" s="19"/>
      <c r="D242" s="15"/>
      <c r="E242" s="16"/>
      <c r="F242" s="16"/>
      <c r="G242" s="16"/>
      <c r="H242" s="902"/>
      <c r="I242" s="902"/>
      <c r="J242" s="902"/>
      <c r="K242" s="902"/>
      <c r="L242" s="902"/>
      <c r="M242" s="902"/>
      <c r="N242" s="19"/>
    </row>
    <row r="243" spans="2:15" ht="26.25" hidden="1" customHeight="1" outlineLevel="1">
      <c r="B243" s="19"/>
      <c r="C243" s="19"/>
      <c r="D243" s="15"/>
      <c r="E243" s="16"/>
      <c r="F243" s="16"/>
      <c r="G243" s="16"/>
      <c r="H243" s="902"/>
      <c r="I243" s="902"/>
      <c r="J243" s="902"/>
      <c r="K243" s="902"/>
      <c r="L243" s="902"/>
      <c r="M243" s="902"/>
      <c r="N243" s="19"/>
    </row>
    <row r="244" spans="2:15" ht="26.25" hidden="1" customHeight="1" outlineLevel="1">
      <c r="B244" s="19"/>
      <c r="C244" s="19"/>
      <c r="D244" s="15"/>
      <c r="E244" s="16"/>
      <c r="F244" s="16"/>
      <c r="G244" s="16"/>
      <c r="H244" s="902"/>
      <c r="I244" s="902"/>
      <c r="J244" s="902"/>
      <c r="K244" s="902"/>
      <c r="L244" s="902"/>
      <c r="M244" s="902"/>
      <c r="N244" s="19"/>
    </row>
    <row r="245" spans="2:15" ht="26.25" hidden="1" customHeight="1" outlineLevel="1">
      <c r="B245" s="19"/>
      <c r="C245" s="19"/>
      <c r="D245" s="15"/>
      <c r="E245" s="16"/>
      <c r="F245" s="16"/>
      <c r="G245" s="16"/>
      <c r="H245" s="902"/>
      <c r="I245" s="902"/>
      <c r="J245" s="902"/>
      <c r="K245" s="902"/>
      <c r="L245" s="902"/>
      <c r="M245" s="902"/>
      <c r="N245" s="19"/>
    </row>
    <row r="246" spans="2:15" ht="26.25" hidden="1" customHeight="1" outlineLevel="1">
      <c r="B246" s="19"/>
      <c r="C246" s="19"/>
      <c r="D246" s="15"/>
      <c r="E246" s="16"/>
      <c r="F246" s="16"/>
      <c r="G246" s="16"/>
      <c r="H246" s="902"/>
      <c r="I246" s="902"/>
      <c r="J246" s="902"/>
      <c r="K246" s="902"/>
      <c r="L246" s="902"/>
      <c r="M246" s="902"/>
      <c r="N246" s="19"/>
    </row>
    <row r="247" spans="2:15" ht="26.25" hidden="1" customHeight="1" outlineLevel="1">
      <c r="B247" s="19"/>
      <c r="C247" s="19"/>
      <c r="D247" s="15"/>
      <c r="E247" s="16"/>
      <c r="F247" s="16"/>
      <c r="G247" s="16"/>
      <c r="H247" s="902"/>
      <c r="I247" s="902"/>
      <c r="J247" s="902"/>
      <c r="K247" s="902"/>
      <c r="L247" s="902"/>
      <c r="M247" s="902"/>
      <c r="N247" s="19"/>
    </row>
    <row r="248" spans="2:15" ht="26.25" hidden="1" customHeight="1" outlineLevel="1">
      <c r="B248" s="19"/>
      <c r="C248" s="19"/>
      <c r="D248" s="15"/>
      <c r="E248" s="16"/>
      <c r="F248" s="16"/>
      <c r="G248" s="16"/>
      <c r="H248" s="902"/>
      <c r="I248" s="902"/>
      <c r="J248" s="902"/>
      <c r="K248" s="902"/>
      <c r="L248" s="902"/>
      <c r="M248" s="902"/>
      <c r="N248" s="19"/>
    </row>
    <row r="249" spans="2:15" ht="26.25" hidden="1" customHeight="1" outlineLevel="1">
      <c r="B249" s="19"/>
      <c r="C249" s="19"/>
      <c r="D249" s="15"/>
      <c r="E249" s="16"/>
      <c r="F249" s="16"/>
      <c r="G249" s="16"/>
      <c r="H249" s="902"/>
      <c r="I249" s="902"/>
      <c r="J249" s="902"/>
      <c r="K249" s="902"/>
      <c r="L249" s="902"/>
      <c r="M249" s="902"/>
      <c r="N249" s="19"/>
    </row>
    <row r="250" spans="2:15" ht="26.25" hidden="1" customHeight="1" outlineLevel="1"/>
    <row r="251" spans="2:15" ht="26.25" hidden="1" customHeight="1" outlineLevel="1">
      <c r="B251" s="903" t="s">
        <v>195</v>
      </c>
      <c r="C251" s="903"/>
      <c r="D251" s="903"/>
      <c r="E251" s="903"/>
      <c r="F251" s="903"/>
      <c r="G251" s="903"/>
      <c r="H251" s="903"/>
      <c r="I251" s="903"/>
      <c r="J251" s="903"/>
      <c r="K251" s="903"/>
      <c r="L251" s="903"/>
      <c r="M251" s="903"/>
      <c r="N251" s="903"/>
      <c r="O251" s="903"/>
    </row>
    <row r="252" spans="2:15" ht="26.25" hidden="1" customHeight="1" outlineLevel="1">
      <c r="B252" s="903"/>
      <c r="C252" s="903"/>
      <c r="D252" s="903"/>
      <c r="E252" s="903"/>
      <c r="F252" s="903"/>
      <c r="G252" s="903"/>
      <c r="H252" s="903"/>
      <c r="I252" s="903"/>
      <c r="J252" s="903"/>
      <c r="K252" s="903"/>
      <c r="L252" s="903"/>
      <c r="M252" s="903"/>
      <c r="N252" s="903"/>
      <c r="O252" s="903"/>
    </row>
    <row r="253" spans="2:15" ht="26.25" hidden="1" customHeight="1" outlineLevel="1">
      <c r="B253" s="903" t="s">
        <v>197</v>
      </c>
      <c r="C253" s="903"/>
      <c r="D253" s="903"/>
      <c r="E253" s="903"/>
      <c r="F253" s="903"/>
      <c r="G253" s="903"/>
      <c r="H253" s="903"/>
      <c r="I253" s="903"/>
      <c r="J253" s="903"/>
      <c r="K253" s="903"/>
      <c r="L253" s="903"/>
      <c r="M253" s="903"/>
      <c r="N253" s="903"/>
      <c r="O253" s="903"/>
    </row>
    <row r="254" spans="2:15" ht="26.25" hidden="1" customHeight="1" outlineLevel="1">
      <c r="B254" s="903"/>
      <c r="C254" s="903"/>
      <c r="D254" s="903"/>
      <c r="E254" s="903"/>
      <c r="F254" s="903"/>
      <c r="G254" s="903"/>
      <c r="H254" s="903"/>
      <c r="I254" s="903"/>
      <c r="J254" s="903"/>
      <c r="K254" s="903"/>
      <c r="L254" s="903"/>
      <c r="M254" s="903"/>
      <c r="N254" s="903"/>
      <c r="O254" s="903"/>
    </row>
    <row r="255" spans="2:15" ht="26.25" hidden="1" customHeight="1" outlineLevel="1">
      <c r="B255" s="903"/>
      <c r="C255" s="903"/>
      <c r="D255" s="903"/>
      <c r="E255" s="903"/>
      <c r="F255" s="903"/>
      <c r="G255" s="903"/>
      <c r="H255" s="903"/>
      <c r="I255" s="903"/>
      <c r="J255" s="903"/>
      <c r="K255" s="903"/>
      <c r="L255" s="903"/>
      <c r="M255" s="903"/>
      <c r="N255" s="903"/>
      <c r="O255" s="903"/>
    </row>
    <row r="256" spans="2:15" ht="26.25" hidden="1" customHeight="1" outlineLevel="1">
      <c r="B256" s="35"/>
      <c r="C256" s="35"/>
      <c r="D256" s="35"/>
      <c r="E256" s="35"/>
      <c r="F256" s="35"/>
      <c r="G256" s="35"/>
      <c r="H256" s="35"/>
      <c r="I256" s="35"/>
      <c r="J256" s="35"/>
      <c r="K256" s="35"/>
      <c r="L256" s="35"/>
      <c r="M256" s="35"/>
      <c r="N256" s="35"/>
      <c r="O256" s="35"/>
    </row>
    <row r="257" spans="1:36" ht="26.25" hidden="1" customHeight="1" outlineLevel="1">
      <c r="B257" s="35"/>
      <c r="C257" s="35"/>
      <c r="D257" s="35"/>
      <c r="E257" s="35"/>
      <c r="F257" s="35"/>
      <c r="G257" s="35"/>
      <c r="H257" s="35"/>
      <c r="I257" s="35"/>
      <c r="J257" s="35"/>
      <c r="K257" s="35"/>
      <c r="L257" s="35"/>
      <c r="M257" s="35"/>
      <c r="N257" s="35"/>
      <c r="O257" s="35"/>
    </row>
    <row r="258" spans="1:36" ht="26.25" hidden="1" customHeight="1" outlineLevel="1">
      <c r="B258" s="35"/>
      <c r="C258" s="35"/>
      <c r="D258" s="35"/>
      <c r="E258" s="35"/>
      <c r="F258" s="35"/>
      <c r="G258" s="35"/>
      <c r="H258" s="35"/>
      <c r="I258" s="35"/>
      <c r="J258" s="35"/>
      <c r="K258" s="35"/>
      <c r="L258" s="35"/>
      <c r="M258" s="35"/>
      <c r="N258" s="35"/>
      <c r="O258" s="35"/>
    </row>
    <row r="259" spans="1:36" ht="26.25" hidden="1" customHeight="1" outlineLevel="1">
      <c r="B259" s="35"/>
      <c r="C259" s="35"/>
      <c r="D259" s="35"/>
      <c r="E259" s="35"/>
      <c r="F259" s="35"/>
      <c r="G259" s="35"/>
      <c r="H259" s="35"/>
      <c r="I259" s="35"/>
      <c r="J259" s="35"/>
      <c r="K259" s="35"/>
      <c r="L259" s="35"/>
      <c r="M259" s="35"/>
      <c r="N259" s="35"/>
      <c r="O259" s="35"/>
    </row>
    <row r="260" spans="1:36" ht="26.25" customHeight="1" collapsed="1">
      <c r="C260" s="35"/>
      <c r="D260" s="35"/>
      <c r="E260" s="35"/>
      <c r="F260" s="35"/>
      <c r="G260" s="35"/>
      <c r="H260" s="35"/>
      <c r="I260" s="35"/>
      <c r="J260" s="35"/>
      <c r="K260" s="35"/>
      <c r="L260" s="35"/>
      <c r="M260" s="35"/>
      <c r="N260" s="35"/>
      <c r="O260" s="35"/>
      <c r="Q260" s="46" t="s">
        <v>944</v>
      </c>
    </row>
    <row r="261" spans="1:36" ht="26.25" hidden="1" customHeight="1" outlineLevel="1">
      <c r="Q261" s="46" t="s">
        <v>198</v>
      </c>
      <c r="R261" s="354"/>
    </row>
    <row r="262" spans="1:36" ht="26.25" hidden="1" customHeight="1" outlineLevel="1">
      <c r="A262" s="3" t="s">
        <v>106</v>
      </c>
      <c r="Q262" s="46" t="s">
        <v>951</v>
      </c>
      <c r="R262" s="354"/>
    </row>
    <row r="263" spans="1:36" s="11" customFormat="1" ht="26.25" hidden="1" customHeight="1" outlineLevel="1">
      <c r="L263" s="904" t="str">
        <f>IF(入力シート!F14="","",入力シート!F14)</f>
        <v/>
      </c>
      <c r="M263" s="904"/>
      <c r="N263" s="904"/>
      <c r="Q263" s="715"/>
      <c r="R263" s="43"/>
      <c r="S263" s="43"/>
      <c r="T263" s="43"/>
      <c r="U263" s="43"/>
      <c r="V263" s="43"/>
      <c r="W263" s="43"/>
      <c r="X263" s="43"/>
      <c r="Y263" s="43"/>
      <c r="Z263" s="43"/>
      <c r="AA263" s="43"/>
      <c r="AB263" s="43"/>
      <c r="AC263" s="43"/>
      <c r="AD263" s="43"/>
      <c r="AE263" s="43"/>
      <c r="AF263" s="43"/>
      <c r="AG263" s="43"/>
      <c r="AH263" s="43"/>
      <c r="AI263" s="326"/>
      <c r="AJ263" s="326"/>
    </row>
    <row r="264" spans="1:36" ht="26.25" hidden="1" customHeight="1" outlineLevel="1">
      <c r="A264" s="905" t="s">
        <v>194</v>
      </c>
      <c r="B264" s="905"/>
      <c r="C264" s="905"/>
      <c r="D264" s="905"/>
      <c r="E264" s="905"/>
      <c r="F264" s="905"/>
      <c r="G264" s="905"/>
      <c r="H264" s="905"/>
      <c r="I264" s="905"/>
      <c r="J264" s="905"/>
      <c r="K264" s="905"/>
      <c r="L264" s="905"/>
      <c r="M264" s="905"/>
      <c r="N264" s="905"/>
      <c r="O264" s="905"/>
    </row>
    <row r="265" spans="1:36" s="17" customFormat="1" ht="26.25" hidden="1" customHeight="1" outlineLevel="1">
      <c r="A265" s="3"/>
      <c r="B265" s="3"/>
      <c r="C265" s="3"/>
      <c r="D265" s="3"/>
      <c r="E265" s="3"/>
      <c r="F265" s="3"/>
      <c r="G265" s="3"/>
      <c r="H265" s="3"/>
      <c r="I265" s="3"/>
      <c r="J265" s="3"/>
      <c r="K265" s="3"/>
      <c r="L265" s="3"/>
      <c r="M265" s="3"/>
      <c r="N265" s="3"/>
      <c r="O265" s="3"/>
      <c r="Q265" s="715"/>
      <c r="R265" s="43"/>
      <c r="S265" s="327"/>
      <c r="T265" s="327"/>
      <c r="U265" s="327"/>
      <c r="V265" s="327"/>
      <c r="W265" s="327"/>
      <c r="X265" s="327"/>
      <c r="Y265" s="327"/>
      <c r="Z265" s="327"/>
      <c r="AA265" s="327"/>
      <c r="AB265" s="327"/>
      <c r="AC265" s="327"/>
      <c r="AD265" s="327"/>
      <c r="AE265" s="327"/>
      <c r="AF265" s="327"/>
      <c r="AG265" s="327"/>
      <c r="AH265" s="327"/>
      <c r="AI265" s="327"/>
      <c r="AJ265" s="327"/>
    </row>
    <row r="266" spans="1:36" ht="26.25" hidden="1" customHeight="1" outlineLevel="1">
      <c r="A266" s="17"/>
      <c r="B266" s="906" t="s">
        <v>107</v>
      </c>
      <c r="C266" s="906" t="s">
        <v>108</v>
      </c>
      <c r="D266" s="906" t="s">
        <v>109</v>
      </c>
      <c r="E266" s="906"/>
      <c r="F266" s="906"/>
      <c r="G266" s="906"/>
      <c r="H266" s="906" t="s">
        <v>110</v>
      </c>
      <c r="I266" s="906"/>
      <c r="J266" s="906"/>
      <c r="K266" s="906"/>
      <c r="L266" s="906"/>
      <c r="M266" s="906"/>
      <c r="N266" s="906" t="s">
        <v>5</v>
      </c>
      <c r="Q266" s="717"/>
      <c r="R266" s="327"/>
    </row>
    <row r="267" spans="1:36" ht="26.25" hidden="1" customHeight="1" outlineLevel="1">
      <c r="A267" s="17"/>
      <c r="B267" s="906"/>
      <c r="C267" s="906"/>
      <c r="D267" s="37" t="s">
        <v>111</v>
      </c>
      <c r="E267" s="37" t="s">
        <v>82</v>
      </c>
      <c r="F267" s="37" t="s">
        <v>83</v>
      </c>
      <c r="G267" s="37" t="s">
        <v>93</v>
      </c>
      <c r="H267" s="906"/>
      <c r="I267" s="906"/>
      <c r="J267" s="906"/>
      <c r="K267" s="906"/>
      <c r="L267" s="906"/>
      <c r="M267" s="906"/>
      <c r="N267" s="906"/>
      <c r="Q267" s="717"/>
      <c r="R267" s="327"/>
    </row>
    <row r="268" spans="1:36" ht="26.25" hidden="1" customHeight="1" outlineLevel="1">
      <c r="A268" s="7"/>
      <c r="B268" s="19"/>
      <c r="C268" s="19"/>
      <c r="D268" s="15"/>
      <c r="E268" s="16"/>
      <c r="F268" s="16"/>
      <c r="G268" s="16"/>
      <c r="H268" s="902"/>
      <c r="I268" s="902"/>
      <c r="J268" s="902"/>
      <c r="K268" s="902"/>
      <c r="L268" s="902"/>
      <c r="M268" s="902"/>
      <c r="N268" s="19"/>
      <c r="O268" s="7"/>
      <c r="Q268" s="46" t="s">
        <v>954</v>
      </c>
    </row>
    <row r="269" spans="1:36" ht="26.25" hidden="1" customHeight="1" outlineLevel="1">
      <c r="A269" s="7"/>
      <c r="B269" s="19"/>
      <c r="C269" s="19"/>
      <c r="D269" s="15"/>
      <c r="E269" s="16"/>
      <c r="F269" s="16"/>
      <c r="G269" s="16"/>
      <c r="H269" s="902"/>
      <c r="I269" s="902"/>
      <c r="J269" s="902"/>
      <c r="K269" s="902"/>
      <c r="L269" s="902"/>
      <c r="M269" s="902"/>
      <c r="N269" s="19"/>
      <c r="O269" s="7"/>
      <c r="Q269" s="46" t="s">
        <v>152</v>
      </c>
    </row>
    <row r="270" spans="1:36" ht="26.25" hidden="1" customHeight="1" outlineLevel="1">
      <c r="A270" s="7"/>
      <c r="B270" s="19"/>
      <c r="C270" s="19"/>
      <c r="D270" s="15"/>
      <c r="E270" s="16"/>
      <c r="F270" s="16"/>
      <c r="G270" s="16"/>
      <c r="H270" s="902"/>
      <c r="I270" s="902"/>
      <c r="J270" s="902"/>
      <c r="K270" s="902"/>
      <c r="L270" s="902"/>
      <c r="M270" s="902"/>
      <c r="N270" s="19"/>
      <c r="Q270" s="46" t="s">
        <v>961</v>
      </c>
    </row>
    <row r="271" spans="1:36" ht="26.25" hidden="1" customHeight="1" outlineLevel="1">
      <c r="B271" s="19"/>
      <c r="C271" s="19"/>
      <c r="D271" s="15"/>
      <c r="E271" s="16"/>
      <c r="F271" s="16"/>
      <c r="G271" s="16"/>
      <c r="H271" s="902"/>
      <c r="I271" s="902"/>
      <c r="J271" s="902"/>
      <c r="K271" s="902"/>
      <c r="L271" s="902"/>
      <c r="M271" s="902"/>
      <c r="N271" s="19"/>
    </row>
    <row r="272" spans="1:36" ht="26.25" hidden="1" customHeight="1" outlineLevel="1">
      <c r="B272" s="19"/>
      <c r="C272" s="19"/>
      <c r="D272" s="15"/>
      <c r="E272" s="16"/>
      <c r="F272" s="16"/>
      <c r="G272" s="16"/>
      <c r="H272" s="902"/>
      <c r="I272" s="902"/>
      <c r="J272" s="902"/>
      <c r="K272" s="902"/>
      <c r="L272" s="902"/>
      <c r="M272" s="902"/>
      <c r="N272" s="19"/>
    </row>
    <row r="273" spans="2:14" ht="26.25" hidden="1" customHeight="1" outlineLevel="1">
      <c r="B273" s="19"/>
      <c r="C273" s="19"/>
      <c r="D273" s="15"/>
      <c r="E273" s="16"/>
      <c r="F273" s="16"/>
      <c r="G273" s="16"/>
      <c r="H273" s="902"/>
      <c r="I273" s="902"/>
      <c r="J273" s="902"/>
      <c r="K273" s="902"/>
      <c r="L273" s="902"/>
      <c r="M273" s="902"/>
      <c r="N273" s="19"/>
    </row>
    <row r="274" spans="2:14" ht="26.25" hidden="1" customHeight="1" outlineLevel="1">
      <c r="B274" s="19"/>
      <c r="C274" s="19"/>
      <c r="D274" s="15"/>
      <c r="E274" s="16"/>
      <c r="F274" s="16"/>
      <c r="G274" s="16"/>
      <c r="H274" s="902"/>
      <c r="I274" s="902"/>
      <c r="J274" s="902"/>
      <c r="K274" s="902"/>
      <c r="L274" s="902"/>
      <c r="M274" s="902"/>
      <c r="N274" s="19"/>
    </row>
    <row r="275" spans="2:14" ht="26.25" hidden="1" customHeight="1" outlineLevel="1">
      <c r="B275" s="19"/>
      <c r="C275" s="19"/>
      <c r="D275" s="15"/>
      <c r="E275" s="16"/>
      <c r="F275" s="16"/>
      <c r="G275" s="16"/>
      <c r="H275" s="902"/>
      <c r="I275" s="902"/>
      <c r="J275" s="902"/>
      <c r="K275" s="902"/>
      <c r="L275" s="902"/>
      <c r="M275" s="902"/>
      <c r="N275" s="19"/>
    </row>
    <row r="276" spans="2:14" ht="26.25" hidden="1" customHeight="1" outlineLevel="1">
      <c r="B276" s="19"/>
      <c r="C276" s="19"/>
      <c r="D276" s="15"/>
      <c r="E276" s="16"/>
      <c r="F276" s="16"/>
      <c r="G276" s="16"/>
      <c r="H276" s="902"/>
      <c r="I276" s="902"/>
      <c r="J276" s="902"/>
      <c r="K276" s="902"/>
      <c r="L276" s="902"/>
      <c r="M276" s="902"/>
      <c r="N276" s="19"/>
    </row>
    <row r="277" spans="2:14" ht="26.25" hidden="1" customHeight="1" outlineLevel="1">
      <c r="B277" s="19"/>
      <c r="C277" s="19"/>
      <c r="D277" s="15"/>
      <c r="E277" s="16"/>
      <c r="F277" s="16"/>
      <c r="G277" s="16"/>
      <c r="H277" s="902"/>
      <c r="I277" s="902"/>
      <c r="J277" s="902"/>
      <c r="K277" s="902"/>
      <c r="L277" s="902"/>
      <c r="M277" s="902"/>
      <c r="N277" s="19"/>
    </row>
    <row r="278" spans="2:14" ht="26.25" hidden="1" customHeight="1" outlineLevel="1">
      <c r="B278" s="19"/>
      <c r="C278" s="19"/>
      <c r="D278" s="15"/>
      <c r="E278" s="16"/>
      <c r="F278" s="16"/>
      <c r="G278" s="16"/>
      <c r="H278" s="902"/>
      <c r="I278" s="902"/>
      <c r="J278" s="902"/>
      <c r="K278" s="902"/>
      <c r="L278" s="902"/>
      <c r="M278" s="902"/>
      <c r="N278" s="19"/>
    </row>
    <row r="279" spans="2:14" ht="26.25" hidden="1" customHeight="1" outlineLevel="1">
      <c r="B279" s="19"/>
      <c r="C279" s="19"/>
      <c r="D279" s="15"/>
      <c r="E279" s="16"/>
      <c r="F279" s="16"/>
      <c r="G279" s="16"/>
      <c r="H279" s="902"/>
      <c r="I279" s="902"/>
      <c r="J279" s="902"/>
      <c r="K279" s="902"/>
      <c r="L279" s="902"/>
      <c r="M279" s="902"/>
      <c r="N279" s="19"/>
    </row>
    <row r="280" spans="2:14" ht="26.25" hidden="1" customHeight="1" outlineLevel="1">
      <c r="B280" s="19"/>
      <c r="C280" s="19"/>
      <c r="D280" s="15"/>
      <c r="E280" s="16"/>
      <c r="F280" s="16"/>
      <c r="G280" s="16"/>
      <c r="H280" s="902"/>
      <c r="I280" s="902"/>
      <c r="J280" s="902"/>
      <c r="K280" s="902"/>
      <c r="L280" s="902"/>
      <c r="M280" s="902"/>
      <c r="N280" s="19"/>
    </row>
    <row r="281" spans="2:14" ht="26.25" hidden="1" customHeight="1" outlineLevel="1">
      <c r="B281" s="19"/>
      <c r="C281" s="19"/>
      <c r="D281" s="15"/>
      <c r="E281" s="16"/>
      <c r="F281" s="16"/>
      <c r="G281" s="16"/>
      <c r="H281" s="902"/>
      <c r="I281" s="902"/>
      <c r="J281" s="902"/>
      <c r="K281" s="902"/>
      <c r="L281" s="902"/>
      <c r="M281" s="902"/>
      <c r="N281" s="19"/>
    </row>
    <row r="282" spans="2:14" ht="26.25" hidden="1" customHeight="1" outlineLevel="1">
      <c r="B282" s="19"/>
      <c r="C282" s="19"/>
      <c r="D282" s="15"/>
      <c r="E282" s="16"/>
      <c r="F282" s="16"/>
      <c r="G282" s="16"/>
      <c r="H282" s="902"/>
      <c r="I282" s="902"/>
      <c r="J282" s="902"/>
      <c r="K282" s="902"/>
      <c r="L282" s="902"/>
      <c r="M282" s="902"/>
      <c r="N282" s="19"/>
    </row>
    <row r="283" spans="2:14" ht="26.25" hidden="1" customHeight="1" outlineLevel="1">
      <c r="B283" s="19"/>
      <c r="C283" s="19"/>
      <c r="D283" s="15"/>
      <c r="E283" s="16"/>
      <c r="F283" s="16"/>
      <c r="G283" s="16"/>
      <c r="H283" s="902"/>
      <c r="I283" s="902"/>
      <c r="J283" s="902"/>
      <c r="K283" s="902"/>
      <c r="L283" s="902"/>
      <c r="M283" s="902"/>
      <c r="N283" s="19"/>
    </row>
    <row r="284" spans="2:14" ht="26.25" hidden="1" customHeight="1" outlineLevel="1">
      <c r="B284" s="19"/>
      <c r="C284" s="19"/>
      <c r="D284" s="15"/>
      <c r="E284" s="16"/>
      <c r="F284" s="16"/>
      <c r="G284" s="16"/>
      <c r="H284" s="902"/>
      <c r="I284" s="902"/>
      <c r="J284" s="902"/>
      <c r="K284" s="902"/>
      <c r="L284" s="902"/>
      <c r="M284" s="902"/>
      <c r="N284" s="19"/>
    </row>
    <row r="285" spans="2:14" ht="26.25" hidden="1" customHeight="1" outlineLevel="1">
      <c r="B285" s="19"/>
      <c r="C285" s="19"/>
      <c r="D285" s="15"/>
      <c r="E285" s="16"/>
      <c r="F285" s="16"/>
      <c r="G285" s="16"/>
      <c r="H285" s="902"/>
      <c r="I285" s="902"/>
      <c r="J285" s="902"/>
      <c r="K285" s="902"/>
      <c r="L285" s="902"/>
      <c r="M285" s="902"/>
      <c r="N285" s="19"/>
    </row>
    <row r="286" spans="2:14" ht="26.25" hidden="1" customHeight="1" outlineLevel="1">
      <c r="B286" s="19"/>
      <c r="C286" s="19"/>
      <c r="D286" s="15"/>
      <c r="E286" s="16"/>
      <c r="F286" s="16"/>
      <c r="G286" s="16"/>
      <c r="H286" s="902"/>
      <c r="I286" s="902"/>
      <c r="J286" s="902"/>
      <c r="K286" s="902"/>
      <c r="L286" s="902"/>
      <c r="M286" s="902"/>
      <c r="N286" s="19"/>
    </row>
    <row r="287" spans="2:14" ht="26.25" hidden="1" customHeight="1" outlineLevel="1">
      <c r="B287" s="19"/>
      <c r="C287" s="19"/>
      <c r="D287" s="15"/>
      <c r="E287" s="16"/>
      <c r="F287" s="16"/>
      <c r="G287" s="16"/>
      <c r="H287" s="902"/>
      <c r="I287" s="902"/>
      <c r="J287" s="902"/>
      <c r="K287" s="902"/>
      <c r="L287" s="902"/>
      <c r="M287" s="902"/>
      <c r="N287" s="19"/>
    </row>
    <row r="288" spans="2:14" ht="26.25" hidden="1" customHeight="1" outlineLevel="1">
      <c r="B288" s="19"/>
      <c r="C288" s="19"/>
      <c r="D288" s="15"/>
      <c r="E288" s="16"/>
      <c r="F288" s="16"/>
      <c r="G288" s="16"/>
      <c r="H288" s="902"/>
      <c r="I288" s="902"/>
      <c r="J288" s="902"/>
      <c r="K288" s="902"/>
      <c r="L288" s="902"/>
      <c r="M288" s="902"/>
      <c r="N288" s="19"/>
    </row>
    <row r="289" spans="2:15" ht="26.25" hidden="1" customHeight="1" outlineLevel="1">
      <c r="B289" s="19"/>
      <c r="C289" s="19"/>
      <c r="D289" s="15"/>
      <c r="E289" s="16"/>
      <c r="F289" s="16"/>
      <c r="G289" s="16"/>
      <c r="H289" s="902"/>
      <c r="I289" s="902"/>
      <c r="J289" s="902"/>
      <c r="K289" s="902"/>
      <c r="L289" s="902"/>
      <c r="M289" s="902"/>
      <c r="N289" s="19"/>
    </row>
    <row r="290" spans="2:15" ht="26.25" hidden="1" customHeight="1" outlineLevel="1">
      <c r="B290" s="19"/>
      <c r="C290" s="19"/>
      <c r="D290" s="15"/>
      <c r="E290" s="16"/>
      <c r="F290" s="16"/>
      <c r="G290" s="16"/>
      <c r="H290" s="902"/>
      <c r="I290" s="902"/>
      <c r="J290" s="902"/>
      <c r="K290" s="902"/>
      <c r="L290" s="902"/>
      <c r="M290" s="902"/>
      <c r="N290" s="19"/>
    </row>
    <row r="291" spans="2:15" ht="26.25" hidden="1" customHeight="1" outlineLevel="1">
      <c r="B291" s="19"/>
      <c r="C291" s="19"/>
      <c r="D291" s="15"/>
      <c r="E291" s="16"/>
      <c r="F291" s="16"/>
      <c r="G291" s="16"/>
      <c r="H291" s="902"/>
      <c r="I291" s="902"/>
      <c r="J291" s="902"/>
      <c r="K291" s="902"/>
      <c r="L291" s="902"/>
      <c r="M291" s="902"/>
      <c r="N291" s="19"/>
    </row>
    <row r="292" spans="2:15" ht="26.25" hidden="1" customHeight="1" outlineLevel="1">
      <c r="B292" s="19"/>
      <c r="C292" s="19"/>
      <c r="D292" s="15"/>
      <c r="E292" s="16"/>
      <c r="F292" s="16"/>
      <c r="G292" s="16"/>
      <c r="H292" s="902"/>
      <c r="I292" s="902"/>
      <c r="J292" s="902"/>
      <c r="K292" s="902"/>
      <c r="L292" s="902"/>
      <c r="M292" s="902"/>
      <c r="N292" s="19"/>
    </row>
    <row r="293" spans="2:15" ht="26.25" hidden="1" customHeight="1" outlineLevel="1"/>
    <row r="294" spans="2:15" ht="26.25" hidden="1" customHeight="1" outlineLevel="1">
      <c r="B294" s="903" t="s">
        <v>195</v>
      </c>
      <c r="C294" s="903"/>
      <c r="D294" s="903"/>
      <c r="E294" s="903"/>
      <c r="F294" s="903"/>
      <c r="G294" s="903"/>
      <c r="H294" s="903"/>
      <c r="I294" s="903"/>
      <c r="J294" s="903"/>
      <c r="K294" s="903"/>
      <c r="L294" s="903"/>
      <c r="M294" s="903"/>
      <c r="N294" s="903"/>
      <c r="O294" s="903"/>
    </row>
    <row r="295" spans="2:15" ht="26.25" hidden="1" customHeight="1" outlineLevel="1">
      <c r="B295" s="903"/>
      <c r="C295" s="903"/>
      <c r="D295" s="903"/>
      <c r="E295" s="903"/>
      <c r="F295" s="903"/>
      <c r="G295" s="903"/>
      <c r="H295" s="903"/>
      <c r="I295" s="903"/>
      <c r="J295" s="903"/>
      <c r="K295" s="903"/>
      <c r="L295" s="903"/>
      <c r="M295" s="903"/>
      <c r="N295" s="903"/>
      <c r="O295" s="903"/>
    </row>
    <row r="296" spans="2:15" ht="26.25" hidden="1" customHeight="1" outlineLevel="1">
      <c r="B296" s="903" t="s">
        <v>197</v>
      </c>
      <c r="C296" s="903"/>
      <c r="D296" s="903"/>
      <c r="E296" s="903"/>
      <c r="F296" s="903"/>
      <c r="G296" s="903"/>
      <c r="H296" s="903"/>
      <c r="I296" s="903"/>
      <c r="J296" s="903"/>
      <c r="K296" s="903"/>
      <c r="L296" s="903"/>
      <c r="M296" s="903"/>
      <c r="N296" s="903"/>
      <c r="O296" s="903"/>
    </row>
    <row r="297" spans="2:15" ht="26.25" hidden="1" customHeight="1" outlineLevel="1">
      <c r="B297" s="903"/>
      <c r="C297" s="903"/>
      <c r="D297" s="903"/>
      <c r="E297" s="903"/>
      <c r="F297" s="903"/>
      <c r="G297" s="903"/>
      <c r="H297" s="903"/>
      <c r="I297" s="903"/>
      <c r="J297" s="903"/>
      <c r="K297" s="903"/>
      <c r="L297" s="903"/>
      <c r="M297" s="903"/>
      <c r="N297" s="903"/>
      <c r="O297" s="903"/>
    </row>
    <row r="298" spans="2:15" ht="26.25" hidden="1" customHeight="1" outlineLevel="1">
      <c r="B298" s="903"/>
      <c r="C298" s="903"/>
      <c r="D298" s="903"/>
      <c r="E298" s="903"/>
      <c r="F298" s="903"/>
      <c r="G298" s="903"/>
      <c r="H298" s="903"/>
      <c r="I298" s="903"/>
      <c r="J298" s="903"/>
      <c r="K298" s="903"/>
      <c r="L298" s="903"/>
      <c r="M298" s="903"/>
      <c r="N298" s="903"/>
      <c r="O298" s="903"/>
    </row>
    <row r="299" spans="2:15" ht="26.25" hidden="1" customHeight="1" outlineLevel="1">
      <c r="B299" s="35"/>
      <c r="C299" s="35"/>
      <c r="D299" s="35"/>
      <c r="E299" s="35"/>
      <c r="F299" s="35"/>
      <c r="G299" s="35"/>
      <c r="H299" s="35"/>
      <c r="I299" s="35"/>
      <c r="J299" s="35"/>
      <c r="K299" s="35"/>
      <c r="L299" s="35"/>
      <c r="M299" s="35"/>
      <c r="N299" s="35"/>
      <c r="O299" s="35"/>
    </row>
    <row r="300" spans="2:15" ht="26.25" hidden="1" customHeight="1" outlineLevel="1">
      <c r="B300" s="35"/>
      <c r="C300" s="35"/>
      <c r="D300" s="35"/>
      <c r="E300" s="35"/>
      <c r="F300" s="35"/>
      <c r="G300" s="35"/>
      <c r="H300" s="35"/>
      <c r="I300" s="35"/>
      <c r="J300" s="35"/>
      <c r="K300" s="35"/>
      <c r="L300" s="35"/>
      <c r="M300" s="35"/>
      <c r="N300" s="35"/>
      <c r="O300" s="35"/>
    </row>
    <row r="301" spans="2:15" ht="26.25" hidden="1" customHeight="1" outlineLevel="1">
      <c r="B301" s="35"/>
      <c r="C301" s="35"/>
      <c r="D301" s="35"/>
      <c r="E301" s="35"/>
      <c r="F301" s="35"/>
      <c r="G301" s="35"/>
      <c r="H301" s="35"/>
      <c r="I301" s="35"/>
      <c r="J301" s="35"/>
      <c r="K301" s="35"/>
      <c r="L301" s="35"/>
      <c r="M301" s="35"/>
      <c r="N301" s="35"/>
      <c r="O301" s="35"/>
    </row>
    <row r="302" spans="2:15" ht="26.25" hidden="1" customHeight="1" outlineLevel="1">
      <c r="B302" s="35"/>
      <c r="C302" s="35"/>
      <c r="D302" s="35"/>
      <c r="E302" s="35"/>
      <c r="F302" s="35"/>
      <c r="G302" s="35"/>
      <c r="H302" s="35"/>
      <c r="I302" s="35"/>
      <c r="J302" s="35"/>
      <c r="K302" s="35"/>
      <c r="L302" s="35"/>
      <c r="M302" s="35"/>
      <c r="N302" s="35"/>
      <c r="O302" s="35"/>
    </row>
    <row r="303" spans="2:15" ht="26.25" hidden="1" customHeight="1" outlineLevel="1">
      <c r="C303" s="35"/>
      <c r="D303" s="35"/>
      <c r="E303" s="35"/>
      <c r="F303" s="35"/>
      <c r="G303" s="35"/>
      <c r="H303" s="35"/>
      <c r="I303" s="35"/>
      <c r="J303" s="35"/>
      <c r="K303" s="35"/>
      <c r="L303" s="35"/>
      <c r="M303" s="35"/>
      <c r="N303" s="35"/>
      <c r="O303" s="35"/>
    </row>
    <row r="304" spans="2:15" collapsed="1"/>
  </sheetData>
  <sheetProtection algorithmName="SHA-512" hashValue="XTfJfXCglo4zsZL7goodtLYABeEqUoKzOHvPm8jzDQOdkLl2CU13Z3Yx2smwiEmCdpxAhwG1+HM53S2LQE4vUQ==" saltValue="hZiLzqOquQYPvlU1R+bRfA==" spinCount="100000" sheet="1" formatCells="0" formatRows="0" insertRows="0" deleteRows="0" selectLockedCells="1" autoFilter="0" pivotTables="0"/>
  <mergeCells count="196">
    <mergeCell ref="H141:M141"/>
    <mergeCell ref="H142:M142"/>
    <mergeCell ref="H137:M138"/>
    <mergeCell ref="H148:M148"/>
    <mergeCell ref="H149:M149"/>
    <mergeCell ref="H152:M152"/>
    <mergeCell ref="H146:M146"/>
    <mergeCell ref="H150:M150"/>
    <mergeCell ref="H147:M147"/>
    <mergeCell ref="H145:M145"/>
    <mergeCell ref="A88:O88"/>
    <mergeCell ref="A104:O104"/>
    <mergeCell ref="A112:O112"/>
    <mergeCell ref="F92:I93"/>
    <mergeCell ref="C92:E93"/>
    <mergeCell ref="B108:N110"/>
    <mergeCell ref="C137:C138"/>
    <mergeCell ref="H139:M139"/>
    <mergeCell ref="H140:M140"/>
    <mergeCell ref="J92:M93"/>
    <mergeCell ref="J94:M96"/>
    <mergeCell ref="N92:N93"/>
    <mergeCell ref="H154:M154"/>
    <mergeCell ref="N137:N138"/>
    <mergeCell ref="F94:I94"/>
    <mergeCell ref="F95:I95"/>
    <mergeCell ref="C94:E94"/>
    <mergeCell ref="C95:E95"/>
    <mergeCell ref="B129:N131"/>
    <mergeCell ref="A135:O135"/>
    <mergeCell ref="L134:N134"/>
    <mergeCell ref="B114:N117"/>
    <mergeCell ref="B119:N122"/>
    <mergeCell ref="B124:N127"/>
    <mergeCell ref="D137:G137"/>
    <mergeCell ref="C97:E97"/>
    <mergeCell ref="F97:I97"/>
    <mergeCell ref="J97:M97"/>
    <mergeCell ref="F96:I96"/>
    <mergeCell ref="C96:E96"/>
    <mergeCell ref="C98:E98"/>
    <mergeCell ref="F98:I98"/>
    <mergeCell ref="H143:M143"/>
    <mergeCell ref="H144:M144"/>
    <mergeCell ref="J98:M98"/>
    <mergeCell ref="H153:M153"/>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A37:O42"/>
    <mergeCell ref="H155:M155"/>
    <mergeCell ref="H156:M156"/>
    <mergeCell ref="H151:M151"/>
    <mergeCell ref="B165:O166"/>
    <mergeCell ref="B167:O169"/>
    <mergeCell ref="H162:M162"/>
    <mergeCell ref="H163:M163"/>
    <mergeCell ref="G15:N15"/>
    <mergeCell ref="G16:N16"/>
    <mergeCell ref="G17:N17"/>
    <mergeCell ref="G19:N19"/>
    <mergeCell ref="G21:N21"/>
    <mergeCell ref="G22:N22"/>
    <mergeCell ref="G23:N23"/>
    <mergeCell ref="G25:N25"/>
    <mergeCell ref="G27:N27"/>
    <mergeCell ref="G28:N28"/>
    <mergeCell ref="G29:N29"/>
    <mergeCell ref="H157:M157"/>
    <mergeCell ref="H158:M158"/>
    <mergeCell ref="B137:B138"/>
    <mergeCell ref="H159:M159"/>
    <mergeCell ref="H160:M160"/>
    <mergeCell ref="H161:M161"/>
    <mergeCell ref="H185:M185"/>
    <mergeCell ref="H186:M186"/>
    <mergeCell ref="L177:N177"/>
    <mergeCell ref="A178:O178"/>
    <mergeCell ref="B180:B181"/>
    <mergeCell ref="C180:C181"/>
    <mergeCell ref="D180:G180"/>
    <mergeCell ref="H180:M181"/>
    <mergeCell ref="N180:N181"/>
    <mergeCell ref="H182:M182"/>
    <mergeCell ref="H183:M183"/>
    <mergeCell ref="H184:M184"/>
    <mergeCell ref="H192:M192"/>
    <mergeCell ref="H193:M193"/>
    <mergeCell ref="H194:M194"/>
    <mergeCell ref="H195:M195"/>
    <mergeCell ref="H196:M196"/>
    <mergeCell ref="H187:M187"/>
    <mergeCell ref="H188:M188"/>
    <mergeCell ref="H189:M189"/>
    <mergeCell ref="H190:M190"/>
    <mergeCell ref="H191:M191"/>
    <mergeCell ref="H202:M202"/>
    <mergeCell ref="H203:M203"/>
    <mergeCell ref="H204:M204"/>
    <mergeCell ref="H205:M205"/>
    <mergeCell ref="H206:M206"/>
    <mergeCell ref="H197:M197"/>
    <mergeCell ref="H198:M198"/>
    <mergeCell ref="H199:M199"/>
    <mergeCell ref="H200:M200"/>
    <mergeCell ref="H201:M201"/>
    <mergeCell ref="B208:O209"/>
    <mergeCell ref="B210:O212"/>
    <mergeCell ref="L220:N220"/>
    <mergeCell ref="A221:O221"/>
    <mergeCell ref="B223:B224"/>
    <mergeCell ref="C223:C224"/>
    <mergeCell ref="D223:G223"/>
    <mergeCell ref="H223:M224"/>
    <mergeCell ref="N223:N224"/>
    <mergeCell ref="H230:M230"/>
    <mergeCell ref="H231:M231"/>
    <mergeCell ref="H232:M232"/>
    <mergeCell ref="H233:M233"/>
    <mergeCell ref="H234:M234"/>
    <mergeCell ref="H225:M225"/>
    <mergeCell ref="H226:M226"/>
    <mergeCell ref="H227:M227"/>
    <mergeCell ref="H228:M228"/>
    <mergeCell ref="H229:M229"/>
    <mergeCell ref="H248:M248"/>
    <mergeCell ref="H249:M249"/>
    <mergeCell ref="H240:M240"/>
    <mergeCell ref="H241:M241"/>
    <mergeCell ref="H242:M242"/>
    <mergeCell ref="H243:M243"/>
    <mergeCell ref="H244:M244"/>
    <mergeCell ref="H235:M235"/>
    <mergeCell ref="H236:M236"/>
    <mergeCell ref="H237:M237"/>
    <mergeCell ref="H238:M238"/>
    <mergeCell ref="H239:M239"/>
    <mergeCell ref="H245:M245"/>
    <mergeCell ref="H246:M246"/>
    <mergeCell ref="H247:M247"/>
    <mergeCell ref="H276:M276"/>
    <mergeCell ref="H277:M277"/>
    <mergeCell ref="B296:O298"/>
    <mergeCell ref="H288:M288"/>
    <mergeCell ref="H289:M289"/>
    <mergeCell ref="H290:M290"/>
    <mergeCell ref="H291:M291"/>
    <mergeCell ref="H292:M292"/>
    <mergeCell ref="H283:M283"/>
    <mergeCell ref="H284:M284"/>
    <mergeCell ref="H285:M285"/>
    <mergeCell ref="H286:M286"/>
    <mergeCell ref="H287:M287"/>
    <mergeCell ref="A2:P2"/>
    <mergeCell ref="H268:M268"/>
    <mergeCell ref="H269:M269"/>
    <mergeCell ref="B294:O295"/>
    <mergeCell ref="H270:M270"/>
    <mergeCell ref="H271:M271"/>
    <mergeCell ref="H272:M272"/>
    <mergeCell ref="B251:O252"/>
    <mergeCell ref="B253:O255"/>
    <mergeCell ref="L263:N263"/>
    <mergeCell ref="A264:O264"/>
    <mergeCell ref="B266:B267"/>
    <mergeCell ref="C266:C267"/>
    <mergeCell ref="D266:G266"/>
    <mergeCell ref="H266:M267"/>
    <mergeCell ref="N266:N267"/>
    <mergeCell ref="H278:M278"/>
    <mergeCell ref="H279:M279"/>
    <mergeCell ref="H280:M280"/>
    <mergeCell ref="H281:M281"/>
    <mergeCell ref="H282:M282"/>
    <mergeCell ref="H273:M273"/>
    <mergeCell ref="H274:M274"/>
    <mergeCell ref="H275:M275"/>
  </mergeCells>
  <phoneticPr fontId="22"/>
  <conditionalFormatting sqref="A20:G31 R20:XFD31">
    <cfRule type="containsText" dxfId="323" priority="18" operator="containsText" text="(例)">
      <formula>NOT(ISERROR(SEARCH("(例)",A20)))</formula>
    </cfRule>
  </conditionalFormatting>
  <conditionalFormatting sqref="B94:J94 N94:N95 B95:I95">
    <cfRule type="expression" dxfId="322" priority="41">
      <formula>$B$92&lt;&gt;""</formula>
    </cfRule>
  </conditionalFormatting>
  <conditionalFormatting sqref="B139:N139">
    <cfRule type="containsBlanks" dxfId="321" priority="5">
      <formula>LEN(TRIM(B139))=0</formula>
    </cfRule>
  </conditionalFormatting>
  <conditionalFormatting sqref="E16:E19 J24 J30">
    <cfRule type="containsText" dxfId="320" priority="26" operator="containsText" text="(例)">
      <formula>NOT(ISERROR(SEARCH("(例)",E16)))</formula>
    </cfRule>
  </conditionalFormatting>
  <conditionalFormatting sqref="H62:N64">
    <cfRule type="expression" dxfId="319" priority="6">
      <formula>AND(MONTH(H62)&lt;10,DAY(H62)&lt;10)</formula>
    </cfRule>
    <cfRule type="expression" dxfId="318" priority="7">
      <formula>AND(MONTH(H62)&lt;10,DAY(H62)&gt;=10)</formula>
    </cfRule>
    <cfRule type="expression" dxfId="317" priority="8">
      <formula>AND(MONTH(H62)&gt;=10,DAY(H62)&lt;10)</formula>
    </cfRule>
    <cfRule type="expression" dxfId="316" priority="9">
      <formula>AND(MONTH(H62)&gt;=10,DAY(H62)&gt;=10)</formula>
    </cfRule>
  </conditionalFormatting>
  <conditionalFormatting sqref="O20:O31">
    <cfRule type="containsText" dxfId="315" priority="21" operator="containsText" text="(例)">
      <formula>NOT(ISERROR(SEARCH("(例)",O20)))</formula>
    </cfRule>
  </conditionalFormatting>
  <conditionalFormatting sqref="Q14:Q26">
    <cfRule type="containsText" dxfId="314" priority="14" operator="containsText" text="(例)">
      <formula>NOT(ISERROR(SEARCH("(例)",Q14)))</formula>
    </cfRule>
  </conditionalFormatting>
  <dataValidations xWindow="155" yWindow="881" count="5">
    <dataValidation imeMode="fullKatakana" allowBlank="1" showInputMessage="1" showErrorMessage="1" prompt="姓と名の間を全角で１マス空ける" sqref="B182:B206 B139:B163 B225:B249 B268:B292" xr:uid="{15A757D5-7425-4F16-B3B6-52932C08C335}"/>
    <dataValidation imeMode="hiragana" allowBlank="1" showInputMessage="1" showErrorMessage="1" prompt="姓と名の間を全角で１マス空ける" sqref="C182:C206 C139:C163 C225:C249 C268:C292" xr:uid="{9A36F77E-01BD-4297-8242-AF6C8111E777}"/>
    <dataValidation imeMode="hiragana" allowBlank="1" showInputMessage="1" showErrorMessage="1" prompt="商業登記簿と一致する役職名を記入" sqref="N139:N163 N182:N206 N225:N249 N268:N292" xr:uid="{4FD4D9DC-BA75-4824-BF3B-8C4F8C238C21}"/>
    <dataValidation imeMode="off" allowBlank="1" showInputMessage="1" showErrorMessage="1" sqref="E139:G163 E182:G206 E225:G249 E268:G292" xr:uid="{A505677D-8936-42DA-A425-8B8554B2B230}"/>
    <dataValidation type="list" imeMode="fullAlpha" allowBlank="1" showInputMessage="1" showErrorMessage="1" sqref="D139:D163 D182:D206 D225:D249 D268:D292"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fitToHeight="0" orientation="portrait" r:id="rId1"/>
  <headerFooter scaleWithDoc="0">
    <oddFooter>&amp;R&amp;K00-036R7中層ZEH-M_ver.1.1</oddFooter>
  </headerFooter>
  <rowBreaks count="7" manualBreakCount="7">
    <brk id="43" max="16383" man="1"/>
    <brk id="84" max="16383" man="1"/>
    <brk id="100" max="15" man="1"/>
    <brk id="131" max="15" man="1"/>
    <brk id="174" max="15" man="1"/>
    <brk id="217" max="15" man="1"/>
    <brk id="260" max="15" man="1"/>
  </rowBreaks>
  <ignoredErrors>
    <ignoredError sqref="N9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sheetPr>
    <outlinePr summaryBelow="0"/>
    <pageSetUpPr fitToPage="1"/>
  </sheetPr>
  <dimension ref="A1:CN75"/>
  <sheetViews>
    <sheetView showGridLines="0" showZeros="0" view="pageBreakPreview" topLeftCell="B2" zoomScale="80" zoomScaleNormal="55" zoomScaleSheetLayoutView="80" workbookViewId="0">
      <selection activeCell="B2" sqref="B2"/>
    </sheetView>
  </sheetViews>
  <sheetFormatPr defaultColWidth="3" defaultRowHeight="18" customHeight="1" outlineLevelRow="1"/>
  <cols>
    <col min="1" max="1" width="0" style="182" hidden="1" customWidth="1"/>
    <col min="2" max="4" width="3" style="182"/>
    <col min="5" max="6" width="3" style="187"/>
    <col min="7" max="8" width="3" style="189"/>
    <col min="9" max="37" width="3" style="182"/>
    <col min="38" max="38" width="3" style="182" customWidth="1"/>
    <col min="39" max="45" width="3" style="182"/>
    <col min="46" max="46" width="3" style="363"/>
    <col min="47" max="92" width="3" style="279"/>
    <col min="93" max="16384" width="3" style="182"/>
  </cols>
  <sheetData>
    <row r="1" spans="1:46" s="358" customFormat="1" ht="17.25" hidden="1">
      <c r="A1" s="356"/>
      <c r="B1" s="343"/>
      <c r="C1" s="343"/>
      <c r="D1" s="357"/>
      <c r="E1" s="357"/>
      <c r="F1" s="357"/>
      <c r="G1" s="357"/>
      <c r="H1" s="357"/>
      <c r="AT1" s="718"/>
    </row>
    <row r="2" spans="1:46" s="361" customFormat="1" ht="25.5" customHeight="1">
      <c r="A2" s="359"/>
      <c r="B2" s="46" t="s">
        <v>936</v>
      </c>
      <c r="C2" s="46"/>
      <c r="D2" s="360"/>
      <c r="E2" s="360"/>
      <c r="F2" s="360"/>
      <c r="G2" s="360"/>
      <c r="H2" s="360"/>
      <c r="AE2" s="362"/>
      <c r="AT2" s="362"/>
    </row>
    <row r="3" spans="1:46" s="49" customFormat="1" ht="21">
      <c r="A3" s="324"/>
      <c r="B3" s="683"/>
      <c r="C3" s="684"/>
      <c r="D3" s="685"/>
      <c r="E3" s="685"/>
      <c r="F3" s="685"/>
      <c r="G3" s="685"/>
      <c r="H3" s="685"/>
      <c r="I3" s="340"/>
      <c r="J3" s="340"/>
      <c r="K3" s="340"/>
      <c r="L3" s="340"/>
      <c r="AT3" s="362"/>
    </row>
    <row r="4" spans="1:46" ht="30" customHeight="1">
      <c r="B4" s="958" t="s">
        <v>535</v>
      </c>
      <c r="C4" s="958"/>
      <c r="D4" s="958"/>
      <c r="E4" s="958"/>
      <c r="F4" s="958"/>
      <c r="G4" s="958"/>
      <c r="H4" s="958"/>
      <c r="I4" s="958"/>
      <c r="J4" s="958"/>
      <c r="K4" s="958"/>
      <c r="L4" s="958"/>
      <c r="M4" s="958"/>
      <c r="N4" s="958"/>
      <c r="O4" s="268"/>
      <c r="P4" s="268"/>
      <c r="Q4" s="657"/>
      <c r="R4" s="657"/>
      <c r="S4" s="657"/>
      <c r="T4" s="657"/>
      <c r="U4" s="657"/>
      <c r="V4" s="657"/>
      <c r="W4" s="657"/>
      <c r="X4" s="657"/>
      <c r="Y4" s="657"/>
      <c r="Z4" s="657"/>
      <c r="AA4" s="657"/>
      <c r="AB4" s="657"/>
      <c r="AC4" s="657"/>
      <c r="AD4" s="657"/>
      <c r="AE4" s="657"/>
      <c r="AF4" s="657"/>
      <c r="AG4" s="657"/>
      <c r="AH4" s="657"/>
      <c r="AI4" s="657"/>
      <c r="AJ4" s="657"/>
      <c r="AK4" s="657"/>
      <c r="AL4" s="657"/>
      <c r="AM4" s="657"/>
      <c r="AN4" s="686"/>
      <c r="AO4" s="657"/>
      <c r="AP4" s="657"/>
      <c r="AQ4" s="686"/>
      <c r="AR4" s="657"/>
      <c r="AS4" s="657"/>
    </row>
    <row r="5" spans="1:46" ht="30" customHeight="1">
      <c r="B5" s="959" t="s">
        <v>791</v>
      </c>
      <c r="C5" s="959"/>
      <c r="D5" s="959"/>
      <c r="E5" s="959"/>
      <c r="F5" s="959"/>
      <c r="G5" s="959"/>
      <c r="H5" s="959"/>
      <c r="I5" s="959"/>
      <c r="J5" s="959"/>
      <c r="K5" s="959"/>
      <c r="L5" s="959"/>
      <c r="M5" s="959"/>
      <c r="N5" s="959"/>
      <c r="O5" s="268"/>
      <c r="P5" s="268"/>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6" ht="39" customHeight="1">
      <c r="B6" s="960" t="str">
        <f>様式第1_交付申請書!A33</f>
        <v>令和７年度
二酸化炭素排出抑制対策事業費等補助金
（戸建住宅ネット・ゼロ・エネルギー・ハウス（ＺＥＨ）化等支援事業及び集合住宅の省ＣＯ２化促進事業）</v>
      </c>
      <c r="C6" s="960"/>
      <c r="D6" s="960"/>
      <c r="E6" s="960"/>
      <c r="F6" s="960"/>
      <c r="G6" s="960"/>
      <c r="H6" s="960"/>
      <c r="I6" s="960"/>
      <c r="J6" s="960"/>
      <c r="K6" s="960"/>
      <c r="L6" s="960"/>
      <c r="M6" s="960"/>
      <c r="N6" s="960"/>
      <c r="O6" s="960"/>
      <c r="P6" s="960"/>
      <c r="Q6" s="960"/>
      <c r="R6" s="960"/>
      <c r="S6" s="960"/>
      <c r="T6" s="960"/>
      <c r="U6" s="960"/>
      <c r="V6" s="960"/>
      <c r="W6" s="960"/>
      <c r="X6" s="960"/>
      <c r="Y6" s="960"/>
      <c r="Z6" s="960"/>
      <c r="AA6" s="960"/>
      <c r="AB6" s="960"/>
      <c r="AC6" s="960"/>
      <c r="AD6" s="960"/>
      <c r="AE6" s="960"/>
      <c r="AF6" s="960"/>
      <c r="AG6" s="960"/>
      <c r="AH6" s="960"/>
      <c r="AI6" s="960"/>
      <c r="AJ6" s="960"/>
      <c r="AK6" s="960"/>
      <c r="AL6" s="960"/>
      <c r="AM6" s="960"/>
      <c r="AN6" s="960"/>
      <c r="AO6" s="960"/>
      <c r="AP6" s="960"/>
      <c r="AQ6" s="960"/>
      <c r="AR6" s="960"/>
      <c r="AS6" s="960"/>
    </row>
    <row r="7" spans="1:46" ht="39" customHeight="1">
      <c r="B7" s="960"/>
      <c r="C7" s="960"/>
      <c r="D7" s="960"/>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960"/>
      <c r="AM7" s="960"/>
      <c r="AN7" s="960"/>
      <c r="AO7" s="960"/>
      <c r="AP7" s="960"/>
      <c r="AQ7" s="960"/>
      <c r="AR7" s="960"/>
      <c r="AS7" s="960"/>
    </row>
    <row r="8" spans="1:46" ht="39" customHeight="1">
      <c r="B8" s="960" t="s">
        <v>196</v>
      </c>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row>
    <row r="9" spans="1:46" ht="60" customHeight="1">
      <c r="B9" s="962" t="s">
        <v>896</v>
      </c>
      <c r="C9" s="962"/>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962"/>
      <c r="AM9" s="962"/>
      <c r="AN9" s="962"/>
      <c r="AO9" s="962"/>
      <c r="AP9" s="962"/>
      <c r="AQ9" s="962"/>
      <c r="AR9" s="962"/>
      <c r="AS9" s="962"/>
    </row>
    <row r="10" spans="1:46" ht="13.5" customHeight="1">
      <c r="B10" s="667"/>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667"/>
      <c r="AG10" s="667"/>
      <c r="AH10" s="667"/>
      <c r="AI10" s="667"/>
      <c r="AJ10" s="667"/>
      <c r="AK10" s="667"/>
      <c r="AL10" s="667"/>
      <c r="AM10" s="667"/>
      <c r="AN10" s="667"/>
      <c r="AO10" s="667"/>
      <c r="AP10" s="667"/>
      <c r="AQ10" s="667"/>
      <c r="AR10" s="667"/>
      <c r="AS10" s="667"/>
    </row>
    <row r="11" spans="1:46" ht="17.25" customHeight="1">
      <c r="B11" s="341" t="s">
        <v>463</v>
      </c>
      <c r="C11" s="341"/>
      <c r="D11" s="658" t="s">
        <v>536</v>
      </c>
      <c r="E11" s="341"/>
      <c r="F11" s="341"/>
      <c r="G11" s="341"/>
      <c r="H11" s="341"/>
      <c r="I11" s="341"/>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pans="1:46" ht="17.25" customHeight="1">
      <c r="B12" s="657"/>
      <c r="C12" s="341"/>
      <c r="D12" s="963" t="s">
        <v>897</v>
      </c>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963"/>
      <c r="AM12" s="963"/>
      <c r="AN12" s="963"/>
      <c r="AO12" s="963"/>
      <c r="AP12" s="963"/>
      <c r="AQ12" s="963"/>
      <c r="AR12" s="963"/>
      <c r="AS12" s="963"/>
    </row>
    <row r="13" spans="1:46" ht="17.25" customHeight="1">
      <c r="B13" s="657"/>
      <c r="C13" s="341"/>
      <c r="D13" s="963" t="s">
        <v>898</v>
      </c>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c r="AM13" s="963"/>
      <c r="AN13" s="963"/>
      <c r="AO13" s="963"/>
      <c r="AP13" s="963"/>
      <c r="AQ13" s="963"/>
      <c r="AR13" s="963"/>
      <c r="AS13" s="963"/>
    </row>
    <row r="14" spans="1:46" ht="17.25" customHeight="1">
      <c r="B14" s="657"/>
      <c r="C14" s="341"/>
      <c r="D14" s="963" t="s">
        <v>899</v>
      </c>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963"/>
      <c r="AM14" s="963"/>
      <c r="AN14" s="963"/>
      <c r="AO14" s="963"/>
      <c r="AP14" s="963"/>
      <c r="AQ14" s="963"/>
      <c r="AR14" s="963"/>
      <c r="AS14" s="963"/>
    </row>
    <row r="15" spans="1:46" ht="7.5" customHeight="1">
      <c r="B15" s="657"/>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pans="1:46" ht="17.25" customHeight="1">
      <c r="B16" s="341" t="s">
        <v>74</v>
      </c>
      <c r="C16" s="341"/>
      <c r="D16" s="658" t="s">
        <v>537</v>
      </c>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pans="2:92" ht="17.25" customHeight="1">
      <c r="B17" s="657"/>
      <c r="C17" s="341"/>
      <c r="D17" s="961" t="s">
        <v>75</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961"/>
      <c r="AS17" s="961"/>
    </row>
    <row r="18" spans="2:92" s="183" customFormat="1" ht="7.5" customHeight="1">
      <c r="B18" s="657"/>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c r="AG18" s="341"/>
      <c r="AH18" s="341"/>
      <c r="AI18" s="341"/>
      <c r="AJ18" s="341"/>
      <c r="AK18" s="341"/>
      <c r="AL18" s="341"/>
      <c r="AM18" s="341"/>
      <c r="AN18" s="341"/>
      <c r="AO18" s="341"/>
      <c r="AP18" s="341"/>
      <c r="AQ18" s="341"/>
      <c r="AR18" s="341"/>
      <c r="AS18" s="341"/>
      <c r="AT18" s="363"/>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row>
    <row r="19" spans="2:92" s="183" customFormat="1" ht="17.25" customHeight="1">
      <c r="B19" s="341" t="s">
        <v>468</v>
      </c>
      <c r="C19" s="341"/>
      <c r="D19" s="658" t="s">
        <v>538</v>
      </c>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63"/>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row>
    <row r="20" spans="2:92" s="183" customFormat="1" ht="17.25" customHeight="1">
      <c r="B20" s="657"/>
      <c r="C20" s="341"/>
      <c r="D20" s="961" t="s">
        <v>900</v>
      </c>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961"/>
      <c r="AM20" s="961"/>
      <c r="AN20" s="961"/>
      <c r="AO20" s="961"/>
      <c r="AP20" s="961"/>
      <c r="AQ20" s="961"/>
      <c r="AR20" s="961"/>
      <c r="AS20" s="961"/>
      <c r="AT20" s="363"/>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row>
    <row r="21" spans="2:92" s="183" customFormat="1" ht="7.5" customHeight="1">
      <c r="B21" s="657"/>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c r="AG21" s="341"/>
      <c r="AH21" s="341"/>
      <c r="AI21" s="341"/>
      <c r="AJ21" s="341"/>
      <c r="AK21" s="341"/>
      <c r="AL21" s="341"/>
      <c r="AM21" s="341"/>
      <c r="AN21" s="341"/>
      <c r="AO21" s="341"/>
      <c r="AP21" s="341"/>
      <c r="AQ21" s="341"/>
      <c r="AR21" s="341"/>
      <c r="AS21" s="341"/>
      <c r="AT21" s="363"/>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row>
    <row r="22" spans="2:92" s="183" customFormat="1" ht="17.25" customHeight="1">
      <c r="B22" s="341" t="s">
        <v>76</v>
      </c>
      <c r="C22" s="341"/>
      <c r="D22" s="658" t="s">
        <v>539</v>
      </c>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c r="AG22" s="341"/>
      <c r="AH22" s="341"/>
      <c r="AI22" s="341"/>
      <c r="AJ22" s="341"/>
      <c r="AK22" s="341"/>
      <c r="AL22" s="341"/>
      <c r="AM22" s="341"/>
      <c r="AN22" s="341"/>
      <c r="AO22" s="341"/>
      <c r="AP22" s="341"/>
      <c r="AQ22" s="341"/>
      <c r="AR22" s="341"/>
      <c r="AS22" s="341"/>
      <c r="AT22" s="363"/>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row>
    <row r="23" spans="2:92" s="183" customFormat="1" ht="17.25" customHeight="1">
      <c r="B23" s="657"/>
      <c r="C23" s="341"/>
      <c r="D23" s="961" t="s">
        <v>540</v>
      </c>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961"/>
      <c r="AM23" s="961"/>
      <c r="AN23" s="961"/>
      <c r="AO23" s="961"/>
      <c r="AP23" s="961"/>
      <c r="AQ23" s="961"/>
      <c r="AR23" s="961"/>
      <c r="AS23" s="961"/>
      <c r="AT23" s="363"/>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row>
    <row r="24" spans="2:92" s="183" customFormat="1" ht="7.5" customHeight="1">
      <c r="B24" s="657"/>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63"/>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row>
    <row r="25" spans="2:92" s="183" customFormat="1" ht="17.25" customHeight="1">
      <c r="B25" s="341" t="s">
        <v>77</v>
      </c>
      <c r="C25" s="341"/>
      <c r="D25" s="658" t="s">
        <v>541</v>
      </c>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1"/>
      <c r="AI25" s="341"/>
      <c r="AJ25" s="341"/>
      <c r="AK25" s="341"/>
      <c r="AL25" s="341"/>
      <c r="AM25" s="341"/>
      <c r="AN25" s="341"/>
      <c r="AO25" s="341"/>
      <c r="AP25" s="341"/>
      <c r="AQ25" s="341"/>
      <c r="AR25" s="341"/>
      <c r="AS25" s="341"/>
      <c r="AT25" s="363"/>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row>
    <row r="26" spans="2:92" s="183" customFormat="1" ht="17.25" customHeight="1">
      <c r="B26" s="657"/>
      <c r="C26" s="341"/>
      <c r="D26" s="961" t="s">
        <v>542</v>
      </c>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961"/>
      <c r="AM26" s="961"/>
      <c r="AN26" s="961"/>
      <c r="AO26" s="961"/>
      <c r="AP26" s="961"/>
      <c r="AQ26" s="961"/>
      <c r="AR26" s="961"/>
      <c r="AS26" s="961"/>
      <c r="AT26" s="363"/>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row>
    <row r="27" spans="2:92" s="183" customFormat="1" ht="17.25" customHeight="1">
      <c r="B27" s="657"/>
      <c r="C27" s="341"/>
      <c r="D27" s="961" t="s">
        <v>689</v>
      </c>
      <c r="E27" s="961"/>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961"/>
      <c r="AM27" s="961"/>
      <c r="AN27" s="961"/>
      <c r="AO27" s="961"/>
      <c r="AP27" s="961"/>
      <c r="AQ27" s="961"/>
      <c r="AR27" s="961"/>
      <c r="AS27" s="961"/>
      <c r="AT27" s="363"/>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row>
    <row r="28" spans="2:92" s="183" customFormat="1" ht="7.5" customHeight="1">
      <c r="B28" s="657"/>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341"/>
      <c r="AT28" s="363"/>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row>
    <row r="29" spans="2:92" s="183" customFormat="1" ht="17.25" customHeight="1">
      <c r="B29" s="341" t="s">
        <v>78</v>
      </c>
      <c r="C29" s="341"/>
      <c r="D29" s="658" t="s">
        <v>543</v>
      </c>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63"/>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row>
    <row r="30" spans="2:92" s="183" customFormat="1" ht="17.25" customHeight="1">
      <c r="B30" s="657"/>
      <c r="C30" s="341"/>
      <c r="D30" s="961" t="s">
        <v>796</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363"/>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row>
    <row r="31" spans="2:92" s="183" customFormat="1" ht="7.5" customHeight="1">
      <c r="B31" s="657"/>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341"/>
      <c r="AJ31" s="341"/>
      <c r="AK31" s="341"/>
      <c r="AL31" s="341"/>
      <c r="AM31" s="341"/>
      <c r="AN31" s="341"/>
      <c r="AO31" s="341"/>
      <c r="AP31" s="341"/>
      <c r="AQ31" s="341"/>
      <c r="AR31" s="341"/>
      <c r="AS31" s="341"/>
      <c r="AT31" s="363"/>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row>
    <row r="32" spans="2:92" s="183" customFormat="1" ht="17.25" customHeight="1">
      <c r="B32" s="341" t="s">
        <v>79</v>
      </c>
      <c r="C32" s="341"/>
      <c r="D32" s="658" t="s">
        <v>544</v>
      </c>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63"/>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row>
    <row r="33" spans="2:92" s="183" customFormat="1" ht="17.25" customHeight="1">
      <c r="B33" s="657"/>
      <c r="C33" s="341"/>
      <c r="D33" s="961" t="s">
        <v>792</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961"/>
      <c r="AM33" s="961"/>
      <c r="AN33" s="961"/>
      <c r="AO33" s="961"/>
      <c r="AP33" s="961"/>
      <c r="AQ33" s="961"/>
      <c r="AR33" s="961"/>
      <c r="AS33" s="961"/>
      <c r="AT33" s="363"/>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row>
    <row r="34" spans="2:92" s="183" customFormat="1" ht="17.25" customHeight="1">
      <c r="B34" s="657"/>
      <c r="C34" s="341"/>
      <c r="D34" s="961" t="s">
        <v>798</v>
      </c>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1"/>
      <c r="AR34" s="961"/>
      <c r="AS34" s="961"/>
      <c r="AT34" s="363"/>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row>
    <row r="35" spans="2:92" s="183" customFormat="1" ht="7.5" customHeight="1">
      <c r="B35" s="657"/>
      <c r="C35" s="341"/>
      <c r="D35" s="341"/>
      <c r="E35" s="341"/>
      <c r="F35" s="341"/>
      <c r="G35" s="341"/>
      <c r="H35" s="341"/>
      <c r="I35" s="341"/>
      <c r="J35" s="341"/>
      <c r="K35" s="341"/>
      <c r="L35" s="341"/>
      <c r="M35" s="341"/>
      <c r="N35" s="341"/>
      <c r="O35" s="341"/>
      <c r="P35" s="341"/>
      <c r="Q35" s="341"/>
      <c r="R35" s="341"/>
      <c r="S35" s="341"/>
      <c r="T35" s="341"/>
      <c r="U35" s="341"/>
      <c r="V35" s="341"/>
      <c r="W35" s="341"/>
      <c r="X35" s="341"/>
      <c r="Y35" s="341"/>
      <c r="Z35" s="341"/>
      <c r="AA35" s="341"/>
      <c r="AB35" s="341"/>
      <c r="AC35" s="341"/>
      <c r="AD35" s="341"/>
      <c r="AE35" s="341"/>
      <c r="AF35" s="341"/>
      <c r="AG35" s="341"/>
      <c r="AH35" s="341"/>
      <c r="AI35" s="341"/>
      <c r="AJ35" s="341"/>
      <c r="AK35" s="341"/>
      <c r="AL35" s="341"/>
      <c r="AM35" s="341"/>
      <c r="AN35" s="341"/>
      <c r="AO35" s="341"/>
      <c r="AP35" s="341"/>
      <c r="AQ35" s="341"/>
      <c r="AR35" s="341"/>
      <c r="AS35" s="341"/>
      <c r="AT35" s="363"/>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row>
    <row r="36" spans="2:92" s="183" customFormat="1" ht="17.25" customHeight="1">
      <c r="B36" s="341" t="s">
        <v>80</v>
      </c>
      <c r="C36" s="341"/>
      <c r="D36" s="658" t="s">
        <v>545</v>
      </c>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63"/>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row>
    <row r="37" spans="2:92" s="183" customFormat="1" ht="17.25" customHeight="1">
      <c r="B37" s="657"/>
      <c r="C37" s="341"/>
      <c r="D37" s="964" t="s">
        <v>546</v>
      </c>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964"/>
      <c r="AD37" s="964"/>
      <c r="AE37" s="964"/>
      <c r="AF37" s="964"/>
      <c r="AG37" s="964"/>
      <c r="AH37" s="964"/>
      <c r="AI37" s="964"/>
      <c r="AJ37" s="964"/>
      <c r="AK37" s="964"/>
      <c r="AL37" s="964"/>
      <c r="AM37" s="964"/>
      <c r="AN37" s="964"/>
      <c r="AO37" s="964"/>
      <c r="AP37" s="964"/>
      <c r="AQ37" s="964"/>
      <c r="AR37" s="964"/>
      <c r="AS37" s="964"/>
      <c r="AT37" s="363"/>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row>
    <row r="38" spans="2:92" s="183" customFormat="1" ht="7.5" customHeight="1">
      <c r="B38" s="657"/>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c r="AN38" s="341"/>
      <c r="AO38" s="341"/>
      <c r="AP38" s="341"/>
      <c r="AQ38" s="341"/>
      <c r="AR38" s="341"/>
      <c r="AS38" s="341"/>
      <c r="AT38" s="363"/>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row>
    <row r="39" spans="2:92" s="183" customFormat="1" ht="17.25" customHeight="1">
      <c r="B39" s="341" t="s">
        <v>81</v>
      </c>
      <c r="C39" s="341"/>
      <c r="D39" s="658" t="s">
        <v>547</v>
      </c>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c r="AN39" s="341"/>
      <c r="AO39" s="341"/>
      <c r="AP39" s="341"/>
      <c r="AQ39" s="341"/>
      <c r="AR39" s="341"/>
      <c r="AS39" s="341"/>
      <c r="AT39" s="363"/>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row>
    <row r="40" spans="2:92" s="183" customFormat="1" ht="17.25" customHeight="1">
      <c r="B40" s="657"/>
      <c r="C40" s="341"/>
      <c r="D40" s="961" t="s">
        <v>901</v>
      </c>
      <c r="E40" s="961"/>
      <c r="F40" s="961"/>
      <c r="G40" s="961"/>
      <c r="H40" s="961"/>
      <c r="I40" s="961"/>
      <c r="J40" s="961"/>
      <c r="K40" s="961"/>
      <c r="L40" s="961"/>
      <c r="M40" s="961"/>
      <c r="N40" s="961"/>
      <c r="O40" s="961"/>
      <c r="P40" s="961"/>
      <c r="Q40" s="961"/>
      <c r="R40" s="961"/>
      <c r="S40" s="961"/>
      <c r="T40" s="961"/>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Q40" s="961"/>
      <c r="AR40" s="961"/>
      <c r="AS40" s="961"/>
      <c r="AT40" s="363"/>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row>
    <row r="41" spans="2:92" s="183" customFormat="1" ht="17.25" customHeight="1">
      <c r="B41" s="657"/>
      <c r="C41" s="341"/>
      <c r="D41" s="961" t="s">
        <v>797</v>
      </c>
      <c r="E41" s="961"/>
      <c r="F41" s="961"/>
      <c r="G41" s="961"/>
      <c r="H41" s="961"/>
      <c r="I41" s="961"/>
      <c r="J41" s="961"/>
      <c r="K41" s="961"/>
      <c r="L41" s="961"/>
      <c r="M41" s="961"/>
      <c r="N41" s="961"/>
      <c r="O41" s="961"/>
      <c r="P41" s="961"/>
      <c r="Q41" s="961"/>
      <c r="R41" s="961"/>
      <c r="S41" s="961"/>
      <c r="T41" s="961"/>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Q41" s="961"/>
      <c r="AR41" s="961"/>
      <c r="AS41" s="961"/>
      <c r="AT41" s="363"/>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row>
    <row r="42" spans="2:92" s="183" customFormat="1" ht="7.5" customHeight="1">
      <c r="B42" s="657"/>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63"/>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row>
    <row r="43" spans="2:92" s="183" customFormat="1" ht="17.25" customHeight="1">
      <c r="B43" s="341" t="s">
        <v>548</v>
      </c>
      <c r="C43" s="341"/>
      <c r="D43" s="658" t="s">
        <v>549</v>
      </c>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341"/>
      <c r="AL43" s="341"/>
      <c r="AM43" s="341"/>
      <c r="AN43" s="341"/>
      <c r="AO43" s="341"/>
      <c r="AP43" s="341"/>
      <c r="AQ43" s="341"/>
      <c r="AR43" s="341"/>
      <c r="AS43" s="341"/>
      <c r="AT43" s="363"/>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row>
    <row r="44" spans="2:92" s="183" customFormat="1" ht="17.25" customHeight="1">
      <c r="B44" s="657"/>
      <c r="C44" s="341"/>
      <c r="D44" s="961" t="s">
        <v>690</v>
      </c>
      <c r="E44" s="961"/>
      <c r="F44" s="961"/>
      <c r="G44" s="961"/>
      <c r="H44" s="961"/>
      <c r="I44" s="961"/>
      <c r="J44" s="961"/>
      <c r="K44" s="961"/>
      <c r="L44" s="961"/>
      <c r="M44" s="961"/>
      <c r="N44" s="961"/>
      <c r="O44" s="961"/>
      <c r="P44" s="961"/>
      <c r="Q44" s="961"/>
      <c r="R44" s="961"/>
      <c r="S44" s="961"/>
      <c r="T44" s="961"/>
      <c r="U44" s="961"/>
      <c r="V44" s="961"/>
      <c r="W44" s="961"/>
      <c r="X44" s="961"/>
      <c r="Y44" s="961"/>
      <c r="Z44" s="961"/>
      <c r="AA44" s="961"/>
      <c r="AB44" s="961"/>
      <c r="AC44" s="961"/>
      <c r="AD44" s="961"/>
      <c r="AE44" s="961"/>
      <c r="AF44" s="961"/>
      <c r="AG44" s="961"/>
      <c r="AH44" s="961"/>
      <c r="AI44" s="961"/>
      <c r="AJ44" s="961"/>
      <c r="AK44" s="961"/>
      <c r="AL44" s="961"/>
      <c r="AM44" s="961"/>
      <c r="AN44" s="961"/>
      <c r="AO44" s="961"/>
      <c r="AP44" s="961"/>
      <c r="AQ44" s="961"/>
      <c r="AR44" s="961"/>
      <c r="AS44" s="961"/>
      <c r="AT44" s="363"/>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row>
    <row r="45" spans="2:92" s="183" customFormat="1" ht="17.25" customHeight="1">
      <c r="B45" s="657"/>
      <c r="C45" s="341"/>
      <c r="D45" s="961" t="s">
        <v>691</v>
      </c>
      <c r="E45" s="961"/>
      <c r="F45" s="961"/>
      <c r="G45" s="961"/>
      <c r="H45" s="961"/>
      <c r="I45" s="961"/>
      <c r="J45" s="961"/>
      <c r="K45" s="961"/>
      <c r="L45" s="961"/>
      <c r="M45" s="961"/>
      <c r="N45" s="961"/>
      <c r="O45" s="961"/>
      <c r="P45" s="961"/>
      <c r="Q45" s="961"/>
      <c r="R45" s="961"/>
      <c r="S45" s="961"/>
      <c r="T45" s="961"/>
      <c r="U45" s="961"/>
      <c r="V45" s="961"/>
      <c r="W45" s="961"/>
      <c r="X45" s="961"/>
      <c r="Y45" s="961"/>
      <c r="Z45" s="961"/>
      <c r="AA45" s="961"/>
      <c r="AB45" s="961"/>
      <c r="AC45" s="961"/>
      <c r="AD45" s="961"/>
      <c r="AE45" s="961"/>
      <c r="AF45" s="961"/>
      <c r="AG45" s="961"/>
      <c r="AH45" s="961"/>
      <c r="AI45" s="961"/>
      <c r="AJ45" s="961"/>
      <c r="AK45" s="961"/>
      <c r="AL45" s="961"/>
      <c r="AM45" s="961"/>
      <c r="AN45" s="961"/>
      <c r="AO45" s="961"/>
      <c r="AP45" s="961"/>
      <c r="AQ45" s="961"/>
      <c r="AR45" s="961"/>
      <c r="AS45" s="961"/>
      <c r="AT45" s="363"/>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row>
    <row r="46" spans="2:92" s="183" customFormat="1" ht="7.5" customHeight="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c r="AN46" s="341"/>
      <c r="AO46" s="341"/>
      <c r="AP46" s="341"/>
      <c r="AQ46" s="341"/>
      <c r="AR46" s="341"/>
      <c r="AS46" s="341"/>
      <c r="AT46" s="363"/>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row>
    <row r="47" spans="2:92" s="183" customFormat="1" ht="17.25" customHeight="1">
      <c r="B47" s="341" t="s">
        <v>550</v>
      </c>
      <c r="C47" s="341"/>
      <c r="D47" s="658" t="s">
        <v>551</v>
      </c>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1"/>
      <c r="AM47" s="341"/>
      <c r="AN47" s="341"/>
      <c r="AO47" s="341"/>
      <c r="AP47" s="341"/>
      <c r="AQ47" s="341"/>
      <c r="AR47" s="341"/>
      <c r="AS47" s="341"/>
      <c r="AT47" s="363"/>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row>
    <row r="48" spans="2:92" s="183" customFormat="1" ht="17.25" customHeight="1">
      <c r="B48" s="341"/>
      <c r="C48" s="341"/>
      <c r="D48" s="961" t="s">
        <v>685</v>
      </c>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363"/>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row>
    <row r="49" spans="2:92" s="183" customFormat="1" ht="7.5" customHeight="1">
      <c r="B49" s="657"/>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63"/>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row>
    <row r="50" spans="2:92" s="183" customFormat="1" ht="17.25" customHeight="1">
      <c r="B50" s="341" t="s">
        <v>552</v>
      </c>
      <c r="C50" s="341"/>
      <c r="D50" s="658" t="s">
        <v>553</v>
      </c>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1"/>
      <c r="AM50" s="341"/>
      <c r="AN50" s="341"/>
      <c r="AO50" s="341"/>
      <c r="AP50" s="341"/>
      <c r="AQ50" s="341"/>
      <c r="AR50" s="341"/>
      <c r="AS50" s="341"/>
      <c r="AT50" s="363"/>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c r="CN50" s="175"/>
    </row>
    <row r="51" spans="2:92" s="183" customFormat="1" ht="17.25" customHeight="1">
      <c r="B51" s="657"/>
      <c r="C51" s="341"/>
      <c r="D51" s="961" t="s">
        <v>692</v>
      </c>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c r="AH51" s="961"/>
      <c r="AI51" s="961"/>
      <c r="AJ51" s="961"/>
      <c r="AK51" s="961"/>
      <c r="AL51" s="961"/>
      <c r="AM51" s="961"/>
      <c r="AN51" s="961"/>
      <c r="AO51" s="961"/>
      <c r="AP51" s="961"/>
      <c r="AQ51" s="961"/>
      <c r="AR51" s="961"/>
      <c r="AS51" s="961"/>
      <c r="AT51" s="363"/>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c r="CN51" s="175"/>
    </row>
    <row r="52" spans="2:92" s="183" customFormat="1" ht="17.25" customHeight="1">
      <c r="B52" s="657"/>
      <c r="C52" s="341"/>
      <c r="D52" s="961" t="s">
        <v>693</v>
      </c>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1"/>
      <c r="AN52" s="961"/>
      <c r="AO52" s="961"/>
      <c r="AP52" s="961"/>
      <c r="AQ52" s="961"/>
      <c r="AR52" s="961"/>
      <c r="AS52" s="961"/>
      <c r="AT52" s="363"/>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row>
    <row r="53" spans="2:92" s="183" customFormat="1" ht="17.25" customHeight="1">
      <c r="B53" s="657"/>
      <c r="C53" s="341"/>
      <c r="D53" s="961" t="s">
        <v>694</v>
      </c>
      <c r="E53" s="961"/>
      <c r="F53" s="961"/>
      <c r="G53" s="961"/>
      <c r="H53" s="961"/>
      <c r="I53" s="961"/>
      <c r="J53" s="961"/>
      <c r="K53" s="961"/>
      <c r="L53" s="961"/>
      <c r="M53" s="961"/>
      <c r="N53" s="961"/>
      <c r="O53" s="961"/>
      <c r="P53" s="961"/>
      <c r="Q53" s="961"/>
      <c r="R53" s="961"/>
      <c r="S53" s="961"/>
      <c r="T53" s="961"/>
      <c r="U53" s="961"/>
      <c r="V53" s="961"/>
      <c r="W53" s="961"/>
      <c r="X53" s="961"/>
      <c r="Y53" s="961"/>
      <c r="Z53" s="961"/>
      <c r="AA53" s="961"/>
      <c r="AB53" s="961"/>
      <c r="AC53" s="961"/>
      <c r="AD53" s="961"/>
      <c r="AE53" s="961"/>
      <c r="AF53" s="961"/>
      <c r="AG53" s="961"/>
      <c r="AH53" s="961"/>
      <c r="AI53" s="961"/>
      <c r="AJ53" s="961"/>
      <c r="AK53" s="961"/>
      <c r="AL53" s="961"/>
      <c r="AM53" s="961"/>
      <c r="AN53" s="961"/>
      <c r="AO53" s="961"/>
      <c r="AP53" s="961"/>
      <c r="AQ53" s="961"/>
      <c r="AR53" s="961"/>
      <c r="AS53" s="961"/>
      <c r="AT53" s="363"/>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row>
    <row r="54" spans="2:92" s="183" customFormat="1" ht="17.25" customHeight="1">
      <c r="B54" s="657"/>
      <c r="C54" s="341"/>
      <c r="D54" s="961" t="s">
        <v>695</v>
      </c>
      <c r="E54" s="961"/>
      <c r="F54" s="961"/>
      <c r="G54" s="961"/>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961"/>
      <c r="AM54" s="961"/>
      <c r="AN54" s="961"/>
      <c r="AO54" s="961"/>
      <c r="AP54" s="961"/>
      <c r="AQ54" s="961"/>
      <c r="AR54" s="961"/>
      <c r="AS54" s="961"/>
      <c r="AT54" s="363"/>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row>
    <row r="55" spans="2:92" s="183" customFormat="1" ht="7.5" customHeight="1">
      <c r="B55" s="657"/>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41"/>
      <c r="AN55" s="341"/>
      <c r="AO55" s="341"/>
      <c r="AP55" s="341"/>
      <c r="AQ55" s="341"/>
      <c r="AR55" s="341"/>
      <c r="AS55" s="341"/>
      <c r="AT55" s="363"/>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row>
    <row r="56" spans="2:92" s="183" customFormat="1" ht="17.25" customHeight="1">
      <c r="B56" s="341" t="s">
        <v>793</v>
      </c>
      <c r="C56" s="341"/>
      <c r="D56" s="658" t="s">
        <v>794</v>
      </c>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41"/>
      <c r="AN56" s="341"/>
      <c r="AO56" s="341"/>
      <c r="AP56" s="341"/>
      <c r="AQ56" s="341"/>
      <c r="AR56" s="341"/>
      <c r="AS56" s="660"/>
      <c r="AT56" s="364"/>
    </row>
    <row r="57" spans="2:92" s="183" customFormat="1" ht="17.25" customHeight="1">
      <c r="B57" s="657"/>
      <c r="C57" s="341"/>
      <c r="D57" s="967" t="s">
        <v>795</v>
      </c>
      <c r="E57" s="967"/>
      <c r="F57" s="967"/>
      <c r="G57" s="967"/>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c r="AM57" s="967"/>
      <c r="AN57" s="967"/>
      <c r="AO57" s="967"/>
      <c r="AP57" s="967"/>
      <c r="AQ57" s="967"/>
      <c r="AR57" s="967"/>
      <c r="AS57" s="967"/>
      <c r="AT57" s="364"/>
    </row>
    <row r="58" spans="2:92" s="183" customFormat="1" ht="7.5" customHeight="1">
      <c r="B58" s="657"/>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41"/>
      <c r="AN58" s="341"/>
      <c r="AO58" s="341"/>
      <c r="AP58" s="341"/>
      <c r="AQ58" s="341"/>
      <c r="AR58" s="341"/>
      <c r="AS58" s="341"/>
      <c r="AT58" s="363"/>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row>
    <row r="59" spans="2:92" s="183" customFormat="1" ht="16.5" customHeight="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c r="AN59" s="341"/>
      <c r="AO59" s="341"/>
      <c r="AP59" s="341"/>
      <c r="AQ59" s="341"/>
      <c r="AR59" s="341"/>
      <c r="AS59" s="341"/>
      <c r="AT59" s="363"/>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c r="CN59" s="175"/>
    </row>
    <row r="60" spans="2:92" s="183" customFormat="1" ht="17.25">
      <c r="B60" s="965" t="s">
        <v>554</v>
      </c>
      <c r="C60" s="965"/>
      <c r="D60" s="965"/>
      <c r="E60" s="965"/>
      <c r="F60" s="96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c r="AL60" s="965"/>
      <c r="AM60" s="965"/>
      <c r="AN60" s="965"/>
      <c r="AO60" s="965"/>
      <c r="AP60" s="965"/>
      <c r="AQ60" s="965"/>
      <c r="AR60" s="965"/>
      <c r="AS60" s="965"/>
      <c r="AT60" s="363"/>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row>
    <row r="61" spans="2:92" s="183" customFormat="1" ht="9" customHeight="1">
      <c r="B61" s="665"/>
      <c r="C61" s="665"/>
      <c r="D61" s="665"/>
      <c r="E61" s="665"/>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363"/>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c r="CN61" s="175"/>
    </row>
    <row r="62" spans="2:92" s="183" customFormat="1" ht="30" customHeight="1">
      <c r="B62" s="666"/>
      <c r="C62" s="667"/>
      <c r="D62" s="666"/>
      <c r="E62" s="666"/>
      <c r="F62" s="666"/>
      <c r="G62" s="666"/>
      <c r="H62" s="666"/>
      <c r="I62" s="666"/>
      <c r="J62" s="666"/>
      <c r="K62" s="666"/>
      <c r="L62" s="666"/>
      <c r="M62" s="666"/>
      <c r="N62" s="666"/>
      <c r="O62" s="666"/>
      <c r="P62" s="666"/>
      <c r="Q62" s="666"/>
      <c r="R62" s="666"/>
      <c r="S62" s="666"/>
      <c r="T62" s="666"/>
      <c r="U62" s="666"/>
      <c r="V62" s="666"/>
      <c r="W62" s="666"/>
      <c r="X62" s="666"/>
      <c r="Y62" s="666"/>
      <c r="Z62" s="666"/>
      <c r="AA62" s="666"/>
      <c r="AB62" s="666"/>
      <c r="AC62" s="657"/>
      <c r="AD62" s="668"/>
      <c r="AE62" s="657"/>
      <c r="AF62" s="687"/>
      <c r="AG62" s="687"/>
      <c r="AH62" s="966" t="str">
        <f>IF(様式第1_交付申請書!L5="","",様式第1_交付申請書!L5)</f>
        <v/>
      </c>
      <c r="AI62" s="966"/>
      <c r="AJ62" s="966"/>
      <c r="AK62" s="966"/>
      <c r="AL62" s="966"/>
      <c r="AM62" s="966"/>
      <c r="AN62" s="966"/>
      <c r="AO62" s="966"/>
      <c r="AP62" s="966"/>
      <c r="AQ62" s="657"/>
      <c r="AR62" s="657"/>
      <c r="AS62" s="657"/>
      <c r="AT62" s="363"/>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row>
    <row r="63" spans="2:92" s="183" customFormat="1" ht="15" customHeight="1">
      <c r="B63" s="666"/>
      <c r="C63" s="667"/>
      <c r="D63" s="666"/>
      <c r="E63" s="666"/>
      <c r="F63" s="666"/>
      <c r="G63" s="666"/>
      <c r="H63" s="666"/>
      <c r="I63" s="666"/>
      <c r="J63" s="666"/>
      <c r="K63" s="666"/>
      <c r="L63" s="666"/>
      <c r="M63" s="666"/>
      <c r="N63" s="666"/>
      <c r="O63" s="666"/>
      <c r="P63" s="666"/>
      <c r="Q63" s="666"/>
      <c r="R63" s="666"/>
      <c r="S63" s="666"/>
      <c r="T63" s="666"/>
      <c r="U63" s="666"/>
      <c r="V63" s="666"/>
      <c r="W63" s="666"/>
      <c r="X63" s="666"/>
      <c r="Y63" s="666"/>
      <c r="Z63" s="666"/>
      <c r="AA63" s="666"/>
      <c r="AB63" s="666"/>
      <c r="AC63" s="668"/>
      <c r="AD63" s="668"/>
      <c r="AE63" s="662"/>
      <c r="AF63" s="662"/>
      <c r="AG63" s="662"/>
      <c r="AH63" s="668"/>
      <c r="AI63" s="662"/>
      <c r="AJ63" s="662"/>
      <c r="AK63" s="662"/>
      <c r="AL63" s="662"/>
      <c r="AM63" s="668"/>
      <c r="AN63" s="662"/>
      <c r="AO63" s="662"/>
      <c r="AP63" s="662"/>
      <c r="AQ63" s="668"/>
      <c r="AR63" s="657"/>
      <c r="AS63" s="657"/>
      <c r="AT63" s="363"/>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5"/>
      <c r="CL63" s="175"/>
      <c r="CM63" s="175"/>
      <c r="CN63" s="175"/>
    </row>
    <row r="64" spans="2:92" ht="30" customHeight="1">
      <c r="B64" s="669"/>
      <c r="C64" s="604"/>
      <c r="D64" s="604"/>
      <c r="E64" s="604"/>
      <c r="F64" s="602" t="s">
        <v>555</v>
      </c>
      <c r="G64" s="602"/>
      <c r="H64" s="602"/>
      <c r="I64" s="602"/>
      <c r="J64" s="602"/>
      <c r="K64" s="949" t="s">
        <v>592</v>
      </c>
      <c r="L64" s="949"/>
      <c r="M64" s="949"/>
      <c r="N64" s="949"/>
      <c r="O64" s="949"/>
      <c r="P64" s="949"/>
      <c r="Q64" s="950" t="str">
        <f>IF(入力シート!F27="","",入力シート!F27)</f>
        <v/>
      </c>
      <c r="R64" s="950"/>
      <c r="S64" s="950"/>
      <c r="T64" s="950"/>
      <c r="U64" s="950"/>
      <c r="V64" s="950"/>
      <c r="W64" s="950"/>
      <c r="X64" s="950"/>
      <c r="Y64" s="950"/>
      <c r="Z64" s="950"/>
      <c r="AA64" s="950"/>
      <c r="AB64" s="950"/>
      <c r="AC64" s="950"/>
      <c r="AD64" s="950"/>
      <c r="AE64" s="950"/>
      <c r="AF64" s="950"/>
      <c r="AG64" s="950"/>
      <c r="AH64" s="950"/>
      <c r="AI64" s="950"/>
      <c r="AJ64" s="950"/>
      <c r="AK64" s="950"/>
      <c r="AL64" s="950"/>
      <c r="AM64" s="950"/>
      <c r="AN64" s="950"/>
      <c r="AO64" s="950"/>
      <c r="AP64" s="950"/>
      <c r="AQ64" s="657"/>
      <c r="AR64" s="657"/>
      <c r="AS64" s="657"/>
      <c r="AT64" s="363" t="s">
        <v>204</v>
      </c>
    </row>
    <row r="65" spans="2:46" ht="30" customHeight="1" collapsed="1">
      <c r="B65" s="669"/>
      <c r="C65" s="604"/>
      <c r="D65" s="604"/>
      <c r="E65" s="604"/>
      <c r="F65" s="602"/>
      <c r="G65" s="602"/>
      <c r="H65" s="602"/>
      <c r="I65" s="602"/>
      <c r="J65" s="602"/>
      <c r="K65" s="949" t="s">
        <v>556</v>
      </c>
      <c r="L65" s="949"/>
      <c r="M65" s="949"/>
      <c r="N65" s="949"/>
      <c r="O65" s="949"/>
      <c r="P65" s="671"/>
      <c r="Q65" s="951" t="s">
        <v>557</v>
      </c>
      <c r="R65" s="952"/>
      <c r="S65" s="953" t="str">
        <f>IF(入力シート!F28="","",入力シート!F28)</f>
        <v/>
      </c>
      <c r="T65" s="954"/>
      <c r="U65" s="954"/>
      <c r="V65" s="954"/>
      <c r="W65" s="954"/>
      <c r="X65" s="955"/>
      <c r="Y65" s="956" t="s">
        <v>558</v>
      </c>
      <c r="Z65" s="957"/>
      <c r="AA65" s="954" t="str">
        <f>IF(入力シート!F30="","",入力シート!F30&amp;"　"&amp;入力シート!J30)</f>
        <v/>
      </c>
      <c r="AB65" s="954"/>
      <c r="AC65" s="954"/>
      <c r="AD65" s="954"/>
      <c r="AE65" s="954"/>
      <c r="AF65" s="954"/>
      <c r="AG65" s="954"/>
      <c r="AH65" s="954"/>
      <c r="AI65" s="954"/>
      <c r="AJ65" s="954"/>
      <c r="AK65" s="954"/>
      <c r="AL65" s="954"/>
      <c r="AM65" s="954"/>
      <c r="AN65" s="954"/>
      <c r="AO65" s="954"/>
      <c r="AP65" s="954"/>
      <c r="AQ65" s="657"/>
      <c r="AR65" s="657"/>
      <c r="AS65" s="657"/>
      <c r="AT65" s="363" t="s">
        <v>939</v>
      </c>
    </row>
    <row r="66" spans="2:46" ht="30" hidden="1" customHeight="1" outlineLevel="1">
      <c r="B66" s="666"/>
      <c r="C66" s="667"/>
      <c r="D66" s="666"/>
      <c r="E66" s="666"/>
      <c r="F66" s="666"/>
      <c r="G66" s="666"/>
      <c r="H66" s="666"/>
      <c r="I66" s="666"/>
      <c r="J66" s="666"/>
      <c r="K66" s="666"/>
      <c r="L66" s="666"/>
      <c r="M66" s="666"/>
      <c r="N66" s="666"/>
      <c r="O66" s="666"/>
      <c r="P66" s="666"/>
      <c r="Q66" s="688"/>
      <c r="R66" s="688"/>
      <c r="S66" s="688"/>
      <c r="T66" s="688"/>
      <c r="U66" s="688"/>
      <c r="V66" s="688"/>
      <c r="W66" s="688"/>
      <c r="X66" s="688"/>
      <c r="Y66" s="688"/>
      <c r="Z66" s="688"/>
      <c r="AA66" s="688"/>
      <c r="AB66" s="688"/>
      <c r="AC66" s="689"/>
      <c r="AD66" s="689"/>
      <c r="AE66" s="690"/>
      <c r="AF66" s="690"/>
      <c r="AG66" s="690"/>
      <c r="AH66" s="689"/>
      <c r="AI66" s="690"/>
      <c r="AJ66" s="690"/>
      <c r="AK66" s="690"/>
      <c r="AL66" s="690"/>
      <c r="AM66" s="689"/>
      <c r="AN66" s="690"/>
      <c r="AO66" s="690"/>
      <c r="AP66" s="690"/>
      <c r="AQ66" s="668"/>
      <c r="AR66" s="657"/>
      <c r="AS66" s="657"/>
    </row>
    <row r="67" spans="2:46" ht="30" hidden="1" customHeight="1" outlineLevel="1">
      <c r="B67" s="669"/>
      <c r="C67" s="604"/>
      <c r="D67" s="604"/>
      <c r="E67" s="604"/>
      <c r="F67" s="602" t="s">
        <v>559</v>
      </c>
      <c r="G67" s="602"/>
      <c r="H67" s="602"/>
      <c r="I67" s="602"/>
      <c r="J67" s="602"/>
      <c r="K67" s="949" t="s">
        <v>592</v>
      </c>
      <c r="L67" s="949"/>
      <c r="M67" s="949"/>
      <c r="N67" s="949"/>
      <c r="O67" s="949"/>
      <c r="P67" s="949"/>
      <c r="Q67" s="950" t="str">
        <f>IF(入力シート!F41="","",入力シート!F41)</f>
        <v/>
      </c>
      <c r="R67" s="950"/>
      <c r="S67" s="950"/>
      <c r="T67" s="950"/>
      <c r="U67" s="950"/>
      <c r="V67" s="950"/>
      <c r="W67" s="950"/>
      <c r="X67" s="950"/>
      <c r="Y67" s="950"/>
      <c r="Z67" s="950"/>
      <c r="AA67" s="950"/>
      <c r="AB67" s="950"/>
      <c r="AC67" s="950"/>
      <c r="AD67" s="950"/>
      <c r="AE67" s="950"/>
      <c r="AF67" s="950"/>
      <c r="AG67" s="950"/>
      <c r="AH67" s="950"/>
      <c r="AI67" s="950"/>
      <c r="AJ67" s="950"/>
      <c r="AK67" s="950"/>
      <c r="AL67" s="950"/>
      <c r="AM67" s="950"/>
      <c r="AN67" s="950"/>
      <c r="AO67" s="950"/>
      <c r="AP67" s="950"/>
      <c r="AQ67" s="657"/>
      <c r="AR67" s="657"/>
      <c r="AS67" s="657"/>
    </row>
    <row r="68" spans="2:46" ht="30" hidden="1" customHeight="1" outlineLevel="1">
      <c r="B68" s="669"/>
      <c r="C68" s="604"/>
      <c r="D68" s="604"/>
      <c r="E68" s="604"/>
      <c r="F68" s="602"/>
      <c r="G68" s="602"/>
      <c r="H68" s="602"/>
      <c r="I68" s="602"/>
      <c r="J68" s="602"/>
      <c r="K68" s="949" t="s">
        <v>556</v>
      </c>
      <c r="L68" s="949"/>
      <c r="M68" s="949"/>
      <c r="N68" s="949"/>
      <c r="O68" s="949"/>
      <c r="P68" s="671"/>
      <c r="Q68" s="951" t="s">
        <v>557</v>
      </c>
      <c r="R68" s="952"/>
      <c r="S68" s="953" t="str">
        <f>IF(入力シート!F42="","",入力シート!F42)</f>
        <v/>
      </c>
      <c r="T68" s="954"/>
      <c r="U68" s="954"/>
      <c r="V68" s="954"/>
      <c r="W68" s="954"/>
      <c r="X68" s="955"/>
      <c r="Y68" s="956" t="s">
        <v>558</v>
      </c>
      <c r="Z68" s="957"/>
      <c r="AA68" s="954" t="str">
        <f>IF(入力シート!F44="","",入力シート!F44&amp;"　"&amp;入力シート!J44)</f>
        <v/>
      </c>
      <c r="AB68" s="954"/>
      <c r="AC68" s="954"/>
      <c r="AD68" s="954"/>
      <c r="AE68" s="954"/>
      <c r="AF68" s="954"/>
      <c r="AG68" s="954"/>
      <c r="AH68" s="954"/>
      <c r="AI68" s="954"/>
      <c r="AJ68" s="954"/>
      <c r="AK68" s="954"/>
      <c r="AL68" s="954"/>
      <c r="AM68" s="954"/>
      <c r="AN68" s="954"/>
      <c r="AO68" s="954"/>
      <c r="AP68" s="954"/>
      <c r="AQ68" s="657"/>
      <c r="AR68" s="657"/>
      <c r="AS68" s="657"/>
      <c r="AT68" s="363" t="s">
        <v>204</v>
      </c>
    </row>
    <row r="69" spans="2:46" ht="30" customHeight="1" collapsed="1">
      <c r="B69" s="488"/>
      <c r="C69" s="488"/>
      <c r="D69" s="488"/>
      <c r="E69" s="681"/>
      <c r="F69" s="681"/>
      <c r="G69" s="682"/>
      <c r="H69" s="682"/>
      <c r="I69" s="488"/>
      <c r="J69" s="488"/>
      <c r="K69" s="488"/>
      <c r="L69" s="488"/>
      <c r="M69" s="488"/>
      <c r="N69" s="488"/>
      <c r="O69" s="488"/>
      <c r="P69" s="488"/>
      <c r="Q69" s="691"/>
      <c r="R69" s="691"/>
      <c r="S69" s="691"/>
      <c r="T69" s="691"/>
      <c r="U69" s="691"/>
      <c r="V69" s="691"/>
      <c r="W69" s="691"/>
      <c r="X69" s="691"/>
      <c r="Y69" s="691"/>
      <c r="Z69" s="691"/>
      <c r="AA69" s="691"/>
      <c r="AB69" s="691"/>
      <c r="AC69" s="691"/>
      <c r="AD69" s="691"/>
      <c r="AE69" s="691"/>
      <c r="AF69" s="691"/>
      <c r="AG69" s="691"/>
      <c r="AH69" s="691"/>
      <c r="AI69" s="691"/>
      <c r="AJ69" s="691"/>
      <c r="AK69" s="691"/>
      <c r="AL69" s="691"/>
      <c r="AM69" s="691"/>
      <c r="AN69" s="691"/>
      <c r="AO69" s="691"/>
      <c r="AP69" s="691"/>
      <c r="AQ69" s="488"/>
      <c r="AR69" s="488"/>
      <c r="AS69" s="488"/>
      <c r="AT69" s="363" t="s">
        <v>940</v>
      </c>
    </row>
    <row r="70" spans="2:46" ht="30" hidden="1" customHeight="1" outlineLevel="1">
      <c r="B70" s="669"/>
      <c r="C70" s="604"/>
      <c r="D70" s="604"/>
      <c r="E70" s="604"/>
      <c r="F70" s="602" t="s">
        <v>560</v>
      </c>
      <c r="G70" s="602"/>
      <c r="H70" s="602"/>
      <c r="I70" s="602"/>
      <c r="J70" s="602"/>
      <c r="K70" s="949" t="s">
        <v>593</v>
      </c>
      <c r="L70" s="949"/>
      <c r="M70" s="949"/>
      <c r="N70" s="949"/>
      <c r="O70" s="949"/>
      <c r="P70" s="949"/>
      <c r="Q70" s="950" t="str">
        <f>IF(入力シート!F55="","",入力シート!F55)</f>
        <v/>
      </c>
      <c r="R70" s="950"/>
      <c r="S70" s="950"/>
      <c r="T70" s="950"/>
      <c r="U70" s="950"/>
      <c r="V70" s="950"/>
      <c r="W70" s="950"/>
      <c r="X70" s="950"/>
      <c r="Y70" s="950"/>
      <c r="Z70" s="950"/>
      <c r="AA70" s="950"/>
      <c r="AB70" s="950"/>
      <c r="AC70" s="950"/>
      <c r="AD70" s="950"/>
      <c r="AE70" s="950"/>
      <c r="AF70" s="950"/>
      <c r="AG70" s="950"/>
      <c r="AH70" s="950"/>
      <c r="AI70" s="950"/>
      <c r="AJ70" s="950"/>
      <c r="AK70" s="950"/>
      <c r="AL70" s="950"/>
      <c r="AM70" s="950"/>
      <c r="AN70" s="950"/>
      <c r="AO70" s="950"/>
      <c r="AP70" s="950"/>
      <c r="AQ70" s="657"/>
      <c r="AR70" s="657"/>
      <c r="AS70" s="657"/>
    </row>
    <row r="71" spans="2:46" ht="30" hidden="1" customHeight="1" outlineLevel="1">
      <c r="B71" s="669"/>
      <c r="C71" s="604"/>
      <c r="D71" s="604"/>
      <c r="E71" s="604"/>
      <c r="F71" s="602"/>
      <c r="G71" s="602"/>
      <c r="H71" s="602"/>
      <c r="I71" s="602"/>
      <c r="J71" s="602"/>
      <c r="K71" s="949" t="s">
        <v>556</v>
      </c>
      <c r="L71" s="949"/>
      <c r="M71" s="949"/>
      <c r="N71" s="949"/>
      <c r="O71" s="949"/>
      <c r="P71" s="671"/>
      <c r="Q71" s="951" t="s">
        <v>557</v>
      </c>
      <c r="R71" s="952"/>
      <c r="S71" s="953" t="str">
        <f>IF(入力シート!F56="","",入力シート!F56)</f>
        <v/>
      </c>
      <c r="T71" s="954"/>
      <c r="U71" s="954"/>
      <c r="V71" s="954"/>
      <c r="W71" s="954"/>
      <c r="X71" s="955"/>
      <c r="Y71" s="956" t="s">
        <v>558</v>
      </c>
      <c r="Z71" s="957"/>
      <c r="AA71" s="954" t="str">
        <f>IF(入力シート!F58="","",入力シート!F58&amp;"　"&amp;入力シート!J58)</f>
        <v/>
      </c>
      <c r="AB71" s="954"/>
      <c r="AC71" s="954"/>
      <c r="AD71" s="954"/>
      <c r="AE71" s="954"/>
      <c r="AF71" s="954"/>
      <c r="AG71" s="954"/>
      <c r="AH71" s="954"/>
      <c r="AI71" s="954"/>
      <c r="AJ71" s="954"/>
      <c r="AK71" s="954"/>
      <c r="AL71" s="954"/>
      <c r="AM71" s="954"/>
      <c r="AN71" s="954"/>
      <c r="AO71" s="954"/>
      <c r="AP71" s="954"/>
      <c r="AQ71" s="657"/>
      <c r="AR71" s="657"/>
      <c r="AS71" s="657"/>
      <c r="AT71" s="363" t="s">
        <v>204</v>
      </c>
    </row>
    <row r="72" spans="2:46" ht="30" customHeight="1" collapsed="1">
      <c r="B72" s="488"/>
      <c r="C72" s="488"/>
      <c r="D72" s="488"/>
      <c r="E72" s="681"/>
      <c r="F72" s="681"/>
      <c r="G72" s="682"/>
      <c r="H72" s="682"/>
      <c r="I72" s="488"/>
      <c r="J72" s="488"/>
      <c r="K72" s="488"/>
      <c r="L72" s="488"/>
      <c r="M72" s="488"/>
      <c r="N72" s="488"/>
      <c r="O72" s="488"/>
      <c r="P72" s="488"/>
      <c r="Q72" s="691"/>
      <c r="R72" s="691"/>
      <c r="S72" s="691"/>
      <c r="T72" s="691"/>
      <c r="U72" s="691"/>
      <c r="V72" s="691"/>
      <c r="W72" s="691"/>
      <c r="X72" s="691"/>
      <c r="Y72" s="691"/>
      <c r="Z72" s="691"/>
      <c r="AA72" s="691"/>
      <c r="AB72" s="691"/>
      <c r="AC72" s="691"/>
      <c r="AD72" s="691"/>
      <c r="AE72" s="691"/>
      <c r="AF72" s="691"/>
      <c r="AG72" s="691"/>
      <c r="AH72" s="691"/>
      <c r="AI72" s="691"/>
      <c r="AJ72" s="691"/>
      <c r="AK72" s="691"/>
      <c r="AL72" s="691"/>
      <c r="AM72" s="691"/>
      <c r="AN72" s="691"/>
      <c r="AO72" s="691"/>
      <c r="AP72" s="691"/>
      <c r="AQ72" s="488"/>
      <c r="AR72" s="488"/>
      <c r="AS72" s="488"/>
      <c r="AT72" s="363" t="s">
        <v>941</v>
      </c>
    </row>
    <row r="73" spans="2:46" ht="30" hidden="1" customHeight="1" outlineLevel="1">
      <c r="B73" s="669"/>
      <c r="C73" s="604"/>
      <c r="D73" s="604"/>
      <c r="E73" s="604"/>
      <c r="F73" s="602" t="s">
        <v>561</v>
      </c>
      <c r="G73" s="602"/>
      <c r="H73" s="602"/>
      <c r="I73" s="602"/>
      <c r="J73" s="602"/>
      <c r="K73" s="949" t="s">
        <v>593</v>
      </c>
      <c r="L73" s="949"/>
      <c r="M73" s="949"/>
      <c r="N73" s="949"/>
      <c r="O73" s="949"/>
      <c r="P73" s="949"/>
      <c r="Q73" s="950" t="str">
        <f>IF(入力シート!F69="","",入力シート!F69)</f>
        <v/>
      </c>
      <c r="R73" s="950"/>
      <c r="S73" s="950"/>
      <c r="T73" s="950"/>
      <c r="U73" s="950"/>
      <c r="V73" s="950"/>
      <c r="W73" s="950"/>
      <c r="X73" s="950"/>
      <c r="Y73" s="950"/>
      <c r="Z73" s="950"/>
      <c r="AA73" s="950"/>
      <c r="AB73" s="950"/>
      <c r="AC73" s="950"/>
      <c r="AD73" s="950"/>
      <c r="AE73" s="950"/>
      <c r="AF73" s="950"/>
      <c r="AG73" s="950"/>
      <c r="AH73" s="950"/>
      <c r="AI73" s="950"/>
      <c r="AJ73" s="950"/>
      <c r="AK73" s="950"/>
      <c r="AL73" s="950"/>
      <c r="AM73" s="950"/>
      <c r="AN73" s="950"/>
      <c r="AO73" s="950"/>
      <c r="AP73" s="950"/>
      <c r="AQ73" s="657"/>
      <c r="AR73" s="657"/>
      <c r="AS73" s="657"/>
    </row>
    <row r="74" spans="2:46" ht="30" hidden="1" customHeight="1" outlineLevel="1">
      <c r="B74" s="669"/>
      <c r="C74" s="604"/>
      <c r="D74" s="604"/>
      <c r="E74" s="604"/>
      <c r="F74" s="602"/>
      <c r="G74" s="602"/>
      <c r="H74" s="602"/>
      <c r="I74" s="602"/>
      <c r="J74" s="602"/>
      <c r="K74" s="949" t="s">
        <v>556</v>
      </c>
      <c r="L74" s="949"/>
      <c r="M74" s="949"/>
      <c r="N74" s="949"/>
      <c r="O74" s="949"/>
      <c r="P74" s="671"/>
      <c r="Q74" s="951" t="s">
        <v>557</v>
      </c>
      <c r="R74" s="952"/>
      <c r="S74" s="953" t="str">
        <f>IF(入力シート!F70="","",入力シート!F70)</f>
        <v/>
      </c>
      <c r="T74" s="954"/>
      <c r="U74" s="954"/>
      <c r="V74" s="954"/>
      <c r="W74" s="954"/>
      <c r="X74" s="955"/>
      <c r="Y74" s="956" t="s">
        <v>558</v>
      </c>
      <c r="Z74" s="957"/>
      <c r="AA74" s="954" t="str">
        <f>IF(入力シート!F72="","",入力シート!F72&amp;"　"&amp;入力シート!J72)</f>
        <v/>
      </c>
      <c r="AB74" s="954"/>
      <c r="AC74" s="954"/>
      <c r="AD74" s="954"/>
      <c r="AE74" s="954"/>
      <c r="AF74" s="954"/>
      <c r="AG74" s="954"/>
      <c r="AH74" s="954"/>
      <c r="AI74" s="954"/>
      <c r="AJ74" s="954"/>
      <c r="AK74" s="954"/>
      <c r="AL74" s="954"/>
      <c r="AM74" s="954"/>
      <c r="AN74" s="954"/>
      <c r="AO74" s="954"/>
      <c r="AP74" s="954"/>
      <c r="AQ74" s="657"/>
      <c r="AR74" s="657"/>
      <c r="AS74" s="657"/>
      <c r="AT74" s="363" t="s">
        <v>204</v>
      </c>
    </row>
    <row r="75" spans="2:46" ht="18" customHeight="1" collapsed="1">
      <c r="B75" s="488"/>
      <c r="C75" s="488"/>
      <c r="D75" s="488"/>
      <c r="E75" s="681"/>
      <c r="F75" s="681"/>
      <c r="G75" s="682"/>
      <c r="H75" s="682"/>
      <c r="I75" s="488"/>
      <c r="J75" s="488"/>
      <c r="K75" s="488"/>
      <c r="L75" s="488"/>
      <c r="M75" s="488"/>
      <c r="N75" s="488"/>
      <c r="O75" s="488"/>
      <c r="P75" s="488"/>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row>
  </sheetData>
  <sheetProtection algorithmName="SHA-512" hashValue="IqCO0mF1pHPX+vSNJunJitBQo33vPZ+osHRjiDsIuO34qTlt0AblSAlubWPXzJmWPTYKbetdotJ7EABnNh3wSw==" saltValue="YaOPG38c/6J3c+ceQ8fjCA==" spinCount="100000" sheet="1" formatCells="0" formatRows="0" insertRows="0" deleteRows="0" selectLockedCells="1" autoFilter="0" pivotTables="0"/>
  <mergeCells count="57">
    <mergeCell ref="D54:AS54"/>
    <mergeCell ref="D48:AS48"/>
    <mergeCell ref="D33:AS33"/>
    <mergeCell ref="B60:AS60"/>
    <mergeCell ref="AH62:AP62"/>
    <mergeCell ref="D57:AS57"/>
    <mergeCell ref="D45:AS45"/>
    <mergeCell ref="D51:AS51"/>
    <mergeCell ref="D52:AS52"/>
    <mergeCell ref="D53:AS53"/>
    <mergeCell ref="D20:AS20"/>
    <mergeCell ref="D23:AS23"/>
    <mergeCell ref="D26:AS26"/>
    <mergeCell ref="D41:AS41"/>
    <mergeCell ref="D44:AS44"/>
    <mergeCell ref="D27:AS27"/>
    <mergeCell ref="D40:AS40"/>
    <mergeCell ref="D30:AS30"/>
    <mergeCell ref="D37:AS37"/>
    <mergeCell ref="D34:AS34"/>
    <mergeCell ref="B4:N4"/>
    <mergeCell ref="B5:N5"/>
    <mergeCell ref="B6:AS7"/>
    <mergeCell ref="B8:AS8"/>
    <mergeCell ref="D17:AS17"/>
    <mergeCell ref="B9:AS9"/>
    <mergeCell ref="D12:AS12"/>
    <mergeCell ref="D13:AS13"/>
    <mergeCell ref="D14:AS14"/>
    <mergeCell ref="K64:P64"/>
    <mergeCell ref="Q64:AP64"/>
    <mergeCell ref="K65:O65"/>
    <mergeCell ref="Q65:R65"/>
    <mergeCell ref="S65:X65"/>
    <mergeCell ref="Y65:Z65"/>
    <mergeCell ref="AA65:AP65"/>
    <mergeCell ref="K67:P67"/>
    <mergeCell ref="Q67:AP67"/>
    <mergeCell ref="K68:O68"/>
    <mergeCell ref="Q68:R68"/>
    <mergeCell ref="S68:X68"/>
    <mergeCell ref="Y68:Z68"/>
    <mergeCell ref="AA68:AP68"/>
    <mergeCell ref="K70:P70"/>
    <mergeCell ref="Q70:AP70"/>
    <mergeCell ref="K71:O71"/>
    <mergeCell ref="Q71:R71"/>
    <mergeCell ref="S71:X71"/>
    <mergeCell ref="Y71:Z71"/>
    <mergeCell ref="AA71:AP71"/>
    <mergeCell ref="K73:P73"/>
    <mergeCell ref="Q73:AP73"/>
    <mergeCell ref="K74:O74"/>
    <mergeCell ref="Q74:R74"/>
    <mergeCell ref="S74:X74"/>
    <mergeCell ref="Y74:Z74"/>
    <mergeCell ref="AA74:AP74"/>
  </mergeCells>
  <phoneticPr fontId="23"/>
  <conditionalFormatting sqref="B12:D12 AT12:AT14 B13:C14 B15:AT16 B17:D17 AT17 B18:AT19 B20:D20 AT20 B21:AT22 B23:D23 AT23 B24:AT25 B26:D26 AT26:AT27 B27:C27 B28:AT29 B30:D30 AT30 B31:AT32 B33:D33 AT33:AT34 B34:C34 B35:AT36 B37:D37 AT37 B38:AT39 B40:D40 AT40:AT41 B41:C41 B42:AT43 B44:D44 AT44:AT45 B45:C45 B46:AT47 B48:D48 AT48 B49:AT50 B51:D51 AT51:AT54 B52:C54 B55:AT55 B58:AT60">
    <cfRule type="expression" priority="25">
      <formula>CELL("protect",B12)=0</formula>
    </cfRule>
  </conditionalFormatting>
  <conditionalFormatting sqref="B67:P68 AQ67:AS68">
    <cfRule type="expression" priority="22">
      <formula>CELL("protect",B67)=0</formula>
    </cfRule>
  </conditionalFormatting>
  <conditionalFormatting sqref="B70:P71 AQ70:AS71">
    <cfRule type="expression" priority="17">
      <formula>CELL("protect",B70)=0</formula>
    </cfRule>
  </conditionalFormatting>
  <conditionalFormatting sqref="B73:P74 AQ73:AS74">
    <cfRule type="expression" priority="15">
      <formula>CELL("protect",B73)=0</formula>
    </cfRule>
  </conditionalFormatting>
  <conditionalFormatting sqref="B66:AC66 AS66">
    <cfRule type="expression" priority="23">
      <formula>CELL("protect",B66)=0</formula>
    </cfRule>
  </conditionalFormatting>
  <conditionalFormatting sqref="B56:AS56 B57:D57">
    <cfRule type="expression" priority="2">
      <formula>CELL("protect",B56)=0</formula>
    </cfRule>
  </conditionalFormatting>
  <conditionalFormatting sqref="Q65">
    <cfRule type="containsBlanks" dxfId="313" priority="10">
      <formula>LEN(TRIM(Q65))=0</formula>
    </cfRule>
  </conditionalFormatting>
  <conditionalFormatting sqref="Q68">
    <cfRule type="containsBlanks" dxfId="312" priority="8">
      <formula>LEN(TRIM(Q68))=0</formula>
    </cfRule>
  </conditionalFormatting>
  <conditionalFormatting sqref="Q71">
    <cfRule type="containsBlanks" dxfId="311" priority="6">
      <formula>LEN(TRIM(Q71))=0</formula>
    </cfRule>
  </conditionalFormatting>
  <conditionalFormatting sqref="Q74">
    <cfRule type="containsBlanks" dxfId="310" priority="4">
      <formula>LEN(TRIM(Q74))=0</formula>
    </cfRule>
  </conditionalFormatting>
  <conditionalFormatting sqref="Q4:AT5 B6 AS61:AT61 B61:AC63 AS62:AS63 B69:AS69 B72:AS72 B75:AS75 B76:AT1048576">
    <cfRule type="expression" priority="26">
      <formula>CELL("protect",B4)=0</formula>
    </cfRule>
  </conditionalFormatting>
  <conditionalFormatting sqref="Y65">
    <cfRule type="containsBlanks" dxfId="309" priority="9">
      <formula>LEN(TRIM(Y65))=0</formula>
    </cfRule>
  </conditionalFormatting>
  <conditionalFormatting sqref="Y68">
    <cfRule type="containsBlanks" dxfId="308" priority="7">
      <formula>LEN(TRIM(Y68))=0</formula>
    </cfRule>
  </conditionalFormatting>
  <conditionalFormatting sqref="Y71">
    <cfRule type="containsBlanks" dxfId="307" priority="5">
      <formula>LEN(TRIM(Y71))=0</formula>
    </cfRule>
  </conditionalFormatting>
  <conditionalFormatting sqref="Y74">
    <cfRule type="containsBlanks" dxfId="306" priority="3">
      <formula>LEN(TRIM(Y74))=0</formula>
    </cfRule>
  </conditionalFormatting>
  <conditionalFormatting sqref="AT6:AT9 B8:B9 B10:AT11 B64:P65 AQ64:AS65">
    <cfRule type="expression" priority="24">
      <formula>CELL("protect",B6)=0</formula>
    </cfRule>
  </conditionalFormatting>
  <dataValidations count="2">
    <dataValidation imeMode="hiragana" allowBlank="1" showInputMessage="1" showErrorMessage="1" sqref="Q64 Q70 Q67 Q73" xr:uid="{0C23781F-41F2-4FB6-A2EA-DB4A4AC7A82D}"/>
    <dataValidation imeMode="disabled" allowBlank="1" showInputMessage="1" showErrorMessage="1" sqref="AF62:AH62" xr:uid="{A05C956C-873D-427A-8266-8BA47AC8B5FF}"/>
  </dataValidations>
  <printOptions horizontalCentered="1"/>
  <pageMargins left="0.51181102362204722" right="0.11811023622047245" top="0.35433070866141736" bottom="0.35433070866141736" header="0.31496062992125984" footer="0.11811023622047245"/>
  <pageSetup paperSize="9" scale="69" fitToHeight="0" orientation="portrait" r:id="rId1"/>
  <headerFooter scaleWithDoc="0">
    <oddFooter>&amp;R&amp;K00-036R7中層ZEH-M_ver.1.1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sheetPr>
    <outlinePr summaryBelow="0"/>
    <pageSetUpPr fitToPage="1"/>
  </sheetPr>
  <dimension ref="A1:CK94"/>
  <sheetViews>
    <sheetView showGridLines="0" showZeros="0" view="pageBreakPreview" topLeftCell="B1" zoomScale="80" zoomScaleNormal="55" zoomScaleSheetLayoutView="80" workbookViewId="0">
      <selection activeCell="D14" sqref="D14:L14"/>
    </sheetView>
  </sheetViews>
  <sheetFormatPr defaultColWidth="3" defaultRowHeight="18" customHeight="1" outlineLevelRow="1"/>
  <cols>
    <col min="1" max="1" width="3" style="182" hidden="1" customWidth="1"/>
    <col min="2" max="4" width="3" style="182" customWidth="1"/>
    <col min="5" max="6" width="3" style="187" customWidth="1"/>
    <col min="7" max="8" width="3" style="189" customWidth="1"/>
    <col min="9" max="44" width="3" style="182" customWidth="1"/>
    <col min="45" max="45" width="3" style="183"/>
    <col min="46" max="48" width="3" style="182"/>
    <col min="49" max="49" width="3" style="719"/>
    <col min="50" max="87" width="3" style="279"/>
    <col min="88" max="89" width="3" style="323"/>
    <col min="90" max="16384" width="3" style="182"/>
  </cols>
  <sheetData>
    <row r="1" spans="1:89" s="358" customFormat="1" ht="17.25">
      <c r="A1" s="356"/>
      <c r="B1" s="351"/>
      <c r="C1" s="357"/>
      <c r="D1" s="357"/>
      <c r="E1" s="357"/>
      <c r="F1" s="357"/>
      <c r="G1" s="357"/>
      <c r="H1" s="357"/>
      <c r="AW1" s="718"/>
    </row>
    <row r="2" spans="1:89" s="368" customFormat="1" ht="17.25">
      <c r="A2" s="365"/>
      <c r="B2" s="366"/>
      <c r="C2" s="367"/>
      <c r="D2" s="367"/>
      <c r="E2" s="367"/>
      <c r="F2" s="367"/>
      <c r="G2" s="367"/>
      <c r="H2" s="367"/>
      <c r="AE2" s="369"/>
      <c r="AS2" s="370"/>
      <c r="AW2" s="362"/>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70"/>
      <c r="CK2" s="370"/>
    </row>
    <row r="3" spans="1:89" s="180" customFormat="1" ht="21">
      <c r="A3" s="179"/>
      <c r="B3" s="334"/>
      <c r="C3" s="335"/>
      <c r="D3" s="335"/>
      <c r="E3" s="335"/>
      <c r="F3" s="335"/>
      <c r="G3" s="335"/>
      <c r="H3" s="335"/>
      <c r="I3" s="336"/>
      <c r="J3" s="336"/>
      <c r="K3" s="336"/>
      <c r="L3" s="336"/>
      <c r="M3" s="336"/>
      <c r="N3" s="336"/>
      <c r="O3" s="336"/>
      <c r="P3" s="336"/>
      <c r="Q3" s="336"/>
      <c r="R3" s="336"/>
      <c r="S3" s="336"/>
      <c r="T3" s="336"/>
      <c r="U3" s="336"/>
      <c r="V3" s="336"/>
      <c r="W3" s="336"/>
      <c r="X3" s="336"/>
      <c r="Y3" s="336"/>
      <c r="Z3" s="336"/>
      <c r="AA3" s="336"/>
      <c r="AB3" s="336"/>
      <c r="AC3" s="336"/>
      <c r="AD3" s="336"/>
      <c r="AE3" s="337"/>
      <c r="AF3" s="336"/>
      <c r="AG3" s="336"/>
      <c r="AH3" s="336"/>
      <c r="AI3" s="336"/>
      <c r="AJ3" s="336"/>
      <c r="AK3" s="336"/>
      <c r="AL3" s="336"/>
      <c r="AM3" s="336"/>
      <c r="AN3" s="336"/>
      <c r="AO3" s="336"/>
      <c r="AP3" s="336"/>
      <c r="AQ3" s="336"/>
      <c r="AR3" s="336"/>
      <c r="AS3" s="338"/>
      <c r="AT3" s="336"/>
      <c r="AU3" s="336"/>
      <c r="AV3" s="336"/>
      <c r="AW3" s="362"/>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181"/>
      <c r="CK3" s="181"/>
    </row>
    <row r="4" spans="1:89" ht="20.100000000000001" customHeight="1">
      <c r="B4" s="978" t="s">
        <v>514</v>
      </c>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c r="AH4" s="978"/>
      <c r="AI4" s="978"/>
      <c r="AJ4" s="978"/>
      <c r="AK4" s="978"/>
      <c r="AL4" s="978"/>
      <c r="AM4" s="978"/>
      <c r="AN4" s="978"/>
      <c r="AO4" s="978"/>
      <c r="AP4" s="978"/>
      <c r="AQ4" s="978"/>
      <c r="AR4" s="978"/>
      <c r="AS4" s="978"/>
      <c r="AT4" s="978"/>
      <c r="AU4" s="978"/>
      <c r="AV4" s="978"/>
    </row>
    <row r="5" spans="1:89" ht="20.100000000000001" customHeight="1">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9"/>
      <c r="AT5" s="184"/>
      <c r="AU5" s="184"/>
      <c r="AV5" s="184"/>
    </row>
    <row r="6" spans="1:89" ht="34.5" customHeight="1">
      <c r="B6" s="962" t="s">
        <v>883</v>
      </c>
      <c r="C6" s="962"/>
      <c r="D6" s="962"/>
      <c r="E6" s="962"/>
      <c r="F6" s="962"/>
      <c r="G6" s="962"/>
      <c r="H6" s="962"/>
      <c r="I6" s="962"/>
      <c r="J6" s="962"/>
      <c r="K6" s="962"/>
      <c r="L6" s="962"/>
      <c r="M6" s="962"/>
      <c r="N6" s="962"/>
      <c r="O6" s="962"/>
      <c r="P6" s="962"/>
      <c r="Q6" s="962"/>
      <c r="R6" s="962"/>
      <c r="S6" s="962"/>
      <c r="T6" s="962"/>
      <c r="U6" s="962"/>
      <c r="V6" s="962"/>
      <c r="W6" s="962"/>
      <c r="X6" s="962"/>
      <c r="Y6" s="962"/>
      <c r="Z6" s="962"/>
      <c r="AA6" s="962"/>
      <c r="AB6" s="962"/>
      <c r="AC6" s="962"/>
      <c r="AD6" s="962"/>
      <c r="AE6" s="962"/>
      <c r="AF6" s="962"/>
      <c r="AG6" s="962"/>
      <c r="AH6" s="962"/>
      <c r="AI6" s="962"/>
      <c r="AJ6" s="962"/>
      <c r="AK6" s="962"/>
      <c r="AL6" s="962"/>
      <c r="AM6" s="962"/>
      <c r="AN6" s="962"/>
      <c r="AO6" s="962"/>
      <c r="AP6" s="962"/>
      <c r="AQ6" s="962"/>
      <c r="AR6" s="962"/>
      <c r="AS6" s="962"/>
      <c r="AT6" s="962"/>
      <c r="AU6" s="962"/>
      <c r="AV6" s="962"/>
    </row>
    <row r="7" spans="1:89" ht="13.5" customHeight="1">
      <c r="B7" s="962"/>
      <c r="C7" s="962"/>
      <c r="D7" s="962"/>
      <c r="E7" s="962"/>
      <c r="F7" s="962"/>
      <c r="G7" s="962"/>
      <c r="H7" s="962"/>
      <c r="I7" s="962"/>
      <c r="J7" s="962"/>
      <c r="K7" s="962"/>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962"/>
      <c r="AM7" s="962"/>
      <c r="AN7" s="962"/>
      <c r="AO7" s="962"/>
      <c r="AP7" s="962"/>
      <c r="AQ7" s="962"/>
      <c r="AR7" s="962"/>
      <c r="AS7" s="962"/>
      <c r="AT7" s="962"/>
      <c r="AU7" s="962"/>
      <c r="AV7" s="962"/>
    </row>
    <row r="8" spans="1:89" ht="17.25" customHeight="1">
      <c r="B8" s="341" t="s">
        <v>463</v>
      </c>
      <c r="C8" s="341"/>
      <c r="D8" s="658" t="s">
        <v>464</v>
      </c>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656"/>
      <c r="AT8" s="657"/>
      <c r="AU8" s="657"/>
      <c r="AV8" s="657"/>
    </row>
    <row r="9" spans="1:89" ht="18" customHeight="1">
      <c r="B9" s="657"/>
      <c r="C9" s="341"/>
      <c r="D9" s="976" t="s">
        <v>884</v>
      </c>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c r="AT9" s="976"/>
      <c r="AU9" s="976"/>
      <c r="AV9" s="976"/>
    </row>
    <row r="10" spans="1:89" ht="18.75" customHeight="1">
      <c r="B10" s="657"/>
      <c r="C10" s="341"/>
      <c r="D10" s="976" t="s">
        <v>871</v>
      </c>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c r="AT10" s="976"/>
      <c r="AU10" s="976"/>
      <c r="AV10" s="976"/>
    </row>
    <row r="11" spans="1:89" ht="17.25" customHeight="1">
      <c r="B11" s="657"/>
      <c r="C11" s="341"/>
      <c r="D11" s="976" t="s">
        <v>885</v>
      </c>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row>
    <row r="12" spans="1:89" ht="17.25" customHeight="1">
      <c r="B12" s="657"/>
      <c r="C12" s="341"/>
      <c r="D12" s="976" t="s">
        <v>485</v>
      </c>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c r="AU12" s="976"/>
      <c r="AV12" s="976"/>
    </row>
    <row r="13" spans="1:89" ht="17.25" customHeight="1">
      <c r="B13" s="657"/>
      <c r="C13" s="341"/>
      <c r="D13" s="976" t="s">
        <v>717</v>
      </c>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656"/>
      <c r="AT13" s="657"/>
      <c r="AU13" s="657"/>
      <c r="AV13" s="657"/>
    </row>
    <row r="14" spans="1:89" ht="17.25" customHeight="1">
      <c r="B14" s="657"/>
      <c r="C14" s="341"/>
      <c r="D14" s="979" t="s">
        <v>799</v>
      </c>
      <c r="E14" s="979"/>
      <c r="F14" s="979"/>
      <c r="G14" s="979"/>
      <c r="H14" s="979"/>
      <c r="I14" s="979"/>
      <c r="J14" s="979"/>
      <c r="K14" s="979"/>
      <c r="L14" s="97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6"/>
      <c r="AT14" s="657"/>
      <c r="AU14" s="657"/>
      <c r="AV14" s="657"/>
    </row>
    <row r="15" spans="1:89" s="183" customFormat="1" ht="7.5" customHeight="1">
      <c r="A15" s="182"/>
      <c r="B15" s="657"/>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656"/>
      <c r="AT15" s="656"/>
      <c r="AU15" s="656"/>
      <c r="AV15" s="656"/>
      <c r="AW15" s="363"/>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c r="CH15" s="175"/>
      <c r="CI15" s="175"/>
    </row>
    <row r="16" spans="1:89" s="183" customFormat="1" ht="17.25" customHeight="1">
      <c r="A16" s="182"/>
      <c r="B16" s="341" t="s">
        <v>74</v>
      </c>
      <c r="C16" s="341"/>
      <c r="D16" s="658" t="s">
        <v>465</v>
      </c>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656"/>
      <c r="AT16" s="656"/>
      <c r="AU16" s="656"/>
      <c r="AV16" s="656"/>
      <c r="AW16" s="363"/>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row>
    <row r="17" spans="1:87" s="183" customFormat="1" ht="17.25" customHeight="1">
      <c r="A17" s="182"/>
      <c r="B17" s="657"/>
      <c r="C17" s="341"/>
      <c r="D17" s="341" t="s">
        <v>686</v>
      </c>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656"/>
      <c r="AT17" s="656"/>
      <c r="AU17" s="656"/>
      <c r="AV17" s="656"/>
      <c r="AW17" s="363"/>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row>
    <row r="18" spans="1:87" s="183" customFormat="1" ht="17.25" customHeight="1">
      <c r="A18" s="182"/>
      <c r="B18" s="657"/>
      <c r="C18" s="341"/>
      <c r="D18" s="341" t="s">
        <v>466</v>
      </c>
      <c r="E18" s="341"/>
      <c r="F18" s="662"/>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c r="AG18" s="341"/>
      <c r="AH18" s="341"/>
      <c r="AI18" s="341"/>
      <c r="AJ18" s="341"/>
      <c r="AK18" s="341"/>
      <c r="AL18" s="341"/>
      <c r="AM18" s="341"/>
      <c r="AN18" s="341"/>
      <c r="AO18" s="341"/>
      <c r="AP18" s="341"/>
      <c r="AQ18" s="341"/>
      <c r="AR18" s="341"/>
      <c r="AS18" s="656"/>
      <c r="AT18" s="656"/>
      <c r="AU18" s="656"/>
      <c r="AV18" s="656"/>
      <c r="AW18" s="363"/>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row>
    <row r="19" spans="1:87" s="183" customFormat="1" ht="17.25" customHeight="1">
      <c r="A19" s="182"/>
      <c r="B19" s="657"/>
      <c r="C19" s="341"/>
      <c r="D19" s="341" t="s">
        <v>515</v>
      </c>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656"/>
      <c r="AT19" s="656"/>
      <c r="AU19" s="656"/>
      <c r="AV19" s="656"/>
      <c r="AW19" s="363"/>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row>
    <row r="20" spans="1:87" s="183" customFormat="1" ht="17.25" customHeight="1">
      <c r="A20" s="182"/>
      <c r="B20" s="657"/>
      <c r="C20" s="341"/>
      <c r="D20" s="341" t="s">
        <v>727</v>
      </c>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656"/>
      <c r="AT20" s="656"/>
      <c r="AU20" s="656"/>
      <c r="AV20" s="656"/>
      <c r="AW20" s="363"/>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row>
    <row r="21" spans="1:87" s="183" customFormat="1" ht="17.25" customHeight="1">
      <c r="A21" s="182"/>
      <c r="B21" s="657"/>
      <c r="C21" s="341"/>
      <c r="D21" s="341" t="s">
        <v>516</v>
      </c>
      <c r="E21" s="341"/>
      <c r="F21" s="341"/>
      <c r="G21" s="341"/>
      <c r="H21" s="341"/>
      <c r="I21" s="341"/>
      <c r="J21" s="341"/>
      <c r="K21" s="341"/>
      <c r="L21" s="341"/>
      <c r="M21" s="341"/>
      <c r="N21" s="341"/>
      <c r="O21" s="341"/>
      <c r="P21" s="341"/>
      <c r="Q21" s="663"/>
      <c r="R21" s="341"/>
      <c r="S21" s="341"/>
      <c r="T21" s="341"/>
      <c r="U21" s="341"/>
      <c r="V21" s="341"/>
      <c r="W21" s="341"/>
      <c r="X21" s="341"/>
      <c r="Y21" s="341"/>
      <c r="Z21" s="341"/>
      <c r="AA21" s="341"/>
      <c r="AB21" s="341"/>
      <c r="AC21" s="341"/>
      <c r="AD21" s="341"/>
      <c r="AE21" s="341"/>
      <c r="AF21" s="341"/>
      <c r="AG21" s="341"/>
      <c r="AH21" s="341"/>
      <c r="AI21" s="341"/>
      <c r="AJ21" s="341"/>
      <c r="AK21" s="341"/>
      <c r="AL21" s="341"/>
      <c r="AM21" s="341"/>
      <c r="AN21" s="341"/>
      <c r="AO21" s="341"/>
      <c r="AP21" s="341"/>
      <c r="AQ21" s="341"/>
      <c r="AR21" s="341"/>
      <c r="AS21" s="656"/>
      <c r="AT21" s="656"/>
      <c r="AU21" s="656"/>
      <c r="AV21" s="656"/>
      <c r="AW21" s="363"/>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row>
    <row r="22" spans="1:87" s="183" customFormat="1" ht="17.25" customHeight="1">
      <c r="A22" s="182"/>
      <c r="B22" s="657"/>
      <c r="C22" s="341"/>
      <c r="D22" s="341" t="s">
        <v>467</v>
      </c>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c r="AG22" s="341"/>
      <c r="AH22" s="341"/>
      <c r="AI22" s="341"/>
      <c r="AJ22" s="341"/>
      <c r="AK22" s="341"/>
      <c r="AL22" s="341"/>
      <c r="AM22" s="341"/>
      <c r="AN22" s="341"/>
      <c r="AO22" s="341"/>
      <c r="AP22" s="341"/>
      <c r="AQ22" s="341"/>
      <c r="AR22" s="341"/>
      <c r="AS22" s="656"/>
      <c r="AT22" s="656"/>
      <c r="AU22" s="656"/>
      <c r="AV22" s="656"/>
      <c r="AW22" s="363"/>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row>
    <row r="23" spans="1:87" s="183" customFormat="1" ht="7.5" customHeight="1">
      <c r="A23" s="182"/>
      <c r="B23" s="657"/>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656"/>
      <c r="AT23" s="656"/>
      <c r="AU23" s="656"/>
      <c r="AV23" s="656"/>
      <c r="AW23" s="363"/>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row>
    <row r="24" spans="1:87" s="183" customFormat="1" ht="17.25" customHeight="1">
      <c r="A24" s="182"/>
      <c r="B24" s="341" t="s">
        <v>468</v>
      </c>
      <c r="C24" s="341"/>
      <c r="D24" s="658" t="s">
        <v>484</v>
      </c>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656"/>
      <c r="AT24" s="656"/>
      <c r="AU24" s="656"/>
      <c r="AV24" s="656"/>
      <c r="AW24" s="363"/>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row>
    <row r="25" spans="1:87" s="183" customFormat="1" ht="17.25" customHeight="1">
      <c r="A25" s="182"/>
      <c r="B25" s="657"/>
      <c r="C25" s="341"/>
      <c r="D25" s="341" t="s">
        <v>886</v>
      </c>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1"/>
      <c r="AI25" s="341"/>
      <c r="AJ25" s="341"/>
      <c r="AK25" s="341"/>
      <c r="AL25" s="341"/>
      <c r="AM25" s="341"/>
      <c r="AN25" s="341"/>
      <c r="AO25" s="341"/>
      <c r="AP25" s="341"/>
      <c r="AQ25" s="341"/>
      <c r="AR25" s="341"/>
      <c r="AS25" s="661"/>
      <c r="AT25" s="661"/>
      <c r="AU25" s="661"/>
      <c r="AV25" s="661"/>
      <c r="AW25" s="363"/>
    </row>
    <row r="26" spans="1:87" s="183" customFormat="1" ht="17.25" customHeight="1">
      <c r="A26" s="182"/>
      <c r="B26" s="657"/>
      <c r="C26" s="341"/>
      <c r="D26" s="341" t="s">
        <v>887</v>
      </c>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c r="AG26" s="341"/>
      <c r="AH26" s="341"/>
      <c r="AI26" s="341"/>
      <c r="AJ26" s="341"/>
      <c r="AK26" s="341"/>
      <c r="AL26" s="341"/>
      <c r="AM26" s="341"/>
      <c r="AN26" s="341"/>
      <c r="AO26" s="341"/>
      <c r="AP26" s="341"/>
      <c r="AQ26" s="341"/>
      <c r="AR26" s="341"/>
      <c r="AS26" s="661"/>
      <c r="AT26" s="661"/>
      <c r="AU26" s="661"/>
      <c r="AV26" s="661"/>
      <c r="AW26" s="363"/>
    </row>
    <row r="27" spans="1:87" s="183" customFormat="1" ht="17.25" customHeight="1">
      <c r="A27" s="182"/>
      <c r="B27" s="657"/>
      <c r="C27" s="341"/>
      <c r="D27" s="341" t="s">
        <v>800</v>
      </c>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661"/>
      <c r="AT27" s="661"/>
      <c r="AU27" s="661"/>
      <c r="AV27" s="661"/>
      <c r="AW27" s="363"/>
    </row>
    <row r="28" spans="1:87" s="183" customFormat="1" ht="17.25" customHeight="1">
      <c r="A28" s="182"/>
      <c r="B28" s="657"/>
      <c r="C28" s="341"/>
      <c r="D28" s="341" t="s">
        <v>888</v>
      </c>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c r="AJ28" s="341"/>
      <c r="AK28" s="341"/>
      <c r="AL28" s="341"/>
      <c r="AM28" s="341"/>
      <c r="AN28" s="341"/>
      <c r="AO28" s="341"/>
      <c r="AP28" s="341"/>
      <c r="AQ28" s="341"/>
      <c r="AR28" s="341"/>
      <c r="AS28" s="661"/>
      <c r="AT28" s="661"/>
      <c r="AU28" s="661"/>
      <c r="AV28" s="661"/>
      <c r="AW28" s="363"/>
    </row>
    <row r="29" spans="1:87" s="183" customFormat="1" ht="17.25" customHeight="1">
      <c r="A29" s="182"/>
      <c r="B29" s="657"/>
      <c r="C29" s="341"/>
      <c r="D29" s="341" t="s">
        <v>801</v>
      </c>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661"/>
      <c r="AT29" s="661"/>
      <c r="AU29" s="661"/>
      <c r="AV29" s="661"/>
      <c r="AW29" s="363"/>
    </row>
    <row r="30" spans="1:87" s="183" customFormat="1" ht="7.5" customHeight="1">
      <c r="A30" s="182"/>
      <c r="B30" s="657"/>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656"/>
      <c r="AT30" s="656"/>
      <c r="AU30" s="656"/>
      <c r="AV30" s="656"/>
      <c r="AW30" s="363"/>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row>
    <row r="31" spans="1:87" s="183" customFormat="1" ht="17.25" customHeight="1">
      <c r="A31" s="182"/>
      <c r="B31" s="341" t="s">
        <v>486</v>
      </c>
      <c r="C31" s="341"/>
      <c r="D31" s="658" t="s">
        <v>469</v>
      </c>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341"/>
      <c r="AJ31" s="341"/>
      <c r="AK31" s="341"/>
      <c r="AL31" s="341"/>
      <c r="AM31" s="341"/>
      <c r="AN31" s="341"/>
      <c r="AO31" s="341"/>
      <c r="AP31" s="341"/>
      <c r="AQ31" s="341"/>
      <c r="AR31" s="341"/>
      <c r="AS31" s="656"/>
      <c r="AT31" s="656"/>
      <c r="AU31" s="656"/>
      <c r="AV31" s="656"/>
      <c r="AW31" s="363"/>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row>
    <row r="32" spans="1:87" s="183" customFormat="1" ht="17.25" customHeight="1">
      <c r="A32" s="182"/>
      <c r="B32" s="657"/>
      <c r="C32" s="341"/>
      <c r="D32" s="341" t="s">
        <v>681</v>
      </c>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656"/>
      <c r="AT32" s="656"/>
      <c r="AU32" s="656"/>
      <c r="AV32" s="656"/>
      <c r="AW32" s="363"/>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row>
    <row r="33" spans="1:87" s="183" customFormat="1" ht="17.25" customHeight="1">
      <c r="A33" s="182"/>
      <c r="B33" s="657"/>
      <c r="C33" s="341"/>
      <c r="D33" s="341" t="s">
        <v>680</v>
      </c>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1"/>
      <c r="AD33" s="341"/>
      <c r="AE33" s="341"/>
      <c r="AF33" s="341"/>
      <c r="AG33" s="341"/>
      <c r="AH33" s="341"/>
      <c r="AI33" s="341"/>
      <c r="AJ33" s="341"/>
      <c r="AK33" s="341"/>
      <c r="AL33" s="341"/>
      <c r="AM33" s="341"/>
      <c r="AN33" s="341"/>
      <c r="AO33" s="341"/>
      <c r="AP33" s="341"/>
      <c r="AQ33" s="341"/>
      <c r="AR33" s="341"/>
      <c r="AS33" s="656"/>
      <c r="AT33" s="656"/>
      <c r="AU33" s="656"/>
      <c r="AV33" s="656"/>
      <c r="AW33" s="363"/>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row>
    <row r="34" spans="1:87" s="183" customFormat="1" ht="17.25" customHeight="1">
      <c r="A34" s="182"/>
      <c r="B34" s="657"/>
      <c r="C34" s="341"/>
      <c r="D34" s="341" t="s">
        <v>470</v>
      </c>
      <c r="E34" s="341"/>
      <c r="F34" s="341"/>
      <c r="G34" s="341"/>
      <c r="H34" s="341"/>
      <c r="I34" s="341"/>
      <c r="J34" s="341"/>
      <c r="K34" s="341"/>
      <c r="L34" s="341"/>
      <c r="M34" s="341"/>
      <c r="N34" s="341"/>
      <c r="O34" s="341"/>
      <c r="P34" s="341"/>
      <c r="Q34" s="341"/>
      <c r="R34" s="341"/>
      <c r="S34" s="341"/>
      <c r="T34" s="341"/>
      <c r="U34" s="341"/>
      <c r="V34" s="341"/>
      <c r="W34" s="341"/>
      <c r="X34" s="341"/>
      <c r="Y34" s="341"/>
      <c r="Z34" s="341"/>
      <c r="AA34" s="341"/>
      <c r="AB34" s="341"/>
      <c r="AC34" s="341"/>
      <c r="AD34" s="341"/>
      <c r="AE34" s="341"/>
      <c r="AF34" s="341"/>
      <c r="AG34" s="341"/>
      <c r="AH34" s="341"/>
      <c r="AI34" s="341"/>
      <c r="AJ34" s="341"/>
      <c r="AK34" s="341"/>
      <c r="AL34" s="341"/>
      <c r="AM34" s="341"/>
      <c r="AN34" s="341"/>
      <c r="AO34" s="341"/>
      <c r="AP34" s="341"/>
      <c r="AQ34" s="341"/>
      <c r="AR34" s="341"/>
      <c r="AS34" s="656"/>
      <c r="AT34" s="656"/>
      <c r="AU34" s="656"/>
      <c r="AV34" s="656"/>
      <c r="AW34" s="363"/>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row>
    <row r="35" spans="1:87" s="183" customFormat="1" ht="17.25" customHeight="1">
      <c r="A35" s="182"/>
      <c r="B35" s="657"/>
      <c r="C35" s="341"/>
      <c r="D35" s="341" t="s">
        <v>517</v>
      </c>
      <c r="E35" s="341"/>
      <c r="F35" s="341"/>
      <c r="G35" s="341"/>
      <c r="H35" s="341"/>
      <c r="I35" s="341"/>
      <c r="J35" s="341"/>
      <c r="K35" s="341"/>
      <c r="L35" s="341"/>
      <c r="M35" s="341"/>
      <c r="N35" s="341"/>
      <c r="O35" s="341"/>
      <c r="P35" s="341"/>
      <c r="Q35" s="341"/>
      <c r="R35" s="341"/>
      <c r="S35" s="341"/>
      <c r="T35" s="341"/>
      <c r="U35" s="341"/>
      <c r="V35" s="341"/>
      <c r="W35" s="341"/>
      <c r="X35" s="341"/>
      <c r="Y35" s="341"/>
      <c r="Z35" s="341"/>
      <c r="AA35" s="341"/>
      <c r="AB35" s="341"/>
      <c r="AC35" s="341"/>
      <c r="AD35" s="341"/>
      <c r="AE35" s="341"/>
      <c r="AF35" s="341"/>
      <c r="AG35" s="341"/>
      <c r="AH35" s="341"/>
      <c r="AI35" s="341"/>
      <c r="AJ35" s="341"/>
      <c r="AK35" s="341"/>
      <c r="AL35" s="341"/>
      <c r="AM35" s="341"/>
      <c r="AN35" s="341"/>
      <c r="AO35" s="341"/>
      <c r="AP35" s="341"/>
      <c r="AQ35" s="341"/>
      <c r="AR35" s="341"/>
      <c r="AS35" s="656"/>
      <c r="AT35" s="656"/>
      <c r="AU35" s="656"/>
      <c r="AV35" s="656"/>
      <c r="AW35" s="363"/>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row>
    <row r="36" spans="1:87" s="183" customFormat="1" ht="17.25" customHeight="1">
      <c r="A36" s="182"/>
      <c r="B36" s="657"/>
      <c r="C36" s="341"/>
      <c r="D36" s="341" t="s">
        <v>471</v>
      </c>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656"/>
      <c r="AT36" s="656"/>
      <c r="AU36" s="656"/>
      <c r="AV36" s="656"/>
      <c r="AW36" s="363"/>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row>
    <row r="37" spans="1:87" s="183" customFormat="1" ht="7.5" customHeight="1">
      <c r="A37" s="182"/>
      <c r="B37" s="657"/>
      <c r="C37" s="341"/>
      <c r="D37" s="341"/>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c r="AN37" s="341"/>
      <c r="AO37" s="341"/>
      <c r="AP37" s="341"/>
      <c r="AQ37" s="341"/>
      <c r="AR37" s="341"/>
      <c r="AS37" s="656"/>
      <c r="AT37" s="656"/>
      <c r="AU37" s="656"/>
      <c r="AV37" s="656"/>
      <c r="AW37" s="363"/>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row>
    <row r="38" spans="1:87" s="183" customFormat="1" ht="17.25" customHeight="1">
      <c r="A38" s="182"/>
      <c r="B38" s="341" t="s">
        <v>487</v>
      </c>
      <c r="C38" s="341"/>
      <c r="D38" s="658" t="s">
        <v>472</v>
      </c>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c r="AN38" s="341"/>
      <c r="AO38" s="341"/>
      <c r="AP38" s="341"/>
      <c r="AQ38" s="341"/>
      <c r="AR38" s="341"/>
      <c r="AS38" s="656"/>
      <c r="AT38" s="656"/>
      <c r="AU38" s="656"/>
      <c r="AV38" s="656"/>
      <c r="AW38" s="363"/>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row>
    <row r="39" spans="1:87" s="183" customFormat="1" ht="17.25" customHeight="1">
      <c r="A39" s="182"/>
      <c r="B39" s="657"/>
      <c r="C39" s="341"/>
      <c r="D39" s="341" t="s">
        <v>518</v>
      </c>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c r="AN39" s="341"/>
      <c r="AO39" s="341"/>
      <c r="AP39" s="341"/>
      <c r="AQ39" s="341"/>
      <c r="AR39" s="341"/>
      <c r="AS39" s="656"/>
      <c r="AT39" s="656"/>
      <c r="AU39" s="656"/>
      <c r="AV39" s="656"/>
      <c r="AW39" s="363"/>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row>
    <row r="40" spans="1:87" s="183" customFormat="1" ht="17.25" customHeight="1">
      <c r="A40" s="182"/>
      <c r="B40" s="657"/>
      <c r="C40" s="341"/>
      <c r="D40" s="341" t="s">
        <v>473</v>
      </c>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1"/>
      <c r="AM40" s="341"/>
      <c r="AN40" s="341"/>
      <c r="AO40" s="341"/>
      <c r="AP40" s="341"/>
      <c r="AQ40" s="341"/>
      <c r="AR40" s="341"/>
      <c r="AS40" s="656"/>
      <c r="AT40" s="656"/>
      <c r="AU40" s="656"/>
      <c r="AV40" s="656"/>
      <c r="AW40" s="363"/>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row>
    <row r="41" spans="1:87" s="183" customFormat="1" ht="7.5" customHeight="1">
      <c r="A41" s="182"/>
      <c r="B41" s="657"/>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656"/>
      <c r="AT41" s="656"/>
      <c r="AU41" s="656"/>
      <c r="AV41" s="656"/>
      <c r="AW41" s="363"/>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row>
    <row r="42" spans="1:87" s="183" customFormat="1" ht="17.25" customHeight="1">
      <c r="A42" s="182"/>
      <c r="B42" s="341" t="s">
        <v>488</v>
      </c>
      <c r="C42" s="341"/>
      <c r="D42" s="658" t="s">
        <v>474</v>
      </c>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656"/>
      <c r="AT42" s="656"/>
      <c r="AU42" s="656"/>
      <c r="AV42" s="656"/>
      <c r="AW42" s="363"/>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row>
    <row r="43" spans="1:87" s="183" customFormat="1" ht="17.25" customHeight="1">
      <c r="A43" s="182"/>
      <c r="B43" s="657"/>
      <c r="C43" s="341"/>
      <c r="D43" s="341" t="s">
        <v>889</v>
      </c>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341"/>
      <c r="AL43" s="341"/>
      <c r="AM43" s="341"/>
      <c r="AN43" s="341"/>
      <c r="AO43" s="341"/>
      <c r="AP43" s="341"/>
      <c r="AQ43" s="341"/>
      <c r="AR43" s="341"/>
      <c r="AS43" s="656"/>
      <c r="AT43" s="656"/>
      <c r="AU43" s="656"/>
      <c r="AV43" s="656"/>
      <c r="AW43" s="363"/>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row>
    <row r="44" spans="1:87" s="183" customFormat="1" ht="17.25" customHeight="1">
      <c r="A44" s="182"/>
      <c r="B44" s="657"/>
      <c r="C44" s="341"/>
      <c r="D44" s="341" t="s">
        <v>682</v>
      </c>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1"/>
      <c r="AM44" s="341"/>
      <c r="AN44" s="341"/>
      <c r="AO44" s="341"/>
      <c r="AP44" s="341"/>
      <c r="AQ44" s="341"/>
      <c r="AR44" s="341"/>
      <c r="AS44" s="656"/>
      <c r="AT44" s="656"/>
      <c r="AU44" s="656"/>
      <c r="AV44" s="656"/>
      <c r="AW44" s="363"/>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row>
    <row r="45" spans="1:87" s="183" customFormat="1" ht="17.25" customHeight="1">
      <c r="A45" s="182"/>
      <c r="B45" s="657"/>
      <c r="C45" s="341"/>
      <c r="D45" s="341" t="s">
        <v>684</v>
      </c>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1"/>
      <c r="AM45" s="341"/>
      <c r="AN45" s="341"/>
      <c r="AO45" s="341"/>
      <c r="AP45" s="341"/>
      <c r="AQ45" s="341"/>
      <c r="AR45" s="341"/>
      <c r="AS45" s="656"/>
      <c r="AT45" s="656"/>
      <c r="AU45" s="656"/>
      <c r="AV45" s="656"/>
      <c r="AW45" s="363"/>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row>
    <row r="46" spans="1:87" s="183" customFormat="1" ht="17.25" customHeight="1">
      <c r="A46" s="182"/>
      <c r="B46" s="657"/>
      <c r="C46" s="341"/>
      <c r="D46" s="341" t="s">
        <v>683</v>
      </c>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c r="AN46" s="341"/>
      <c r="AO46" s="341"/>
      <c r="AP46" s="341"/>
      <c r="AQ46" s="341"/>
      <c r="AR46" s="341"/>
      <c r="AS46" s="656"/>
      <c r="AT46" s="656"/>
      <c r="AU46" s="656"/>
      <c r="AV46" s="656"/>
      <c r="AW46" s="363"/>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row>
    <row r="47" spans="1:87" s="183" customFormat="1" ht="17.25" customHeight="1">
      <c r="A47" s="182"/>
      <c r="B47" s="657"/>
      <c r="C47" s="341"/>
      <c r="D47" s="341" t="s">
        <v>475</v>
      </c>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1"/>
      <c r="AM47" s="341"/>
      <c r="AN47" s="341"/>
      <c r="AO47" s="341"/>
      <c r="AP47" s="341"/>
      <c r="AQ47" s="341"/>
      <c r="AR47" s="341"/>
      <c r="AS47" s="656"/>
      <c r="AT47" s="656"/>
      <c r="AU47" s="656"/>
      <c r="AV47" s="656"/>
      <c r="AW47" s="363"/>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row>
    <row r="48" spans="1:87" s="183" customFormat="1" ht="17.25" customHeight="1">
      <c r="A48" s="182"/>
      <c r="B48" s="657"/>
      <c r="C48" s="341"/>
      <c r="D48" s="341" t="s">
        <v>687</v>
      </c>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656"/>
      <c r="AT48" s="656"/>
      <c r="AU48" s="656"/>
      <c r="AV48" s="656"/>
      <c r="AW48" s="363"/>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row>
    <row r="49" spans="1:87" s="183" customFormat="1" ht="17.25" customHeight="1">
      <c r="A49" s="182"/>
      <c r="B49" s="657"/>
      <c r="C49" s="341"/>
      <c r="D49" s="974" t="s">
        <v>476</v>
      </c>
      <c r="E49" s="975"/>
      <c r="F49" s="975"/>
      <c r="G49" s="975"/>
      <c r="H49" s="975"/>
      <c r="I49" s="975"/>
      <c r="J49" s="975"/>
      <c r="K49" s="975"/>
      <c r="L49" s="975"/>
      <c r="M49" s="975"/>
      <c r="N49" s="975"/>
      <c r="O49" s="975"/>
      <c r="P49" s="975"/>
      <c r="Q49" s="975"/>
      <c r="R49" s="975"/>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6"/>
      <c r="AT49" s="656"/>
      <c r="AU49" s="656"/>
      <c r="AV49" s="656"/>
      <c r="AW49" s="363"/>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row>
    <row r="50" spans="1:87" s="183" customFormat="1" ht="7.5" customHeight="1">
      <c r="A50" s="182"/>
      <c r="B50" s="657"/>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1"/>
      <c r="AM50" s="341"/>
      <c r="AN50" s="341"/>
      <c r="AO50" s="341"/>
      <c r="AP50" s="341"/>
      <c r="AQ50" s="341"/>
      <c r="AR50" s="341"/>
      <c r="AS50" s="656"/>
      <c r="AT50" s="656"/>
      <c r="AU50" s="656"/>
      <c r="AV50" s="656"/>
      <c r="AW50" s="363"/>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row>
    <row r="51" spans="1:87" s="183" customFormat="1" ht="17.25" customHeight="1">
      <c r="A51" s="182"/>
      <c r="B51" s="341" t="s">
        <v>489</v>
      </c>
      <c r="C51" s="341"/>
      <c r="D51" s="658" t="s">
        <v>477</v>
      </c>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1"/>
      <c r="AM51" s="341"/>
      <c r="AN51" s="341"/>
      <c r="AO51" s="341"/>
      <c r="AP51" s="341"/>
      <c r="AQ51" s="341"/>
      <c r="AR51" s="341"/>
      <c r="AS51" s="656"/>
      <c r="AT51" s="656"/>
      <c r="AU51" s="656"/>
      <c r="AV51" s="656"/>
      <c r="AW51" s="363"/>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row>
    <row r="52" spans="1:87" s="183" customFormat="1" ht="17.25" customHeight="1">
      <c r="A52" s="182"/>
      <c r="B52" s="657"/>
      <c r="C52" s="341"/>
      <c r="D52" s="341" t="s">
        <v>890</v>
      </c>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1"/>
      <c r="AM52" s="341"/>
      <c r="AN52" s="341"/>
      <c r="AO52" s="341"/>
      <c r="AP52" s="341"/>
      <c r="AQ52" s="341"/>
      <c r="AR52" s="341"/>
      <c r="AS52" s="656"/>
      <c r="AT52" s="656"/>
      <c r="AU52" s="656"/>
      <c r="AV52" s="656"/>
      <c r="AW52" s="363"/>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row>
    <row r="53" spans="1:87" s="183" customFormat="1" ht="7.5" customHeight="1">
      <c r="A53" s="182"/>
      <c r="B53" s="657"/>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341"/>
      <c r="AL53" s="341"/>
      <c r="AM53" s="341"/>
      <c r="AN53" s="341"/>
      <c r="AO53" s="341"/>
      <c r="AP53" s="341"/>
      <c r="AQ53" s="341"/>
      <c r="AR53" s="341"/>
      <c r="AS53" s="656"/>
      <c r="AT53" s="656"/>
      <c r="AU53" s="656"/>
      <c r="AV53" s="656"/>
      <c r="AW53" s="363"/>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row>
    <row r="54" spans="1:87" s="183" customFormat="1" ht="17.25" customHeight="1">
      <c r="A54" s="182"/>
      <c r="B54" s="341" t="s">
        <v>490</v>
      </c>
      <c r="C54" s="341"/>
      <c r="D54" s="658" t="s">
        <v>478</v>
      </c>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c r="AH54" s="341"/>
      <c r="AI54" s="341"/>
      <c r="AJ54" s="341"/>
      <c r="AK54" s="341"/>
      <c r="AL54" s="341"/>
      <c r="AM54" s="341"/>
      <c r="AN54" s="341"/>
      <c r="AO54" s="341"/>
      <c r="AP54" s="341"/>
      <c r="AQ54" s="341"/>
      <c r="AR54" s="341"/>
      <c r="AS54" s="656"/>
      <c r="AT54" s="656"/>
      <c r="AU54" s="656"/>
      <c r="AV54" s="656"/>
      <c r="AW54" s="363"/>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row>
    <row r="55" spans="1:87" s="183" customFormat="1" ht="17.25" customHeight="1">
      <c r="A55" s="182"/>
      <c r="B55" s="657"/>
      <c r="C55" s="341"/>
      <c r="D55" s="341" t="s">
        <v>891</v>
      </c>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41"/>
      <c r="AN55" s="341"/>
      <c r="AO55" s="341"/>
      <c r="AP55" s="341"/>
      <c r="AQ55" s="341"/>
      <c r="AR55" s="341"/>
      <c r="AS55" s="656"/>
      <c r="AT55" s="656"/>
      <c r="AU55" s="656"/>
      <c r="AV55" s="656"/>
      <c r="AW55" s="363"/>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row>
    <row r="56" spans="1:87" s="183" customFormat="1" ht="17.25" customHeight="1">
      <c r="A56" s="182"/>
      <c r="B56" s="657"/>
      <c r="C56" s="341"/>
      <c r="D56" s="341" t="s">
        <v>892</v>
      </c>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41"/>
      <c r="AN56" s="341"/>
      <c r="AO56" s="341"/>
      <c r="AP56" s="341"/>
      <c r="AQ56" s="341"/>
      <c r="AR56" s="341"/>
      <c r="AS56" s="656"/>
      <c r="AT56" s="656"/>
      <c r="AU56" s="656"/>
      <c r="AV56" s="656"/>
      <c r="AW56" s="363"/>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row>
    <row r="57" spans="1:87" s="183" customFormat="1" ht="7.5" customHeight="1">
      <c r="A57" s="182"/>
      <c r="B57" s="657"/>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341"/>
      <c r="AL57" s="341"/>
      <c r="AM57" s="341"/>
      <c r="AN57" s="341"/>
      <c r="AO57" s="341"/>
      <c r="AP57" s="341"/>
      <c r="AQ57" s="341"/>
      <c r="AR57" s="341"/>
      <c r="AS57" s="656"/>
      <c r="AT57" s="656"/>
      <c r="AU57" s="656"/>
      <c r="AV57" s="656"/>
      <c r="AW57" s="363"/>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row>
    <row r="58" spans="1:87" s="183" customFormat="1" ht="17.25" customHeight="1">
      <c r="A58" s="182"/>
      <c r="B58" s="341" t="s">
        <v>491</v>
      </c>
      <c r="C58" s="341"/>
      <c r="D58" s="658" t="s">
        <v>479</v>
      </c>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41"/>
      <c r="AN58" s="341"/>
      <c r="AO58" s="341"/>
      <c r="AP58" s="341"/>
      <c r="AQ58" s="341"/>
      <c r="AR58" s="341"/>
      <c r="AS58" s="656"/>
      <c r="AT58" s="656"/>
      <c r="AU58" s="656"/>
      <c r="AV58" s="656"/>
      <c r="AW58" s="363"/>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row>
    <row r="59" spans="1:87" s="183" customFormat="1" ht="17.25" customHeight="1">
      <c r="A59" s="182"/>
      <c r="B59" s="657"/>
      <c r="C59" s="341"/>
      <c r="D59" s="341" t="s">
        <v>688</v>
      </c>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c r="AN59" s="341"/>
      <c r="AO59" s="341"/>
      <c r="AP59" s="341"/>
      <c r="AQ59" s="341"/>
      <c r="AR59" s="341"/>
      <c r="AS59" s="656"/>
      <c r="AT59" s="656"/>
      <c r="AU59" s="656"/>
      <c r="AV59" s="656"/>
      <c r="AW59" s="363"/>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row>
    <row r="60" spans="1:87" s="183" customFormat="1" ht="17.25" customHeight="1">
      <c r="A60" s="182"/>
      <c r="B60" s="657"/>
      <c r="C60" s="341"/>
      <c r="D60" s="341" t="s">
        <v>893</v>
      </c>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41"/>
      <c r="AM60" s="341"/>
      <c r="AN60" s="341"/>
      <c r="AO60" s="341"/>
      <c r="AP60" s="341"/>
      <c r="AQ60" s="341"/>
      <c r="AR60" s="341"/>
      <c r="AS60" s="656"/>
      <c r="AT60" s="656"/>
      <c r="AU60" s="656"/>
      <c r="AV60" s="656"/>
      <c r="AW60" s="363"/>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row>
    <row r="61" spans="1:87" s="183" customFormat="1" ht="17.25" customHeight="1">
      <c r="A61" s="182"/>
      <c r="B61" s="657"/>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c r="AH61" s="341"/>
      <c r="AI61" s="341"/>
      <c r="AJ61" s="341"/>
      <c r="AK61" s="341"/>
      <c r="AL61" s="341"/>
      <c r="AM61" s="341"/>
      <c r="AN61" s="341"/>
      <c r="AO61" s="341"/>
      <c r="AP61" s="341"/>
      <c r="AQ61" s="341"/>
      <c r="AR61" s="341"/>
      <c r="AS61" s="656"/>
      <c r="AT61" s="656"/>
      <c r="AU61" s="656"/>
      <c r="AV61" s="656"/>
      <c r="AW61" s="363"/>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row>
    <row r="62" spans="1:87" s="183" customFormat="1" ht="17.25" customHeight="1">
      <c r="A62" s="182"/>
      <c r="B62" s="657"/>
      <c r="C62" s="341"/>
      <c r="D62" s="341" t="s">
        <v>480</v>
      </c>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1"/>
      <c r="AN62" s="341"/>
      <c r="AO62" s="341"/>
      <c r="AP62" s="341"/>
      <c r="AQ62" s="341"/>
      <c r="AR62" s="341"/>
      <c r="AS62" s="656"/>
      <c r="AT62" s="656"/>
      <c r="AU62" s="656"/>
      <c r="AV62" s="656"/>
      <c r="AW62" s="363"/>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row>
    <row r="63" spans="1:87" s="183" customFormat="1" ht="17.25" customHeight="1">
      <c r="A63" s="182"/>
      <c r="B63" s="657"/>
      <c r="C63" s="341"/>
      <c r="D63" s="341" t="s">
        <v>481</v>
      </c>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341"/>
      <c r="AL63" s="341"/>
      <c r="AM63" s="341"/>
      <c r="AN63" s="341"/>
      <c r="AO63" s="341"/>
      <c r="AP63" s="341"/>
      <c r="AQ63" s="341"/>
      <c r="AR63" s="341"/>
      <c r="AS63" s="656"/>
      <c r="AT63" s="656"/>
      <c r="AU63" s="656"/>
      <c r="AV63" s="656"/>
      <c r="AW63" s="363"/>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row>
    <row r="64" spans="1:87" s="183" customFormat="1" ht="17.25" customHeight="1">
      <c r="A64" s="182"/>
      <c r="B64" s="657"/>
      <c r="C64" s="341"/>
      <c r="D64" s="341" t="s">
        <v>482</v>
      </c>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c r="AH64" s="341"/>
      <c r="AI64" s="341"/>
      <c r="AJ64" s="341"/>
      <c r="AK64" s="341"/>
      <c r="AL64" s="341"/>
      <c r="AM64" s="341"/>
      <c r="AN64" s="341"/>
      <c r="AO64" s="341"/>
      <c r="AP64" s="341"/>
      <c r="AQ64" s="341"/>
      <c r="AR64" s="341"/>
      <c r="AS64" s="656"/>
      <c r="AT64" s="656"/>
      <c r="AU64" s="656"/>
      <c r="AV64" s="656"/>
      <c r="AW64" s="363"/>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c r="CH64" s="175"/>
      <c r="CI64" s="175"/>
    </row>
    <row r="65" spans="1:87" s="183" customFormat="1" ht="17.25" customHeight="1">
      <c r="A65" s="182"/>
      <c r="B65" s="657"/>
      <c r="C65" s="341"/>
      <c r="D65" s="981" t="s">
        <v>483</v>
      </c>
      <c r="E65" s="981"/>
      <c r="F65" s="981"/>
      <c r="G65" s="981"/>
      <c r="H65" s="981"/>
      <c r="I65" s="981"/>
      <c r="J65" s="664"/>
      <c r="K65" s="664"/>
      <c r="L65" s="66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c r="AO65" s="664"/>
      <c r="AP65" s="664"/>
      <c r="AQ65" s="664"/>
      <c r="AR65" s="664"/>
      <c r="AS65" s="656"/>
      <c r="AT65" s="656"/>
      <c r="AU65" s="656"/>
      <c r="AV65" s="656"/>
      <c r="AW65" s="363"/>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c r="CH65" s="175"/>
      <c r="CI65" s="175"/>
    </row>
    <row r="66" spans="1:87" s="183" customFormat="1" ht="7.5" customHeight="1">
      <c r="A66" s="182"/>
      <c r="B66" s="657"/>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c r="AK66" s="341"/>
      <c r="AL66" s="341"/>
      <c r="AM66" s="341"/>
      <c r="AN66" s="341"/>
      <c r="AO66" s="341"/>
      <c r="AP66" s="341"/>
      <c r="AQ66" s="341"/>
      <c r="AR66" s="341"/>
      <c r="AS66" s="656"/>
      <c r="AT66" s="656"/>
      <c r="AU66" s="656"/>
      <c r="AV66" s="656"/>
      <c r="AW66" s="363"/>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row>
    <row r="67" spans="1:87" s="183" customFormat="1" ht="16.5" customHeight="1">
      <c r="A67" s="182"/>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c r="AN67" s="341"/>
      <c r="AO67" s="341"/>
      <c r="AP67" s="341"/>
      <c r="AQ67" s="341"/>
      <c r="AR67" s="341"/>
      <c r="AS67" s="656"/>
      <c r="AT67" s="656"/>
      <c r="AU67" s="656"/>
      <c r="AV67" s="656"/>
      <c r="AW67" s="363"/>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row>
    <row r="68" spans="1:87" s="183" customFormat="1" ht="17.25">
      <c r="A68" s="182"/>
      <c r="B68" s="965" t="s">
        <v>894</v>
      </c>
      <c r="C68" s="965"/>
      <c r="D68" s="965"/>
      <c r="E68" s="965"/>
      <c r="F68" s="965"/>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c r="AL68" s="965"/>
      <c r="AM68" s="965"/>
      <c r="AN68" s="965"/>
      <c r="AO68" s="965"/>
      <c r="AP68" s="965"/>
      <c r="AQ68" s="965"/>
      <c r="AR68" s="965"/>
      <c r="AS68" s="656"/>
      <c r="AT68" s="656"/>
      <c r="AU68" s="656"/>
      <c r="AV68" s="656"/>
      <c r="AW68" s="363"/>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row>
    <row r="69" spans="1:87" s="183" customFormat="1" ht="9" customHeight="1">
      <c r="A69" s="182"/>
      <c r="B69" s="665"/>
      <c r="C69" s="665"/>
      <c r="D69" s="665"/>
      <c r="E69" s="665"/>
      <c r="F69" s="665"/>
      <c r="G69" s="665"/>
      <c r="H69" s="665"/>
      <c r="I69" s="665"/>
      <c r="J69" s="665"/>
      <c r="K69" s="665"/>
      <c r="L69" s="665"/>
      <c r="M69" s="665"/>
      <c r="N69" s="665"/>
      <c r="O69" s="665"/>
      <c r="P69" s="665"/>
      <c r="Q69" s="665"/>
      <c r="R69" s="665"/>
      <c r="S69" s="665"/>
      <c r="T69" s="665"/>
      <c r="U69" s="665"/>
      <c r="V69" s="665"/>
      <c r="W69" s="665"/>
      <c r="X69" s="665"/>
      <c r="Y69" s="665"/>
      <c r="Z69" s="665"/>
      <c r="AA69" s="665"/>
      <c r="AB69" s="665"/>
      <c r="AC69" s="665"/>
      <c r="AD69" s="665"/>
      <c r="AE69" s="665"/>
      <c r="AF69" s="665"/>
      <c r="AG69" s="665"/>
      <c r="AH69" s="665"/>
      <c r="AI69" s="665"/>
      <c r="AJ69" s="665"/>
      <c r="AK69" s="665"/>
      <c r="AL69" s="665"/>
      <c r="AM69" s="665"/>
      <c r="AN69" s="665"/>
      <c r="AO69" s="665"/>
      <c r="AP69" s="665"/>
      <c r="AQ69" s="665"/>
      <c r="AR69" s="665"/>
      <c r="AS69" s="656"/>
      <c r="AT69" s="656"/>
      <c r="AU69" s="656"/>
      <c r="AV69" s="656"/>
      <c r="AW69" s="363"/>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row>
    <row r="70" spans="1:87" s="183" customFormat="1" ht="26.25" customHeight="1">
      <c r="A70" s="182"/>
      <c r="B70" s="665"/>
      <c r="C70" s="665"/>
      <c r="D70" s="665"/>
      <c r="E70" s="665"/>
      <c r="F70" s="665"/>
      <c r="G70" s="665"/>
      <c r="H70" s="665"/>
      <c r="I70" s="665"/>
      <c r="J70" s="665"/>
      <c r="K70" s="665"/>
      <c r="L70" s="665"/>
      <c r="M70" s="665"/>
      <c r="N70" s="665"/>
      <c r="O70" s="665"/>
      <c r="P70" s="665"/>
      <c r="Q70" s="665"/>
      <c r="R70" s="665"/>
      <c r="S70" s="665"/>
      <c r="T70" s="665"/>
      <c r="U70" s="665"/>
      <c r="V70" s="665"/>
      <c r="W70" s="665"/>
      <c r="X70" s="665"/>
      <c r="Y70" s="665"/>
      <c r="Z70" s="665"/>
      <c r="AA70" s="665"/>
      <c r="AB70" s="665"/>
      <c r="AC70" s="665"/>
      <c r="AD70" s="665"/>
      <c r="AE70" s="665"/>
      <c r="AF70" s="665"/>
      <c r="AG70" s="966" t="str">
        <f>IF(様式第1_交付申請書!L5="","",様式第1_交付申請書!L5)</f>
        <v/>
      </c>
      <c r="AH70" s="966"/>
      <c r="AI70" s="966"/>
      <c r="AJ70" s="966"/>
      <c r="AK70" s="966"/>
      <c r="AL70" s="966"/>
      <c r="AM70" s="966"/>
      <c r="AN70" s="966"/>
      <c r="AO70" s="966"/>
      <c r="AP70" s="665"/>
      <c r="AQ70" s="665"/>
      <c r="AR70" s="656"/>
      <c r="AS70" s="656"/>
      <c r="AT70" s="656"/>
      <c r="AU70" s="656"/>
      <c r="AV70" s="363"/>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c r="CA70" s="175"/>
      <c r="CB70" s="175"/>
      <c r="CC70" s="175"/>
      <c r="CD70" s="175"/>
      <c r="CE70" s="175"/>
      <c r="CF70" s="175"/>
      <c r="CG70" s="175"/>
      <c r="CH70" s="175"/>
    </row>
    <row r="71" spans="1:87" s="183" customFormat="1" ht="15" customHeight="1">
      <c r="A71" s="182"/>
      <c r="B71" s="666"/>
      <c r="C71" s="667"/>
      <c r="D71" s="666"/>
      <c r="E71" s="666"/>
      <c r="F71" s="666"/>
      <c r="G71" s="666"/>
      <c r="H71" s="666"/>
      <c r="I71" s="666"/>
      <c r="J71" s="666"/>
      <c r="K71" s="666"/>
      <c r="L71" s="666"/>
      <c r="M71" s="666"/>
      <c r="N71" s="666"/>
      <c r="O71" s="666"/>
      <c r="P71" s="666"/>
      <c r="Q71" s="666"/>
      <c r="R71" s="666"/>
      <c r="S71" s="666"/>
      <c r="T71" s="666"/>
      <c r="U71" s="666"/>
      <c r="V71" s="666"/>
      <c r="W71" s="666"/>
      <c r="X71" s="666"/>
      <c r="Y71" s="666"/>
      <c r="Z71" s="666"/>
      <c r="AA71" s="666"/>
      <c r="AB71" s="666"/>
      <c r="AC71" s="668"/>
      <c r="AD71" s="668"/>
      <c r="AE71" s="662"/>
      <c r="AF71" s="662"/>
      <c r="AG71" s="662"/>
      <c r="AH71" s="668"/>
      <c r="AI71" s="662"/>
      <c r="AJ71" s="662"/>
      <c r="AK71" s="662"/>
      <c r="AL71" s="668"/>
      <c r="AM71" s="662"/>
      <c r="AN71" s="662"/>
      <c r="AO71" s="662"/>
      <c r="AP71" s="668"/>
      <c r="AQ71" s="657"/>
      <c r="AR71" s="657"/>
      <c r="AS71" s="656"/>
      <c r="AT71" s="656"/>
      <c r="AU71" s="656"/>
      <c r="AV71" s="656"/>
      <c r="AW71" s="363"/>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row>
    <row r="72" spans="1:87" ht="30" customHeight="1">
      <c r="B72" s="669"/>
      <c r="C72" s="604"/>
      <c r="D72" s="604"/>
      <c r="E72" s="604"/>
      <c r="F72" s="602"/>
      <c r="G72" s="602"/>
      <c r="H72" s="602"/>
      <c r="I72" s="602"/>
      <c r="J72" s="670" t="s">
        <v>2</v>
      </c>
      <c r="K72" s="602"/>
      <c r="L72" s="602"/>
      <c r="M72" s="602"/>
      <c r="N72" s="602" t="s">
        <v>594</v>
      </c>
      <c r="O72" s="602"/>
      <c r="P72" s="602"/>
      <c r="Q72" s="671"/>
      <c r="R72" s="671"/>
      <c r="S72" s="982" t="str">
        <f>IF(入力シート!F27="","",入力シート!F27)</f>
        <v/>
      </c>
      <c r="T72" s="982"/>
      <c r="U72" s="982"/>
      <c r="V72" s="982"/>
      <c r="W72" s="982"/>
      <c r="X72" s="982"/>
      <c r="Y72" s="982"/>
      <c r="Z72" s="982"/>
      <c r="AA72" s="982"/>
      <c r="AB72" s="982"/>
      <c r="AC72" s="982"/>
      <c r="AD72" s="982"/>
      <c r="AE72" s="982"/>
      <c r="AF72" s="982"/>
      <c r="AG72" s="982"/>
      <c r="AH72" s="982"/>
      <c r="AI72" s="982"/>
      <c r="AJ72" s="982"/>
      <c r="AK72" s="982"/>
      <c r="AL72" s="982"/>
      <c r="AM72" s="982"/>
      <c r="AN72" s="982"/>
      <c r="AO72" s="982"/>
      <c r="AP72" s="657"/>
      <c r="AQ72" s="657"/>
      <c r="AR72" s="657"/>
      <c r="AS72" s="656"/>
      <c r="AT72" s="657"/>
      <c r="AU72" s="657"/>
      <c r="AV72" s="657"/>
    </row>
    <row r="73" spans="1:87" ht="30" customHeight="1">
      <c r="B73" s="669"/>
      <c r="C73" s="604"/>
      <c r="D73" s="604"/>
      <c r="E73" s="604"/>
      <c r="F73" s="602"/>
      <c r="G73" s="602"/>
      <c r="H73" s="602"/>
      <c r="I73" s="602"/>
      <c r="J73" s="670"/>
      <c r="K73" s="603"/>
      <c r="L73" s="603"/>
      <c r="M73" s="603"/>
      <c r="N73" s="603" t="s">
        <v>496</v>
      </c>
      <c r="O73" s="603"/>
      <c r="P73" s="603"/>
      <c r="Q73" s="672"/>
      <c r="R73" s="672"/>
      <c r="S73" s="973" t="s">
        <v>533</v>
      </c>
      <c r="T73" s="973"/>
      <c r="U73" s="970" t="str">
        <f>IF(入力シート!F28="","",入力シート!F28)</f>
        <v/>
      </c>
      <c r="V73" s="971"/>
      <c r="W73" s="971"/>
      <c r="X73" s="971"/>
      <c r="Y73" s="971"/>
      <c r="Z73" s="971"/>
      <c r="AA73" s="968" t="s">
        <v>534</v>
      </c>
      <c r="AB73" s="969"/>
      <c r="AC73" s="953" t="str">
        <f>IF(入力シート!F30="","",入力シート!F30&amp;"　"&amp;入力シート!J30)</f>
        <v/>
      </c>
      <c r="AD73" s="954"/>
      <c r="AE73" s="954"/>
      <c r="AF73" s="954"/>
      <c r="AG73" s="954"/>
      <c r="AH73" s="954"/>
      <c r="AI73" s="954"/>
      <c r="AJ73" s="954"/>
      <c r="AK73" s="954"/>
      <c r="AL73" s="954"/>
      <c r="AM73" s="954"/>
      <c r="AN73" s="954"/>
      <c r="AO73" s="954"/>
      <c r="AP73" s="657"/>
      <c r="AQ73" s="657"/>
      <c r="AR73" s="657"/>
      <c r="AS73" s="656"/>
      <c r="AT73" s="656"/>
      <c r="AU73" s="657"/>
      <c r="AV73" s="657"/>
    </row>
    <row r="74" spans="1:87" ht="18" customHeight="1" collapsed="1">
      <c r="B74" s="669"/>
      <c r="C74" s="604"/>
      <c r="D74" s="604"/>
      <c r="E74" s="604"/>
      <c r="F74" s="602"/>
      <c r="G74" s="602"/>
      <c r="H74" s="602"/>
      <c r="I74" s="602"/>
      <c r="J74" s="670"/>
      <c r="K74" s="603"/>
      <c r="L74" s="603"/>
      <c r="M74" s="603"/>
      <c r="N74" s="603"/>
      <c r="O74" s="603"/>
      <c r="P74" s="603"/>
      <c r="Q74" s="672"/>
      <c r="R74" s="672"/>
      <c r="S74" s="673"/>
      <c r="T74" s="674"/>
      <c r="U74" s="674"/>
      <c r="V74" s="675"/>
      <c r="W74" s="675"/>
      <c r="X74" s="675"/>
      <c r="Y74" s="675"/>
      <c r="Z74" s="675"/>
      <c r="AA74" s="675"/>
      <c r="AB74" s="675"/>
      <c r="AC74" s="675"/>
      <c r="AD74" s="675"/>
      <c r="AE74" s="675"/>
      <c r="AF74" s="675"/>
      <c r="AG74" s="675"/>
      <c r="AH74" s="675"/>
      <c r="AI74" s="675"/>
      <c r="AJ74" s="675"/>
      <c r="AK74" s="675"/>
      <c r="AL74" s="675"/>
      <c r="AM74" s="675"/>
      <c r="AN74" s="675"/>
      <c r="AO74" s="675"/>
      <c r="AP74" s="657"/>
      <c r="AQ74" s="657"/>
      <c r="AR74" s="657"/>
      <c r="AS74" s="656"/>
      <c r="AT74" s="656"/>
      <c r="AU74" s="657"/>
      <c r="AV74" s="657"/>
      <c r="AW74" s="363" t="s">
        <v>939</v>
      </c>
    </row>
    <row r="75" spans="1:87" ht="30" hidden="1" customHeight="1" outlineLevel="1">
      <c r="B75" s="669"/>
      <c r="C75" s="604"/>
      <c r="D75" s="604"/>
      <c r="E75" s="604"/>
      <c r="F75" s="602"/>
      <c r="G75" s="602"/>
      <c r="H75" s="602"/>
      <c r="I75" s="602"/>
      <c r="J75" s="670" t="s">
        <v>12</v>
      </c>
      <c r="K75" s="602"/>
      <c r="L75" s="602"/>
      <c r="M75" s="602"/>
      <c r="N75" s="602" t="s">
        <v>594</v>
      </c>
      <c r="O75" s="602"/>
      <c r="P75" s="602"/>
      <c r="Q75" s="671"/>
      <c r="R75" s="671"/>
      <c r="S75" s="982" t="str">
        <f>IF(入力シート!F41="","",入力シート!F41)</f>
        <v/>
      </c>
      <c r="T75" s="982"/>
      <c r="U75" s="982"/>
      <c r="V75" s="982"/>
      <c r="W75" s="982"/>
      <c r="X75" s="982"/>
      <c r="Y75" s="982"/>
      <c r="Z75" s="982"/>
      <c r="AA75" s="982"/>
      <c r="AB75" s="982"/>
      <c r="AC75" s="982"/>
      <c r="AD75" s="982"/>
      <c r="AE75" s="982"/>
      <c r="AF75" s="982"/>
      <c r="AG75" s="982"/>
      <c r="AH75" s="982"/>
      <c r="AI75" s="982"/>
      <c r="AJ75" s="982"/>
      <c r="AK75" s="982"/>
      <c r="AL75" s="982"/>
      <c r="AM75" s="982"/>
      <c r="AN75" s="982"/>
      <c r="AO75" s="982"/>
      <c r="AP75" s="657"/>
      <c r="AQ75" s="657"/>
      <c r="AR75" s="657"/>
      <c r="AS75" s="656"/>
      <c r="AT75" s="656"/>
      <c r="AU75" s="657"/>
      <c r="AV75" s="657"/>
    </row>
    <row r="76" spans="1:87" ht="28.5" hidden="1" customHeight="1" outlineLevel="1">
      <c r="B76" s="676"/>
      <c r="C76" s="676"/>
      <c r="D76" s="676"/>
      <c r="E76" s="676"/>
      <c r="F76" s="676"/>
      <c r="G76" s="676"/>
      <c r="H76" s="676"/>
      <c r="I76" s="676"/>
      <c r="J76" s="670"/>
      <c r="K76" s="676"/>
      <c r="L76" s="676"/>
      <c r="M76" s="676"/>
      <c r="N76" s="603" t="s">
        <v>496</v>
      </c>
      <c r="O76" s="603"/>
      <c r="P76" s="603"/>
      <c r="Q76" s="672"/>
      <c r="R76" s="672"/>
      <c r="S76" s="973" t="s">
        <v>533</v>
      </c>
      <c r="T76" s="973"/>
      <c r="U76" s="970" t="str">
        <f>IF(入力シート!F42="","",入力シート!F42)</f>
        <v/>
      </c>
      <c r="V76" s="971"/>
      <c r="W76" s="971"/>
      <c r="X76" s="971"/>
      <c r="Y76" s="971"/>
      <c r="Z76" s="972"/>
      <c r="AA76" s="968" t="s">
        <v>534</v>
      </c>
      <c r="AB76" s="969"/>
      <c r="AC76" s="954" t="str">
        <f>IF(入力シート!F44="","",入力シート!F44&amp;"　"&amp;入力シート!J44)</f>
        <v/>
      </c>
      <c r="AD76" s="954"/>
      <c r="AE76" s="954"/>
      <c r="AF76" s="954"/>
      <c r="AG76" s="954"/>
      <c r="AH76" s="954"/>
      <c r="AI76" s="954"/>
      <c r="AJ76" s="954"/>
      <c r="AK76" s="954"/>
      <c r="AL76" s="954"/>
      <c r="AM76" s="954"/>
      <c r="AN76" s="954"/>
      <c r="AO76" s="954"/>
      <c r="AP76" s="657"/>
      <c r="AQ76" s="676"/>
      <c r="AR76" s="676"/>
      <c r="AS76" s="677"/>
      <c r="AT76" s="657"/>
      <c r="AU76" s="657"/>
      <c r="AV76" s="657"/>
    </row>
    <row r="77" spans="1:87" ht="18" customHeight="1" collapsed="1">
      <c r="B77" s="676"/>
      <c r="C77" s="676"/>
      <c r="D77" s="676"/>
      <c r="E77" s="676"/>
      <c r="F77" s="676"/>
      <c r="G77" s="676"/>
      <c r="H77" s="676"/>
      <c r="I77" s="676"/>
      <c r="J77" s="670"/>
      <c r="K77" s="676"/>
      <c r="L77" s="676"/>
      <c r="M77" s="676"/>
      <c r="N77" s="676"/>
      <c r="O77" s="676"/>
      <c r="P77" s="676"/>
      <c r="Q77" s="676"/>
      <c r="R77" s="676"/>
      <c r="S77" s="678"/>
      <c r="T77" s="678"/>
      <c r="U77" s="678"/>
      <c r="V77" s="678"/>
      <c r="W77" s="678"/>
      <c r="X77" s="678"/>
      <c r="Y77" s="678"/>
      <c r="Z77" s="678"/>
      <c r="AA77" s="678"/>
      <c r="AB77" s="678"/>
      <c r="AC77" s="678"/>
      <c r="AD77" s="678"/>
      <c r="AE77" s="678"/>
      <c r="AF77" s="678"/>
      <c r="AG77" s="678"/>
      <c r="AH77" s="678"/>
      <c r="AI77" s="678"/>
      <c r="AJ77" s="678"/>
      <c r="AK77" s="678"/>
      <c r="AL77" s="678"/>
      <c r="AM77" s="678"/>
      <c r="AN77" s="678"/>
      <c r="AO77" s="678"/>
      <c r="AP77" s="676"/>
      <c r="AQ77" s="676"/>
      <c r="AR77" s="676"/>
      <c r="AS77" s="677"/>
      <c r="AT77" s="677"/>
      <c r="AU77" s="657"/>
      <c r="AV77" s="657"/>
      <c r="AW77" s="363" t="s">
        <v>940</v>
      </c>
    </row>
    <row r="78" spans="1:87" ht="31.5" hidden="1" customHeight="1" outlineLevel="1">
      <c r="B78" s="676"/>
      <c r="C78" s="676"/>
      <c r="D78" s="676"/>
      <c r="E78" s="676"/>
      <c r="F78" s="676"/>
      <c r="G78" s="676"/>
      <c r="H78" s="676"/>
      <c r="I78" s="676"/>
      <c r="J78" s="670" t="s">
        <v>185</v>
      </c>
      <c r="K78" s="676"/>
      <c r="L78" s="676"/>
      <c r="M78" s="676"/>
      <c r="N78" s="602" t="s">
        <v>594</v>
      </c>
      <c r="O78" s="602"/>
      <c r="P78" s="602"/>
      <c r="Q78" s="671"/>
      <c r="R78" s="671"/>
      <c r="S78" s="982" t="str">
        <f>IF(入力シート!F55="","",入力シート!F55)</f>
        <v/>
      </c>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657"/>
      <c r="AQ78" s="676"/>
      <c r="AR78" s="676"/>
      <c r="AS78" s="677"/>
      <c r="AT78" s="677"/>
      <c r="AU78" s="657"/>
      <c r="AV78" s="657"/>
    </row>
    <row r="79" spans="1:87" ht="30" hidden="1" customHeight="1" outlineLevel="1">
      <c r="B79" s="676"/>
      <c r="C79" s="676"/>
      <c r="D79" s="676"/>
      <c r="E79" s="676"/>
      <c r="F79" s="676"/>
      <c r="G79" s="676"/>
      <c r="H79" s="676"/>
      <c r="I79" s="676"/>
      <c r="J79" s="670"/>
      <c r="K79" s="676"/>
      <c r="L79" s="676"/>
      <c r="M79" s="676"/>
      <c r="N79" s="603" t="s">
        <v>496</v>
      </c>
      <c r="O79" s="603"/>
      <c r="P79" s="603"/>
      <c r="Q79" s="672"/>
      <c r="R79" s="672"/>
      <c r="S79" s="973" t="s">
        <v>533</v>
      </c>
      <c r="T79" s="973"/>
      <c r="U79" s="970" t="str">
        <f>IF(入力シート!F56="","",入力シート!F56)</f>
        <v/>
      </c>
      <c r="V79" s="971"/>
      <c r="W79" s="971"/>
      <c r="X79" s="971"/>
      <c r="Y79" s="971"/>
      <c r="Z79" s="972"/>
      <c r="AA79" s="968" t="s">
        <v>534</v>
      </c>
      <c r="AB79" s="969"/>
      <c r="AC79" s="954" t="str">
        <f>IF(入力シート!F58="","",入力シート!F58&amp;"　"&amp;入力シート!J58)</f>
        <v/>
      </c>
      <c r="AD79" s="954"/>
      <c r="AE79" s="954"/>
      <c r="AF79" s="954"/>
      <c r="AG79" s="954"/>
      <c r="AH79" s="954"/>
      <c r="AI79" s="954"/>
      <c r="AJ79" s="954"/>
      <c r="AK79" s="954"/>
      <c r="AL79" s="954"/>
      <c r="AM79" s="954"/>
      <c r="AN79" s="954"/>
      <c r="AO79" s="954"/>
      <c r="AP79" s="657"/>
      <c r="AQ79" s="676"/>
      <c r="AR79" s="676"/>
      <c r="AS79" s="677"/>
      <c r="AT79" s="677"/>
      <c r="AU79" s="657"/>
      <c r="AV79" s="657"/>
    </row>
    <row r="80" spans="1:87" ht="18" customHeight="1" collapsed="1">
      <c r="B80" s="676"/>
      <c r="C80" s="676"/>
      <c r="D80" s="676"/>
      <c r="E80" s="676"/>
      <c r="F80" s="676"/>
      <c r="G80" s="676"/>
      <c r="H80" s="676"/>
      <c r="I80" s="676"/>
      <c r="J80" s="670"/>
      <c r="K80" s="676"/>
      <c r="L80" s="676"/>
      <c r="M80" s="676"/>
      <c r="N80" s="676"/>
      <c r="O80" s="676"/>
      <c r="P80" s="676"/>
      <c r="Q80" s="676"/>
      <c r="R80" s="676"/>
      <c r="S80" s="678"/>
      <c r="T80" s="678"/>
      <c r="U80" s="678"/>
      <c r="V80" s="678"/>
      <c r="W80" s="678"/>
      <c r="X80" s="678"/>
      <c r="Y80" s="678"/>
      <c r="Z80" s="678"/>
      <c r="AA80" s="678"/>
      <c r="AB80" s="678"/>
      <c r="AC80" s="678"/>
      <c r="AD80" s="678"/>
      <c r="AE80" s="678"/>
      <c r="AF80" s="678"/>
      <c r="AG80" s="678"/>
      <c r="AH80" s="678"/>
      <c r="AI80" s="678"/>
      <c r="AJ80" s="678"/>
      <c r="AK80" s="678"/>
      <c r="AL80" s="678"/>
      <c r="AM80" s="678"/>
      <c r="AN80" s="678"/>
      <c r="AO80" s="678"/>
      <c r="AP80" s="676"/>
      <c r="AQ80" s="676"/>
      <c r="AR80" s="676"/>
      <c r="AS80" s="677"/>
      <c r="AT80" s="677"/>
      <c r="AU80" s="657"/>
      <c r="AV80" s="657"/>
      <c r="AW80" s="363" t="s">
        <v>941</v>
      </c>
    </row>
    <row r="81" spans="1:87" ht="29.25" hidden="1" customHeight="1" outlineLevel="1">
      <c r="B81" s="676"/>
      <c r="C81" s="676"/>
      <c r="D81" s="676"/>
      <c r="E81" s="676"/>
      <c r="F81" s="676"/>
      <c r="G81" s="676"/>
      <c r="H81" s="676"/>
      <c r="I81" s="676"/>
      <c r="J81" s="670" t="s">
        <v>186</v>
      </c>
      <c r="K81" s="676"/>
      <c r="L81" s="676"/>
      <c r="M81" s="676"/>
      <c r="N81" s="602" t="s">
        <v>594</v>
      </c>
      <c r="O81" s="602"/>
      <c r="P81" s="602"/>
      <c r="Q81" s="671"/>
      <c r="R81" s="671"/>
      <c r="S81" s="982" t="str">
        <f>IF(入力シート!F69="","",入力シート!F69)</f>
        <v/>
      </c>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657"/>
      <c r="AQ81" s="676"/>
      <c r="AR81" s="676"/>
      <c r="AS81" s="677"/>
      <c r="AT81" s="677"/>
      <c r="AU81" s="657"/>
      <c r="AV81" s="657"/>
    </row>
    <row r="82" spans="1:87" ht="30" hidden="1" customHeight="1" outlineLevel="1">
      <c r="B82" s="676"/>
      <c r="C82" s="676"/>
      <c r="D82" s="676"/>
      <c r="E82" s="676"/>
      <c r="F82" s="676"/>
      <c r="G82" s="676"/>
      <c r="H82" s="676"/>
      <c r="I82" s="676"/>
      <c r="J82" s="679"/>
      <c r="K82" s="676"/>
      <c r="L82" s="676"/>
      <c r="M82" s="676"/>
      <c r="N82" s="603" t="s">
        <v>496</v>
      </c>
      <c r="O82" s="603"/>
      <c r="P82" s="603"/>
      <c r="Q82" s="672"/>
      <c r="R82" s="672"/>
      <c r="S82" s="973" t="s">
        <v>533</v>
      </c>
      <c r="T82" s="973"/>
      <c r="U82" s="970" t="str">
        <f>IF(入力シート!F70="","",入力シート!F70)</f>
        <v/>
      </c>
      <c r="V82" s="971"/>
      <c r="W82" s="971"/>
      <c r="X82" s="971"/>
      <c r="Y82" s="971"/>
      <c r="Z82" s="972"/>
      <c r="AA82" s="968" t="s">
        <v>534</v>
      </c>
      <c r="AB82" s="969"/>
      <c r="AC82" s="954" t="str">
        <f>IF(入力シート!F72="","",入力シート!F72&amp;"　"&amp;入力シート!J72)</f>
        <v/>
      </c>
      <c r="AD82" s="954"/>
      <c r="AE82" s="954"/>
      <c r="AF82" s="954"/>
      <c r="AG82" s="954"/>
      <c r="AH82" s="954"/>
      <c r="AI82" s="954"/>
      <c r="AJ82" s="954"/>
      <c r="AK82" s="954"/>
      <c r="AL82" s="954"/>
      <c r="AM82" s="954"/>
      <c r="AN82" s="954"/>
      <c r="AO82" s="954"/>
      <c r="AP82" s="657"/>
      <c r="AQ82" s="676"/>
      <c r="AR82" s="676"/>
      <c r="AS82" s="677"/>
      <c r="AT82" s="677"/>
      <c r="AU82" s="657"/>
      <c r="AV82" s="657"/>
    </row>
    <row r="83" spans="1:87" ht="18" customHeight="1" collapsed="1">
      <c r="B83" s="676"/>
      <c r="C83" s="676"/>
      <c r="D83" s="676"/>
      <c r="E83" s="676"/>
      <c r="F83" s="676"/>
      <c r="G83" s="676"/>
      <c r="H83" s="676"/>
      <c r="I83" s="676"/>
      <c r="J83" s="676"/>
      <c r="K83" s="676"/>
      <c r="L83" s="676"/>
      <c r="M83" s="676"/>
      <c r="N83" s="676"/>
      <c r="O83" s="676"/>
      <c r="P83" s="676"/>
      <c r="Q83" s="676"/>
      <c r="R83" s="676"/>
      <c r="S83" s="676"/>
      <c r="T83" s="676"/>
      <c r="U83" s="676"/>
      <c r="V83" s="676"/>
      <c r="W83" s="676"/>
      <c r="X83" s="676"/>
      <c r="Y83" s="676"/>
      <c r="Z83" s="676"/>
      <c r="AA83" s="676"/>
      <c r="AB83" s="676"/>
      <c r="AC83" s="676"/>
      <c r="AD83" s="676"/>
      <c r="AE83" s="676"/>
      <c r="AF83" s="676"/>
      <c r="AG83" s="676"/>
      <c r="AH83" s="676"/>
      <c r="AI83" s="676"/>
      <c r="AJ83" s="676"/>
      <c r="AK83" s="676"/>
      <c r="AL83" s="676"/>
      <c r="AM83" s="676"/>
      <c r="AN83" s="676"/>
      <c r="AO83" s="676"/>
      <c r="AP83" s="676"/>
      <c r="AQ83" s="676"/>
      <c r="AR83" s="676"/>
      <c r="AS83" s="677"/>
      <c r="AT83" s="677"/>
      <c r="AU83" s="657"/>
      <c r="AV83" s="657"/>
    </row>
    <row r="84" spans="1:87" ht="18" customHeight="1">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88"/>
    </row>
    <row r="85" spans="1:87" ht="18" customHeight="1">
      <c r="B85" s="980" t="s">
        <v>519</v>
      </c>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row>
    <row r="86" spans="1:87" ht="18" customHeight="1">
      <c r="B86" s="185"/>
      <c r="C86" s="992"/>
      <c r="D86" s="993"/>
      <c r="E86" s="983" t="s">
        <v>802</v>
      </c>
      <c r="F86" s="984"/>
      <c r="G86" s="985"/>
      <c r="H86" s="994" t="s">
        <v>803</v>
      </c>
      <c r="I86" s="994"/>
      <c r="J86" s="994"/>
      <c r="K86" s="994"/>
      <c r="L86" s="994"/>
      <c r="M86" s="994"/>
      <c r="N86" s="994"/>
      <c r="O86" s="994"/>
      <c r="P86" s="994"/>
      <c r="Q86" s="994"/>
      <c r="R86" s="994"/>
      <c r="S86" s="983" t="s">
        <v>804</v>
      </c>
      <c r="T86" s="984"/>
      <c r="U86" s="984"/>
      <c r="V86" s="984"/>
      <c r="W86" s="984"/>
      <c r="X86" s="984"/>
      <c r="Y86" s="984"/>
      <c r="Z86" s="984"/>
      <c r="AA86" s="984"/>
      <c r="AB86" s="984"/>
      <c r="AC86" s="984"/>
      <c r="AD86" s="984"/>
      <c r="AE86" s="985"/>
      <c r="AF86" s="983" t="s">
        <v>805</v>
      </c>
      <c r="AG86" s="984"/>
      <c r="AH86" s="984"/>
      <c r="AI86" s="984"/>
      <c r="AJ86" s="984"/>
      <c r="AK86" s="984"/>
      <c r="AL86" s="984"/>
      <c r="AM86" s="984"/>
      <c r="AN86" s="984"/>
      <c r="AO86" s="984"/>
      <c r="AP86" s="984"/>
      <c r="AQ86" s="985"/>
      <c r="AR86" s="983" t="s">
        <v>335</v>
      </c>
      <c r="AS86" s="984"/>
      <c r="AT86" s="984"/>
      <c r="AU86" s="985"/>
    </row>
    <row r="87" spans="1:87" ht="150" customHeight="1">
      <c r="B87" s="186"/>
      <c r="C87" s="986" t="s">
        <v>806</v>
      </c>
      <c r="D87" s="986"/>
      <c r="E87" s="987" t="s">
        <v>807</v>
      </c>
      <c r="F87" s="987"/>
      <c r="G87" s="987"/>
      <c r="H87" s="988" t="s">
        <v>808</v>
      </c>
      <c r="I87" s="988"/>
      <c r="J87" s="988"/>
      <c r="K87" s="988"/>
      <c r="L87" s="988"/>
      <c r="M87" s="988"/>
      <c r="N87" s="988"/>
      <c r="O87" s="988"/>
      <c r="P87" s="988"/>
      <c r="Q87" s="988"/>
      <c r="R87" s="988"/>
      <c r="S87" s="989" t="s">
        <v>809</v>
      </c>
      <c r="T87" s="990"/>
      <c r="U87" s="990"/>
      <c r="V87" s="990"/>
      <c r="W87" s="990"/>
      <c r="X87" s="990"/>
      <c r="Y87" s="990"/>
      <c r="Z87" s="990"/>
      <c r="AA87" s="990"/>
      <c r="AB87" s="990"/>
      <c r="AC87" s="990"/>
      <c r="AD87" s="990"/>
      <c r="AE87" s="991"/>
      <c r="AF87" s="989" t="s">
        <v>812</v>
      </c>
      <c r="AG87" s="990"/>
      <c r="AH87" s="990"/>
      <c r="AI87" s="990"/>
      <c r="AJ87" s="990"/>
      <c r="AK87" s="990"/>
      <c r="AL87" s="990"/>
      <c r="AM87" s="990"/>
      <c r="AN87" s="990"/>
      <c r="AO87" s="990"/>
      <c r="AP87" s="990"/>
      <c r="AQ87" s="991"/>
      <c r="AR87" s="989" t="s">
        <v>810</v>
      </c>
      <c r="AS87" s="990"/>
      <c r="AT87" s="990"/>
      <c r="AU87" s="991"/>
    </row>
    <row r="88" spans="1:87" ht="150" customHeight="1">
      <c r="B88" s="184"/>
      <c r="C88" s="986" t="s">
        <v>811</v>
      </c>
      <c r="D88" s="986"/>
      <c r="E88" s="987" t="s">
        <v>807</v>
      </c>
      <c r="F88" s="987"/>
      <c r="G88" s="987"/>
      <c r="H88" s="998" t="s">
        <v>815</v>
      </c>
      <c r="I88" s="998"/>
      <c r="J88" s="998"/>
      <c r="K88" s="998"/>
      <c r="L88" s="998"/>
      <c r="M88" s="998"/>
      <c r="N88" s="998"/>
      <c r="O88" s="998"/>
      <c r="P88" s="998"/>
      <c r="Q88" s="998"/>
      <c r="R88" s="998"/>
      <c r="S88" s="989" t="s">
        <v>937</v>
      </c>
      <c r="T88" s="990"/>
      <c r="U88" s="990"/>
      <c r="V88" s="990"/>
      <c r="W88" s="990"/>
      <c r="X88" s="990"/>
      <c r="Y88" s="990"/>
      <c r="Z88" s="990"/>
      <c r="AA88" s="990"/>
      <c r="AB88" s="990"/>
      <c r="AC88" s="990"/>
      <c r="AD88" s="990"/>
      <c r="AE88" s="991"/>
      <c r="AF88" s="989" t="s">
        <v>813</v>
      </c>
      <c r="AG88" s="990"/>
      <c r="AH88" s="990"/>
      <c r="AI88" s="990"/>
      <c r="AJ88" s="990"/>
      <c r="AK88" s="990"/>
      <c r="AL88" s="990"/>
      <c r="AM88" s="990"/>
      <c r="AN88" s="990"/>
      <c r="AO88" s="990"/>
      <c r="AP88" s="990"/>
      <c r="AQ88" s="991"/>
      <c r="AR88" s="995" t="s">
        <v>814</v>
      </c>
      <c r="AS88" s="996"/>
      <c r="AT88" s="996"/>
      <c r="AU88" s="997"/>
    </row>
    <row r="89" spans="1:87" s="183" customFormat="1" ht="18" customHeight="1">
      <c r="A89" s="182"/>
      <c r="B89" s="182"/>
      <c r="C89" s="182"/>
      <c r="D89" s="182"/>
      <c r="E89" s="191"/>
      <c r="F89" s="187"/>
      <c r="G89" s="189"/>
      <c r="H89" s="189"/>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T89" s="182"/>
      <c r="AW89" s="363"/>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row>
    <row r="90" spans="1:87" s="661" customFormat="1" ht="18" customHeight="1">
      <c r="A90" s="488"/>
      <c r="B90" s="488" t="s">
        <v>895</v>
      </c>
      <c r="C90" s="488"/>
      <c r="D90" s="488"/>
      <c r="E90" s="680"/>
      <c r="F90" s="681"/>
      <c r="G90" s="682"/>
      <c r="H90" s="682"/>
      <c r="I90" s="488"/>
      <c r="J90" s="488"/>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c r="AH90" s="488"/>
      <c r="AI90" s="488"/>
      <c r="AJ90" s="488"/>
      <c r="AK90" s="488"/>
      <c r="AL90" s="488"/>
      <c r="AM90" s="488"/>
      <c r="AN90" s="488"/>
      <c r="AO90" s="488"/>
      <c r="AP90" s="488"/>
      <c r="AQ90" s="488"/>
      <c r="AR90" s="488"/>
      <c r="AT90" s="488"/>
      <c r="AW90" s="363"/>
      <c r="AX90" s="660"/>
      <c r="AY90" s="660"/>
      <c r="AZ90" s="660"/>
      <c r="BA90" s="660"/>
      <c r="BB90" s="660"/>
      <c r="BC90" s="660"/>
      <c r="BD90" s="660"/>
      <c r="BE90" s="660"/>
      <c r="BF90" s="660"/>
      <c r="BG90" s="660"/>
      <c r="BH90" s="660"/>
      <c r="BI90" s="660"/>
      <c r="BJ90" s="660"/>
      <c r="BK90" s="660"/>
      <c r="BL90" s="660"/>
      <c r="BM90" s="660"/>
      <c r="BN90" s="660"/>
      <c r="BO90" s="660"/>
      <c r="BP90" s="660"/>
      <c r="BQ90" s="660"/>
      <c r="BR90" s="660"/>
      <c r="BS90" s="660"/>
      <c r="BT90" s="660"/>
      <c r="BU90" s="660"/>
      <c r="BV90" s="660"/>
      <c r="BW90" s="660"/>
      <c r="BX90" s="660"/>
      <c r="BY90" s="660"/>
      <c r="BZ90" s="660"/>
      <c r="CA90" s="660"/>
      <c r="CB90" s="660"/>
      <c r="CC90" s="660"/>
      <c r="CD90" s="660"/>
      <c r="CE90" s="660"/>
      <c r="CF90" s="660"/>
      <c r="CG90" s="660"/>
      <c r="CH90" s="660"/>
      <c r="CI90" s="660"/>
    </row>
    <row r="91" spans="1:87" s="183" customFormat="1" ht="18" customHeight="1">
      <c r="A91" s="182"/>
      <c r="B91" s="182"/>
      <c r="C91" s="182"/>
      <c r="D91" s="182"/>
      <c r="E91" s="191"/>
      <c r="F91" s="187"/>
      <c r="G91" s="189"/>
      <c r="H91" s="189"/>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T91" s="182"/>
      <c r="AW91" s="363"/>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5"/>
      <c r="CB91" s="175"/>
      <c r="CC91" s="175"/>
      <c r="CD91" s="175"/>
      <c r="CE91" s="175"/>
      <c r="CF91" s="175"/>
      <c r="CG91" s="175"/>
      <c r="CH91" s="175"/>
      <c r="CI91" s="175"/>
    </row>
    <row r="92" spans="1:87" s="183" customFormat="1" ht="18" customHeight="1">
      <c r="A92" s="182"/>
      <c r="B92" s="182"/>
      <c r="C92" s="182"/>
      <c r="D92" s="182"/>
      <c r="E92" s="191"/>
      <c r="F92" s="187"/>
      <c r="G92" s="189"/>
      <c r="H92" s="189"/>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T92" s="182"/>
      <c r="AW92" s="363"/>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row>
    <row r="93" spans="1:87" s="183" customFormat="1" ht="18" customHeight="1">
      <c r="A93" s="182"/>
      <c r="B93" s="182"/>
      <c r="C93" s="182"/>
      <c r="D93" s="182"/>
      <c r="E93" s="191"/>
      <c r="F93" s="187"/>
      <c r="G93" s="189"/>
      <c r="H93" s="189"/>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T93" s="182"/>
      <c r="AW93" s="363"/>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row>
    <row r="94" spans="1:87" s="183" customFormat="1" ht="18" customHeight="1">
      <c r="A94" s="182"/>
      <c r="C94" s="182"/>
      <c r="D94" s="182"/>
      <c r="E94" s="191"/>
      <c r="F94" s="187"/>
      <c r="G94" s="189"/>
      <c r="H94" s="189"/>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T94" s="182"/>
      <c r="AW94" s="363"/>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row>
  </sheetData>
  <sheetProtection algorithmName="SHA-512" hashValue="MGIw47VIxwvlc8g7gqbAGXy/ZInKn+1CskRto5dCa/UDD0fMrlkGPGSvy2d9v+1m4IQrtsTglglKQZBBG3llyg==" saltValue="ERMszJJ/iqHJqPulphSXvw==" spinCount="100000" sheet="1" formatCells="0" formatRows="0" insertHyperlinks="0" selectLockedCells="1" autoFilter="0" pivotTables="0"/>
  <mergeCells count="51">
    <mergeCell ref="AR88:AU88"/>
    <mergeCell ref="C88:D88"/>
    <mergeCell ref="E88:G88"/>
    <mergeCell ref="H88:R88"/>
    <mergeCell ref="S88:AE88"/>
    <mergeCell ref="AF88:AQ88"/>
    <mergeCell ref="AR86:AU86"/>
    <mergeCell ref="C87:D87"/>
    <mergeCell ref="E87:G87"/>
    <mergeCell ref="H87:R87"/>
    <mergeCell ref="S87:AE87"/>
    <mergeCell ref="AF87:AQ87"/>
    <mergeCell ref="AR87:AU87"/>
    <mergeCell ref="C86:D86"/>
    <mergeCell ref="E86:G86"/>
    <mergeCell ref="H86:R86"/>
    <mergeCell ref="S86:AE86"/>
    <mergeCell ref="AF86:AQ86"/>
    <mergeCell ref="B4:AV4"/>
    <mergeCell ref="D14:L14"/>
    <mergeCell ref="B85:AR85"/>
    <mergeCell ref="D65:I65"/>
    <mergeCell ref="B68:AR68"/>
    <mergeCell ref="S72:AO72"/>
    <mergeCell ref="S75:AO75"/>
    <mergeCell ref="S78:AO78"/>
    <mergeCell ref="AC82:AO82"/>
    <mergeCell ref="AC73:AO73"/>
    <mergeCell ref="S81:AO81"/>
    <mergeCell ref="AC76:AO76"/>
    <mergeCell ref="AC79:AO79"/>
    <mergeCell ref="S73:T73"/>
    <mergeCell ref="U73:Z73"/>
    <mergeCell ref="AA73:AB73"/>
    <mergeCell ref="B6:AV7"/>
    <mergeCell ref="S76:T76"/>
    <mergeCell ref="D49:R49"/>
    <mergeCell ref="D13:AR13"/>
    <mergeCell ref="D9:AV9"/>
    <mergeCell ref="D10:AV10"/>
    <mergeCell ref="D11:AV11"/>
    <mergeCell ref="D12:AV12"/>
    <mergeCell ref="AG70:AO70"/>
    <mergeCell ref="AA82:AB82"/>
    <mergeCell ref="U82:Z82"/>
    <mergeCell ref="S82:T82"/>
    <mergeCell ref="U76:Z76"/>
    <mergeCell ref="AA76:AB76"/>
    <mergeCell ref="S79:T79"/>
    <mergeCell ref="U79:Z79"/>
    <mergeCell ref="AA79:AB79"/>
  </mergeCells>
  <phoneticPr fontId="23"/>
  <conditionalFormatting sqref="B4 B5:AS5 B6 B8:AS8 B9:AR12 B13:AS13 B14:D14 M14:AS14 B15:AS17 B18:E18 G18:AS18 B49:D49 AS49 B50:AS64 B65:D65 AS65 B66:AS68 AR69:AS69 AQ70:AR70 B85:AR85 C94:AS94 B95:AS1048576">
    <cfRule type="expression" priority="17">
      <formula>CELL("protect",B4)=0</formula>
    </cfRule>
  </conditionalFormatting>
  <conditionalFormatting sqref="B86:C88 E86:E88 H86:H88">
    <cfRule type="expression" priority="2">
      <formula>CELL("protect",B86)=0</formula>
    </cfRule>
  </conditionalFormatting>
  <conditionalFormatting sqref="B69:AC71 AR71 B72:I75 K75:M75 AQ75:AR75 B89:AS93">
    <cfRule type="expression" priority="14">
      <formula>CELL("protect",B69)=0</formula>
    </cfRule>
  </conditionalFormatting>
  <conditionalFormatting sqref="B19:AS48">
    <cfRule type="expression" priority="3">
      <formula>CELL("protect",B19)=0</formula>
    </cfRule>
  </conditionalFormatting>
  <conditionalFormatting sqref="K72:P74 AP72:AR74">
    <cfRule type="expression" priority="15">
      <formula>CELL("protect",K72)=0</formula>
    </cfRule>
  </conditionalFormatting>
  <conditionalFormatting sqref="N75:P76 AP75:AP76">
    <cfRule type="expression" priority="12">
      <formula>CELL("protect",N75)=0</formula>
    </cfRule>
  </conditionalFormatting>
  <conditionalFormatting sqref="N78:P79 AP78:AP79">
    <cfRule type="expression" priority="10">
      <formula>CELL("protect",N78)=0</formula>
    </cfRule>
  </conditionalFormatting>
  <conditionalFormatting sqref="N81:P82 AP81:AP82">
    <cfRule type="expression" priority="8">
      <formula>CELL("protect",N81)=0</formula>
    </cfRule>
  </conditionalFormatting>
  <conditionalFormatting sqref="S73 S74:U74">
    <cfRule type="containsText" dxfId="305" priority="13" operator="containsText" text="(例)">
      <formula>NOT(ISERROR(SEARCH("(例)",S73)))</formula>
    </cfRule>
  </conditionalFormatting>
  <conditionalFormatting sqref="S76">
    <cfRule type="containsText" dxfId="304" priority="6" operator="containsText" text="(例)">
      <formula>NOT(ISERROR(SEARCH("(例)",S76)))</formula>
    </cfRule>
  </conditionalFormatting>
  <conditionalFormatting sqref="S79">
    <cfRule type="containsText" dxfId="303" priority="5" operator="containsText" text="(例)">
      <formula>NOT(ISERROR(SEARCH("(例)",S79)))</formula>
    </cfRule>
  </conditionalFormatting>
  <conditionalFormatting sqref="S82">
    <cfRule type="containsText" dxfId="302" priority="4" operator="containsText" text="(例)">
      <formula>NOT(ISERROR(SEARCH("(例)",S82)))</formula>
    </cfRule>
  </conditionalFormatting>
  <dataValidations count="2">
    <dataValidation imeMode="hiragana" allowBlank="1" showInputMessage="1" showErrorMessage="1" sqref="Q72:Q76 Q78:Q79 Q81:Q82" xr:uid="{96930AC4-42E6-4651-8459-902E80634904}"/>
    <dataValidation imeMode="disabled" allowBlank="1" showInputMessage="1" showErrorMessage="1" sqref="AG70" xr:uid="{E3634F22-1C94-4749-BAB9-6627B2F40FE0}"/>
  </dataValidations>
  <hyperlinks>
    <hyperlink ref="D49" r:id="rId1" xr:uid="{136C5520-9B23-4F60-A3FB-821373752697}"/>
    <hyperlink ref="D49:R49" r:id="rId2" display="https://sii.or.jp/anonymous_processing/index.html" xr:uid="{998A5A78-681A-4716-90C2-7A5C5FFFC4E2}"/>
    <hyperlink ref="D65" r:id="rId3" xr:uid="{C9DA7ECE-BBA7-4790-AAC7-593A4B7216BB}"/>
    <hyperlink ref="D65:I65" r:id="rId4" display="p-support@sii.or.jp" xr:uid="{AAFB50E6-22F4-4CD8-AA74-189174086786}"/>
    <hyperlink ref="D14:L14" r:id="rId5" display="https://zehweb.jp/privacy/" xr:uid="{3AE374BC-90A5-40EF-81A4-397E59C5C8CB}"/>
  </hyperlinks>
  <printOptions horizontalCentered="1"/>
  <pageMargins left="0.51181102362204722" right="0.11811023622047245" top="0.35433070866141736" bottom="0.35433070866141736" header="0.31496062992125984" footer="0.11811023622047245"/>
  <pageSetup paperSize="9" scale="65" fitToHeight="0" orientation="portrait" r:id="rId6"/>
  <headerFooter scaleWithDoc="0">
    <oddFooter>&amp;R&amp;K00-036R7中層ZEH-M_ver.1.1</oddFooter>
  </headerFooter>
  <rowBreaks count="1" manualBreakCount="1">
    <brk id="83" min="1" max="4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Z77"/>
  <sheetViews>
    <sheetView showGridLines="0" view="pageBreakPreview" topLeftCell="A2" zoomScale="80" zoomScaleNormal="70" zoomScaleSheetLayoutView="80" workbookViewId="0">
      <selection activeCell="C15" sqref="C15:D15"/>
    </sheetView>
  </sheetViews>
  <sheetFormatPr defaultColWidth="9" defaultRowHeight="14.25"/>
  <cols>
    <col min="1" max="1" width="2.625" style="543" customWidth="1"/>
    <col min="2" max="2" width="19.625" style="11" customWidth="1"/>
    <col min="3" max="27" width="5.625" style="11" customWidth="1"/>
    <col min="28" max="28" width="5.5" style="11" customWidth="1"/>
    <col min="29" max="29" width="8.375" style="722" customWidth="1"/>
    <col min="30" max="35" width="9" style="722"/>
    <col min="36" max="16384" width="9" style="11"/>
  </cols>
  <sheetData>
    <row r="1" spans="1:35" s="516" customFormat="1" hidden="1">
      <c r="A1" s="513"/>
      <c r="B1" s="513"/>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C1" s="720"/>
      <c r="AD1" s="720"/>
      <c r="AE1" s="720"/>
      <c r="AF1" s="720"/>
      <c r="AG1" s="720"/>
      <c r="AH1" s="720"/>
      <c r="AI1" s="720"/>
    </row>
    <row r="2" spans="1:35" s="326" customFormat="1" ht="21" customHeight="1">
      <c r="A2" s="355" t="s">
        <v>596</v>
      </c>
      <c r="B2" s="355"/>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C2" s="721"/>
      <c r="AD2" s="721"/>
      <c r="AE2" s="721"/>
      <c r="AF2" s="721"/>
      <c r="AG2" s="721"/>
      <c r="AH2" s="721"/>
      <c r="AI2" s="721"/>
    </row>
    <row r="3" spans="1:35" s="326" customFormat="1" ht="7.5" customHeight="1">
      <c r="A3" s="355"/>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C3" s="721"/>
      <c r="AD3" s="721"/>
      <c r="AE3" s="721"/>
      <c r="AF3" s="721"/>
      <c r="AG3" s="721"/>
      <c r="AH3" s="721"/>
      <c r="AI3" s="721"/>
    </row>
    <row r="4" spans="1:35" ht="21" customHeight="1">
      <c r="A4" s="517"/>
      <c r="B4" s="518" t="s">
        <v>985</v>
      </c>
      <c r="C4" s="518"/>
      <c r="D4" s="518"/>
      <c r="E4" s="519"/>
      <c r="F4" s="519"/>
      <c r="G4" s="519"/>
      <c r="H4" s="519"/>
      <c r="I4" s="519"/>
      <c r="J4" s="519"/>
      <c r="K4" s="519"/>
      <c r="L4" s="519"/>
      <c r="M4" s="519"/>
      <c r="N4" s="519"/>
      <c r="O4" s="519"/>
      <c r="P4" s="519"/>
      <c r="Q4" s="519"/>
      <c r="R4" s="519"/>
      <c r="S4" s="519"/>
      <c r="T4" s="519"/>
      <c r="U4" s="519"/>
      <c r="V4" s="519"/>
      <c r="W4" s="519"/>
      <c r="X4" s="519"/>
      <c r="Y4" s="519"/>
      <c r="Z4" s="519"/>
      <c r="AA4" s="519"/>
      <c r="AB4" s="519"/>
    </row>
    <row r="5" spans="1:35" ht="21" customHeight="1" thickBot="1">
      <c r="A5" s="517"/>
      <c r="B5" s="519" t="s">
        <v>843</v>
      </c>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row>
    <row r="6" spans="1:35" ht="21" customHeight="1">
      <c r="A6" s="517"/>
      <c r="B6" s="344" t="s">
        <v>32</v>
      </c>
      <c r="C6" s="1151" t="str">
        <f>IF(入力シート!F13="","",入力シート!F13)</f>
        <v/>
      </c>
      <c r="D6" s="1152"/>
      <c r="E6" s="1152"/>
      <c r="F6" s="1152"/>
      <c r="G6" s="1152"/>
      <c r="H6" s="1152"/>
      <c r="I6" s="1152"/>
      <c r="J6" s="1152"/>
      <c r="K6" s="1153"/>
      <c r="L6" s="1154" t="s">
        <v>199</v>
      </c>
      <c r="M6" s="1155"/>
      <c r="N6" s="1155"/>
      <c r="O6" s="1155"/>
      <c r="P6" s="1156"/>
      <c r="Q6" s="1168" t="str">
        <f>IF(様式第1_交付申請書!H64="","",様式第1_交付申請書!H64)</f>
        <v/>
      </c>
      <c r="R6" s="1169"/>
      <c r="S6" s="1169"/>
      <c r="T6" s="1169"/>
      <c r="U6" s="1169"/>
      <c r="V6" s="1169"/>
      <c r="W6" s="1169"/>
      <c r="X6" s="1169"/>
      <c r="Y6" s="1169"/>
      <c r="Z6" s="1169"/>
      <c r="AA6" s="1170"/>
      <c r="AB6" s="519"/>
    </row>
    <row r="7" spans="1:35" ht="21" customHeight="1">
      <c r="A7" s="517"/>
      <c r="B7" s="349" t="s">
        <v>0</v>
      </c>
      <c r="C7" s="1164" t="str">
        <f>IF(様式第1_交付申請書!B51="","",様式第1_交付申請書!B51)</f>
        <v/>
      </c>
      <c r="D7" s="1165"/>
      <c r="E7" s="1165"/>
      <c r="F7" s="1165"/>
      <c r="G7" s="1165"/>
      <c r="H7" s="1165"/>
      <c r="I7" s="1165"/>
      <c r="J7" s="1165"/>
      <c r="K7" s="1165"/>
      <c r="L7" s="1165"/>
      <c r="M7" s="1165"/>
      <c r="N7" s="1165"/>
      <c r="O7" s="1165"/>
      <c r="P7" s="1165"/>
      <c r="Q7" s="1165"/>
      <c r="R7" s="1165"/>
      <c r="S7" s="1165"/>
      <c r="T7" s="1165"/>
      <c r="U7" s="1165"/>
      <c r="V7" s="1089" t="s">
        <v>461</v>
      </c>
      <c r="W7" s="1089"/>
      <c r="X7" s="1089"/>
      <c r="Y7" s="1089"/>
      <c r="Z7" s="1089"/>
      <c r="AA7" s="1090"/>
      <c r="AB7" s="519"/>
    </row>
    <row r="8" spans="1:35" ht="21" customHeight="1" thickBot="1">
      <c r="A8" s="517"/>
      <c r="B8" s="345" t="s">
        <v>33</v>
      </c>
      <c r="C8" s="1206">
        <f>IF(入力シート!F41="",入力シート!F27,IF(入力シート!F55="",入力シート!F27&amp;" / "&amp;入力シート!F41,IF(入力シート!F69="",入力シート!F27&amp;" / "&amp;入力シート!F41&amp;" / "&amp;入力シート!F55,入力シート!F27&amp;" / "&amp;入力シート!F41&amp;" / "&amp;入力シート!F55&amp;" / "&amp;入力シート!F69)))</f>
        <v>0</v>
      </c>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8"/>
      <c r="AB8" s="519"/>
    </row>
    <row r="9" spans="1:35" s="520" customFormat="1" ht="12" customHeight="1">
      <c r="A9" s="617"/>
      <c r="B9" s="618"/>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20"/>
      <c r="AC9" s="723"/>
      <c r="AD9" s="723"/>
      <c r="AE9" s="723"/>
      <c r="AF9" s="723"/>
      <c r="AG9" s="723"/>
      <c r="AH9" s="723"/>
      <c r="AI9" s="723"/>
    </row>
    <row r="10" spans="1:35" ht="21" customHeight="1" thickBot="1">
      <c r="A10" s="517"/>
      <c r="B10" s="519" t="s">
        <v>844</v>
      </c>
      <c r="C10" s="519"/>
      <c r="D10" s="519"/>
      <c r="E10" s="519"/>
      <c r="F10" s="519"/>
      <c r="G10" s="519"/>
      <c r="H10" s="519"/>
      <c r="I10" s="519"/>
      <c r="J10" s="519"/>
      <c r="K10" s="519"/>
      <c r="L10" s="519"/>
      <c r="M10" s="519"/>
      <c r="N10" s="519"/>
      <c r="O10" s="519"/>
      <c r="P10" s="519"/>
      <c r="Q10" s="519"/>
      <c r="R10" s="519"/>
      <c r="S10" s="519"/>
      <c r="T10" s="519"/>
      <c r="U10" s="519"/>
      <c r="V10" s="519"/>
      <c r="W10" s="519"/>
      <c r="X10" s="519"/>
      <c r="Y10" s="519"/>
      <c r="Z10" s="519"/>
      <c r="AA10" s="519"/>
      <c r="AB10" s="519"/>
    </row>
    <row r="11" spans="1:35" ht="21" customHeight="1" thickBot="1">
      <c r="A11" s="517"/>
      <c r="B11" s="344" t="s">
        <v>34</v>
      </c>
      <c r="C11" s="1197" t="str">
        <f>IF(入力シート!F83="","",入力シート!F83)</f>
        <v/>
      </c>
      <c r="D11" s="1198"/>
      <c r="E11" s="1198"/>
      <c r="F11" s="1198"/>
      <c r="G11" s="1198"/>
      <c r="H11" s="1198"/>
      <c r="I11" s="1198"/>
      <c r="J11" s="1198"/>
      <c r="K11" s="1199"/>
      <c r="L11" s="1214" t="s">
        <v>15</v>
      </c>
      <c r="M11" s="1047"/>
      <c r="N11" s="1161" t="str">
        <f>IF(入力シート!F85="","",入力シート!F85)</f>
        <v/>
      </c>
      <c r="O11" s="1162"/>
      <c r="P11" s="1162"/>
      <c r="Q11" s="1162"/>
      <c r="R11" s="1162"/>
      <c r="S11" s="1162"/>
      <c r="T11" s="1162"/>
      <c r="U11" s="1162"/>
      <c r="V11" s="1162"/>
      <c r="W11" s="1162"/>
      <c r="X11" s="1162"/>
      <c r="Y11" s="1162"/>
      <c r="Z11" s="1162"/>
      <c r="AA11" s="1163"/>
      <c r="AB11" s="519"/>
    </row>
    <row r="12" spans="1:35" ht="21" customHeight="1" thickBot="1">
      <c r="A12" s="517"/>
      <c r="B12" s="345" t="s">
        <v>16</v>
      </c>
      <c r="C12" s="1203" t="str">
        <f>IF(入力シート!F84="","",入力シート!F84)</f>
        <v/>
      </c>
      <c r="D12" s="1204"/>
      <c r="E12" s="1204"/>
      <c r="F12" s="1204"/>
      <c r="G12" s="1204"/>
      <c r="H12" s="1204"/>
      <c r="I12" s="1204"/>
      <c r="J12" s="1204"/>
      <c r="K12" s="1205"/>
      <c r="L12" s="1117"/>
      <c r="M12" s="1117"/>
      <c r="N12" s="1117"/>
      <c r="O12" s="1117"/>
      <c r="P12" s="1117"/>
      <c r="Q12" s="1117"/>
      <c r="R12" s="1117"/>
      <c r="S12" s="1117"/>
      <c r="T12" s="1117"/>
      <c r="U12" s="1117"/>
      <c r="V12" s="1117"/>
      <c r="W12" s="1117"/>
      <c r="X12" s="1117"/>
      <c r="Y12" s="1117"/>
      <c r="Z12" s="1117"/>
      <c r="AA12" s="1117"/>
      <c r="AB12" s="519"/>
    </row>
    <row r="13" spans="1:35" s="520" customFormat="1" ht="12" customHeight="1">
      <c r="A13" s="617"/>
      <c r="B13" s="618"/>
      <c r="C13" s="621"/>
      <c r="D13" s="621"/>
      <c r="E13" s="621"/>
      <c r="F13" s="621"/>
      <c r="G13" s="621"/>
      <c r="H13" s="621"/>
      <c r="I13" s="621"/>
      <c r="J13" s="621"/>
      <c r="K13" s="621"/>
      <c r="L13" s="622"/>
      <c r="M13" s="622"/>
      <c r="N13" s="622"/>
      <c r="O13" s="622"/>
      <c r="P13" s="622"/>
      <c r="Q13" s="622"/>
      <c r="R13" s="622"/>
      <c r="S13" s="622"/>
      <c r="T13" s="622"/>
      <c r="U13" s="622"/>
      <c r="V13" s="622"/>
      <c r="W13" s="622"/>
      <c r="X13" s="622"/>
      <c r="Y13" s="622"/>
      <c r="Z13" s="622"/>
      <c r="AA13" s="622"/>
      <c r="AB13" s="620"/>
      <c r="AC13" s="723"/>
      <c r="AD13" s="723"/>
      <c r="AE13" s="723"/>
      <c r="AF13" s="723"/>
      <c r="AG13" s="723"/>
      <c r="AH13" s="723"/>
      <c r="AI13" s="723"/>
    </row>
    <row r="14" spans="1:35" ht="21" customHeight="1" thickBot="1">
      <c r="A14" s="517"/>
      <c r="B14" s="519" t="s">
        <v>845</v>
      </c>
      <c r="C14" s="519"/>
      <c r="D14" s="519"/>
      <c r="E14" s="519"/>
      <c r="F14" s="519"/>
      <c r="G14" s="519"/>
      <c r="H14" s="519"/>
      <c r="I14" s="519"/>
      <c r="J14" s="519"/>
      <c r="K14" s="519"/>
      <c r="L14" s="519"/>
      <c r="M14" s="519"/>
      <c r="N14" s="519"/>
      <c r="O14" s="519"/>
      <c r="P14" s="519"/>
      <c r="Q14" s="519"/>
      <c r="R14" s="519"/>
      <c r="S14" s="519"/>
      <c r="T14" s="519"/>
      <c r="U14" s="519"/>
      <c r="V14" s="519"/>
      <c r="W14" s="519"/>
      <c r="X14" s="519"/>
      <c r="Y14" s="519"/>
      <c r="Z14" s="519"/>
      <c r="AA14" s="519"/>
      <c r="AB14" s="519"/>
    </row>
    <row r="15" spans="1:35" ht="21" customHeight="1">
      <c r="A15" s="517"/>
      <c r="B15" s="290" t="s">
        <v>321</v>
      </c>
      <c r="C15" s="1171"/>
      <c r="D15" s="1172"/>
      <c r="E15" s="521" t="s">
        <v>495</v>
      </c>
      <c r="F15" s="1173"/>
      <c r="G15" s="1173"/>
      <c r="H15" s="1172"/>
      <c r="I15" s="522" t="s">
        <v>493</v>
      </c>
      <c r="J15" s="1258"/>
      <c r="K15" s="1259"/>
      <c r="L15" s="1259"/>
      <c r="M15" s="1259"/>
      <c r="N15" s="1259"/>
      <c r="O15" s="1259"/>
      <c r="P15" s="1259"/>
      <c r="Q15" s="1259"/>
      <c r="R15" s="1259"/>
      <c r="S15" s="1259"/>
      <c r="T15" s="1259"/>
      <c r="U15" s="1259"/>
      <c r="V15" s="1259"/>
      <c r="W15" s="1259"/>
      <c r="X15" s="1259"/>
      <c r="Y15" s="1259"/>
      <c r="Z15" s="1259"/>
      <c r="AA15" s="1260"/>
      <c r="AB15" s="519"/>
    </row>
    <row r="16" spans="1:35" ht="21" customHeight="1">
      <c r="A16" s="517"/>
      <c r="B16" s="346" t="s">
        <v>36</v>
      </c>
      <c r="C16" s="1174" t="s">
        <v>371</v>
      </c>
      <c r="D16" s="1175"/>
      <c r="E16" s="1175"/>
      <c r="F16" s="1212" t="s">
        <v>331</v>
      </c>
      <c r="G16" s="1015"/>
      <c r="H16" s="1016"/>
      <c r="I16" s="1239" t="str">
        <f>IF(入力シート!F12="","",入力シート!F12)</f>
        <v/>
      </c>
      <c r="J16" s="1240"/>
      <c r="K16" s="1241"/>
      <c r="L16" s="1212" t="s">
        <v>37</v>
      </c>
      <c r="M16" s="1015"/>
      <c r="N16" s="1159"/>
      <c r="O16" s="1257"/>
      <c r="P16" s="1257"/>
      <c r="Q16" s="1257"/>
      <c r="R16" s="1257"/>
      <c r="S16" s="1257"/>
      <c r="T16" s="1257"/>
      <c r="U16" s="1257"/>
      <c r="V16" s="1245" t="s">
        <v>728</v>
      </c>
      <c r="W16" s="1246"/>
      <c r="X16" s="1246"/>
      <c r="Y16" s="1247"/>
      <c r="Z16" s="1159"/>
      <c r="AA16" s="1265"/>
      <c r="AB16" s="519"/>
    </row>
    <row r="17" spans="1:38" ht="21" customHeight="1">
      <c r="A17" s="517"/>
      <c r="B17" s="346" t="s">
        <v>38</v>
      </c>
      <c r="C17" s="1159"/>
      <c r="D17" s="1160"/>
      <c r="E17" s="1212" t="s">
        <v>39</v>
      </c>
      <c r="F17" s="1015"/>
      <c r="G17" s="1015"/>
      <c r="H17" s="1016"/>
      <c r="I17" s="1213">
        <f>COUNT(住戸一覧!G13:J242)</f>
        <v>0</v>
      </c>
      <c r="J17" s="1213"/>
      <c r="K17" s="523" t="s">
        <v>40</v>
      </c>
      <c r="L17" s="1187" t="s">
        <v>821</v>
      </c>
      <c r="M17" s="1217"/>
      <c r="N17" s="1275"/>
      <c r="O17" s="1276"/>
      <c r="P17" s="1277"/>
      <c r="Q17" s="1209" t="s">
        <v>182</v>
      </c>
      <c r="R17" s="1210"/>
      <c r="S17" s="1210"/>
      <c r="T17" s="1211"/>
      <c r="U17" s="1048">
        <f>SUM(住戸一覧!O13:R242)</f>
        <v>0</v>
      </c>
      <c r="V17" s="1049"/>
      <c r="W17" s="524" t="s">
        <v>41</v>
      </c>
      <c r="X17" s="1187" t="s">
        <v>42</v>
      </c>
      <c r="Y17" s="1189"/>
      <c r="Z17" s="1281">
        <f>IFERROR((IF(OR(U17="",I17=""),0,U17/I17)),0)</f>
        <v>0</v>
      </c>
      <c r="AA17" s="1282"/>
      <c r="AB17" s="519"/>
      <c r="AC17" s="355" t="s">
        <v>963</v>
      </c>
    </row>
    <row r="18" spans="1:38" ht="21" customHeight="1">
      <c r="A18" s="517"/>
      <c r="B18" s="1301" t="s">
        <v>43</v>
      </c>
      <c r="C18" s="1298" t="s">
        <v>44</v>
      </c>
      <c r="D18" s="1308"/>
      <c r="E18" s="1298" t="s">
        <v>45</v>
      </c>
      <c r="F18" s="1299"/>
      <c r="G18" s="525"/>
      <c r="H18" s="526" t="s">
        <v>46</v>
      </c>
      <c r="I18" s="347" t="s">
        <v>47</v>
      </c>
      <c r="J18" s="525"/>
      <c r="K18" s="526" t="s">
        <v>46</v>
      </c>
      <c r="L18" s="1218"/>
      <c r="M18" s="1219"/>
      <c r="N18" s="1278"/>
      <c r="O18" s="1279"/>
      <c r="P18" s="1280"/>
      <c r="Q18" s="1242" t="s">
        <v>203</v>
      </c>
      <c r="R18" s="1243"/>
      <c r="S18" s="1243"/>
      <c r="T18" s="1244"/>
      <c r="U18" s="1048">
        <f>N17-U17-U19</f>
        <v>0</v>
      </c>
      <c r="V18" s="1049"/>
      <c r="W18" s="524" t="s">
        <v>41</v>
      </c>
      <c r="X18" s="1031"/>
      <c r="Y18" s="1033"/>
      <c r="Z18" s="1283"/>
      <c r="AA18" s="1284"/>
      <c r="AB18" s="519"/>
      <c r="AC18" s="724"/>
    </row>
    <row r="19" spans="1:38" ht="21" customHeight="1" thickBot="1">
      <c r="A19" s="517"/>
      <c r="B19" s="1302"/>
      <c r="C19" s="1157" t="s">
        <v>48</v>
      </c>
      <c r="D19" s="1222"/>
      <c r="E19" s="1157" t="s">
        <v>45</v>
      </c>
      <c r="F19" s="1158"/>
      <c r="G19" s="527"/>
      <c r="H19" s="528" t="s">
        <v>372</v>
      </c>
      <c r="I19" s="348" t="s">
        <v>47</v>
      </c>
      <c r="J19" s="527"/>
      <c r="K19" s="528" t="s">
        <v>49</v>
      </c>
      <c r="L19" s="1157"/>
      <c r="M19" s="1222"/>
      <c r="N19" s="1271" t="s">
        <v>41</v>
      </c>
      <c r="O19" s="1273"/>
      <c r="P19" s="1274"/>
      <c r="Q19" s="1200" t="s">
        <v>50</v>
      </c>
      <c r="R19" s="1201"/>
      <c r="S19" s="1201"/>
      <c r="T19" s="1202"/>
      <c r="U19" s="1087"/>
      <c r="V19" s="1088"/>
      <c r="W19" s="529" t="s">
        <v>41</v>
      </c>
      <c r="X19" s="1248"/>
      <c r="Y19" s="1249"/>
      <c r="Z19" s="1271" t="s">
        <v>41</v>
      </c>
      <c r="AA19" s="1272"/>
      <c r="AB19" s="519"/>
      <c r="AC19" s="355" t="s">
        <v>718</v>
      </c>
    </row>
    <row r="20" spans="1:38" s="520" customFormat="1" ht="12" customHeight="1">
      <c r="A20" s="617"/>
      <c r="B20" s="618"/>
      <c r="C20" s="618"/>
      <c r="D20" s="618"/>
      <c r="E20" s="618"/>
      <c r="F20" s="618"/>
      <c r="G20" s="623"/>
      <c r="H20" s="624"/>
      <c r="I20" s="618"/>
      <c r="J20" s="623"/>
      <c r="K20" s="624"/>
      <c r="L20" s="618"/>
      <c r="M20" s="618"/>
      <c r="N20" s="624"/>
      <c r="O20" s="624"/>
      <c r="P20" s="624"/>
      <c r="Q20" s="625"/>
      <c r="R20" s="625"/>
      <c r="S20" s="625"/>
      <c r="T20" s="625"/>
      <c r="U20" s="626"/>
      <c r="V20" s="626"/>
      <c r="W20" s="624"/>
      <c r="X20" s="627"/>
      <c r="Y20" s="627"/>
      <c r="Z20" s="624"/>
      <c r="AA20" s="624"/>
      <c r="AB20" s="620"/>
      <c r="AC20" s="530"/>
      <c r="AD20" s="723"/>
      <c r="AE20" s="723"/>
      <c r="AF20" s="723"/>
      <c r="AG20" s="723"/>
      <c r="AH20" s="723"/>
      <c r="AI20" s="723"/>
    </row>
    <row r="21" spans="1:38" ht="24.95" customHeight="1" thickBot="1">
      <c r="A21" s="517"/>
      <c r="B21" s="519" t="s">
        <v>846</v>
      </c>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row>
    <row r="22" spans="1:38" ht="21" customHeight="1">
      <c r="A22" s="517"/>
      <c r="B22" s="1176" t="s">
        <v>200</v>
      </c>
      <c r="C22" s="1177"/>
      <c r="D22" s="1177"/>
      <c r="E22" s="1177"/>
      <c r="F22" s="1191" t="s">
        <v>51</v>
      </c>
      <c r="G22" s="1192"/>
      <c r="H22" s="1193"/>
      <c r="I22" s="1194">
        <f>IF(住戸一覧!S13="",0,AVERAGE(住戸一覧!S13:V242))</f>
        <v>0</v>
      </c>
      <c r="J22" s="1195"/>
      <c r="K22" s="1195"/>
      <c r="L22" s="1196"/>
      <c r="M22" s="1191" t="s">
        <v>52</v>
      </c>
      <c r="N22" s="1192"/>
      <c r="O22" s="1193"/>
      <c r="P22" s="1194">
        <f>MAX(住戸一覧!$S$13:$V$242)</f>
        <v>0</v>
      </c>
      <c r="Q22" s="1195"/>
      <c r="R22" s="1195"/>
      <c r="S22" s="1195"/>
      <c r="T22" s="1196"/>
      <c r="U22" s="1191" t="s">
        <v>53</v>
      </c>
      <c r="V22" s="1192"/>
      <c r="W22" s="1193"/>
      <c r="X22" s="1250">
        <f>MIN(住戸一覧!$S$13:$V$242)</f>
        <v>0</v>
      </c>
      <c r="Y22" s="1251"/>
      <c r="Z22" s="1251"/>
      <c r="AA22" s="1252"/>
      <c r="AB22" s="519"/>
    </row>
    <row r="23" spans="1:38" ht="36" customHeight="1">
      <c r="A23" s="517"/>
      <c r="B23" s="1099" t="s">
        <v>1005</v>
      </c>
      <c r="C23" s="1100"/>
      <c r="D23" s="1100"/>
      <c r="E23" s="1100"/>
      <c r="F23" s="1101">
        <f>V52</f>
        <v>0</v>
      </c>
      <c r="G23" s="1102"/>
      <c r="H23" s="1102"/>
      <c r="I23" s="531" t="s">
        <v>54</v>
      </c>
      <c r="K23" s="532"/>
      <c r="L23" s="533"/>
      <c r="M23" s="1254" t="s">
        <v>55</v>
      </c>
      <c r="N23" s="1255"/>
      <c r="O23" s="1255"/>
      <c r="P23" s="1255"/>
      <c r="Q23" s="1255"/>
      <c r="R23" s="1255"/>
      <c r="S23" s="1255"/>
      <c r="T23" s="1256"/>
      <c r="U23" s="1306"/>
      <c r="V23" s="1307"/>
      <c r="W23" s="1307"/>
      <c r="X23" s="534" t="s">
        <v>54</v>
      </c>
      <c r="Y23" s="1089"/>
      <c r="Z23" s="1089"/>
      <c r="AA23" s="1090"/>
      <c r="AB23" s="519"/>
      <c r="AC23" s="355"/>
    </row>
    <row r="24" spans="1:38" ht="21" customHeight="1">
      <c r="A24" s="517"/>
      <c r="B24" s="1327" t="s">
        <v>56</v>
      </c>
      <c r="C24" s="1300"/>
      <c r="D24" s="1300"/>
      <c r="E24" s="1300"/>
      <c r="F24" s="605" t="s">
        <v>159</v>
      </c>
      <c r="G24" s="1285" t="s">
        <v>835</v>
      </c>
      <c r="H24" s="1285"/>
      <c r="I24" s="1285"/>
      <c r="J24" s="1285"/>
      <c r="K24" s="606"/>
      <c r="L24" s="606"/>
      <c r="M24" s="544" t="s">
        <v>159</v>
      </c>
      <c r="N24" s="1285" t="s">
        <v>57</v>
      </c>
      <c r="O24" s="1285"/>
      <c r="P24" s="1285"/>
      <c r="Q24" s="1285"/>
      <c r="R24" s="606"/>
      <c r="S24" s="606"/>
      <c r="T24" s="544" t="s">
        <v>159</v>
      </c>
      <c r="U24" s="1285" t="s">
        <v>836</v>
      </c>
      <c r="V24" s="1285"/>
      <c r="W24" s="1285"/>
      <c r="X24" s="606"/>
      <c r="Y24" s="545"/>
      <c r="Z24" s="545"/>
      <c r="AA24" s="548"/>
      <c r="AC24" s="1313" t="s">
        <v>872</v>
      </c>
      <c r="AD24" s="1314"/>
      <c r="AE24" s="1314"/>
      <c r="AF24" s="1314"/>
      <c r="AG24" s="1314"/>
      <c r="AH24" s="1314"/>
      <c r="AI24" s="1314"/>
      <c r="AJ24" s="1314"/>
      <c r="AK24" s="1314"/>
      <c r="AL24" s="1314"/>
    </row>
    <row r="25" spans="1:38" ht="21" customHeight="1">
      <c r="A25" s="517"/>
      <c r="B25" s="1327"/>
      <c r="C25" s="1300"/>
      <c r="D25" s="1300"/>
      <c r="E25" s="1300"/>
      <c r="F25" s="546" t="s">
        <v>159</v>
      </c>
      <c r="G25" s="1253" t="s">
        <v>837</v>
      </c>
      <c r="H25" s="1253"/>
      <c r="I25" s="1253"/>
      <c r="J25" s="1253"/>
      <c r="K25" s="606"/>
      <c r="L25" s="606"/>
      <c r="M25" s="546" t="s">
        <v>159</v>
      </c>
      <c r="N25" s="547" t="s">
        <v>58</v>
      </c>
      <c r="O25" s="547"/>
      <c r="P25" s="1293"/>
      <c r="Q25" s="1293"/>
      <c r="R25" s="1293"/>
      <c r="S25" s="1293"/>
      <c r="T25" s="1293"/>
      <c r="U25" s="1293"/>
      <c r="V25" s="1293"/>
      <c r="W25" s="1293"/>
      <c r="X25" s="1293"/>
      <c r="Y25" s="1293"/>
      <c r="Z25" s="1293"/>
      <c r="AA25" s="1294"/>
      <c r="AB25" s="519"/>
      <c r="AC25" s="1314"/>
      <c r="AD25" s="1314"/>
      <c r="AE25" s="1314"/>
      <c r="AF25" s="1314"/>
      <c r="AG25" s="1314"/>
      <c r="AH25" s="1314"/>
      <c r="AI25" s="1314"/>
      <c r="AJ25" s="1314"/>
      <c r="AK25" s="1314"/>
      <c r="AL25" s="1314"/>
    </row>
    <row r="26" spans="1:38" ht="21" customHeight="1">
      <c r="A26" s="517"/>
      <c r="B26" s="1344" t="s">
        <v>59</v>
      </c>
      <c r="C26" s="1178" t="s">
        <v>882</v>
      </c>
      <c r="D26" s="1179"/>
      <c r="E26" s="1180"/>
      <c r="F26" s="1187" t="s">
        <v>60</v>
      </c>
      <c r="G26" s="1188"/>
      <c r="H26" s="1189"/>
      <c r="I26" s="1321">
        <f>SUM(X26:Z28)</f>
        <v>0</v>
      </c>
      <c r="J26" s="1322"/>
      <c r="K26" s="1323"/>
      <c r="L26" s="1216" t="s">
        <v>61</v>
      </c>
      <c r="M26" s="1217"/>
      <c r="N26" s="1340" t="s">
        <v>62</v>
      </c>
      <c r="O26" s="1341"/>
      <c r="P26" s="1341"/>
      <c r="Q26" s="1342"/>
      <c r="R26" s="1237"/>
      <c r="S26" s="1238"/>
      <c r="T26" s="535" t="s">
        <v>40</v>
      </c>
      <c r="U26" s="1328" t="s">
        <v>63</v>
      </c>
      <c r="V26" s="1329"/>
      <c r="W26" s="1330"/>
      <c r="X26" s="1069"/>
      <c r="Y26" s="1070"/>
      <c r="Z26" s="1070"/>
      <c r="AA26" s="1346" t="s">
        <v>206</v>
      </c>
      <c r="AB26" s="519"/>
    </row>
    <row r="27" spans="1:38" ht="21" customHeight="1">
      <c r="A27" s="517"/>
      <c r="B27" s="1026"/>
      <c r="C27" s="1181"/>
      <c r="D27" s="1182"/>
      <c r="E27" s="1183"/>
      <c r="F27" s="1031"/>
      <c r="G27" s="1190"/>
      <c r="H27" s="1033"/>
      <c r="I27" s="1324"/>
      <c r="J27" s="1325"/>
      <c r="K27" s="1326"/>
      <c r="L27" s="1218"/>
      <c r="M27" s="1219"/>
      <c r="N27" s="1209" t="s">
        <v>64</v>
      </c>
      <c r="O27" s="1210"/>
      <c r="P27" s="1210"/>
      <c r="Q27" s="1211"/>
      <c r="R27" s="1235">
        <f>IF(OR(R26=0,I17=0),0,R26/I17*100)</f>
        <v>0</v>
      </c>
      <c r="S27" s="1236"/>
      <c r="T27" s="535" t="s">
        <v>54</v>
      </c>
      <c r="U27" s="1331"/>
      <c r="V27" s="1332"/>
      <c r="W27" s="1333"/>
      <c r="X27" s="1094"/>
      <c r="Y27" s="1095"/>
      <c r="Z27" s="1095"/>
      <c r="AA27" s="1347"/>
      <c r="AB27" s="519"/>
    </row>
    <row r="28" spans="1:38" ht="21" customHeight="1">
      <c r="A28" s="517"/>
      <c r="B28" s="1345"/>
      <c r="C28" s="1184"/>
      <c r="D28" s="1185"/>
      <c r="E28" s="1186"/>
      <c r="F28" s="1034"/>
      <c r="G28" s="1035"/>
      <c r="H28" s="1036"/>
      <c r="I28" s="1310" t="s">
        <v>206</v>
      </c>
      <c r="J28" s="1311"/>
      <c r="K28" s="1312"/>
      <c r="L28" s="1220"/>
      <c r="M28" s="1221"/>
      <c r="N28" s="1096" t="s">
        <v>65</v>
      </c>
      <c r="O28" s="1097"/>
      <c r="P28" s="1097"/>
      <c r="Q28" s="1097"/>
      <c r="R28" s="1097"/>
      <c r="S28" s="1097"/>
      <c r="T28" s="1098"/>
      <c r="U28" s="1096" t="s">
        <v>63</v>
      </c>
      <c r="V28" s="1097"/>
      <c r="W28" s="1098"/>
      <c r="X28" s="1069"/>
      <c r="Y28" s="1070"/>
      <c r="Z28" s="1070"/>
      <c r="AA28" s="536" t="s">
        <v>206</v>
      </c>
      <c r="AB28" s="519"/>
    </row>
    <row r="29" spans="1:38" ht="28.5" customHeight="1">
      <c r="A29" s="517"/>
      <c r="B29" s="1014" t="s">
        <v>838</v>
      </c>
      <c r="C29" s="1016"/>
      <c r="D29" s="1212" t="s">
        <v>282</v>
      </c>
      <c r="E29" s="1231"/>
      <c r="F29" s="537"/>
      <c r="G29" s="538" t="s">
        <v>283</v>
      </c>
      <c r="H29" s="1232" t="s">
        <v>284</v>
      </c>
      <c r="I29" s="1233"/>
      <c r="J29" s="1234"/>
      <c r="K29" s="1091"/>
      <c r="L29" s="1092"/>
      <c r="M29" s="1230"/>
      <c r="N29" s="1300" t="s">
        <v>839</v>
      </c>
      <c r="O29" s="1300"/>
      <c r="P29" s="1300"/>
      <c r="Q29" s="1300"/>
      <c r="R29" s="1212" t="s">
        <v>282</v>
      </c>
      <c r="S29" s="1231"/>
      <c r="T29" s="539"/>
      <c r="U29" s="540" t="s">
        <v>283</v>
      </c>
      <c r="V29" s="1212" t="s">
        <v>284</v>
      </c>
      <c r="W29" s="1015"/>
      <c r="X29" s="1016"/>
      <c r="Y29" s="1091"/>
      <c r="Z29" s="1092"/>
      <c r="AA29" s="1093"/>
      <c r="AB29" s="519"/>
    </row>
    <row r="30" spans="1:38" ht="28.5" customHeight="1" thickBot="1">
      <c r="A30" s="517"/>
      <c r="B30" s="1292" t="s">
        <v>285</v>
      </c>
      <c r="C30" s="1108"/>
      <c r="D30" s="1166"/>
      <c r="E30" s="1229"/>
      <c r="F30" s="1226" t="s">
        <v>286</v>
      </c>
      <c r="G30" s="1227"/>
      <c r="H30" s="1227"/>
      <c r="I30" s="1227"/>
      <c r="J30" s="1227"/>
      <c r="K30" s="1228"/>
      <c r="L30" s="1166"/>
      <c r="M30" s="1215"/>
      <c r="N30" s="1106" t="s">
        <v>625</v>
      </c>
      <c r="O30" s="1107"/>
      <c r="P30" s="1107"/>
      <c r="Q30" s="1107"/>
      <c r="R30" s="1108"/>
      <c r="S30" s="1166"/>
      <c r="T30" s="1229"/>
      <c r="U30" s="1223" t="s">
        <v>360</v>
      </c>
      <c r="V30" s="1224"/>
      <c r="W30" s="1224"/>
      <c r="X30" s="1224"/>
      <c r="Y30" s="1225"/>
      <c r="Z30" s="1166"/>
      <c r="AA30" s="1167"/>
      <c r="AB30" s="519"/>
      <c r="AC30" s="355"/>
    </row>
    <row r="31" spans="1:38" s="520" customFormat="1" ht="12" customHeight="1">
      <c r="A31" s="617"/>
      <c r="B31" s="628"/>
      <c r="C31" s="628"/>
      <c r="D31" s="618"/>
      <c r="E31" s="618"/>
      <c r="F31" s="628"/>
      <c r="G31" s="628"/>
      <c r="H31" s="628"/>
      <c r="I31" s="628"/>
      <c r="J31" s="628"/>
      <c r="K31" s="628"/>
      <c r="L31" s="618"/>
      <c r="M31" s="618"/>
      <c r="N31" s="628"/>
      <c r="O31" s="628"/>
      <c r="P31" s="628"/>
      <c r="Q31" s="628"/>
      <c r="R31" s="628"/>
      <c r="S31" s="629"/>
      <c r="T31" s="629"/>
      <c r="U31" s="630"/>
      <c r="V31" s="630"/>
      <c r="W31" s="630"/>
      <c r="X31" s="630"/>
      <c r="Y31" s="630"/>
      <c r="Z31" s="618"/>
      <c r="AA31" s="618"/>
      <c r="AB31" s="620"/>
      <c r="AC31" s="530"/>
      <c r="AD31" s="723"/>
      <c r="AE31" s="723"/>
      <c r="AF31" s="723"/>
      <c r="AG31" s="723"/>
      <c r="AH31" s="723"/>
      <c r="AI31" s="723"/>
    </row>
    <row r="32" spans="1:38" ht="21" customHeight="1" thickBot="1">
      <c r="A32" s="517"/>
      <c r="B32" s="519" t="s">
        <v>847</v>
      </c>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c r="AA32" s="519"/>
      <c r="AB32" s="519"/>
    </row>
    <row r="33" spans="1:28" ht="21" customHeight="1">
      <c r="A33" s="517"/>
      <c r="B33" s="1309" t="s">
        <v>66</v>
      </c>
      <c r="C33" s="1192"/>
      <c r="D33" s="1192"/>
      <c r="E33" s="1192"/>
      <c r="F33" s="1192"/>
      <c r="G33" s="1192"/>
      <c r="H33" s="1192"/>
      <c r="I33" s="1192"/>
      <c r="J33" s="1192" t="s">
        <v>67</v>
      </c>
      <c r="K33" s="1192"/>
      <c r="L33" s="1192"/>
      <c r="M33" s="1192"/>
      <c r="N33" s="1192"/>
      <c r="O33" s="1192"/>
      <c r="P33" s="1192"/>
      <c r="Q33" s="1192"/>
      <c r="R33" s="1192"/>
      <c r="S33" s="1192"/>
      <c r="T33" s="1192"/>
      <c r="U33" s="1192"/>
      <c r="V33" s="1192"/>
      <c r="W33" s="1192"/>
      <c r="X33" s="1192"/>
      <c r="Y33" s="1192"/>
      <c r="Z33" s="1192"/>
      <c r="AA33" s="1343"/>
      <c r="AB33" s="519"/>
    </row>
    <row r="34" spans="1:28" ht="21" customHeight="1" thickBot="1">
      <c r="A34" s="517"/>
      <c r="B34" s="1301"/>
      <c r="C34" s="1266"/>
      <c r="D34" s="1266"/>
      <c r="E34" s="1266"/>
      <c r="F34" s="1266"/>
      <c r="G34" s="1266"/>
      <c r="H34" s="1266"/>
      <c r="I34" s="1266"/>
      <c r="J34" s="1216" t="s">
        <v>302</v>
      </c>
      <c r="K34" s="1266"/>
      <c r="L34" s="1266"/>
      <c r="M34" s="1266"/>
      <c r="N34" s="1266"/>
      <c r="O34" s="1217"/>
      <c r="P34" s="1216" t="s">
        <v>303</v>
      </c>
      <c r="Q34" s="1266"/>
      <c r="R34" s="1266"/>
      <c r="S34" s="1266"/>
      <c r="T34" s="1266"/>
      <c r="U34" s="1217"/>
      <c r="V34" s="1216" t="s">
        <v>181</v>
      </c>
      <c r="W34" s="1266"/>
      <c r="X34" s="1266"/>
      <c r="Y34" s="1266"/>
      <c r="Z34" s="1266"/>
      <c r="AA34" s="1267"/>
      <c r="AB34" s="519"/>
    </row>
    <row r="35" spans="1:28" ht="21" customHeight="1">
      <c r="A35" s="517"/>
      <c r="B35" s="1295" t="s">
        <v>68</v>
      </c>
      <c r="C35" s="1286" t="s">
        <v>154</v>
      </c>
      <c r="D35" s="1287"/>
      <c r="E35" s="1288"/>
      <c r="F35" s="1268" t="s">
        <v>719</v>
      </c>
      <c r="G35" s="1269"/>
      <c r="H35" s="1269"/>
      <c r="I35" s="1270"/>
      <c r="J35" s="1071"/>
      <c r="K35" s="1071"/>
      <c r="L35" s="1071"/>
      <c r="M35" s="1071"/>
      <c r="N35" s="1071"/>
      <c r="O35" s="1071"/>
      <c r="P35" s="1074"/>
      <c r="Q35" s="1075"/>
      <c r="R35" s="1075"/>
      <c r="S35" s="1075"/>
      <c r="T35" s="1075"/>
      <c r="U35" s="1076"/>
      <c r="V35" s="1080"/>
      <c r="W35" s="1081"/>
      <c r="X35" s="1081"/>
      <c r="Y35" s="1081"/>
      <c r="Z35" s="1081"/>
      <c r="AA35" s="1082"/>
      <c r="AB35" s="519"/>
    </row>
    <row r="36" spans="1:28" ht="21" customHeight="1">
      <c r="A36" s="517"/>
      <c r="B36" s="1296"/>
      <c r="C36" s="1289"/>
      <c r="D36" s="1290"/>
      <c r="E36" s="1291"/>
      <c r="F36" s="1303" t="s">
        <v>720</v>
      </c>
      <c r="G36" s="1304"/>
      <c r="H36" s="1304"/>
      <c r="I36" s="1305"/>
      <c r="J36" s="1121"/>
      <c r="K36" s="1121"/>
      <c r="L36" s="1121"/>
      <c r="M36" s="1121"/>
      <c r="N36" s="1121"/>
      <c r="O36" s="1121"/>
      <c r="P36" s="1017"/>
      <c r="Q36" s="1018"/>
      <c r="R36" s="1018"/>
      <c r="S36" s="1018"/>
      <c r="T36" s="1018"/>
      <c r="U36" s="1019"/>
      <c r="V36" s="1024"/>
      <c r="W36" s="1024"/>
      <c r="X36" s="1024"/>
      <c r="Y36" s="1024"/>
      <c r="Z36" s="1024"/>
      <c r="AA36" s="1024"/>
      <c r="AB36" s="519"/>
    </row>
    <row r="37" spans="1:28" ht="21" customHeight="1">
      <c r="A37" s="517"/>
      <c r="B37" s="1296"/>
      <c r="C37" s="1077" t="s">
        <v>155</v>
      </c>
      <c r="D37" s="1078"/>
      <c r="E37" s="1078"/>
      <c r="F37" s="1078"/>
      <c r="G37" s="1078"/>
      <c r="H37" s="1078"/>
      <c r="I37" s="1079"/>
      <c r="J37" s="1121"/>
      <c r="K37" s="1121"/>
      <c r="L37" s="1121"/>
      <c r="M37" s="1121"/>
      <c r="N37" s="1121"/>
      <c r="O37" s="1121"/>
      <c r="P37" s="1017"/>
      <c r="Q37" s="1018"/>
      <c r="R37" s="1018"/>
      <c r="S37" s="1018"/>
      <c r="T37" s="1018"/>
      <c r="U37" s="1019"/>
      <c r="V37" s="1024"/>
      <c r="W37" s="1024"/>
      <c r="X37" s="1024"/>
      <c r="Y37" s="1024"/>
      <c r="Z37" s="1024"/>
      <c r="AA37" s="1024"/>
      <c r="AB37" s="519"/>
    </row>
    <row r="38" spans="1:28" ht="21" customHeight="1">
      <c r="A38" s="517"/>
      <c r="B38" s="1296"/>
      <c r="C38" s="1077" t="s">
        <v>156</v>
      </c>
      <c r="D38" s="1078"/>
      <c r="E38" s="1078"/>
      <c r="F38" s="1078"/>
      <c r="G38" s="1078"/>
      <c r="H38" s="1078"/>
      <c r="I38" s="1079"/>
      <c r="J38" s="1121"/>
      <c r="K38" s="1121"/>
      <c r="L38" s="1121"/>
      <c r="M38" s="1121"/>
      <c r="N38" s="1121"/>
      <c r="O38" s="1121"/>
      <c r="P38" s="1017"/>
      <c r="Q38" s="1018"/>
      <c r="R38" s="1018"/>
      <c r="S38" s="1018"/>
      <c r="T38" s="1018"/>
      <c r="U38" s="1019"/>
      <c r="V38" s="1024"/>
      <c r="W38" s="1024"/>
      <c r="X38" s="1024"/>
      <c r="Y38" s="1024"/>
      <c r="Z38" s="1024"/>
      <c r="AA38" s="1024"/>
      <c r="AB38" s="519"/>
    </row>
    <row r="39" spans="1:28" ht="21" customHeight="1" thickBot="1">
      <c r="A39" s="517"/>
      <c r="B39" s="1297"/>
      <c r="C39" s="1020" t="s">
        <v>157</v>
      </c>
      <c r="D39" s="1021"/>
      <c r="E39" s="1021"/>
      <c r="F39" s="1021"/>
      <c r="G39" s="1021"/>
      <c r="H39" s="1021"/>
      <c r="I39" s="1022"/>
      <c r="J39" s="1073"/>
      <c r="K39" s="1073"/>
      <c r="L39" s="1073"/>
      <c r="M39" s="1073"/>
      <c r="N39" s="1073"/>
      <c r="O39" s="1073"/>
      <c r="P39" s="1060"/>
      <c r="Q39" s="1061"/>
      <c r="R39" s="1061"/>
      <c r="S39" s="1061"/>
      <c r="T39" s="1061"/>
      <c r="U39" s="1062"/>
      <c r="V39" s="1023"/>
      <c r="W39" s="1023"/>
      <c r="X39" s="1023"/>
      <c r="Y39" s="1023"/>
      <c r="Z39" s="1023"/>
      <c r="AA39" s="1023"/>
      <c r="AB39" s="519"/>
    </row>
    <row r="40" spans="1:28" ht="21" customHeight="1">
      <c r="A40" s="517"/>
      <c r="B40" s="1335" t="s">
        <v>69</v>
      </c>
      <c r="C40" s="1118" t="s">
        <v>154</v>
      </c>
      <c r="D40" s="1119"/>
      <c r="E40" s="1119"/>
      <c r="F40" s="1119"/>
      <c r="G40" s="1119"/>
      <c r="H40" s="1119"/>
      <c r="I40" s="1120"/>
      <c r="J40" s="1071"/>
      <c r="K40" s="1071"/>
      <c r="L40" s="1071"/>
      <c r="M40" s="1071"/>
      <c r="N40" s="1071"/>
      <c r="O40" s="1071"/>
      <c r="P40" s="1074"/>
      <c r="Q40" s="1075"/>
      <c r="R40" s="1075"/>
      <c r="S40" s="1075"/>
      <c r="T40" s="1075"/>
      <c r="U40" s="1076"/>
      <c r="V40" s="1112"/>
      <c r="W40" s="1112"/>
      <c r="X40" s="1112"/>
      <c r="Y40" s="1112"/>
      <c r="Z40" s="1112"/>
      <c r="AA40" s="1112"/>
      <c r="AB40" s="519"/>
    </row>
    <row r="41" spans="1:28" ht="21" customHeight="1">
      <c r="A41" s="517"/>
      <c r="B41" s="1336"/>
      <c r="C41" s="1077" t="s">
        <v>155</v>
      </c>
      <c r="D41" s="1078"/>
      <c r="E41" s="1078"/>
      <c r="F41" s="1078"/>
      <c r="G41" s="1078"/>
      <c r="H41" s="1078"/>
      <c r="I41" s="1079"/>
      <c r="J41" s="1121"/>
      <c r="K41" s="1121"/>
      <c r="L41" s="1121"/>
      <c r="M41" s="1121"/>
      <c r="N41" s="1121"/>
      <c r="O41" s="1121"/>
      <c r="P41" s="1017"/>
      <c r="Q41" s="1018"/>
      <c r="R41" s="1018"/>
      <c r="S41" s="1018"/>
      <c r="T41" s="1018"/>
      <c r="U41" s="1019"/>
      <c r="V41" s="1024"/>
      <c r="W41" s="1024"/>
      <c r="X41" s="1024"/>
      <c r="Y41" s="1024"/>
      <c r="Z41" s="1024"/>
      <c r="AA41" s="1024"/>
      <c r="AB41" s="519"/>
    </row>
    <row r="42" spans="1:28" ht="21" customHeight="1">
      <c r="A42" s="517"/>
      <c r="B42" s="1336"/>
      <c r="C42" s="1077" t="s">
        <v>156</v>
      </c>
      <c r="D42" s="1078"/>
      <c r="E42" s="1078"/>
      <c r="F42" s="1078"/>
      <c r="G42" s="1078"/>
      <c r="H42" s="1078"/>
      <c r="I42" s="1079"/>
      <c r="J42" s="1121"/>
      <c r="K42" s="1121"/>
      <c r="L42" s="1121"/>
      <c r="M42" s="1121"/>
      <c r="N42" s="1121"/>
      <c r="O42" s="1121"/>
      <c r="P42" s="1017"/>
      <c r="Q42" s="1018"/>
      <c r="R42" s="1018"/>
      <c r="S42" s="1018"/>
      <c r="T42" s="1018"/>
      <c r="U42" s="1019"/>
      <c r="V42" s="1024"/>
      <c r="W42" s="1024"/>
      <c r="X42" s="1024"/>
      <c r="Y42" s="1024"/>
      <c r="Z42" s="1024"/>
      <c r="AA42" s="1024"/>
      <c r="AB42" s="519"/>
    </row>
    <row r="43" spans="1:28" ht="21" customHeight="1">
      <c r="A43" s="517"/>
      <c r="B43" s="1336"/>
      <c r="C43" s="1077" t="s">
        <v>157</v>
      </c>
      <c r="D43" s="1078"/>
      <c r="E43" s="1078"/>
      <c r="F43" s="1078"/>
      <c r="G43" s="1078"/>
      <c r="H43" s="1078"/>
      <c r="I43" s="1079"/>
      <c r="J43" s="1121"/>
      <c r="K43" s="1121"/>
      <c r="L43" s="1121"/>
      <c r="M43" s="1121"/>
      <c r="N43" s="1121"/>
      <c r="O43" s="1121"/>
      <c r="P43" s="1017"/>
      <c r="Q43" s="1018"/>
      <c r="R43" s="1018"/>
      <c r="S43" s="1018"/>
      <c r="T43" s="1018"/>
      <c r="U43" s="1019"/>
      <c r="V43" s="1024"/>
      <c r="W43" s="1024"/>
      <c r="X43" s="1024"/>
      <c r="Y43" s="1024"/>
      <c r="Z43" s="1024"/>
      <c r="AA43" s="1024"/>
      <c r="AB43" s="519"/>
    </row>
    <row r="44" spans="1:28" ht="21" customHeight="1" thickBot="1">
      <c r="A44" s="517"/>
      <c r="B44" s="1337"/>
      <c r="C44" s="1020" t="s">
        <v>833</v>
      </c>
      <c r="D44" s="1021"/>
      <c r="E44" s="1021"/>
      <c r="F44" s="1021"/>
      <c r="G44" s="1021"/>
      <c r="H44" s="1021"/>
      <c r="I44" s="1022"/>
      <c r="J44" s="1073"/>
      <c r="K44" s="1073"/>
      <c r="L44" s="1073"/>
      <c r="M44" s="1073"/>
      <c r="N44" s="1073"/>
      <c r="O44" s="1073"/>
      <c r="P44" s="1060"/>
      <c r="Q44" s="1061"/>
      <c r="R44" s="1061"/>
      <c r="S44" s="1061"/>
      <c r="T44" s="1061"/>
      <c r="U44" s="1062"/>
      <c r="V44" s="1023"/>
      <c r="W44" s="1023"/>
      <c r="X44" s="1023"/>
      <c r="Y44" s="1023"/>
      <c r="Z44" s="1023"/>
      <c r="AA44" s="1023"/>
      <c r="AB44" s="519"/>
    </row>
    <row r="45" spans="1:28" ht="21" customHeight="1">
      <c r="A45" s="517"/>
      <c r="B45" s="1025" t="s">
        <v>290</v>
      </c>
      <c r="C45" s="1028" t="s">
        <v>715</v>
      </c>
      <c r="D45" s="1029"/>
      <c r="E45" s="1030"/>
      <c r="F45" s="1122" t="s">
        <v>716</v>
      </c>
      <c r="G45" s="1122"/>
      <c r="H45" s="1122"/>
      <c r="I45" s="1122"/>
      <c r="J45" s="1074"/>
      <c r="K45" s="1075"/>
      <c r="L45" s="1075"/>
      <c r="M45" s="1075"/>
      <c r="N45" s="1075"/>
      <c r="O45" s="1076"/>
      <c r="P45" s="1113"/>
      <c r="Q45" s="1114"/>
      <c r="R45" s="1114"/>
      <c r="S45" s="1114"/>
      <c r="T45" s="1114"/>
      <c r="U45" s="1115"/>
      <c r="V45" s="1112"/>
      <c r="W45" s="1112"/>
      <c r="X45" s="1112"/>
      <c r="Y45" s="1112"/>
      <c r="Z45" s="1112"/>
      <c r="AA45" s="1112"/>
      <c r="AB45" s="519"/>
    </row>
    <row r="46" spans="1:28" ht="21" customHeight="1">
      <c r="A46" s="517"/>
      <c r="B46" s="1026"/>
      <c r="C46" s="1031"/>
      <c r="D46" s="1032"/>
      <c r="E46" s="1033"/>
      <c r="F46" s="1123" t="s">
        <v>292</v>
      </c>
      <c r="G46" s="1124"/>
      <c r="H46" s="1124"/>
      <c r="I46" s="1125"/>
      <c r="J46" s="1126"/>
      <c r="K46" s="1127"/>
      <c r="L46" s="1127"/>
      <c r="M46" s="1127"/>
      <c r="N46" s="1127"/>
      <c r="O46" s="1128"/>
      <c r="P46" s="1083"/>
      <c r="Q46" s="1084"/>
      <c r="R46" s="1084"/>
      <c r="S46" s="1084"/>
      <c r="T46" s="1084"/>
      <c r="U46" s="1085"/>
      <c r="V46" s="1024"/>
      <c r="W46" s="1024"/>
      <c r="X46" s="1024"/>
      <c r="Y46" s="1024"/>
      <c r="Z46" s="1024"/>
      <c r="AA46" s="1024"/>
      <c r="AB46" s="519"/>
    </row>
    <row r="47" spans="1:28" ht="21" customHeight="1">
      <c r="A47" s="517"/>
      <c r="B47" s="1026"/>
      <c r="C47" s="1034"/>
      <c r="D47" s="1035"/>
      <c r="E47" s="1036"/>
      <c r="F47" s="1086" t="s">
        <v>291</v>
      </c>
      <c r="G47" s="1086"/>
      <c r="H47" s="1086"/>
      <c r="I47" s="1086"/>
      <c r="J47" s="1017"/>
      <c r="K47" s="1018"/>
      <c r="L47" s="1018"/>
      <c r="M47" s="1018"/>
      <c r="N47" s="1018"/>
      <c r="O47" s="1019"/>
      <c r="P47" s="1083"/>
      <c r="Q47" s="1084"/>
      <c r="R47" s="1084"/>
      <c r="S47" s="1084"/>
      <c r="T47" s="1084"/>
      <c r="U47" s="1085"/>
      <c r="V47" s="1024"/>
      <c r="W47" s="1024"/>
      <c r="X47" s="1024"/>
      <c r="Y47" s="1024"/>
      <c r="Z47" s="1024"/>
      <c r="AA47" s="1024"/>
      <c r="AB47" s="519"/>
    </row>
    <row r="48" spans="1:28" ht="21" customHeight="1" thickBot="1">
      <c r="A48" s="517"/>
      <c r="B48" s="1027"/>
      <c r="C48" s="1054" t="s">
        <v>293</v>
      </c>
      <c r="D48" s="1055"/>
      <c r="E48" s="1056"/>
      <c r="F48" s="1057" t="s">
        <v>716</v>
      </c>
      <c r="G48" s="1058"/>
      <c r="H48" s="1058"/>
      <c r="I48" s="1059"/>
      <c r="J48" s="1060"/>
      <c r="K48" s="1061"/>
      <c r="L48" s="1061"/>
      <c r="M48" s="1061"/>
      <c r="N48" s="1061"/>
      <c r="O48" s="1062"/>
      <c r="P48" s="1063"/>
      <c r="Q48" s="1064"/>
      <c r="R48" s="1064"/>
      <c r="S48" s="1064"/>
      <c r="T48" s="1064"/>
      <c r="U48" s="1065"/>
      <c r="V48" s="1066"/>
      <c r="W48" s="1067"/>
      <c r="X48" s="1067"/>
      <c r="Y48" s="1067"/>
      <c r="Z48" s="1067"/>
      <c r="AA48" s="1068"/>
      <c r="AB48" s="519"/>
    </row>
    <row r="49" spans="1:35" ht="21" customHeight="1" thickBot="1">
      <c r="A49" s="517"/>
      <c r="B49" s="1045" t="s">
        <v>306</v>
      </c>
      <c r="C49" s="1046"/>
      <c r="D49" s="1046"/>
      <c r="E49" s="1046"/>
      <c r="F49" s="1046"/>
      <c r="G49" s="1046"/>
      <c r="H49" s="1046"/>
      <c r="I49" s="1047"/>
      <c r="J49" s="1103"/>
      <c r="K49" s="1104"/>
      <c r="L49" s="1104"/>
      <c r="M49" s="1104"/>
      <c r="N49" s="1104"/>
      <c r="O49" s="1105"/>
      <c r="P49" s="1109"/>
      <c r="Q49" s="1110"/>
      <c r="R49" s="1110"/>
      <c r="S49" s="1110"/>
      <c r="T49" s="1110"/>
      <c r="U49" s="1111"/>
      <c r="V49" s="1109"/>
      <c r="W49" s="1110"/>
      <c r="X49" s="1110"/>
      <c r="Y49" s="1110"/>
      <c r="Z49" s="1110"/>
      <c r="AA49" s="1111"/>
      <c r="AB49" s="519"/>
    </row>
    <row r="50" spans="1:35" ht="21" customHeight="1" thickBot="1">
      <c r="A50" s="517"/>
      <c r="B50" s="1039" t="s">
        <v>70</v>
      </c>
      <c r="C50" s="1040"/>
      <c r="D50" s="1040"/>
      <c r="E50" s="1040"/>
      <c r="F50" s="1040"/>
      <c r="G50" s="1040"/>
      <c r="H50" s="1040"/>
      <c r="I50" s="1041"/>
      <c r="J50" s="1042"/>
      <c r="K50" s="1043"/>
      <c r="L50" s="1043"/>
      <c r="M50" s="1043"/>
      <c r="N50" s="1043"/>
      <c r="O50" s="1072"/>
      <c r="P50" s="1042"/>
      <c r="Q50" s="1043"/>
      <c r="R50" s="1043"/>
      <c r="S50" s="1043"/>
      <c r="T50" s="1043"/>
      <c r="U50" s="1072"/>
      <c r="V50" s="1042"/>
      <c r="W50" s="1043"/>
      <c r="X50" s="1043"/>
      <c r="Y50" s="1043"/>
      <c r="Z50" s="1043"/>
      <c r="AA50" s="1044"/>
      <c r="AB50" s="519"/>
    </row>
    <row r="51" spans="1:35" ht="21" customHeight="1" thickTop="1">
      <c r="A51" s="517"/>
      <c r="B51" s="1148" t="s">
        <v>1006</v>
      </c>
      <c r="C51" s="1149"/>
      <c r="D51" s="1149"/>
      <c r="E51" s="1149"/>
      <c r="F51" s="1149"/>
      <c r="G51" s="1149"/>
      <c r="H51" s="1149"/>
      <c r="I51" s="1149"/>
      <c r="J51" s="1149"/>
      <c r="K51" s="1149"/>
      <c r="L51" s="1149"/>
      <c r="M51" s="1149"/>
      <c r="N51" s="1149"/>
      <c r="O51" s="1149"/>
      <c r="P51" s="1149"/>
      <c r="Q51" s="1149"/>
      <c r="R51" s="1149"/>
      <c r="S51" s="1149"/>
      <c r="T51" s="1149"/>
      <c r="U51" s="1150"/>
      <c r="V51" s="1037"/>
      <c r="W51" s="1038"/>
      <c r="X51" s="1038"/>
      <c r="Y51" s="1038"/>
      <c r="Z51" s="1338" t="s">
        <v>158</v>
      </c>
      <c r="AA51" s="1339"/>
      <c r="AB51" s="519"/>
    </row>
    <row r="52" spans="1:35" ht="21" customHeight="1">
      <c r="A52" s="517"/>
      <c r="B52" s="1014" t="s">
        <v>1007</v>
      </c>
      <c r="C52" s="1015"/>
      <c r="D52" s="1015"/>
      <c r="E52" s="1015"/>
      <c r="F52" s="1015"/>
      <c r="G52" s="1015"/>
      <c r="H52" s="1015"/>
      <c r="I52" s="1015"/>
      <c r="J52" s="1015"/>
      <c r="K52" s="1015"/>
      <c r="L52" s="1015"/>
      <c r="M52" s="1015"/>
      <c r="N52" s="1015"/>
      <c r="O52" s="1015"/>
      <c r="P52" s="1015"/>
      <c r="Q52" s="1015"/>
      <c r="R52" s="1015"/>
      <c r="S52" s="1015"/>
      <c r="T52" s="1015"/>
      <c r="U52" s="1016"/>
      <c r="V52" s="1050"/>
      <c r="W52" s="1051"/>
      <c r="X52" s="1051"/>
      <c r="Y52" s="1051"/>
      <c r="Z52" s="1052" t="s">
        <v>158</v>
      </c>
      <c r="AA52" s="1053"/>
      <c r="AB52" s="519"/>
    </row>
    <row r="53" spans="1:35" ht="21" customHeight="1">
      <c r="A53" s="517"/>
      <c r="B53" s="1014" t="s">
        <v>294</v>
      </c>
      <c r="C53" s="1015"/>
      <c r="D53" s="1015"/>
      <c r="E53" s="1015"/>
      <c r="F53" s="1015"/>
      <c r="G53" s="1015"/>
      <c r="H53" s="1015"/>
      <c r="I53" s="1015"/>
      <c r="J53" s="1015"/>
      <c r="K53" s="1015"/>
      <c r="L53" s="1015"/>
      <c r="M53" s="1015"/>
      <c r="N53" s="1015"/>
      <c r="O53" s="1015"/>
      <c r="P53" s="1015"/>
      <c r="Q53" s="1015"/>
      <c r="R53" s="1015"/>
      <c r="S53" s="1015"/>
      <c r="T53" s="1015"/>
      <c r="U53" s="1016"/>
      <c r="V53" s="1146"/>
      <c r="W53" s="1147"/>
      <c r="X53" s="1147"/>
      <c r="Y53" s="1147"/>
      <c r="Z53" s="1052" t="s">
        <v>158</v>
      </c>
      <c r="AA53" s="1053"/>
      <c r="AB53" s="519"/>
    </row>
    <row r="54" spans="1:35" ht="21" customHeight="1" thickBot="1">
      <c r="A54" s="517"/>
      <c r="B54" s="1140" t="s">
        <v>71</v>
      </c>
      <c r="C54" s="1141"/>
      <c r="D54" s="1141"/>
      <c r="E54" s="1141"/>
      <c r="F54" s="1141"/>
      <c r="G54" s="1141"/>
      <c r="H54" s="1141"/>
      <c r="I54" s="1141"/>
      <c r="J54" s="1141"/>
      <c r="K54" s="1141"/>
      <c r="L54" s="1141"/>
      <c r="M54" s="1141"/>
      <c r="N54" s="1141"/>
      <c r="O54" s="1141"/>
      <c r="P54" s="1141"/>
      <c r="Q54" s="1141"/>
      <c r="R54" s="1141"/>
      <c r="S54" s="1141"/>
      <c r="T54" s="1141"/>
      <c r="U54" s="1142"/>
      <c r="V54" s="1143"/>
      <c r="W54" s="1144"/>
      <c r="X54" s="1144"/>
      <c r="Y54" s="1144"/>
      <c r="Z54" s="1144"/>
      <c r="AA54" s="1145"/>
      <c r="AB54" s="517"/>
    </row>
    <row r="55" spans="1:35" ht="12" customHeight="1">
      <c r="A55" s="633"/>
      <c r="B55" s="631"/>
      <c r="C55" s="632"/>
      <c r="D55" s="632"/>
      <c r="E55" s="632"/>
      <c r="F55" s="632"/>
      <c r="G55" s="632"/>
      <c r="H55" s="632"/>
      <c r="I55" s="632"/>
      <c r="J55" s="632"/>
      <c r="K55" s="632"/>
      <c r="L55" s="632"/>
      <c r="M55" s="632"/>
      <c r="N55" s="632"/>
      <c r="O55" s="632"/>
      <c r="P55" s="632"/>
      <c r="Q55" s="632"/>
      <c r="R55" s="632"/>
      <c r="S55" s="632"/>
      <c r="T55" s="632"/>
      <c r="U55" s="632"/>
      <c r="V55" s="632"/>
      <c r="W55" s="632"/>
      <c r="X55" s="632"/>
      <c r="Y55" s="632"/>
      <c r="Z55" s="632"/>
      <c r="AA55" s="632"/>
      <c r="AB55" s="633"/>
    </row>
    <row r="56" spans="1:35" ht="21" customHeight="1" thickBot="1">
      <c r="A56" s="517"/>
      <c r="B56" s="519" t="s">
        <v>848</v>
      </c>
      <c r="C56" s="541"/>
      <c r="D56" s="541"/>
      <c r="E56" s="541"/>
      <c r="F56" s="541"/>
      <c r="G56" s="541"/>
      <c r="H56" s="541"/>
      <c r="I56" s="541"/>
      <c r="J56" s="541"/>
      <c r="K56" s="541"/>
      <c r="L56" s="541"/>
      <c r="M56" s="541"/>
      <c r="N56" s="541"/>
      <c r="O56" s="541"/>
      <c r="P56" s="541"/>
      <c r="Q56" s="541"/>
      <c r="R56" s="541"/>
      <c r="S56" s="541"/>
      <c r="T56" s="541"/>
      <c r="U56" s="541"/>
      <c r="V56" s="541"/>
      <c r="W56" s="541"/>
      <c r="X56" s="541"/>
      <c r="Y56" s="541"/>
      <c r="Z56" s="541"/>
      <c r="AA56" s="541"/>
      <c r="AB56" s="517"/>
    </row>
    <row r="57" spans="1:35" ht="21" customHeight="1">
      <c r="A57" s="517"/>
      <c r="B57" s="1011" t="s">
        <v>816</v>
      </c>
      <c r="C57" s="1012"/>
      <c r="D57" s="1012"/>
      <c r="E57" s="1012"/>
      <c r="F57" s="1012"/>
      <c r="G57" s="1012"/>
      <c r="H57" s="1012"/>
      <c r="I57" s="1012"/>
      <c r="J57" s="1012"/>
      <c r="K57" s="1012"/>
      <c r="L57" s="1012"/>
      <c r="M57" s="1012"/>
      <c r="N57" s="1012"/>
      <c r="O57" s="1012"/>
      <c r="P57" s="1012"/>
      <c r="Q57" s="1012"/>
      <c r="R57" s="1012"/>
      <c r="S57" s="1012"/>
      <c r="T57" s="1012"/>
      <c r="U57" s="1012"/>
      <c r="V57" s="1012"/>
      <c r="W57" s="1013"/>
      <c r="X57" s="1003" t="s">
        <v>882</v>
      </c>
      <c r="Y57" s="1003"/>
      <c r="Z57" s="1003" t="s">
        <v>998</v>
      </c>
      <c r="AA57" s="1004"/>
      <c r="AB57" s="517"/>
      <c r="AC57" s="1334" t="s">
        <v>880</v>
      </c>
      <c r="AD57" s="1334"/>
      <c r="AE57" s="1334"/>
      <c r="AF57" s="1334"/>
      <c r="AG57" s="1334"/>
      <c r="AH57" s="1334"/>
      <c r="AI57" s="1334"/>
    </row>
    <row r="58" spans="1:35" ht="21" customHeight="1">
      <c r="A58" s="517"/>
      <c r="B58" s="1008" t="s">
        <v>817</v>
      </c>
      <c r="C58" s="1009"/>
      <c r="D58" s="1009"/>
      <c r="E58" s="1009"/>
      <c r="F58" s="1009"/>
      <c r="G58" s="1009"/>
      <c r="H58" s="1009"/>
      <c r="I58" s="1009"/>
      <c r="J58" s="1009"/>
      <c r="K58" s="1009"/>
      <c r="L58" s="1009"/>
      <c r="M58" s="1009"/>
      <c r="N58" s="1009"/>
      <c r="O58" s="1009"/>
      <c r="P58" s="1009"/>
      <c r="Q58" s="1009"/>
      <c r="R58" s="1009"/>
      <c r="S58" s="1009"/>
      <c r="T58" s="1009"/>
      <c r="U58" s="1009"/>
      <c r="V58" s="1009"/>
      <c r="W58" s="1010"/>
      <c r="X58" s="999" t="s">
        <v>159</v>
      </c>
      <c r="Y58" s="999"/>
      <c r="Z58" s="999" t="s">
        <v>159</v>
      </c>
      <c r="AA58" s="1000"/>
      <c r="AB58" s="517"/>
    </row>
    <row r="59" spans="1:35" ht="21" customHeight="1" thickBot="1">
      <c r="A59" s="517"/>
      <c r="B59" s="1005" t="s">
        <v>964</v>
      </c>
      <c r="C59" s="1006"/>
      <c r="D59" s="1006"/>
      <c r="E59" s="1006"/>
      <c r="F59" s="1006"/>
      <c r="G59" s="1006"/>
      <c r="H59" s="1006"/>
      <c r="I59" s="1006"/>
      <c r="J59" s="1006"/>
      <c r="K59" s="1006"/>
      <c r="L59" s="1006"/>
      <c r="M59" s="1006"/>
      <c r="N59" s="1006"/>
      <c r="O59" s="1006"/>
      <c r="P59" s="1006"/>
      <c r="Q59" s="1006"/>
      <c r="R59" s="1006"/>
      <c r="S59" s="1006"/>
      <c r="T59" s="1006"/>
      <c r="U59" s="1006"/>
      <c r="V59" s="1006"/>
      <c r="W59" s="1007"/>
      <c r="X59" s="1001"/>
      <c r="Y59" s="1001"/>
      <c r="Z59" s="1001"/>
      <c r="AA59" s="1002"/>
      <c r="AB59" s="517"/>
    </row>
    <row r="60" spans="1:35" s="549" customFormat="1" ht="12" customHeight="1">
      <c r="A60" s="633"/>
      <c r="B60" s="632"/>
      <c r="C60" s="634"/>
      <c r="D60" s="634"/>
      <c r="E60" s="634"/>
      <c r="F60" s="634"/>
      <c r="G60" s="634"/>
      <c r="H60" s="634"/>
      <c r="I60" s="634"/>
      <c r="J60" s="634"/>
      <c r="K60" s="634"/>
      <c r="L60" s="634"/>
      <c r="M60" s="634"/>
      <c r="N60" s="634"/>
      <c r="O60" s="634"/>
      <c r="P60" s="634"/>
      <c r="Q60" s="634"/>
      <c r="R60" s="634"/>
      <c r="S60" s="634"/>
      <c r="T60" s="634"/>
      <c r="U60" s="634"/>
      <c r="V60" s="634"/>
      <c r="W60" s="634"/>
      <c r="X60" s="634"/>
      <c r="Y60" s="634"/>
      <c r="Z60" s="634"/>
      <c r="AA60" s="635"/>
      <c r="AB60" s="633"/>
      <c r="AC60" s="722"/>
      <c r="AD60" s="722"/>
      <c r="AE60" s="722"/>
      <c r="AF60" s="722"/>
      <c r="AG60" s="722"/>
      <c r="AH60" s="722"/>
      <c r="AI60" s="722"/>
    </row>
    <row r="61" spans="1:35" s="549" customFormat="1" ht="21" customHeight="1" thickBot="1">
      <c r="A61" s="517"/>
      <c r="B61" s="531" t="s">
        <v>849</v>
      </c>
      <c r="AB61" s="39"/>
      <c r="AC61" s="722"/>
      <c r="AD61" s="722"/>
      <c r="AE61" s="722"/>
      <c r="AF61" s="722"/>
      <c r="AG61" s="722"/>
      <c r="AH61" s="722"/>
      <c r="AI61" s="722"/>
    </row>
    <row r="62" spans="1:35" s="549" customFormat="1" ht="21" customHeight="1">
      <c r="A62" s="517"/>
      <c r="B62" s="1315" t="s">
        <v>965</v>
      </c>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7"/>
      <c r="AA62" s="1138" t="s">
        <v>999</v>
      </c>
      <c r="AB62" s="519"/>
      <c r="AC62" s="722"/>
      <c r="AD62" s="722"/>
      <c r="AE62" s="722"/>
      <c r="AF62" s="722"/>
      <c r="AG62" s="722"/>
      <c r="AH62" s="722"/>
      <c r="AI62" s="722"/>
    </row>
    <row r="63" spans="1:35" s="549" customFormat="1" ht="21" customHeight="1" thickBot="1">
      <c r="A63" s="517"/>
      <c r="B63" s="1318"/>
      <c r="C63" s="1319"/>
      <c r="D63" s="1319"/>
      <c r="E63" s="1319"/>
      <c r="F63" s="1319"/>
      <c r="G63" s="1319"/>
      <c r="H63" s="1319"/>
      <c r="I63" s="1319"/>
      <c r="J63" s="1319"/>
      <c r="K63" s="1319"/>
      <c r="L63" s="1319"/>
      <c r="M63" s="1319"/>
      <c r="N63" s="1319"/>
      <c r="O63" s="1319"/>
      <c r="P63" s="1319"/>
      <c r="Q63" s="1319"/>
      <c r="R63" s="1319"/>
      <c r="S63" s="1319"/>
      <c r="T63" s="1319"/>
      <c r="U63" s="1319"/>
      <c r="V63" s="1319"/>
      <c r="W63" s="1319"/>
      <c r="X63" s="1319"/>
      <c r="Y63" s="1319"/>
      <c r="Z63" s="1320"/>
      <c r="AA63" s="1139"/>
      <c r="AB63" s="519"/>
      <c r="AC63" s="722"/>
      <c r="AD63" s="722"/>
      <c r="AE63" s="722"/>
      <c r="AF63" s="722"/>
      <c r="AG63" s="722"/>
      <c r="AH63" s="722"/>
      <c r="AI63" s="722"/>
    </row>
    <row r="64" spans="1:35" ht="12" customHeight="1">
      <c r="A64" s="633"/>
      <c r="B64" s="632"/>
      <c r="C64" s="634"/>
      <c r="D64" s="634"/>
      <c r="E64" s="634"/>
      <c r="F64" s="634"/>
      <c r="G64" s="634"/>
      <c r="H64" s="634"/>
      <c r="I64" s="634"/>
      <c r="J64" s="634"/>
      <c r="K64" s="634"/>
      <c r="L64" s="634"/>
      <c r="M64" s="634"/>
      <c r="N64" s="634"/>
      <c r="O64" s="634"/>
      <c r="P64" s="634"/>
      <c r="Q64" s="634"/>
      <c r="R64" s="634"/>
      <c r="S64" s="634"/>
      <c r="T64" s="634"/>
      <c r="U64" s="634"/>
      <c r="V64" s="634"/>
      <c r="W64" s="634"/>
      <c r="X64" s="634"/>
      <c r="Y64" s="634"/>
      <c r="Z64" s="634"/>
      <c r="AA64" s="635"/>
      <c r="AB64" s="633"/>
    </row>
    <row r="65" spans="1:52" ht="21" customHeight="1" thickBot="1">
      <c r="A65" s="517"/>
      <c r="B65" s="531" t="s">
        <v>850</v>
      </c>
      <c r="AB65" s="39"/>
    </row>
    <row r="66" spans="1:52" ht="21" customHeight="1">
      <c r="A66" s="517"/>
      <c r="B66" s="1132" t="s">
        <v>881</v>
      </c>
      <c r="C66" s="1133"/>
      <c r="D66" s="1133"/>
      <c r="E66" s="1133"/>
      <c r="F66" s="1133"/>
      <c r="G66" s="1133"/>
      <c r="H66" s="1133"/>
      <c r="I66" s="1133"/>
      <c r="J66" s="1133"/>
      <c r="K66" s="1133"/>
      <c r="L66" s="1133"/>
      <c r="M66" s="1133"/>
      <c r="N66" s="1133"/>
      <c r="O66" s="1133"/>
      <c r="P66" s="1133"/>
      <c r="Q66" s="1133"/>
      <c r="R66" s="1133"/>
      <c r="S66" s="1133"/>
      <c r="T66" s="1133"/>
      <c r="U66" s="1133"/>
      <c r="V66" s="1133"/>
      <c r="W66" s="1133"/>
      <c r="X66" s="1133"/>
      <c r="Y66" s="1133"/>
      <c r="Z66" s="1134"/>
      <c r="AA66" s="1138" t="s">
        <v>159</v>
      </c>
      <c r="AB66" s="519"/>
    </row>
    <row r="67" spans="1:52" ht="21" customHeight="1" thickBot="1">
      <c r="A67" s="517"/>
      <c r="B67" s="1135"/>
      <c r="C67" s="1136"/>
      <c r="D67" s="1136"/>
      <c r="E67" s="1136"/>
      <c r="F67" s="1136"/>
      <c r="G67" s="1136"/>
      <c r="H67" s="1136"/>
      <c r="I67" s="1136"/>
      <c r="J67" s="1136"/>
      <c r="K67" s="1136"/>
      <c r="L67" s="1136"/>
      <c r="M67" s="1136"/>
      <c r="N67" s="1136"/>
      <c r="O67" s="1136"/>
      <c r="P67" s="1136"/>
      <c r="Q67" s="1136"/>
      <c r="R67" s="1136"/>
      <c r="S67" s="1136"/>
      <c r="T67" s="1136"/>
      <c r="U67" s="1136"/>
      <c r="V67" s="1136"/>
      <c r="W67" s="1136"/>
      <c r="X67" s="1136"/>
      <c r="Y67" s="1136"/>
      <c r="Z67" s="1137"/>
      <c r="AA67" s="1139"/>
      <c r="AB67" s="519"/>
    </row>
    <row r="68" spans="1:52" ht="12" customHeight="1">
      <c r="A68" s="633"/>
      <c r="B68" s="632"/>
      <c r="C68" s="632"/>
      <c r="D68" s="632"/>
      <c r="E68" s="632"/>
      <c r="F68" s="632"/>
      <c r="G68" s="632"/>
      <c r="H68" s="632"/>
      <c r="I68" s="632"/>
      <c r="J68" s="632"/>
      <c r="K68" s="632"/>
      <c r="L68" s="632"/>
      <c r="M68" s="632"/>
      <c r="N68" s="632"/>
      <c r="O68" s="632"/>
      <c r="P68" s="632"/>
      <c r="Q68" s="632"/>
      <c r="R68" s="632"/>
      <c r="S68" s="632"/>
      <c r="T68" s="632"/>
      <c r="U68" s="632"/>
      <c r="V68" s="632"/>
      <c r="W68" s="632"/>
      <c r="X68" s="632"/>
      <c r="Y68" s="632"/>
      <c r="Z68" s="632"/>
      <c r="AA68" s="632"/>
      <c r="AB68" s="635"/>
    </row>
    <row r="69" spans="1:52" ht="21" customHeight="1" thickBot="1">
      <c r="A69" s="517"/>
      <c r="B69" s="610" t="s">
        <v>851</v>
      </c>
      <c r="C69" s="611"/>
      <c r="D69" s="611"/>
      <c r="E69" s="611"/>
      <c r="F69" s="611"/>
      <c r="G69" s="611"/>
      <c r="H69" s="611"/>
      <c r="I69" s="611"/>
      <c r="J69" s="611"/>
      <c r="K69" s="611"/>
      <c r="L69" s="611"/>
      <c r="M69" s="611"/>
      <c r="N69" s="611"/>
      <c r="O69" s="611"/>
      <c r="P69" s="611"/>
      <c r="Q69" s="611"/>
      <c r="R69" s="611"/>
      <c r="S69" s="611"/>
      <c r="T69" s="611"/>
      <c r="U69" s="611"/>
      <c r="V69" s="611"/>
      <c r="W69" s="611"/>
      <c r="X69" s="611"/>
      <c r="Y69" s="611"/>
      <c r="Z69" s="611"/>
      <c r="AA69" s="611"/>
      <c r="AB69" s="371"/>
      <c r="AC69" s="725"/>
      <c r="AD69" s="725"/>
      <c r="AE69" s="727"/>
      <c r="AF69" s="727"/>
      <c r="AG69" s="727"/>
      <c r="AH69" s="727"/>
      <c r="AI69" s="727"/>
      <c r="AJ69" s="542"/>
      <c r="AK69" s="542"/>
      <c r="AL69" s="542"/>
      <c r="AM69" s="542"/>
      <c r="AN69" s="542"/>
      <c r="AO69" s="542"/>
      <c r="AP69" s="542"/>
      <c r="AQ69" s="542"/>
      <c r="AR69" s="542"/>
      <c r="AS69" s="542"/>
      <c r="AT69" s="542"/>
      <c r="AU69" s="542"/>
      <c r="AV69" s="542"/>
      <c r="AW69" s="542"/>
      <c r="AX69" s="542"/>
      <c r="AY69" s="542"/>
      <c r="AZ69" s="542"/>
    </row>
    <row r="70" spans="1:52" ht="16.5" customHeight="1">
      <c r="A70" s="517"/>
      <c r="B70" s="1129" t="s">
        <v>818</v>
      </c>
      <c r="C70" s="1130"/>
      <c r="D70" s="1130"/>
      <c r="E70" s="1130"/>
      <c r="F70" s="1130"/>
      <c r="G70" s="1130"/>
      <c r="H70" s="1130"/>
      <c r="I70" s="1130"/>
      <c r="J70" s="1130"/>
      <c r="K70" s="1130"/>
      <c r="L70" s="1130"/>
      <c r="M70" s="1130"/>
      <c r="N70" s="1130"/>
      <c r="O70" s="1130"/>
      <c r="P70" s="1130"/>
      <c r="Q70" s="1130"/>
      <c r="R70" s="1130"/>
      <c r="S70" s="1130"/>
      <c r="T70" s="1130"/>
      <c r="U70" s="1130"/>
      <c r="V70" s="1130"/>
      <c r="W70" s="1130"/>
      <c r="X70" s="1130"/>
      <c r="Y70" s="1130"/>
      <c r="Z70" s="1131"/>
      <c r="AA70" s="612" t="s">
        <v>819</v>
      </c>
    </row>
    <row r="71" spans="1:52" ht="21" customHeight="1">
      <c r="B71" s="613">
        <v>1</v>
      </c>
      <c r="C71" s="1263" t="s">
        <v>948</v>
      </c>
      <c r="D71" s="1263"/>
      <c r="E71" s="1263"/>
      <c r="F71" s="1263"/>
      <c r="G71" s="1263"/>
      <c r="H71" s="1263"/>
      <c r="I71" s="1263"/>
      <c r="J71" s="1263"/>
      <c r="K71" s="1263"/>
      <c r="L71" s="1263"/>
      <c r="M71" s="1263"/>
      <c r="N71" s="1263"/>
      <c r="O71" s="1263"/>
      <c r="P71" s="1263"/>
      <c r="Q71" s="1263"/>
      <c r="R71" s="1263"/>
      <c r="S71" s="1263"/>
      <c r="T71" s="1263"/>
      <c r="U71" s="1263"/>
      <c r="V71" s="1263"/>
      <c r="W71" s="1263"/>
      <c r="X71" s="1263"/>
      <c r="Y71" s="1263"/>
      <c r="Z71" s="1264"/>
      <c r="AA71" s="614"/>
    </row>
    <row r="72" spans="1:52" ht="21" customHeight="1">
      <c r="B72" s="613">
        <v>2</v>
      </c>
      <c r="C72" s="1263" t="s">
        <v>834</v>
      </c>
      <c r="D72" s="1263"/>
      <c r="E72" s="1263"/>
      <c r="F72" s="1263"/>
      <c r="G72" s="1263"/>
      <c r="H72" s="1263"/>
      <c r="I72" s="1263"/>
      <c r="J72" s="1263"/>
      <c r="K72" s="1263"/>
      <c r="L72" s="1263"/>
      <c r="M72" s="1263"/>
      <c r="N72" s="1263"/>
      <c r="O72" s="1263"/>
      <c r="P72" s="1263"/>
      <c r="Q72" s="1263"/>
      <c r="R72" s="1263"/>
      <c r="S72" s="1263"/>
      <c r="T72" s="1263"/>
      <c r="U72" s="1263"/>
      <c r="V72" s="1263"/>
      <c r="W72" s="1263"/>
      <c r="X72" s="1263"/>
      <c r="Y72" s="1263"/>
      <c r="Z72" s="1264"/>
      <c r="AA72" s="614"/>
    </row>
    <row r="73" spans="1:52" ht="21" customHeight="1" thickBot="1">
      <c r="B73" s="615">
        <v>3</v>
      </c>
      <c r="C73" s="1261" t="s">
        <v>820</v>
      </c>
      <c r="D73" s="1261"/>
      <c r="E73" s="1261"/>
      <c r="F73" s="1261"/>
      <c r="G73" s="1261"/>
      <c r="H73" s="1261"/>
      <c r="I73" s="1261"/>
      <c r="J73" s="1261"/>
      <c r="K73" s="1261"/>
      <c r="L73" s="1261"/>
      <c r="M73" s="1261"/>
      <c r="N73" s="1261"/>
      <c r="O73" s="1261"/>
      <c r="P73" s="1261"/>
      <c r="Q73" s="1261"/>
      <c r="R73" s="1261"/>
      <c r="S73" s="1261"/>
      <c r="T73" s="1261"/>
      <c r="U73" s="1261"/>
      <c r="V73" s="1261"/>
      <c r="W73" s="1261"/>
      <c r="X73" s="1261"/>
      <c r="Y73" s="1261"/>
      <c r="Z73" s="1262"/>
      <c r="AA73" s="616"/>
    </row>
    <row r="74" spans="1:52">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c r="AA74" s="519"/>
      <c r="AB74" s="519"/>
    </row>
    <row r="75" spans="1:52">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row>
    <row r="76" spans="1:52">
      <c r="B76" s="1116"/>
      <c r="C76" s="1116"/>
      <c r="D76" s="1116"/>
      <c r="E76" s="1116"/>
      <c r="F76" s="1116"/>
      <c r="G76" s="1116"/>
      <c r="H76" s="1116"/>
      <c r="I76" s="1116"/>
      <c r="J76" s="1116"/>
      <c r="K76" s="1116"/>
      <c r="L76" s="1116"/>
      <c r="M76" s="1116"/>
      <c r="N76" s="1116"/>
      <c r="O76" s="1116"/>
      <c r="P76" s="1116"/>
      <c r="Q76" s="1116"/>
      <c r="R76" s="1116"/>
      <c r="S76" s="1116"/>
      <c r="T76" s="1116"/>
      <c r="U76" s="1116"/>
      <c r="V76" s="1116"/>
      <c r="W76" s="1116"/>
      <c r="X76" s="1116"/>
      <c r="Y76" s="1116"/>
      <c r="Z76" s="1116"/>
      <c r="AA76" s="1117"/>
    </row>
    <row r="77" spans="1:52">
      <c r="B77" s="1116"/>
      <c r="C77" s="1116"/>
      <c r="D77" s="1116"/>
      <c r="E77" s="1116"/>
      <c r="F77" s="1116"/>
      <c r="G77" s="1116"/>
      <c r="H77" s="1116"/>
      <c r="I77" s="1116"/>
      <c r="J77" s="1116"/>
      <c r="K77" s="1116"/>
      <c r="L77" s="1116"/>
      <c r="M77" s="1116"/>
      <c r="N77" s="1116"/>
      <c r="O77" s="1116"/>
      <c r="P77" s="1116"/>
      <c r="Q77" s="1116"/>
      <c r="R77" s="1116"/>
      <c r="S77" s="1116"/>
      <c r="T77" s="1116"/>
      <c r="U77" s="1116"/>
      <c r="V77" s="1116"/>
      <c r="W77" s="1116"/>
      <c r="X77" s="1116"/>
      <c r="Y77" s="1116"/>
      <c r="Z77" s="1116"/>
      <c r="AA77" s="1117"/>
    </row>
  </sheetData>
  <sheetProtection algorithmName="SHA-512" hashValue="HKxsusrqvq/U8F0KsoKqW/D936fqeCMetqQdtGv+ajjMFaiihPbUhuqJSDo8x8Va6G0cAiWZYVoghKLrWUraJw==" saltValue="FxMfNCPVdUp0yeL0Y4Cdwg==" spinCount="100000" sheet="1" formatCells="0" formatRows="0" insertRows="0" deleteRows="0" selectLockedCells="1" autoFilter="0" pivotTables="0"/>
  <mergeCells count="196">
    <mergeCell ref="AC24:AL25"/>
    <mergeCell ref="B62:Z63"/>
    <mergeCell ref="AA62:AA63"/>
    <mergeCell ref="J39:O39"/>
    <mergeCell ref="J38:O38"/>
    <mergeCell ref="J36:O36"/>
    <mergeCell ref="N28:T28"/>
    <mergeCell ref="I26:K27"/>
    <mergeCell ref="B24:E25"/>
    <mergeCell ref="U26:W27"/>
    <mergeCell ref="AC57:AI57"/>
    <mergeCell ref="P42:U42"/>
    <mergeCell ref="B40:B44"/>
    <mergeCell ref="V44:AA44"/>
    <mergeCell ref="V49:AA49"/>
    <mergeCell ref="Z51:AA51"/>
    <mergeCell ref="B53:U53"/>
    <mergeCell ref="Z53:AA53"/>
    <mergeCell ref="N26:Q26"/>
    <mergeCell ref="N27:Q27"/>
    <mergeCell ref="J33:AA33"/>
    <mergeCell ref="B26:B28"/>
    <mergeCell ref="AA26:AA27"/>
    <mergeCell ref="V29:X29"/>
    <mergeCell ref="Z17:AA18"/>
    <mergeCell ref="S30:T30"/>
    <mergeCell ref="G24:J24"/>
    <mergeCell ref="C35:E36"/>
    <mergeCell ref="C37:I37"/>
    <mergeCell ref="B30:C30"/>
    <mergeCell ref="P39:U39"/>
    <mergeCell ref="N24:Q24"/>
    <mergeCell ref="U24:W24"/>
    <mergeCell ref="P25:AA25"/>
    <mergeCell ref="B35:B39"/>
    <mergeCell ref="B29:C29"/>
    <mergeCell ref="E18:F18"/>
    <mergeCell ref="P37:U37"/>
    <mergeCell ref="N29:Q29"/>
    <mergeCell ref="B18:B19"/>
    <mergeCell ref="J37:O37"/>
    <mergeCell ref="C38:I38"/>
    <mergeCell ref="F36:I36"/>
    <mergeCell ref="U23:W23"/>
    <mergeCell ref="C18:D18"/>
    <mergeCell ref="C19:D19"/>
    <mergeCell ref="B33:I34"/>
    <mergeCell ref="I28:K28"/>
    <mergeCell ref="V16:Y16"/>
    <mergeCell ref="X17:Y19"/>
    <mergeCell ref="X22:AA22"/>
    <mergeCell ref="U22:W22"/>
    <mergeCell ref="G25:J25"/>
    <mergeCell ref="M23:T23"/>
    <mergeCell ref="N16:U16"/>
    <mergeCell ref="J15:AA15"/>
    <mergeCell ref="C73:Z73"/>
    <mergeCell ref="C72:Z72"/>
    <mergeCell ref="C71:Z71"/>
    <mergeCell ref="V40:AA40"/>
    <mergeCell ref="Z16:AA16"/>
    <mergeCell ref="V37:AA37"/>
    <mergeCell ref="V34:AA34"/>
    <mergeCell ref="F35:I35"/>
    <mergeCell ref="J34:O34"/>
    <mergeCell ref="P34:U34"/>
    <mergeCell ref="V41:AA41"/>
    <mergeCell ref="V42:AA42"/>
    <mergeCell ref="V43:AA43"/>
    <mergeCell ref="Z19:AA19"/>
    <mergeCell ref="N19:P19"/>
    <mergeCell ref="N17:P18"/>
    <mergeCell ref="C11:K11"/>
    <mergeCell ref="Q19:T19"/>
    <mergeCell ref="C12:K12"/>
    <mergeCell ref="C8:AA8"/>
    <mergeCell ref="Q17:T17"/>
    <mergeCell ref="E17:H17"/>
    <mergeCell ref="I17:J17"/>
    <mergeCell ref="L11:M11"/>
    <mergeCell ref="L30:M30"/>
    <mergeCell ref="L26:M28"/>
    <mergeCell ref="L17:M19"/>
    <mergeCell ref="U30:Y30"/>
    <mergeCell ref="F30:K30"/>
    <mergeCell ref="D30:E30"/>
    <mergeCell ref="K29:M29"/>
    <mergeCell ref="D29:E29"/>
    <mergeCell ref="R29:S29"/>
    <mergeCell ref="H29:J29"/>
    <mergeCell ref="R27:S27"/>
    <mergeCell ref="R26:S26"/>
    <mergeCell ref="F16:H16"/>
    <mergeCell ref="I16:K16"/>
    <mergeCell ref="L16:M16"/>
    <mergeCell ref="Q18:T18"/>
    <mergeCell ref="C6:K6"/>
    <mergeCell ref="L6:P6"/>
    <mergeCell ref="E19:F19"/>
    <mergeCell ref="C17:D17"/>
    <mergeCell ref="N11:AA11"/>
    <mergeCell ref="C7:U7"/>
    <mergeCell ref="P36:U36"/>
    <mergeCell ref="J35:O35"/>
    <mergeCell ref="Z30:AA30"/>
    <mergeCell ref="P35:U35"/>
    <mergeCell ref="Q6:AA6"/>
    <mergeCell ref="U17:V17"/>
    <mergeCell ref="C15:D15"/>
    <mergeCell ref="F15:H15"/>
    <mergeCell ref="V7:AA7"/>
    <mergeCell ref="C16:E16"/>
    <mergeCell ref="L12:AA12"/>
    <mergeCell ref="B22:E22"/>
    <mergeCell ref="C26:E28"/>
    <mergeCell ref="F26:H28"/>
    <mergeCell ref="F22:H22"/>
    <mergeCell ref="I22:L22"/>
    <mergeCell ref="M22:O22"/>
    <mergeCell ref="P22:T22"/>
    <mergeCell ref="B76:Z77"/>
    <mergeCell ref="AA76:AA77"/>
    <mergeCell ref="C40:I40"/>
    <mergeCell ref="J42:O42"/>
    <mergeCell ref="P44:U44"/>
    <mergeCell ref="C42:I42"/>
    <mergeCell ref="F45:I45"/>
    <mergeCell ref="J45:O45"/>
    <mergeCell ref="F46:I46"/>
    <mergeCell ref="J46:O46"/>
    <mergeCell ref="J41:O41"/>
    <mergeCell ref="J43:O43"/>
    <mergeCell ref="J50:O50"/>
    <mergeCell ref="V46:AA46"/>
    <mergeCell ref="C43:I43"/>
    <mergeCell ref="P41:U41"/>
    <mergeCell ref="P43:U43"/>
    <mergeCell ref="B70:Z70"/>
    <mergeCell ref="B66:Z67"/>
    <mergeCell ref="AA66:AA67"/>
    <mergeCell ref="B54:U54"/>
    <mergeCell ref="V54:AA54"/>
    <mergeCell ref="V53:Y53"/>
    <mergeCell ref="B51:U51"/>
    <mergeCell ref="X26:Z27"/>
    <mergeCell ref="U28:W28"/>
    <mergeCell ref="B23:E23"/>
    <mergeCell ref="F23:H23"/>
    <mergeCell ref="J49:O49"/>
    <mergeCell ref="N30:R30"/>
    <mergeCell ref="P49:U49"/>
    <mergeCell ref="P46:U46"/>
    <mergeCell ref="V45:AA45"/>
    <mergeCell ref="P45:U45"/>
    <mergeCell ref="U18:V18"/>
    <mergeCell ref="V52:Y52"/>
    <mergeCell ref="Z52:AA52"/>
    <mergeCell ref="V47:AA47"/>
    <mergeCell ref="C48:E48"/>
    <mergeCell ref="F48:I48"/>
    <mergeCell ref="J48:O48"/>
    <mergeCell ref="P48:U48"/>
    <mergeCell ref="V48:AA48"/>
    <mergeCell ref="X28:Z28"/>
    <mergeCell ref="J40:O40"/>
    <mergeCell ref="P50:U50"/>
    <mergeCell ref="J44:O44"/>
    <mergeCell ref="P40:U40"/>
    <mergeCell ref="C41:I41"/>
    <mergeCell ref="V35:AA35"/>
    <mergeCell ref="V36:AA36"/>
    <mergeCell ref="J47:O47"/>
    <mergeCell ref="P47:U47"/>
    <mergeCell ref="F47:I47"/>
    <mergeCell ref="C44:I44"/>
    <mergeCell ref="U19:V19"/>
    <mergeCell ref="Y23:AA23"/>
    <mergeCell ref="Y29:AA29"/>
    <mergeCell ref="Z58:AA59"/>
    <mergeCell ref="X58:Y59"/>
    <mergeCell ref="Z57:AA57"/>
    <mergeCell ref="X57:Y57"/>
    <mergeCell ref="B59:W59"/>
    <mergeCell ref="B58:W58"/>
    <mergeCell ref="B57:W57"/>
    <mergeCell ref="B52:U52"/>
    <mergeCell ref="P38:U38"/>
    <mergeCell ref="C39:I39"/>
    <mergeCell ref="V39:AA39"/>
    <mergeCell ref="V38:AA38"/>
    <mergeCell ref="B45:B48"/>
    <mergeCell ref="C45:E47"/>
    <mergeCell ref="V51:Y51"/>
    <mergeCell ref="B50:I50"/>
    <mergeCell ref="V50:AA50"/>
    <mergeCell ref="B49:I49"/>
  </mergeCells>
  <phoneticPr fontId="21"/>
  <conditionalFormatting sqref="A1:AB5 AC1:XFD8 L6:P6 AB6 A6:B7 V7:AB7 A8:AB8 A10:AB10 AC10:XFD12 L11 A11:B12 AB11:AB12 A14:AB14 AC14:XFD16 A15:B15 AB15:AB16 A16:F16 L16 N16 A17:L17 N17:AB19 A18:K19 A21:XFD21 P22 U22:AB22 F22:F23 I22:I23 M22:M23 AE22:XFD23 A22:B24 U23:X23 AB23 AM24:XFD25 A25 AB25 F26 I26:L26 N26:R27 T26:AB27 A26:B28 AE26:XFD30 I27:K28 N28:AB28 A29:A30 AB29:AB30 A32:AA32 AE32:XFD38 AB32:AB51 B33:AA34 A33:A1048576 AC39:XFD56 F45:F49 B51:B53 V51:AA53 AC57 AJ57:XFD57 AC58:XFD68 AB70:XFD73 C71:C73 B74:AA75 AC74:XFD1048576 AB75:AB1048576 B78:AA1048576">
    <cfRule type="expression" dxfId="301" priority="220">
      <formula>_xlfn.ISFORMULA(A1)=TRUE</formula>
    </cfRule>
  </conditionalFormatting>
  <conditionalFormatting sqref="B56">
    <cfRule type="containsText" dxfId="300" priority="25" operator="containsText" text="(例)">
      <formula>NOT(ISERROR(SEARCH("(例)",B56)))</formula>
    </cfRule>
    <cfRule type="expression" dxfId="299" priority="26">
      <formula>_xlfn.ISFORMULA(B56)=TRUE</formula>
    </cfRule>
  </conditionalFormatting>
  <conditionalFormatting sqref="B58:B59">
    <cfRule type="expression" dxfId="298" priority="27">
      <formula>_xlfn.ISFORMULA(B58)=TRUE</formula>
    </cfRule>
  </conditionalFormatting>
  <conditionalFormatting sqref="B61">
    <cfRule type="containsText" dxfId="297" priority="13" operator="containsText" text="(例)">
      <formula>NOT(ISERROR(SEARCH("(例)",B61)))</formula>
    </cfRule>
    <cfRule type="expression" dxfId="296" priority="14">
      <formula>_xlfn.ISFORMULA(B61)=TRUE</formula>
    </cfRule>
  </conditionalFormatting>
  <conditionalFormatting sqref="B65">
    <cfRule type="containsText" dxfId="295" priority="87" operator="containsText" text="(例)">
      <formula>NOT(ISERROR(SEARCH("(例)",B65)))</formula>
    </cfRule>
    <cfRule type="expression" dxfId="294" priority="88">
      <formula>_xlfn.ISFORMULA(B65)=TRUE</formula>
    </cfRule>
  </conditionalFormatting>
  <conditionalFormatting sqref="B75">
    <cfRule type="containsText" dxfId="293" priority="76" operator="containsText" text="(例)">
      <formula>NOT(ISERROR(SEARCH("(例)",B75)))</formula>
    </cfRule>
  </conditionalFormatting>
  <conditionalFormatting sqref="B35:C35 F35:F36 B36 B50:I50">
    <cfRule type="expression" dxfId="292" priority="95">
      <formula>_xlfn.ISFORMULA(B35)=TRUE</formula>
    </cfRule>
  </conditionalFormatting>
  <conditionalFormatting sqref="B37:C45">
    <cfRule type="expression" dxfId="291" priority="90">
      <formula>_xlfn.ISFORMULA(B37)=TRUE</formula>
    </cfRule>
  </conditionalFormatting>
  <conditionalFormatting sqref="B54:U54">
    <cfRule type="expression" dxfId="290" priority="89">
      <formula>_xlfn.ISFORMULA(B54)=TRUE</formula>
    </cfRule>
  </conditionalFormatting>
  <conditionalFormatting sqref="C6 C8">
    <cfRule type="containsText" dxfId="289" priority="251" operator="containsText" text="(例)">
      <formula>NOT(ISERROR(SEARCH("(例)",C6)))</formula>
    </cfRule>
  </conditionalFormatting>
  <conditionalFormatting sqref="F26 I26:L26 N26:R27 T26:AA27 I27:K28 N28:AA28">
    <cfRule type="expression" dxfId="288" priority="248">
      <formula>$C$26="無し"</formula>
    </cfRule>
  </conditionalFormatting>
  <conditionalFormatting sqref="F29:F30 D30">
    <cfRule type="containsBlanks" dxfId="287" priority="124">
      <formula>LEN(TRIM(D29))=0</formula>
    </cfRule>
  </conditionalFormatting>
  <conditionalFormatting sqref="F15:H15">
    <cfRule type="containsBlanks" dxfId="286" priority="72">
      <formula>LEN(TRIM(F15))=0</formula>
    </cfRule>
  </conditionalFormatting>
  <conditionalFormatting sqref="F24:AA25">
    <cfRule type="expression" dxfId="285" priority="9">
      <formula>$C$17=8</formula>
    </cfRule>
  </conditionalFormatting>
  <conditionalFormatting sqref="J15">
    <cfRule type="containsBlanks" dxfId="284" priority="71">
      <formula>LEN(TRIM(J15))=0</formula>
    </cfRule>
  </conditionalFormatting>
  <conditionalFormatting sqref="K29">
    <cfRule type="expression" dxfId="283" priority="764">
      <formula>$F$29&lt;=0</formula>
    </cfRule>
    <cfRule type="notContainsBlanks" dxfId="282" priority="81">
      <formula>LEN(TRIM(K29))&gt;0</formula>
    </cfRule>
  </conditionalFormatting>
  <conditionalFormatting sqref="L6:P6 B6:B7 L11 B11:B12 B16:F16 B17:L17 B18:K19 B26:B28">
    <cfRule type="containsBlanks" dxfId="281" priority="263">
      <formula>LEN(TRIM(B6))=0</formula>
    </cfRule>
  </conditionalFormatting>
  <conditionalFormatting sqref="N16">
    <cfRule type="expression" dxfId="280" priority="232">
      <formula>$N$16&lt;&gt;""</formula>
    </cfRule>
  </conditionalFormatting>
  <conditionalFormatting sqref="P25:AA25">
    <cfRule type="expression" dxfId="279" priority="8">
      <formula>$M$25="■"</formula>
    </cfRule>
    <cfRule type="notContainsBlanks" dxfId="278" priority="7">
      <formula>LEN(TRIM(P25))&gt;0</formula>
    </cfRule>
  </conditionalFormatting>
  <conditionalFormatting sqref="T29 L30 S30">
    <cfRule type="containsBlanks" dxfId="277" priority="128">
      <formula>LEN(TRIM(L29))=0</formula>
    </cfRule>
  </conditionalFormatting>
  <conditionalFormatting sqref="V16">
    <cfRule type="containsBlanks" dxfId="276" priority="98">
      <formula>LEN(TRIM(V16))=0</formula>
    </cfRule>
  </conditionalFormatting>
  <conditionalFormatting sqref="V54:AA54">
    <cfRule type="expression" dxfId="275" priority="28">
      <formula>AND($V$51&gt;=20,$V$54="ＺＥＨ－Ｍ Ｏｒｉｅｎｔｅｄ",$J$48=0)</formula>
    </cfRule>
    <cfRule type="expression" dxfId="274" priority="760">
      <formula>AND(AND($V$52&gt;=75,$V$52&lt;=99),$V$54="Ｎｅａｒｌｙ ＺＥＨ－Ｍ",$J$48&lt;&gt;0)</formula>
    </cfRule>
    <cfRule type="expression" dxfId="273" priority="759">
      <formula>AND($V$52&gt;=100,$V$54="『ＺＥＨ－Ｍ』",$J$48&lt;&gt;0)</formula>
    </cfRule>
    <cfRule type="expression" dxfId="272" priority="761">
      <formula>AND(AND($V$52&lt;=74,$V$52&gt;=50),$V$54="ＺＥＨ－Ｍ Ｒｅａｄｙ",$J$48&lt;&gt;0)</formula>
    </cfRule>
    <cfRule type="containsBlanks" dxfId="271" priority="763">
      <formula>LEN(TRIM(V54))=0</formula>
    </cfRule>
    <cfRule type="expression" dxfId="270" priority="29">
      <formula>AND(AND($V$52&lt;=49,$V$51&gt;=20),$V$54="ＺＥＨ－Ｍ Ｏｒｉｅｎｔｅｄ")</formula>
    </cfRule>
  </conditionalFormatting>
  <conditionalFormatting sqref="X58:Y59">
    <cfRule type="expression" dxfId="269" priority="4">
      <formula>$Z$58="☑"</formula>
    </cfRule>
  </conditionalFormatting>
  <conditionalFormatting sqref="X58:AA59">
    <cfRule type="expression" dxfId="268" priority="1">
      <formula>AND($X$58="☑",$Z$58="☑")</formula>
    </cfRule>
    <cfRule type="expression" dxfId="267" priority="5">
      <formula>OR($X$58="☑",$Z$58="☑")</formula>
    </cfRule>
  </conditionalFormatting>
  <conditionalFormatting sqref="Y29:AA29">
    <cfRule type="notContainsBlanks" dxfId="266" priority="19">
      <formula>LEN(TRIM(Y29))&gt;0</formula>
    </cfRule>
    <cfRule type="expression" dxfId="265" priority="765">
      <formula>$T$29&lt;=0</formula>
    </cfRule>
  </conditionalFormatting>
  <conditionalFormatting sqref="Z58:AA59">
    <cfRule type="expression" dxfId="264" priority="3">
      <formula>$X$58="☑"</formula>
    </cfRule>
  </conditionalFormatting>
  <conditionalFormatting sqref="AA62">
    <cfRule type="expression" dxfId="263" priority="12">
      <formula>$AA$66="□"</formula>
    </cfRule>
  </conditionalFormatting>
  <conditionalFormatting sqref="AA66">
    <cfRule type="expression" dxfId="262" priority="86">
      <formula>$AA$66="□"</formula>
    </cfRule>
  </conditionalFormatting>
  <conditionalFormatting sqref="AA71:AA73 F26 I26:L26 N26:R27 T26:AA27 I27:K28 N28:AA28 N16 V7:AA7 B8:AA8 B15:C15 L16 Z16:AA16 N17:AA19 P22 U22:AA22 F22:F23 I22:I23 M22:M23 B22:B24 U23:X23 Z30:AA30">
    <cfRule type="containsBlanks" dxfId="261" priority="808">
      <formula>LEN(TRIM(B7))=0</formula>
    </cfRule>
  </conditionalFormatting>
  <conditionalFormatting sqref="AA71:AA73">
    <cfRule type="expression" dxfId="260" priority="260">
      <formula>OR($AA$71="●",$AA$72="●",$AA$73="●")</formula>
    </cfRule>
  </conditionalFormatting>
  <conditionalFormatting sqref="AC17 AC19">
    <cfRule type="expression" dxfId="259" priority="32">
      <formula>_xlfn.ISFORMULA(AC17)=TRUE</formula>
    </cfRule>
  </conditionalFormatting>
  <conditionalFormatting sqref="AC30">
    <cfRule type="expression" dxfId="258" priority="68">
      <formula>_xlfn.ISFORMULA(AC30)=TRUE</formula>
    </cfRule>
  </conditionalFormatting>
  <conditionalFormatting sqref="AD17:XFD19">
    <cfRule type="expression" dxfId="257" priority="147">
      <formula>_xlfn.ISFORMULA(AD17)=TRUE</formula>
    </cfRule>
  </conditionalFormatting>
  <conditionalFormatting sqref="AE69:XFD69 AA70 B70:B73">
    <cfRule type="expression" dxfId="256" priority="23">
      <formula>_xlfn.ISFORMULA(B69)=TRUE</formula>
    </cfRule>
  </conditionalFormatting>
  <dataValidations xWindow="526" yWindow="606" count="14">
    <dataValidation imeMode="off" allowBlank="1" showInputMessage="1" showErrorMessage="1" sqref="Q17:T20 N19:P20 U17:V18 J17 J35:U49 E17:F20 G17 H17:I20 K17:K20 L17" xr:uid="{33945460-4E79-47A6-A99E-A1EA502740FB}"/>
    <dataValidation type="custom" imeMode="off" allowBlank="1" showInputMessage="1" showErrorMessage="1" prompt="・建築基準法上の延べ面積を記入_x000a_・住宅の専有部分は「住戸一覧」より自動転記" sqref="N17:P18" xr:uid="{C4E68CCC-0E0B-454D-83AE-4DA4D8A5505C}">
      <formula1>INT(N17)&gt;=0</formula1>
    </dataValidation>
    <dataValidation type="list" imeMode="off" allowBlank="1" showInputMessage="1" showErrorMessage="1" sqref="C17:D17" xr:uid="{777B8E8F-E985-46C7-AF1A-4372513C2DA7}">
      <formula1>"１,２,３,４,５,６,７,８"</formula1>
    </dataValidation>
    <dataValidation type="list" allowBlank="1" showInputMessage="1" showErrorMessage="1" sqref="T24 F24:F25 M24:M25" xr:uid="{EE5F27D7-0FE2-4B69-8841-C70B2BC6541E}">
      <formula1>"□,■"</formula1>
    </dataValidation>
    <dataValidation type="list" allowBlank="1" showInputMessage="1" showErrorMessage="1" sqref="Z16:AA16 F30:F31 L30:L31 Z30:AA31 D30:D31 S30:S31 T31" xr:uid="{64F02713-B00F-4F42-8C16-625F27FBDE2B}">
      <formula1>"有り,無し"</formula1>
    </dataValidation>
    <dataValidation type="list" allowBlank="1" showInputMessage="1" showErrorMessage="1" sqref="AA76 AA66 AA64 AA60 AA62 X58:Y59 Z58:AA59" xr:uid="{CC01072B-6679-43BF-ACE9-5FEEF1A1E3EB}">
      <formula1>"□,☑"</formula1>
    </dataValidation>
    <dataValidation type="list" allowBlank="1" showInputMessage="1" showErrorMessage="1" sqref="K29 Y29" xr:uid="{B4850DA6-C23B-4FDE-94F7-F4C49409BF21}">
      <formula1>"専有部,共用部,専有部・共用部"</formula1>
    </dataValidation>
    <dataValidation type="list" imeMode="hiragana" allowBlank="1" showInputMessage="1" showErrorMessage="1" sqref="E15" xr:uid="{D3341355-704A-4EE6-9990-5D778F459F6C}">
      <formula1>"都,道,府,県"</formula1>
    </dataValidation>
    <dataValidation type="list" imeMode="hiragana" allowBlank="1" showInputMessage="1" showErrorMessage="1" sqref="I15" xr:uid="{3C1334C5-4530-4CEB-8F57-FAA9ECAE0304}">
      <formula1>"市,区,町,村"</formula1>
    </dataValidation>
    <dataValidation type="custom" imeMode="off" allowBlank="1" showInputMessage="1" showErrorMessage="1" sqref="G18:G20 J18:J20 U19:V20 U23:W23 X26:Z28 R26" xr:uid="{9994BE2E-021C-4A5A-8458-CC9A5586AFB1}">
      <formula1>INT(G18)&gt;=0</formula1>
    </dataValidation>
    <dataValidation type="custom" allowBlank="1" showInputMessage="1" showErrorMessage="1" sqref="F29 T29" xr:uid="{53E0EB06-3932-4CDD-94EA-9A98226C63EE}">
      <formula1>INT(F29)&gt;=0</formula1>
    </dataValidation>
    <dataValidation type="list" allowBlank="1" showInputMessage="1" showErrorMessage="1" sqref="AA71:AA73" xr:uid="{7BE1944E-FB78-43CD-9E93-0876302020E3}">
      <formula1>"●"</formula1>
    </dataValidation>
    <dataValidation type="list" allowBlank="1" showInputMessage="1" showErrorMessage="1" sqref="N16" xr:uid="{88CFE0C2-12DB-4F5E-84E8-D7A17F2CABCD}">
      <formula1>"鉄骨造（S造）,鉄筋コンクリート造（ＲＣ造）,鉄筋鉄骨コンクリート造（ＳＲＣ造）,木造"</formula1>
    </dataValidation>
    <dataValidation type="list" allowBlank="1" showInputMessage="1" sqref="V54:AA54" xr:uid="{77200BBB-36E5-485F-B3CB-6CD382885D2B}">
      <formula1>"『ＺＥＨ－Ｍ』,Ｎｅａｒｌｙ ＺＥＨ－Ｍ,ＺＥＨ－Ｍ Ｒｅａｄｙ"</formula1>
    </dataValidation>
  </dataValidations>
  <printOptions horizontalCentered="1"/>
  <pageMargins left="0.51181102362204722" right="0.11811023622047245" top="0.35433070866141736" bottom="0.35433070866141736" header="0.31496062992125984" footer="0.11811023622047245"/>
  <pageSetup paperSize="9" scale="54" fitToHeight="0" orientation="portrait" r:id="rId1"/>
  <headerFooter scaleWithDoc="0">
    <oddFooter>&amp;R&amp;K00-036R7中層ZEH-M_ver.1.1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E46" sqref="E46"/>
    </sheetView>
  </sheetViews>
  <sheetFormatPr defaultColWidth="9" defaultRowHeight="13.5"/>
  <cols>
    <col min="1" max="1" width="3.875" style="122" customWidth="1"/>
    <col min="2" max="2" width="32" style="122" customWidth="1"/>
    <col min="3" max="3" width="7.875" style="122" customWidth="1"/>
    <col min="4" max="4" width="25.125" style="122" customWidth="1"/>
    <col min="5" max="5" width="10" style="122" customWidth="1"/>
    <col min="6" max="6" width="3.875" style="122" customWidth="1"/>
    <col min="7" max="7" width="32" style="122" customWidth="1"/>
    <col min="8" max="8" width="7.875" style="122" customWidth="1"/>
    <col min="9" max="9" width="25.125" style="122" customWidth="1"/>
    <col min="10" max="10" width="10" style="122" customWidth="1"/>
    <col min="11" max="11" width="3.875" style="122" customWidth="1"/>
    <col min="12" max="12" width="32" style="122" customWidth="1"/>
    <col min="13" max="13" width="7.875" style="122" customWidth="1"/>
    <col min="14" max="14" width="25.125" style="122" customWidth="1"/>
    <col min="15" max="15" width="10" style="122" customWidth="1"/>
    <col min="16" max="16" width="3.625" style="122" customWidth="1"/>
    <col min="17" max="17" width="32" style="122" customWidth="1"/>
    <col min="18" max="18" width="7.875" style="122" customWidth="1"/>
    <col min="19" max="19" width="25.125" style="122" customWidth="1"/>
    <col min="20" max="20" width="10" style="122" customWidth="1"/>
    <col min="21" max="16384" width="9" style="122"/>
  </cols>
  <sheetData>
    <row r="1" spans="1:20" ht="17.25">
      <c r="A1" s="165" t="s">
        <v>626</v>
      </c>
    </row>
    <row r="2" spans="1:20" s="121" customFormat="1" ht="24.75" customHeight="1">
      <c r="A2" s="135" t="s">
        <v>627</v>
      </c>
    </row>
    <row r="3" spans="1:20" s="121" customFormat="1" ht="6" customHeight="1">
      <c r="A3" s="123"/>
    </row>
    <row r="4" spans="1:20" ht="20.25" customHeight="1">
      <c r="A4" s="38"/>
      <c r="B4" s="134" t="s">
        <v>628</v>
      </c>
      <c r="C4" s="124"/>
      <c r="D4" s="124"/>
      <c r="E4" s="124"/>
      <c r="F4" s="124"/>
      <c r="G4" s="134" t="s">
        <v>629</v>
      </c>
      <c r="H4" s="124"/>
      <c r="I4" s="124"/>
      <c r="J4" s="124"/>
      <c r="K4" s="124"/>
      <c r="L4" s="134" t="s">
        <v>630</v>
      </c>
      <c r="M4" s="124"/>
      <c r="N4" s="124"/>
      <c r="O4" s="124"/>
      <c r="P4" s="38"/>
      <c r="Q4" s="134" t="s">
        <v>631</v>
      </c>
      <c r="R4" s="38"/>
      <c r="S4" s="38"/>
      <c r="T4" s="124"/>
    </row>
    <row r="5" spans="1:20" ht="7.5" customHeight="1">
      <c r="A5" s="38"/>
      <c r="B5" s="125"/>
      <c r="C5" s="125"/>
      <c r="D5" s="125"/>
      <c r="E5" s="125"/>
      <c r="F5" s="126"/>
      <c r="G5" s="125"/>
      <c r="H5" s="125"/>
      <c r="I5" s="125"/>
      <c r="J5" s="125"/>
      <c r="K5" s="125"/>
      <c r="L5" s="125"/>
      <c r="M5" s="125"/>
      <c r="N5" s="125"/>
      <c r="O5" s="125"/>
      <c r="P5" s="38"/>
      <c r="Q5" s="38"/>
      <c r="R5" s="38"/>
      <c r="S5" s="38"/>
      <c r="T5" s="125"/>
    </row>
    <row r="6" spans="1:20" ht="9" customHeight="1">
      <c r="A6" s="38"/>
      <c r="B6" s="127"/>
      <c r="C6" s="128"/>
      <c r="D6" s="154"/>
      <c r="E6" s="128"/>
      <c r="F6" s="128"/>
      <c r="G6" s="129"/>
      <c r="H6" s="129"/>
      <c r="I6" s="125"/>
      <c r="J6" s="128"/>
      <c r="K6" s="130"/>
      <c r="L6" s="130"/>
      <c r="M6" s="130"/>
      <c r="N6" s="130"/>
      <c r="O6" s="128"/>
      <c r="P6" s="38"/>
      <c r="Q6" s="38"/>
      <c r="R6" s="38"/>
      <c r="S6" s="38"/>
      <c r="T6" s="128"/>
    </row>
    <row r="7" spans="1:20" ht="18.75" customHeight="1">
      <c r="A7" s="38"/>
      <c r="B7" s="1348" t="s">
        <v>575</v>
      </c>
      <c r="C7" s="1349"/>
      <c r="D7" s="1350"/>
      <c r="E7" s="131"/>
      <c r="F7" s="132"/>
      <c r="G7" s="1348" t="s">
        <v>576</v>
      </c>
      <c r="H7" s="1349"/>
      <c r="I7" s="1350"/>
      <c r="J7" s="131"/>
      <c r="K7" s="38"/>
      <c r="L7" s="1348" t="s">
        <v>577</v>
      </c>
      <c r="M7" s="1349"/>
      <c r="N7" s="1350"/>
      <c r="O7" s="131"/>
      <c r="P7" s="38"/>
      <c r="Q7" s="1348" t="s">
        <v>578</v>
      </c>
      <c r="R7" s="1349"/>
      <c r="S7" s="1350"/>
      <c r="T7" s="131"/>
    </row>
    <row r="8" spans="1:20" ht="11.25" customHeight="1">
      <c r="A8" s="38"/>
      <c r="B8" s="12"/>
      <c r="C8" s="12"/>
      <c r="D8" s="133"/>
      <c r="E8" s="12"/>
      <c r="F8" s="12"/>
      <c r="G8" s="12"/>
      <c r="H8" s="12"/>
      <c r="I8" s="12"/>
      <c r="J8" s="12"/>
      <c r="K8" s="38"/>
      <c r="L8" s="12"/>
      <c r="M8" s="12"/>
      <c r="N8" s="12"/>
      <c r="O8" s="12"/>
      <c r="P8" s="38"/>
      <c r="Q8" s="12"/>
      <c r="R8" s="12"/>
      <c r="S8" s="12"/>
      <c r="T8" s="12"/>
    </row>
    <row r="9" spans="1:20" ht="14.25">
      <c r="A9" s="38"/>
      <c r="B9" s="11" t="s">
        <v>343</v>
      </c>
      <c r="C9" s="38"/>
      <c r="D9" s="38"/>
      <c r="E9" s="38"/>
      <c r="F9" s="38"/>
      <c r="G9" s="11" t="s">
        <v>343</v>
      </c>
      <c r="H9" s="38"/>
      <c r="I9" s="38"/>
      <c r="J9" s="38"/>
      <c r="K9" s="38"/>
      <c r="L9" s="11" t="s">
        <v>343</v>
      </c>
      <c r="M9" s="38"/>
      <c r="N9" s="38"/>
      <c r="O9" s="38"/>
      <c r="P9" s="38"/>
      <c r="Q9" s="11" t="s">
        <v>343</v>
      </c>
      <c r="R9" s="38"/>
      <c r="S9" s="38"/>
      <c r="T9" s="38"/>
    </row>
    <row r="10" spans="1:20" s="138" customFormat="1" ht="17.25" customHeight="1">
      <c r="A10" s="6"/>
      <c r="B10" s="136" t="s">
        <v>305</v>
      </c>
      <c r="C10" s="136" t="s">
        <v>298</v>
      </c>
      <c r="D10" s="136" t="s">
        <v>299</v>
      </c>
      <c r="E10" s="137"/>
      <c r="F10" s="6"/>
      <c r="G10" s="136" t="s">
        <v>305</v>
      </c>
      <c r="H10" s="136" t="s">
        <v>298</v>
      </c>
      <c r="I10" s="136" t="s">
        <v>299</v>
      </c>
      <c r="J10" s="137"/>
      <c r="K10" s="6"/>
      <c r="L10" s="136" t="s">
        <v>305</v>
      </c>
      <c r="M10" s="136" t="s">
        <v>298</v>
      </c>
      <c r="N10" s="136" t="s">
        <v>299</v>
      </c>
      <c r="O10" s="137"/>
      <c r="P10" s="6"/>
      <c r="Q10" s="136" t="s">
        <v>305</v>
      </c>
      <c r="R10" s="136" t="s">
        <v>298</v>
      </c>
      <c r="S10" s="136" t="s">
        <v>299</v>
      </c>
      <c r="T10" s="137"/>
    </row>
    <row r="11" spans="1:20" s="138" customFormat="1" ht="20.25" customHeight="1">
      <c r="A11" s="6"/>
      <c r="B11" s="145" t="s">
        <v>312</v>
      </c>
      <c r="C11" s="162"/>
      <c r="D11" s="155" t="e">
        <f>C11*#REF!</f>
        <v>#REF!</v>
      </c>
      <c r="E11" s="139"/>
      <c r="F11" s="6"/>
      <c r="G11" s="145" t="s">
        <v>312</v>
      </c>
      <c r="H11" s="162"/>
      <c r="I11" s="155" t="e">
        <f>H11*#REF!</f>
        <v>#REF!</v>
      </c>
      <c r="J11" s="139"/>
      <c r="K11" s="140"/>
      <c r="L11" s="150" t="s">
        <v>312</v>
      </c>
      <c r="M11" s="162"/>
      <c r="N11" s="155" t="e">
        <f>M11*#REF!</f>
        <v>#REF!</v>
      </c>
      <c r="O11" s="139"/>
      <c r="P11" s="6"/>
      <c r="Q11" s="145" t="s">
        <v>312</v>
      </c>
      <c r="R11" s="162"/>
      <c r="S11" s="155" t="e">
        <f>R11*#REF!</f>
        <v>#REF!</v>
      </c>
      <c r="T11" s="139"/>
    </row>
    <row r="12" spans="1:20" s="138" customFormat="1" ht="20.25" customHeight="1">
      <c r="A12" s="6"/>
      <c r="B12" s="145" t="s">
        <v>313</v>
      </c>
      <c r="C12" s="162"/>
      <c r="D12" s="155" t="e">
        <f>C12*#REF!</f>
        <v>#REF!</v>
      </c>
      <c r="E12" s="139"/>
      <c r="F12" s="6"/>
      <c r="G12" s="145" t="s">
        <v>313</v>
      </c>
      <c r="H12" s="162"/>
      <c r="I12" s="155" t="e">
        <f>H12*#REF!</f>
        <v>#REF!</v>
      </c>
      <c r="J12" s="139"/>
      <c r="K12" s="140"/>
      <c r="L12" s="150" t="s">
        <v>313</v>
      </c>
      <c r="M12" s="162"/>
      <c r="N12" s="155" t="e">
        <f>M12*#REF!</f>
        <v>#REF!</v>
      </c>
      <c r="O12" s="139"/>
      <c r="P12" s="6"/>
      <c r="Q12" s="145" t="s">
        <v>313</v>
      </c>
      <c r="R12" s="162"/>
      <c r="S12" s="155" t="e">
        <f>R12*#REF!</f>
        <v>#REF!</v>
      </c>
      <c r="T12" s="139"/>
    </row>
    <row r="13" spans="1:20" s="138" customFormat="1" ht="20.25" customHeight="1">
      <c r="A13" s="6"/>
      <c r="B13" s="145" t="s">
        <v>314</v>
      </c>
      <c r="C13" s="162"/>
      <c r="D13" s="155" t="e">
        <f>C13*#REF!</f>
        <v>#REF!</v>
      </c>
      <c r="E13" s="139"/>
      <c r="F13" s="6"/>
      <c r="G13" s="145" t="s">
        <v>314</v>
      </c>
      <c r="H13" s="162"/>
      <c r="I13" s="155" t="e">
        <f>H13*#REF!</f>
        <v>#REF!</v>
      </c>
      <c r="J13" s="139"/>
      <c r="K13" s="6"/>
      <c r="L13" s="145" t="s">
        <v>314</v>
      </c>
      <c r="M13" s="162"/>
      <c r="N13" s="155" t="e">
        <f>M13*#REF!</f>
        <v>#REF!</v>
      </c>
      <c r="O13" s="139"/>
      <c r="P13" s="6"/>
      <c r="Q13" s="145" t="s">
        <v>314</v>
      </c>
      <c r="R13" s="162"/>
      <c r="S13" s="155" t="e">
        <f>R13*#REF!</f>
        <v>#REF!</v>
      </c>
      <c r="T13" s="139"/>
    </row>
    <row r="14" spans="1:20" s="138" customFormat="1" ht="20.25" customHeight="1">
      <c r="A14" s="6"/>
      <c r="B14" s="145" t="s">
        <v>315</v>
      </c>
      <c r="C14" s="162"/>
      <c r="D14" s="155" t="e">
        <f>C14*#REF!</f>
        <v>#REF!</v>
      </c>
      <c r="E14" s="139"/>
      <c r="F14" s="6"/>
      <c r="G14" s="145" t="s">
        <v>315</v>
      </c>
      <c r="H14" s="162"/>
      <c r="I14" s="155" t="e">
        <f>H14*#REF!</f>
        <v>#REF!</v>
      </c>
      <c r="J14" s="139"/>
      <c r="K14" s="6"/>
      <c r="L14" s="145" t="s">
        <v>315</v>
      </c>
      <c r="M14" s="162"/>
      <c r="N14" s="155" t="e">
        <f>M14*#REF!</f>
        <v>#REF!</v>
      </c>
      <c r="O14" s="139"/>
      <c r="P14" s="6"/>
      <c r="Q14" s="145" t="s">
        <v>315</v>
      </c>
      <c r="R14" s="162"/>
      <c r="S14" s="155" t="e">
        <f>R14*#REF!</f>
        <v>#REF!</v>
      </c>
      <c r="T14" s="139"/>
    </row>
    <row r="15" spans="1:20" s="138" customFormat="1" ht="20.25" customHeight="1">
      <c r="A15" s="6"/>
      <c r="B15" s="145" t="s">
        <v>316</v>
      </c>
      <c r="C15" s="162"/>
      <c r="D15" s="155" t="e">
        <f>C15*#REF!</f>
        <v>#REF!</v>
      </c>
      <c r="E15" s="139"/>
      <c r="F15" s="6"/>
      <c r="G15" s="145" t="s">
        <v>316</v>
      </c>
      <c r="H15" s="162"/>
      <c r="I15" s="155" t="e">
        <f>H15*#REF!</f>
        <v>#REF!</v>
      </c>
      <c r="J15" s="139"/>
      <c r="K15" s="6"/>
      <c r="L15" s="145" t="s">
        <v>316</v>
      </c>
      <c r="M15" s="162"/>
      <c r="N15" s="155" t="e">
        <f>M15*#REF!</f>
        <v>#REF!</v>
      </c>
      <c r="O15" s="139"/>
      <c r="P15" s="6"/>
      <c r="Q15" s="145" t="s">
        <v>316</v>
      </c>
      <c r="R15" s="162"/>
      <c r="S15" s="155" t="e">
        <f>R15*#REF!</f>
        <v>#REF!</v>
      </c>
      <c r="T15" s="139"/>
    </row>
    <row r="16" spans="1:20" s="138" customFormat="1" ht="20.25" customHeight="1">
      <c r="A16" s="6"/>
      <c r="B16" s="145" t="s">
        <v>317</v>
      </c>
      <c r="C16" s="162"/>
      <c r="D16" s="155" t="e">
        <f>C16*#REF!</f>
        <v>#REF!</v>
      </c>
      <c r="E16" s="139"/>
      <c r="F16" s="6"/>
      <c r="G16" s="145" t="s">
        <v>317</v>
      </c>
      <c r="H16" s="162"/>
      <c r="I16" s="155" t="e">
        <f>H16*#REF!</f>
        <v>#REF!</v>
      </c>
      <c r="J16" s="139"/>
      <c r="K16" s="6"/>
      <c r="L16" s="145" t="s">
        <v>317</v>
      </c>
      <c r="M16" s="162"/>
      <c r="N16" s="155" t="e">
        <f>M16*#REF!</f>
        <v>#REF!</v>
      </c>
      <c r="O16" s="139"/>
      <c r="P16" s="6"/>
      <c r="Q16" s="145" t="s">
        <v>317</v>
      </c>
      <c r="R16" s="162"/>
      <c r="S16" s="155" t="e">
        <f>R16*#REF!</f>
        <v>#REF!</v>
      </c>
      <c r="T16" s="139"/>
    </row>
    <row r="17" spans="1:20" s="138" customFormat="1" ht="20.25" customHeight="1">
      <c r="A17" s="6"/>
      <c r="B17" s="145" t="s">
        <v>318</v>
      </c>
      <c r="C17" s="162"/>
      <c r="D17" s="155" t="e">
        <f>C17*#REF!</f>
        <v>#REF!</v>
      </c>
      <c r="E17" s="139"/>
      <c r="F17" s="6"/>
      <c r="G17" s="145" t="s">
        <v>318</v>
      </c>
      <c r="H17" s="162"/>
      <c r="I17" s="155" t="e">
        <f>H17*#REF!</f>
        <v>#REF!</v>
      </c>
      <c r="J17" s="139"/>
      <c r="K17" s="6"/>
      <c r="L17" s="145" t="s">
        <v>318</v>
      </c>
      <c r="M17" s="162"/>
      <c r="N17" s="155" t="e">
        <f>M17*#REF!</f>
        <v>#REF!</v>
      </c>
      <c r="O17" s="139"/>
      <c r="P17" s="6"/>
      <c r="Q17" s="145" t="s">
        <v>318</v>
      </c>
      <c r="R17" s="162"/>
      <c r="S17" s="155" t="e">
        <f>R17*#REF!</f>
        <v>#REF!</v>
      </c>
      <c r="T17" s="139"/>
    </row>
    <row r="18" spans="1:20" s="138" customFormat="1" ht="20.25" customHeight="1">
      <c r="A18" s="6"/>
      <c r="B18" s="145" t="s">
        <v>319</v>
      </c>
      <c r="C18" s="162"/>
      <c r="D18" s="155" t="e">
        <f>C18*#REF!</f>
        <v>#REF!</v>
      </c>
      <c r="E18" s="139"/>
      <c r="F18" s="6"/>
      <c r="G18" s="147" t="s">
        <v>319</v>
      </c>
      <c r="H18" s="162"/>
      <c r="I18" s="155" t="e">
        <f>H18*#REF!</f>
        <v>#REF!</v>
      </c>
      <c r="J18" s="139"/>
      <c r="K18" s="6"/>
      <c r="L18" s="145" t="s">
        <v>319</v>
      </c>
      <c r="M18" s="162"/>
      <c r="N18" s="155" t="e">
        <f>M18*#REF!</f>
        <v>#REF!</v>
      </c>
      <c r="O18" s="139"/>
      <c r="P18" s="140"/>
      <c r="Q18" s="145" t="s">
        <v>319</v>
      </c>
      <c r="R18" s="162"/>
      <c r="S18" s="155" t="e">
        <f>R18*#REF!</f>
        <v>#REF!</v>
      </c>
      <c r="T18" s="139"/>
    </row>
    <row r="19" spans="1:20" s="138" customFormat="1" ht="20.25" customHeight="1">
      <c r="A19" s="6"/>
      <c r="B19" s="145" t="s">
        <v>355</v>
      </c>
      <c r="C19" s="162"/>
      <c r="D19" s="155" t="e">
        <f>C19*#REF!</f>
        <v>#REF!</v>
      </c>
      <c r="E19" s="139"/>
      <c r="F19" s="6"/>
      <c r="G19" s="147" t="s">
        <v>355</v>
      </c>
      <c r="H19" s="162"/>
      <c r="I19" s="155" t="e">
        <f>H19*#REF!</f>
        <v>#REF!</v>
      </c>
      <c r="J19" s="139"/>
      <c r="K19" s="6"/>
      <c r="L19" s="145" t="s">
        <v>355</v>
      </c>
      <c r="M19" s="162"/>
      <c r="N19" s="155" t="e">
        <f>M19*#REF!</f>
        <v>#REF!</v>
      </c>
      <c r="O19" s="141"/>
      <c r="P19" s="6"/>
      <c r="Q19" s="145" t="s">
        <v>355</v>
      </c>
      <c r="R19" s="162"/>
      <c r="S19" s="155" t="e">
        <f>R19*#REF!</f>
        <v>#REF!</v>
      </c>
      <c r="T19" s="139"/>
    </row>
    <row r="20" spans="1:20" s="138" customFormat="1" ht="20.25" customHeight="1" thickBot="1">
      <c r="A20" s="6"/>
      <c r="B20" s="146" t="s">
        <v>356</v>
      </c>
      <c r="C20" s="163"/>
      <c r="D20" s="156" t="e">
        <f>C20*#REF!</f>
        <v>#REF!</v>
      </c>
      <c r="E20" s="139"/>
      <c r="F20" s="6"/>
      <c r="G20" s="147" t="s">
        <v>356</v>
      </c>
      <c r="H20" s="164"/>
      <c r="I20" s="155" t="e">
        <f>H20*#REF!</f>
        <v>#REF!</v>
      </c>
      <c r="J20" s="139"/>
      <c r="K20" s="6"/>
      <c r="L20" s="151" t="s">
        <v>356</v>
      </c>
      <c r="M20" s="164"/>
      <c r="N20" s="155" t="e">
        <f>M20*#REF!</f>
        <v>#REF!</v>
      </c>
      <c r="O20" s="139"/>
      <c r="P20" s="6"/>
      <c r="Q20" s="151" t="s">
        <v>356</v>
      </c>
      <c r="R20" s="164"/>
      <c r="S20" s="155" t="e">
        <f>R20*#REF!</f>
        <v>#REF!</v>
      </c>
      <c r="T20" s="139"/>
    </row>
    <row r="21" spans="1:20" s="138" customFormat="1" ht="22.5" customHeight="1" thickTop="1">
      <c r="A21" s="6"/>
      <c r="B21" s="1351" t="s">
        <v>304</v>
      </c>
      <c r="C21" s="1351"/>
      <c r="D21" s="157" t="e">
        <f>SUM(D11:D20)</f>
        <v>#REF!</v>
      </c>
      <c r="E21" s="139"/>
      <c r="F21" s="6"/>
      <c r="G21" s="1352" t="s">
        <v>304</v>
      </c>
      <c r="H21" s="1352"/>
      <c r="I21" s="159" t="e">
        <f>SUM(I11:I20)</f>
        <v>#REF!</v>
      </c>
      <c r="J21" s="139"/>
      <c r="K21" s="6"/>
      <c r="L21" s="1352" t="s">
        <v>304</v>
      </c>
      <c r="M21" s="1352"/>
      <c r="N21" s="159" t="e">
        <f>SUM(N11:N20)</f>
        <v>#REF!</v>
      </c>
      <c r="O21" s="139"/>
      <c r="P21" s="6"/>
      <c r="Q21" s="1352" t="s">
        <v>304</v>
      </c>
      <c r="R21" s="1352"/>
      <c r="S21" s="159" t="e">
        <f>SUM(S11:S20)</f>
        <v>#REF!</v>
      </c>
      <c r="T21" s="139"/>
    </row>
    <row r="22" spans="1:20">
      <c r="A22" s="38"/>
      <c r="B22" s="38"/>
      <c r="C22" s="38"/>
      <c r="D22" s="38"/>
      <c r="E22" s="38"/>
      <c r="F22" s="38"/>
      <c r="G22" s="38"/>
      <c r="H22" s="38"/>
      <c r="I22" s="38"/>
      <c r="J22" s="38"/>
      <c r="K22" s="38"/>
      <c r="L22" s="38"/>
      <c r="M22" s="38"/>
      <c r="N22" s="38"/>
      <c r="O22" s="38"/>
      <c r="P22" s="38"/>
      <c r="Q22" s="38"/>
      <c r="R22" s="38"/>
      <c r="S22" s="38"/>
      <c r="T22" s="38"/>
    </row>
    <row r="23" spans="1:20" ht="14.25">
      <c r="A23" s="38"/>
      <c r="B23" s="11" t="s">
        <v>344</v>
      </c>
      <c r="C23" s="38"/>
      <c r="D23" s="38"/>
      <c r="E23" s="38"/>
      <c r="F23" s="38"/>
      <c r="G23" s="11" t="s">
        <v>344</v>
      </c>
      <c r="H23" s="38"/>
      <c r="I23" s="38"/>
      <c r="J23" s="38"/>
      <c r="K23" s="38"/>
      <c r="L23" s="11" t="s">
        <v>344</v>
      </c>
      <c r="M23" s="38"/>
      <c r="N23" s="38"/>
      <c r="O23" s="38"/>
      <c r="P23" s="38"/>
      <c r="Q23" s="11" t="s">
        <v>344</v>
      </c>
      <c r="R23" s="38"/>
      <c r="S23" s="38"/>
      <c r="T23" s="38"/>
    </row>
    <row r="24" spans="1:20" s="138" customFormat="1" ht="17.25" customHeight="1">
      <c r="A24" s="6"/>
      <c r="B24" s="136" t="s">
        <v>300</v>
      </c>
      <c r="C24" s="136" t="s">
        <v>332</v>
      </c>
      <c r="D24" s="136" t="s">
        <v>301</v>
      </c>
      <c r="E24" s="137"/>
      <c r="F24" s="6"/>
      <c r="G24" s="136" t="s">
        <v>300</v>
      </c>
      <c r="H24" s="136" t="s">
        <v>332</v>
      </c>
      <c r="I24" s="136" t="s">
        <v>301</v>
      </c>
      <c r="J24" s="137"/>
      <c r="K24" s="6"/>
      <c r="L24" s="136" t="s">
        <v>300</v>
      </c>
      <c r="M24" s="136" t="s">
        <v>332</v>
      </c>
      <c r="N24" s="136" t="s">
        <v>301</v>
      </c>
      <c r="O24" s="137"/>
      <c r="P24" s="6"/>
      <c r="Q24" s="136" t="s">
        <v>300</v>
      </c>
      <c r="R24" s="136" t="s">
        <v>332</v>
      </c>
      <c r="S24" s="136" t="s">
        <v>301</v>
      </c>
      <c r="T24" s="137"/>
    </row>
    <row r="25" spans="1:20" s="138" customFormat="1" ht="20.25" customHeight="1">
      <c r="A25" s="6"/>
      <c r="B25" s="145" t="s">
        <v>307</v>
      </c>
      <c r="C25" s="162"/>
      <c r="D25" s="155">
        <f>C25*60000</f>
        <v>0</v>
      </c>
      <c r="E25" s="139"/>
      <c r="F25" s="6"/>
      <c r="G25" s="145" t="s">
        <v>307</v>
      </c>
      <c r="H25" s="162"/>
      <c r="I25" s="155">
        <f>H25*60000</f>
        <v>0</v>
      </c>
      <c r="J25" s="139"/>
      <c r="K25" s="6"/>
      <c r="L25" s="145" t="s">
        <v>307</v>
      </c>
      <c r="M25" s="162"/>
      <c r="N25" s="155">
        <f>M25*60000</f>
        <v>0</v>
      </c>
      <c r="O25" s="139"/>
      <c r="P25" s="6"/>
      <c r="Q25" s="145" t="s">
        <v>307</v>
      </c>
      <c r="R25" s="162"/>
      <c r="S25" s="155">
        <f>R25*60000</f>
        <v>0</v>
      </c>
      <c r="T25" s="139"/>
    </row>
    <row r="26" spans="1:20" s="138" customFormat="1" ht="20.25" customHeight="1">
      <c r="A26" s="6"/>
      <c r="B26" s="145" t="s">
        <v>308</v>
      </c>
      <c r="C26" s="162"/>
      <c r="D26" s="155">
        <f>C26*90000</f>
        <v>0</v>
      </c>
      <c r="E26" s="139"/>
      <c r="F26" s="6"/>
      <c r="G26" s="145" t="s">
        <v>308</v>
      </c>
      <c r="H26" s="162"/>
      <c r="I26" s="155">
        <f>H26*90000</f>
        <v>0</v>
      </c>
      <c r="J26" s="139"/>
      <c r="K26" s="6"/>
      <c r="L26" s="145" t="s">
        <v>308</v>
      </c>
      <c r="M26" s="162"/>
      <c r="N26" s="155">
        <f>M26*90000</f>
        <v>0</v>
      </c>
      <c r="O26" s="139"/>
      <c r="P26" s="6"/>
      <c r="Q26" s="145" t="s">
        <v>308</v>
      </c>
      <c r="R26" s="162"/>
      <c r="S26" s="155">
        <f>R26*90000</f>
        <v>0</v>
      </c>
      <c r="T26" s="139"/>
    </row>
    <row r="27" spans="1:20" s="138" customFormat="1" ht="20.25" customHeight="1">
      <c r="A27" s="6"/>
      <c r="B27" s="145" t="s">
        <v>309</v>
      </c>
      <c r="C27" s="162"/>
      <c r="D27" s="155">
        <f>C27*60000</f>
        <v>0</v>
      </c>
      <c r="E27" s="139"/>
      <c r="F27" s="6"/>
      <c r="G27" s="145" t="s">
        <v>309</v>
      </c>
      <c r="H27" s="162"/>
      <c r="I27" s="155">
        <f>H27*60000</f>
        <v>0</v>
      </c>
      <c r="J27" s="139"/>
      <c r="K27" s="6"/>
      <c r="L27" s="145" t="s">
        <v>309</v>
      </c>
      <c r="M27" s="162"/>
      <c r="N27" s="155">
        <f>M27*60000</f>
        <v>0</v>
      </c>
      <c r="O27" s="139"/>
      <c r="P27" s="6"/>
      <c r="Q27" s="145" t="s">
        <v>309</v>
      </c>
      <c r="R27" s="162"/>
      <c r="S27" s="155">
        <f>R27*60000</f>
        <v>0</v>
      </c>
      <c r="T27" s="139"/>
    </row>
    <row r="28" spans="1:20" s="138" customFormat="1" ht="20.25" customHeight="1">
      <c r="A28" s="6"/>
      <c r="B28" s="145" t="s">
        <v>310</v>
      </c>
      <c r="C28" s="162"/>
      <c r="D28" s="155">
        <f>C28*210000</f>
        <v>0</v>
      </c>
      <c r="E28" s="139"/>
      <c r="F28" s="6"/>
      <c r="G28" s="145" t="s">
        <v>310</v>
      </c>
      <c r="H28" s="162"/>
      <c r="I28" s="155">
        <f>H28*210000</f>
        <v>0</v>
      </c>
      <c r="J28" s="139"/>
      <c r="K28" s="6"/>
      <c r="L28" s="145" t="s">
        <v>310</v>
      </c>
      <c r="M28" s="162"/>
      <c r="N28" s="155">
        <f>M28*210000</f>
        <v>0</v>
      </c>
      <c r="O28" s="139"/>
      <c r="P28" s="6"/>
      <c r="Q28" s="145" t="s">
        <v>310</v>
      </c>
      <c r="R28" s="162"/>
      <c r="S28" s="155">
        <f>R28*210000</f>
        <v>0</v>
      </c>
      <c r="T28" s="139"/>
    </row>
    <row r="29" spans="1:20" s="138" customFormat="1" ht="20.25" customHeight="1" thickBot="1">
      <c r="A29" s="6"/>
      <c r="B29" s="146" t="s">
        <v>311</v>
      </c>
      <c r="C29" s="163"/>
      <c r="D29" s="156">
        <f>C29*240000</f>
        <v>0</v>
      </c>
      <c r="E29" s="139"/>
      <c r="F29" s="6"/>
      <c r="G29" s="146" t="s">
        <v>311</v>
      </c>
      <c r="H29" s="163"/>
      <c r="I29" s="156">
        <f>H29*240000</f>
        <v>0</v>
      </c>
      <c r="J29" s="139"/>
      <c r="K29" s="6"/>
      <c r="L29" s="146" t="s">
        <v>311</v>
      </c>
      <c r="M29" s="163"/>
      <c r="N29" s="156">
        <f>M29*240000</f>
        <v>0</v>
      </c>
      <c r="O29" s="139"/>
      <c r="P29" s="6"/>
      <c r="Q29" s="146" t="s">
        <v>311</v>
      </c>
      <c r="R29" s="163"/>
      <c r="S29" s="156">
        <f>R29*240000</f>
        <v>0</v>
      </c>
      <c r="T29" s="139"/>
    </row>
    <row r="30" spans="1:20" s="138" customFormat="1" ht="22.5" customHeight="1" thickTop="1">
      <c r="A30" s="6"/>
      <c r="B30" s="1351" t="s">
        <v>304</v>
      </c>
      <c r="C30" s="1351"/>
      <c r="D30" s="157">
        <f>SUM(D25:D29)</f>
        <v>0</v>
      </c>
      <c r="E30" s="139"/>
      <c r="F30" s="6"/>
      <c r="G30" s="1352" t="s">
        <v>304</v>
      </c>
      <c r="H30" s="1352"/>
      <c r="I30" s="159">
        <f>SUM(I25:I29)</f>
        <v>0</v>
      </c>
      <c r="J30" s="139"/>
      <c r="K30" s="6"/>
      <c r="L30" s="1352" t="s">
        <v>304</v>
      </c>
      <c r="M30" s="1352"/>
      <c r="N30" s="159">
        <f>SUM(N25:N29)</f>
        <v>0</v>
      </c>
      <c r="O30" s="139"/>
      <c r="P30" s="6"/>
      <c r="Q30" s="1352" t="s">
        <v>304</v>
      </c>
      <c r="R30" s="1352"/>
      <c r="S30" s="159">
        <f>SUM(S25:S29)</f>
        <v>0</v>
      </c>
      <c r="T30" s="139"/>
    </row>
    <row r="31" spans="1:20">
      <c r="A31" s="38"/>
      <c r="B31" s="38"/>
      <c r="C31" s="38"/>
      <c r="D31" s="38"/>
      <c r="E31" s="38"/>
      <c r="F31" s="38"/>
      <c r="G31" s="38"/>
      <c r="H31" s="38"/>
      <c r="I31" s="38"/>
      <c r="J31" s="38"/>
      <c r="K31" s="38"/>
      <c r="L31" s="38"/>
      <c r="M31" s="38"/>
      <c r="N31" s="38"/>
      <c r="O31" s="38"/>
      <c r="P31" s="38"/>
      <c r="Q31" s="38"/>
      <c r="R31" s="38"/>
      <c r="S31" s="38"/>
      <c r="T31" s="38"/>
    </row>
    <row r="32" spans="1:20" ht="14.25">
      <c r="A32" s="38"/>
      <c r="B32" s="11" t="s">
        <v>345</v>
      </c>
      <c r="C32" s="38"/>
      <c r="D32" s="38"/>
      <c r="E32" s="38"/>
      <c r="F32" s="38"/>
      <c r="G32" s="11" t="s">
        <v>345</v>
      </c>
      <c r="H32" s="38"/>
      <c r="I32" s="38"/>
      <c r="J32" s="38"/>
      <c r="K32" s="38"/>
      <c r="L32" s="11" t="s">
        <v>345</v>
      </c>
      <c r="M32" s="38"/>
      <c r="N32" s="38"/>
      <c r="O32" s="38"/>
      <c r="P32" s="38"/>
      <c r="Q32" s="11" t="s">
        <v>345</v>
      </c>
      <c r="R32" s="38"/>
      <c r="S32" s="38"/>
      <c r="T32" s="38"/>
    </row>
    <row r="33" spans="1:20" s="138" customFormat="1" ht="17.25" customHeight="1">
      <c r="A33" s="6"/>
      <c r="B33" s="136" t="s">
        <v>300</v>
      </c>
      <c r="C33" s="136" t="s">
        <v>332</v>
      </c>
      <c r="D33" s="136" t="s">
        <v>301</v>
      </c>
      <c r="E33" s="137"/>
      <c r="F33" s="6"/>
      <c r="G33" s="136" t="s">
        <v>300</v>
      </c>
      <c r="H33" s="136" t="s">
        <v>332</v>
      </c>
      <c r="I33" s="136" t="s">
        <v>301</v>
      </c>
      <c r="J33" s="137"/>
      <c r="K33" s="6"/>
      <c r="L33" s="136" t="s">
        <v>300</v>
      </c>
      <c r="M33" s="136" t="s">
        <v>332</v>
      </c>
      <c r="N33" s="136" t="s">
        <v>301</v>
      </c>
      <c r="O33" s="137"/>
      <c r="P33" s="6"/>
      <c r="Q33" s="136" t="s">
        <v>300</v>
      </c>
      <c r="R33" s="136" t="s">
        <v>332</v>
      </c>
      <c r="S33" s="136" t="s">
        <v>301</v>
      </c>
      <c r="T33" s="137"/>
    </row>
    <row r="34" spans="1:20" s="138" customFormat="1" ht="48" customHeight="1">
      <c r="A34" s="6"/>
      <c r="B34" s="148" t="s">
        <v>351</v>
      </c>
      <c r="C34" s="162"/>
      <c r="D34" s="155">
        <f>C34*8000</f>
        <v>0</v>
      </c>
      <c r="E34" s="139"/>
      <c r="F34" s="6"/>
      <c r="G34" s="148" t="s">
        <v>351</v>
      </c>
      <c r="H34" s="162"/>
      <c r="I34" s="155">
        <f>H34*8000</f>
        <v>0</v>
      </c>
      <c r="J34" s="139"/>
      <c r="K34" s="6"/>
      <c r="L34" s="148" t="s">
        <v>351</v>
      </c>
      <c r="M34" s="162"/>
      <c r="N34" s="155">
        <f>M34*8000</f>
        <v>0</v>
      </c>
      <c r="O34" s="139"/>
      <c r="P34" s="6"/>
      <c r="Q34" s="148" t="s">
        <v>351</v>
      </c>
      <c r="R34" s="162"/>
      <c r="S34" s="155">
        <f>R34*8000</f>
        <v>0</v>
      </c>
      <c r="T34" s="139"/>
    </row>
    <row r="35" spans="1:20" s="138" customFormat="1" ht="48" customHeight="1" thickBot="1">
      <c r="A35" s="6"/>
      <c r="B35" s="149" t="s">
        <v>352</v>
      </c>
      <c r="C35" s="163"/>
      <c r="D35" s="156">
        <f>C35*10000</f>
        <v>0</v>
      </c>
      <c r="E35" s="139"/>
      <c r="F35" s="6"/>
      <c r="G35" s="149" t="s">
        <v>352</v>
      </c>
      <c r="H35" s="163"/>
      <c r="I35" s="156">
        <f>H35*10000</f>
        <v>0</v>
      </c>
      <c r="J35" s="139"/>
      <c r="K35" s="6"/>
      <c r="L35" s="149" t="s">
        <v>352</v>
      </c>
      <c r="M35" s="163"/>
      <c r="N35" s="156">
        <f>M35*10000</f>
        <v>0</v>
      </c>
      <c r="O35" s="139"/>
      <c r="P35" s="6"/>
      <c r="Q35" s="149" t="s">
        <v>352</v>
      </c>
      <c r="R35" s="163"/>
      <c r="S35" s="156">
        <f>R35*10000</f>
        <v>0</v>
      </c>
      <c r="T35" s="139"/>
    </row>
    <row r="36" spans="1:20" s="138" customFormat="1" ht="23.25" customHeight="1" thickTop="1">
      <c r="A36" s="6"/>
      <c r="B36" s="1351" t="s">
        <v>304</v>
      </c>
      <c r="C36" s="1351"/>
      <c r="D36" s="157">
        <f>SUM(D34:D35)</f>
        <v>0</v>
      </c>
      <c r="E36" s="139"/>
      <c r="F36" s="6"/>
      <c r="G36" s="1352" t="s">
        <v>304</v>
      </c>
      <c r="H36" s="1352"/>
      <c r="I36" s="159">
        <f>SUM(I34:I35)</f>
        <v>0</v>
      </c>
      <c r="J36" s="139"/>
      <c r="K36" s="6"/>
      <c r="L36" s="1352" t="s">
        <v>304</v>
      </c>
      <c r="M36" s="1352"/>
      <c r="N36" s="159">
        <f>SUM(N34:N35)</f>
        <v>0</v>
      </c>
      <c r="O36" s="139"/>
      <c r="P36" s="6"/>
      <c r="Q36" s="1352" t="s">
        <v>304</v>
      </c>
      <c r="R36" s="1352"/>
      <c r="S36" s="159">
        <f>SUM(S34:S35)</f>
        <v>0</v>
      </c>
      <c r="T36" s="139"/>
    </row>
    <row r="37" spans="1:20">
      <c r="A37" s="38"/>
      <c r="B37" s="38"/>
      <c r="C37" s="38"/>
      <c r="D37" s="38"/>
      <c r="E37" s="38"/>
      <c r="F37" s="38"/>
      <c r="G37" s="38"/>
      <c r="H37" s="38"/>
      <c r="I37" s="38"/>
      <c r="J37" s="38"/>
      <c r="K37" s="38"/>
      <c r="L37" s="38"/>
      <c r="M37" s="38"/>
      <c r="N37" s="38"/>
      <c r="O37" s="38"/>
      <c r="P37" s="38"/>
      <c r="Q37" s="38"/>
      <c r="R37" s="38"/>
      <c r="S37" s="38"/>
      <c r="T37" s="38"/>
    </row>
    <row r="38" spans="1:20" ht="14.25">
      <c r="A38" s="38"/>
      <c r="B38" s="11" t="s">
        <v>350</v>
      </c>
      <c r="C38" s="38"/>
      <c r="D38" s="38"/>
      <c r="E38" s="38"/>
      <c r="F38" s="38"/>
      <c r="G38" s="11" t="s">
        <v>350</v>
      </c>
      <c r="H38" s="38"/>
      <c r="I38" s="38"/>
      <c r="J38" s="38"/>
      <c r="K38" s="38"/>
      <c r="L38" s="11" t="s">
        <v>350</v>
      </c>
      <c r="M38" s="38"/>
      <c r="N38" s="38"/>
      <c r="O38" s="38"/>
      <c r="P38" s="38"/>
      <c r="Q38" s="11" t="s">
        <v>350</v>
      </c>
      <c r="R38" s="38"/>
      <c r="S38" s="38"/>
      <c r="T38" s="38"/>
    </row>
    <row r="39" spans="1:20" s="138" customFormat="1" ht="17.25" customHeight="1">
      <c r="B39" s="1353" t="s">
        <v>346</v>
      </c>
      <c r="C39" s="1354"/>
      <c r="D39" s="136" t="s">
        <v>301</v>
      </c>
      <c r="G39" s="1353" t="s">
        <v>346</v>
      </c>
      <c r="H39" s="1354"/>
      <c r="I39" s="136" t="s">
        <v>301</v>
      </c>
      <c r="L39" s="1353" t="s">
        <v>346</v>
      </c>
      <c r="M39" s="1354"/>
      <c r="N39" s="136" t="s">
        <v>301</v>
      </c>
      <c r="Q39" s="1353" t="s">
        <v>346</v>
      </c>
      <c r="R39" s="1354"/>
      <c r="S39" s="136" t="s">
        <v>301</v>
      </c>
    </row>
    <row r="40" spans="1:20" s="138" customFormat="1" ht="20.25" customHeight="1">
      <c r="B40" s="1355" t="s">
        <v>347</v>
      </c>
      <c r="C40" s="1355"/>
      <c r="D40" s="155" t="e">
        <f>D21</f>
        <v>#REF!</v>
      </c>
      <c r="G40" s="1355" t="s">
        <v>347</v>
      </c>
      <c r="H40" s="1355"/>
      <c r="I40" s="155" t="e">
        <f>I21</f>
        <v>#REF!</v>
      </c>
      <c r="L40" s="1355" t="s">
        <v>347</v>
      </c>
      <c r="M40" s="1355"/>
      <c r="N40" s="155" t="e">
        <f>N21</f>
        <v>#REF!</v>
      </c>
      <c r="Q40" s="1355" t="s">
        <v>347</v>
      </c>
      <c r="R40" s="1355"/>
      <c r="S40" s="155" t="e">
        <f>S21</f>
        <v>#REF!</v>
      </c>
    </row>
    <row r="41" spans="1:20" s="138" customFormat="1" ht="20.25" customHeight="1">
      <c r="B41" s="1355" t="s">
        <v>348</v>
      </c>
      <c r="C41" s="1355"/>
      <c r="D41" s="155">
        <f>D30</f>
        <v>0</v>
      </c>
      <c r="G41" s="1355" t="s">
        <v>348</v>
      </c>
      <c r="H41" s="1355"/>
      <c r="I41" s="155">
        <f>I30</f>
        <v>0</v>
      </c>
      <c r="L41" s="1355" t="s">
        <v>348</v>
      </c>
      <c r="M41" s="1355"/>
      <c r="N41" s="155">
        <f>N30</f>
        <v>0</v>
      </c>
      <c r="Q41" s="1355" t="s">
        <v>348</v>
      </c>
      <c r="R41" s="1355"/>
      <c r="S41" s="155">
        <f>S30</f>
        <v>0</v>
      </c>
    </row>
    <row r="42" spans="1:20" s="138" customFormat="1" ht="20.25" customHeight="1">
      <c r="B42" s="1355" t="s">
        <v>349</v>
      </c>
      <c r="C42" s="1355"/>
      <c r="D42" s="155">
        <f>D36</f>
        <v>0</v>
      </c>
      <c r="G42" s="1355" t="s">
        <v>349</v>
      </c>
      <c r="H42" s="1355"/>
      <c r="I42" s="155">
        <f>I36</f>
        <v>0</v>
      </c>
      <c r="L42" s="1355" t="s">
        <v>349</v>
      </c>
      <c r="M42" s="1355"/>
      <c r="N42" s="155">
        <f>N36</f>
        <v>0</v>
      </c>
      <c r="Q42" s="1355" t="s">
        <v>349</v>
      </c>
      <c r="R42" s="1355"/>
      <c r="S42" s="155">
        <f>S36</f>
        <v>0</v>
      </c>
    </row>
    <row r="43" spans="1:20" s="138" customFormat="1" ht="20.25" customHeight="1">
      <c r="B43" s="1355" t="s">
        <v>383</v>
      </c>
      <c r="C43" s="1355"/>
      <c r="D43" s="200"/>
      <c r="G43" s="1355" t="s">
        <v>383</v>
      </c>
      <c r="H43" s="1355"/>
      <c r="I43" s="200"/>
      <c r="L43" s="1355" t="s">
        <v>383</v>
      </c>
      <c r="M43" s="1355"/>
      <c r="N43" s="200"/>
      <c r="Q43" s="1355" t="s">
        <v>383</v>
      </c>
      <c r="R43" s="1355"/>
      <c r="S43" s="200"/>
    </row>
    <row r="44" spans="1:20" s="138" customFormat="1" ht="20.25" customHeight="1">
      <c r="B44" s="1355" t="s">
        <v>384</v>
      </c>
      <c r="C44" s="1355"/>
      <c r="D44" s="200"/>
      <c r="G44" s="1355" t="s">
        <v>384</v>
      </c>
      <c r="H44" s="1355"/>
      <c r="I44" s="200"/>
      <c r="L44" s="1355" t="s">
        <v>384</v>
      </c>
      <c r="M44" s="1355"/>
      <c r="N44" s="200"/>
      <c r="Q44" s="1355" t="s">
        <v>384</v>
      </c>
      <c r="R44" s="1355"/>
      <c r="S44" s="200"/>
    </row>
    <row r="45" spans="1:20" s="138" customFormat="1" ht="20.25" customHeight="1" thickBot="1">
      <c r="B45" s="1357" t="s">
        <v>357</v>
      </c>
      <c r="C45" s="1357"/>
      <c r="D45" s="158" t="e">
        <f>#REF!</f>
        <v>#REF!</v>
      </c>
      <c r="G45" s="1357" t="s">
        <v>358</v>
      </c>
      <c r="H45" s="1357"/>
      <c r="I45" s="158" t="e">
        <f>#REF!</f>
        <v>#REF!</v>
      </c>
      <c r="L45" s="1357" t="s">
        <v>358</v>
      </c>
      <c r="M45" s="1357"/>
      <c r="N45" s="158" t="e">
        <f>#REF!</f>
        <v>#REF!</v>
      </c>
      <c r="Q45" s="1357" t="s">
        <v>358</v>
      </c>
      <c r="R45" s="1357"/>
      <c r="S45" s="158" t="e">
        <f>#REF!</f>
        <v>#REF!</v>
      </c>
    </row>
    <row r="46" spans="1:20" s="138" customFormat="1" ht="20.25" customHeight="1" thickTop="1">
      <c r="B46" s="1356" t="s">
        <v>353</v>
      </c>
      <c r="C46" s="1356"/>
      <c r="D46" s="157" t="e">
        <f>SUM(D40:D45)</f>
        <v>#REF!</v>
      </c>
      <c r="G46" s="1356" t="s">
        <v>353</v>
      </c>
      <c r="H46" s="1356"/>
      <c r="I46" s="157" t="e">
        <f>SUM(I40:I45)</f>
        <v>#REF!</v>
      </c>
      <c r="L46" s="1356" t="s">
        <v>353</v>
      </c>
      <c r="M46" s="1356"/>
      <c r="N46" s="157" t="e">
        <f>SUM(N40:N45)</f>
        <v>#REF!</v>
      </c>
      <c r="Q46" s="1356" t="s">
        <v>353</v>
      </c>
      <c r="R46" s="1356"/>
      <c r="S46" s="157" t="e">
        <f>SUM(S40:S45)</f>
        <v>#REF!</v>
      </c>
    </row>
    <row r="47" spans="1:20" ht="5.25" customHeight="1"/>
  </sheetData>
  <sheetProtection formatCells="0" formatRows="0" insertRows="0" deleteRows="0" selectLockedCells="1" autoFilter="0" pivotTables="0"/>
  <mergeCells count="48">
    <mergeCell ref="Q39:R39"/>
    <mergeCell ref="Q40:R40"/>
    <mergeCell ref="Q41:R41"/>
    <mergeCell ref="Q42:R42"/>
    <mergeCell ref="Q46:R46"/>
    <mergeCell ref="Q45:R45"/>
    <mergeCell ref="Q43:R43"/>
    <mergeCell ref="Q44:R44"/>
    <mergeCell ref="L39:M39"/>
    <mergeCell ref="L40:M40"/>
    <mergeCell ref="L41:M41"/>
    <mergeCell ref="L42:M42"/>
    <mergeCell ref="L46:M46"/>
    <mergeCell ref="L45:M45"/>
    <mergeCell ref="L43:M43"/>
    <mergeCell ref="L44:M44"/>
    <mergeCell ref="G39:H39"/>
    <mergeCell ref="G40:H40"/>
    <mergeCell ref="G41:H41"/>
    <mergeCell ref="G42:H42"/>
    <mergeCell ref="G46:H46"/>
    <mergeCell ref="G45:H45"/>
    <mergeCell ref="G43:H43"/>
    <mergeCell ref="G44:H44"/>
    <mergeCell ref="B39:C39"/>
    <mergeCell ref="B42:C42"/>
    <mergeCell ref="B41:C41"/>
    <mergeCell ref="B40:C40"/>
    <mergeCell ref="B46:C46"/>
    <mergeCell ref="B45:C45"/>
    <mergeCell ref="B43:C43"/>
    <mergeCell ref="B44:C44"/>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s>
  <phoneticPr fontId="23"/>
  <conditionalFormatting sqref="C11:C20">
    <cfRule type="containsBlanks" dxfId="255" priority="50">
      <formula>LEN(TRIM(C11))=0</formula>
    </cfRule>
  </conditionalFormatting>
  <conditionalFormatting sqref="C25:C29 C34:C35">
    <cfRule type="containsBlanks" dxfId="254" priority="48">
      <formula>LEN(TRIM(C25))=0</formula>
    </cfRule>
  </conditionalFormatting>
  <conditionalFormatting sqref="D43:D44">
    <cfRule type="containsBlanks" dxfId="253" priority="10">
      <formula>LEN(TRIM(D43))=0</formula>
    </cfRule>
  </conditionalFormatting>
  <conditionalFormatting sqref="H11:H20">
    <cfRule type="containsBlanks" dxfId="251" priority="47">
      <formula>LEN(TRIM(H11))=0</formula>
    </cfRule>
  </conditionalFormatting>
  <conditionalFormatting sqref="H25:H29 H34:H35">
    <cfRule type="containsBlanks" dxfId="250" priority="46">
      <formula>LEN(TRIM(H25))=0</formula>
    </cfRule>
  </conditionalFormatting>
  <conditionalFormatting sqref="I43:I44">
    <cfRule type="containsBlanks" dxfId="249" priority="9">
      <formula>LEN(TRIM(I43))=0</formula>
    </cfRule>
  </conditionalFormatting>
  <conditionalFormatting sqref="M11:M20">
    <cfRule type="containsBlanks" dxfId="247" priority="45">
      <formula>LEN(TRIM(M11))=0</formula>
    </cfRule>
  </conditionalFormatting>
  <conditionalFormatting sqref="M25:M29 M34:M35">
    <cfRule type="containsBlanks" dxfId="246" priority="44">
      <formula>LEN(TRIM(M25))=0</formula>
    </cfRule>
  </conditionalFormatting>
  <conditionalFormatting sqref="N43:N44">
    <cfRule type="containsBlanks" dxfId="245" priority="8">
      <formula>LEN(TRIM(N43))=0</formula>
    </cfRule>
  </conditionalFormatting>
  <conditionalFormatting sqref="R11:R20">
    <cfRule type="containsBlanks" dxfId="243" priority="43">
      <formula>LEN(TRIM(R11))=0</formula>
    </cfRule>
  </conditionalFormatting>
  <conditionalFormatting sqref="R25:R29 R34:R35">
    <cfRule type="containsBlanks" dxfId="242" priority="42">
      <formula>LEN(TRIM(R25))=0</formula>
    </cfRule>
  </conditionalFormatting>
  <conditionalFormatting sqref="S43:S44">
    <cfRule type="containsBlanks" dxfId="241"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&amp;R&amp;K00-043R6中層ZEH-M_ver.1</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4" id="{C87D3814-5A73-4462-A2FF-E32DCDB5FD0E}">
            <xm:f>入力シート!$F$13="単年度事業"</xm:f>
            <x14:dxf>
              <fill>
                <patternFill>
                  <bgColor theme="0" tint="-0.499984740745262"/>
                </patternFill>
              </fill>
            </x14:dxf>
          </x14:cfRule>
          <xm:sqref>F3:T47</xm:sqref>
        </x14:conditionalFormatting>
        <x14:conditionalFormatting xmlns:xm="http://schemas.microsoft.com/office/excel/2006/main">
          <x14:cfRule type="expression" priority="2" id="{8CD0A24D-B0C6-4BD7-9B3A-AF99EE3697AC}">
            <xm:f>入力シート!$F$13="2年度事業（1年目）"</xm:f>
            <x14:dxf>
              <fill>
                <patternFill>
                  <bgColor theme="0" tint="-0.499984740745262"/>
                </patternFill>
              </fill>
            </x14:dxf>
          </x14:cfRule>
          <xm:sqref>K3:T47</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m:sqref>P3:T47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A1:AS210"/>
  <sheetViews>
    <sheetView showGridLines="0" view="pageBreakPreview" topLeftCell="B1" zoomScaleNormal="100" zoomScaleSheetLayoutView="100" workbookViewId="0">
      <selection activeCell="B5" sqref="A5:XFD12"/>
    </sheetView>
  </sheetViews>
  <sheetFormatPr defaultRowHeight="20.100000000000001" customHeight="1"/>
  <cols>
    <col min="1" max="1" width="1.125" style="66" hidden="1" customWidth="1"/>
    <col min="2" max="2" width="1.5" style="66" customWidth="1"/>
    <col min="3" max="3" width="2.5" style="66" customWidth="1"/>
    <col min="4" max="23" width="3.875" style="66" customWidth="1"/>
    <col min="24" max="24" width="3.125" style="66" customWidth="1"/>
    <col min="25" max="25" width="3.875" style="66" customWidth="1"/>
    <col min="26" max="26" width="3.625" style="66" customWidth="1"/>
    <col min="27" max="27" width="2" style="66" customWidth="1"/>
    <col min="28" max="28" width="2.625" style="53" customWidth="1"/>
    <col min="29" max="29" width="9" style="112" customWidth="1"/>
    <col min="30" max="30" width="9" style="113" customWidth="1"/>
    <col min="31" max="31" width="9" style="66" customWidth="1"/>
    <col min="32" max="43" width="8.625" style="66"/>
    <col min="44" max="44" width="16.875" style="66" bestFit="1" customWidth="1"/>
    <col min="45" max="45" width="13.375" style="66" customWidth="1"/>
    <col min="46" max="217" width="8.625" style="66"/>
    <col min="218" max="241" width="3.625" style="66" customWidth="1"/>
    <col min="242" max="250" width="9" style="66" customWidth="1"/>
    <col min="251" max="251" width="2" style="66" customWidth="1"/>
    <col min="252" max="473" width="8.625" style="66"/>
    <col min="474" max="497" width="3.625" style="66" customWidth="1"/>
    <col min="498" max="506" width="9" style="66" customWidth="1"/>
    <col min="507" max="507" width="2" style="66" customWidth="1"/>
    <col min="508" max="729" width="8.625" style="66"/>
    <col min="730" max="753" width="3.625" style="66" customWidth="1"/>
    <col min="754" max="762" width="9" style="66" customWidth="1"/>
    <col min="763" max="763" width="2" style="66" customWidth="1"/>
    <col min="764" max="985" width="8.625" style="66"/>
    <col min="986" max="1009" width="3.625" style="66" customWidth="1"/>
    <col min="1010" max="1018" width="9" style="66" customWidth="1"/>
    <col min="1019" max="1019" width="2" style="66" customWidth="1"/>
    <col min="1020" max="1241" width="8.625" style="66"/>
    <col min="1242" max="1265" width="3.625" style="66" customWidth="1"/>
    <col min="1266" max="1274" width="9" style="66" customWidth="1"/>
    <col min="1275" max="1275" width="2" style="66" customWidth="1"/>
    <col min="1276" max="1497" width="8.625" style="66"/>
    <col min="1498" max="1521" width="3.625" style="66" customWidth="1"/>
    <col min="1522" max="1530" width="9" style="66" customWidth="1"/>
    <col min="1531" max="1531" width="2" style="66" customWidth="1"/>
    <col min="1532" max="1753" width="8.625" style="66"/>
    <col min="1754" max="1777" width="3.625" style="66" customWidth="1"/>
    <col min="1778" max="1786" width="9" style="66" customWidth="1"/>
    <col min="1787" max="1787" width="2" style="66" customWidth="1"/>
    <col min="1788" max="2009" width="8.625" style="66"/>
    <col min="2010" max="2033" width="3.625" style="66" customWidth="1"/>
    <col min="2034" max="2042" width="9" style="66" customWidth="1"/>
    <col min="2043" max="2043" width="2" style="66" customWidth="1"/>
    <col min="2044" max="2265" width="8.625" style="66"/>
    <col min="2266" max="2289" width="3.625" style="66" customWidth="1"/>
    <col min="2290" max="2298" width="9" style="66" customWidth="1"/>
    <col min="2299" max="2299" width="2" style="66" customWidth="1"/>
    <col min="2300" max="2521" width="8.625" style="66"/>
    <col min="2522" max="2545" width="3.625" style="66" customWidth="1"/>
    <col min="2546" max="2554" width="9" style="66" customWidth="1"/>
    <col min="2555" max="2555" width="2" style="66" customWidth="1"/>
    <col min="2556" max="2777" width="8.625" style="66"/>
    <col min="2778" max="2801" width="3.625" style="66" customWidth="1"/>
    <col min="2802" max="2810" width="9" style="66" customWidth="1"/>
    <col min="2811" max="2811" width="2" style="66" customWidth="1"/>
    <col min="2812" max="3033" width="8.625" style="66"/>
    <col min="3034" max="3057" width="3.625" style="66" customWidth="1"/>
    <col min="3058" max="3066" width="9" style="66" customWidth="1"/>
    <col min="3067" max="3067" width="2" style="66" customWidth="1"/>
    <col min="3068" max="3289" width="8.625" style="66"/>
    <col min="3290" max="3313" width="3.625" style="66" customWidth="1"/>
    <col min="3314" max="3322" width="9" style="66" customWidth="1"/>
    <col min="3323" max="3323" width="2" style="66" customWidth="1"/>
    <col min="3324" max="3545" width="8.625" style="66"/>
    <col min="3546" max="3569" width="3.625" style="66" customWidth="1"/>
    <col min="3570" max="3578" width="9" style="66" customWidth="1"/>
    <col min="3579" max="3579" width="2" style="66" customWidth="1"/>
    <col min="3580" max="3801" width="8.625" style="66"/>
    <col min="3802" max="3825" width="3.625" style="66" customWidth="1"/>
    <col min="3826" max="3834" width="9" style="66" customWidth="1"/>
    <col min="3835" max="3835" width="2" style="66" customWidth="1"/>
    <col min="3836" max="4057" width="8.625" style="66"/>
    <col min="4058" max="4081" width="3.625" style="66" customWidth="1"/>
    <col min="4082" max="4090" width="9" style="66" customWidth="1"/>
    <col min="4091" max="4091" width="2" style="66" customWidth="1"/>
    <col min="4092" max="4313" width="8.625" style="66"/>
    <col min="4314" max="4337" width="3.625" style="66" customWidth="1"/>
    <col min="4338" max="4346" width="9" style="66" customWidth="1"/>
    <col min="4347" max="4347" width="2" style="66" customWidth="1"/>
    <col min="4348" max="4569" width="8.625" style="66"/>
    <col min="4570" max="4593" width="3.625" style="66" customWidth="1"/>
    <col min="4594" max="4602" width="9" style="66" customWidth="1"/>
    <col min="4603" max="4603" width="2" style="66" customWidth="1"/>
    <col min="4604" max="4825" width="8.625" style="66"/>
    <col min="4826" max="4849" width="3.625" style="66" customWidth="1"/>
    <col min="4850" max="4858" width="9" style="66" customWidth="1"/>
    <col min="4859" max="4859" width="2" style="66" customWidth="1"/>
    <col min="4860" max="5081" width="8.625" style="66"/>
    <col min="5082" max="5105" width="3.625" style="66" customWidth="1"/>
    <col min="5106" max="5114" width="9" style="66" customWidth="1"/>
    <col min="5115" max="5115" width="2" style="66" customWidth="1"/>
    <col min="5116" max="5337" width="8.625" style="66"/>
    <col min="5338" max="5361" width="3.625" style="66" customWidth="1"/>
    <col min="5362" max="5370" width="9" style="66" customWidth="1"/>
    <col min="5371" max="5371" width="2" style="66" customWidth="1"/>
    <col min="5372" max="5593" width="8.625" style="66"/>
    <col min="5594" max="5617" width="3.625" style="66" customWidth="1"/>
    <col min="5618" max="5626" width="9" style="66" customWidth="1"/>
    <col min="5627" max="5627" width="2" style="66" customWidth="1"/>
    <col min="5628" max="5849" width="8.625" style="66"/>
    <col min="5850" max="5873" width="3.625" style="66" customWidth="1"/>
    <col min="5874" max="5882" width="9" style="66" customWidth="1"/>
    <col min="5883" max="5883" width="2" style="66" customWidth="1"/>
    <col min="5884" max="6105" width="8.625" style="66"/>
    <col min="6106" max="6129" width="3.625" style="66" customWidth="1"/>
    <col min="6130" max="6138" width="9" style="66" customWidth="1"/>
    <col min="6139" max="6139" width="2" style="66" customWidth="1"/>
    <col min="6140" max="6361" width="8.625" style="66"/>
    <col min="6362" max="6385" width="3.625" style="66" customWidth="1"/>
    <col min="6386" max="6394" width="9" style="66" customWidth="1"/>
    <col min="6395" max="6395" width="2" style="66" customWidth="1"/>
    <col min="6396" max="6617" width="8.625" style="66"/>
    <col min="6618" max="6641" width="3.625" style="66" customWidth="1"/>
    <col min="6642" max="6650" width="9" style="66" customWidth="1"/>
    <col min="6651" max="6651" width="2" style="66" customWidth="1"/>
    <col min="6652" max="6873" width="8.625" style="66"/>
    <col min="6874" max="6897" width="3.625" style="66" customWidth="1"/>
    <col min="6898" max="6906" width="9" style="66" customWidth="1"/>
    <col min="6907" max="6907" width="2" style="66" customWidth="1"/>
    <col min="6908" max="7129" width="8.625" style="66"/>
    <col min="7130" max="7153" width="3.625" style="66" customWidth="1"/>
    <col min="7154" max="7162" width="9" style="66" customWidth="1"/>
    <col min="7163" max="7163" width="2" style="66" customWidth="1"/>
    <col min="7164" max="7385" width="8.625" style="66"/>
    <col min="7386" max="7409" width="3.625" style="66" customWidth="1"/>
    <col min="7410" max="7418" width="9" style="66" customWidth="1"/>
    <col min="7419" max="7419" width="2" style="66" customWidth="1"/>
    <col min="7420" max="7641" width="8.625" style="66"/>
    <col min="7642" max="7665" width="3.625" style="66" customWidth="1"/>
    <col min="7666" max="7674" width="9" style="66" customWidth="1"/>
    <col min="7675" max="7675" width="2" style="66" customWidth="1"/>
    <col min="7676" max="7897" width="8.625" style="66"/>
    <col min="7898" max="7921" width="3.625" style="66" customWidth="1"/>
    <col min="7922" max="7930" width="9" style="66" customWidth="1"/>
    <col min="7931" max="7931" width="2" style="66" customWidth="1"/>
    <col min="7932" max="8153" width="8.625" style="66"/>
    <col min="8154" max="8177" width="3.625" style="66" customWidth="1"/>
    <col min="8178" max="8186" width="9" style="66" customWidth="1"/>
    <col min="8187" max="8187" width="2" style="66" customWidth="1"/>
    <col min="8188" max="8409" width="8.625" style="66"/>
    <col min="8410" max="8433" width="3.625" style="66" customWidth="1"/>
    <col min="8434" max="8442" width="9" style="66" customWidth="1"/>
    <col min="8443" max="8443" width="2" style="66" customWidth="1"/>
    <col min="8444" max="8665" width="8.625" style="66"/>
    <col min="8666" max="8689" width="3.625" style="66" customWidth="1"/>
    <col min="8690" max="8698" width="9" style="66" customWidth="1"/>
    <col min="8699" max="8699" width="2" style="66" customWidth="1"/>
    <col min="8700" max="8921" width="8.625" style="66"/>
    <col min="8922" max="8945" width="3.625" style="66" customWidth="1"/>
    <col min="8946" max="8954" width="9" style="66" customWidth="1"/>
    <col min="8955" max="8955" width="2" style="66" customWidth="1"/>
    <col min="8956" max="9177" width="8.625" style="66"/>
    <col min="9178" max="9201" width="3.625" style="66" customWidth="1"/>
    <col min="9202" max="9210" width="9" style="66" customWidth="1"/>
    <col min="9211" max="9211" width="2" style="66" customWidth="1"/>
    <col min="9212" max="9433" width="8.625" style="66"/>
    <col min="9434" max="9457" width="3.625" style="66" customWidth="1"/>
    <col min="9458" max="9466" width="9" style="66" customWidth="1"/>
    <col min="9467" max="9467" width="2" style="66" customWidth="1"/>
    <col min="9468" max="9689" width="8.625" style="66"/>
    <col min="9690" max="9713" width="3.625" style="66" customWidth="1"/>
    <col min="9714" max="9722" width="9" style="66" customWidth="1"/>
    <col min="9723" max="9723" width="2" style="66" customWidth="1"/>
    <col min="9724" max="9945" width="8.625" style="66"/>
    <col min="9946" max="9969" width="3.625" style="66" customWidth="1"/>
    <col min="9970" max="9978" width="9" style="66" customWidth="1"/>
    <col min="9979" max="9979" width="2" style="66" customWidth="1"/>
    <col min="9980" max="10201" width="8.625" style="66"/>
    <col min="10202" max="10225" width="3.625" style="66" customWidth="1"/>
    <col min="10226" max="10234" width="9" style="66" customWidth="1"/>
    <col min="10235" max="10235" width="2" style="66" customWidth="1"/>
    <col min="10236" max="10457" width="8.625" style="66"/>
    <col min="10458" max="10481" width="3.625" style="66" customWidth="1"/>
    <col min="10482" max="10490" width="9" style="66" customWidth="1"/>
    <col min="10491" max="10491" width="2" style="66" customWidth="1"/>
    <col min="10492" max="10713" width="8.625" style="66"/>
    <col min="10714" max="10737" width="3.625" style="66" customWidth="1"/>
    <col min="10738" max="10746" width="9" style="66" customWidth="1"/>
    <col min="10747" max="10747" width="2" style="66" customWidth="1"/>
    <col min="10748" max="10969" width="8.625" style="66"/>
    <col min="10970" max="10993" width="3.625" style="66" customWidth="1"/>
    <col min="10994" max="11002" width="9" style="66" customWidth="1"/>
    <col min="11003" max="11003" width="2" style="66" customWidth="1"/>
    <col min="11004" max="11225" width="8.625" style="66"/>
    <col min="11226" max="11249" width="3.625" style="66" customWidth="1"/>
    <col min="11250" max="11258" width="9" style="66" customWidth="1"/>
    <col min="11259" max="11259" width="2" style="66" customWidth="1"/>
    <col min="11260" max="11481" width="8.625" style="66"/>
    <col min="11482" max="11505" width="3.625" style="66" customWidth="1"/>
    <col min="11506" max="11514" width="9" style="66" customWidth="1"/>
    <col min="11515" max="11515" width="2" style="66" customWidth="1"/>
    <col min="11516" max="11737" width="8.625" style="66"/>
    <col min="11738" max="11761" width="3.625" style="66" customWidth="1"/>
    <col min="11762" max="11770" width="9" style="66" customWidth="1"/>
    <col min="11771" max="11771" width="2" style="66" customWidth="1"/>
    <col min="11772" max="11993" width="8.625" style="66"/>
    <col min="11994" max="12017" width="3.625" style="66" customWidth="1"/>
    <col min="12018" max="12026" width="9" style="66" customWidth="1"/>
    <col min="12027" max="12027" width="2" style="66" customWidth="1"/>
    <col min="12028" max="12249" width="8.625" style="66"/>
    <col min="12250" max="12273" width="3.625" style="66" customWidth="1"/>
    <col min="12274" max="12282" width="9" style="66" customWidth="1"/>
    <col min="12283" max="12283" width="2" style="66" customWidth="1"/>
    <col min="12284" max="12505" width="8.625" style="66"/>
    <col min="12506" max="12529" width="3.625" style="66" customWidth="1"/>
    <col min="12530" max="12538" width="9" style="66" customWidth="1"/>
    <col min="12539" max="12539" width="2" style="66" customWidth="1"/>
    <col min="12540" max="12761" width="8.625" style="66"/>
    <col min="12762" max="12785" width="3.625" style="66" customWidth="1"/>
    <col min="12786" max="12794" width="9" style="66" customWidth="1"/>
    <col min="12795" max="12795" width="2" style="66" customWidth="1"/>
    <col min="12796" max="13017" width="8.625" style="66"/>
    <col min="13018" max="13041" width="3.625" style="66" customWidth="1"/>
    <col min="13042" max="13050" width="9" style="66" customWidth="1"/>
    <col min="13051" max="13051" width="2" style="66" customWidth="1"/>
    <col min="13052" max="13273" width="8.625" style="66"/>
    <col min="13274" max="13297" width="3.625" style="66" customWidth="1"/>
    <col min="13298" max="13306" width="9" style="66" customWidth="1"/>
    <col min="13307" max="13307" width="2" style="66" customWidth="1"/>
    <col min="13308" max="13529" width="8.625" style="66"/>
    <col min="13530" max="13553" width="3.625" style="66" customWidth="1"/>
    <col min="13554" max="13562" width="9" style="66" customWidth="1"/>
    <col min="13563" max="13563" width="2" style="66" customWidth="1"/>
    <col min="13564" max="13785" width="8.625" style="66"/>
    <col min="13786" max="13809" width="3.625" style="66" customWidth="1"/>
    <col min="13810" max="13818" width="9" style="66" customWidth="1"/>
    <col min="13819" max="13819" width="2" style="66" customWidth="1"/>
    <col min="13820" max="14041" width="8.625" style="66"/>
    <col min="14042" max="14065" width="3.625" style="66" customWidth="1"/>
    <col min="14066" max="14074" width="9" style="66" customWidth="1"/>
    <col min="14075" max="14075" width="2" style="66" customWidth="1"/>
    <col min="14076" max="14297" width="8.625" style="66"/>
    <col min="14298" max="14321" width="3.625" style="66" customWidth="1"/>
    <col min="14322" max="14330" width="9" style="66" customWidth="1"/>
    <col min="14331" max="14331" width="2" style="66" customWidth="1"/>
    <col min="14332" max="14553" width="8.625" style="66"/>
    <col min="14554" max="14577" width="3.625" style="66" customWidth="1"/>
    <col min="14578" max="14586" width="9" style="66" customWidth="1"/>
    <col min="14587" max="14587" width="2" style="66" customWidth="1"/>
    <col min="14588" max="14809" width="8.625" style="66"/>
    <col min="14810" max="14833" width="3.625" style="66" customWidth="1"/>
    <col min="14834" max="14842" width="9" style="66" customWidth="1"/>
    <col min="14843" max="14843" width="2" style="66" customWidth="1"/>
    <col min="14844" max="15065" width="8.625" style="66"/>
    <col min="15066" max="15089" width="3.625" style="66" customWidth="1"/>
    <col min="15090" max="15098" width="9" style="66" customWidth="1"/>
    <col min="15099" max="15099" width="2" style="66" customWidth="1"/>
    <col min="15100" max="15321" width="8.625" style="66"/>
    <col min="15322" max="15345" width="3.625" style="66" customWidth="1"/>
    <col min="15346" max="15354" width="9" style="66" customWidth="1"/>
    <col min="15355" max="15355" width="2" style="66" customWidth="1"/>
    <col min="15356" max="15577" width="8.625" style="66"/>
    <col min="15578" max="15601" width="3.625" style="66" customWidth="1"/>
    <col min="15602" max="15610" width="9" style="66" customWidth="1"/>
    <col min="15611" max="15611" width="2" style="66" customWidth="1"/>
    <col min="15612" max="15833" width="8.625" style="66"/>
    <col min="15834" max="15857" width="3.625" style="66" customWidth="1"/>
    <col min="15858" max="15866" width="9" style="66" customWidth="1"/>
    <col min="15867" max="15867" width="2" style="66" customWidth="1"/>
    <col min="15868" max="16089" width="8.625" style="66"/>
    <col min="16090" max="16113" width="3.625" style="66" customWidth="1"/>
    <col min="16114" max="16122" width="9" style="66" customWidth="1"/>
    <col min="16123" max="16123" width="2" style="66" customWidth="1"/>
    <col min="16124" max="16384" width="8.625" style="66"/>
  </cols>
  <sheetData>
    <row r="1" spans="2:45" ht="20.100000000000001" customHeight="1">
      <c r="B1" s="169" t="s">
        <v>201</v>
      </c>
    </row>
    <row r="2" spans="2:45" ht="20.100000000000001" customHeight="1">
      <c r="B2" s="169" t="s">
        <v>323</v>
      </c>
    </row>
    <row r="3" spans="2:45" ht="20.100000000000001" customHeight="1">
      <c r="B3" s="169" t="s">
        <v>325</v>
      </c>
    </row>
    <row r="4" spans="2:45" ht="7.5" customHeight="1">
      <c r="B4" s="68"/>
      <c r="C4" s="68"/>
      <c r="D4" s="68"/>
      <c r="E4" s="68"/>
      <c r="F4" s="68"/>
      <c r="G4" s="68"/>
      <c r="H4" s="68"/>
      <c r="I4" s="68"/>
      <c r="J4" s="68"/>
      <c r="K4" s="68"/>
      <c r="L4" s="68"/>
      <c r="M4" s="68"/>
      <c r="N4" s="68"/>
      <c r="O4" s="68"/>
      <c r="P4" s="68"/>
      <c r="Q4" s="69"/>
      <c r="R4" s="68"/>
      <c r="S4" s="68"/>
      <c r="T4" s="68"/>
      <c r="U4" s="68"/>
      <c r="V4" s="68"/>
      <c r="W4" s="68"/>
      <c r="X4" s="68"/>
      <c r="Y4" s="69"/>
      <c r="Z4" s="70"/>
      <c r="AA4" s="70"/>
    </row>
    <row r="5" spans="2:45" ht="19.5" customHeight="1">
      <c r="B5" s="71" t="s">
        <v>611</v>
      </c>
      <c r="C5" s="68"/>
      <c r="D5" s="72"/>
      <c r="E5" s="72"/>
      <c r="F5" s="72"/>
      <c r="G5" s="72"/>
      <c r="H5" s="72"/>
      <c r="I5" s="72"/>
      <c r="J5" s="72"/>
      <c r="K5" s="72"/>
      <c r="L5" s="72"/>
      <c r="M5" s="72"/>
      <c r="N5" s="72"/>
      <c r="O5" s="72"/>
      <c r="P5" s="72"/>
      <c r="Q5" s="72"/>
      <c r="R5" s="72"/>
      <c r="S5" s="72"/>
      <c r="T5" s="72"/>
      <c r="U5" s="72"/>
      <c r="V5" s="72"/>
      <c r="W5" s="72"/>
      <c r="X5" s="72"/>
      <c r="Y5" s="72"/>
      <c r="Z5" s="73" t="s">
        <v>202</v>
      </c>
      <c r="AA5" s="73"/>
    </row>
    <row r="6" spans="2:45" ht="15.75" customHeight="1">
      <c r="B6" s="68"/>
      <c r="C6" s="74"/>
      <c r="D6" s="75"/>
      <c r="E6" s="75"/>
      <c r="F6" s="75"/>
      <c r="G6" s="75"/>
      <c r="H6" s="75"/>
      <c r="I6" s="72"/>
      <c r="J6" s="72"/>
      <c r="K6" s="72"/>
      <c r="L6" s="72"/>
      <c r="M6" s="72"/>
      <c r="N6" s="72"/>
      <c r="O6" s="72"/>
      <c r="P6" s="72"/>
      <c r="Q6" s="72"/>
      <c r="R6" s="72"/>
      <c r="S6" s="72"/>
      <c r="T6" s="72"/>
      <c r="U6" s="72"/>
      <c r="V6" s="72"/>
      <c r="W6" s="72"/>
      <c r="X6" s="72"/>
      <c r="Y6" s="72"/>
      <c r="Z6" s="68"/>
      <c r="AA6" s="68"/>
    </row>
    <row r="7" spans="2:45" s="81" customFormat="1" ht="15" customHeight="1">
      <c r="B7" s="76"/>
      <c r="C7" s="77" t="s">
        <v>229</v>
      </c>
      <c r="D7" s="78"/>
      <c r="E7" s="79"/>
      <c r="F7" s="79"/>
      <c r="G7" s="79"/>
      <c r="H7" s="79"/>
      <c r="I7" s="79"/>
      <c r="J7" s="79"/>
      <c r="K7" s="79"/>
      <c r="L7" s="79"/>
      <c r="M7" s="79"/>
      <c r="N7" s="79"/>
      <c r="O7" s="79"/>
      <c r="P7" s="79"/>
      <c r="Q7" s="79"/>
      <c r="R7" s="79"/>
      <c r="S7" s="79"/>
      <c r="T7" s="79"/>
      <c r="U7" s="80"/>
      <c r="V7" s="79"/>
      <c r="W7" s="79"/>
      <c r="X7" s="79"/>
      <c r="Y7" s="79"/>
      <c r="Z7" s="76"/>
      <c r="AA7" s="76"/>
      <c r="AB7" s="55"/>
      <c r="AC7" s="112"/>
      <c r="AD7" s="113"/>
      <c r="AR7" s="113"/>
      <c r="AS7" s="82"/>
    </row>
    <row r="8" spans="2:45" s="110" customFormat="1" ht="30" customHeight="1">
      <c r="B8" s="83"/>
      <c r="C8" s="74"/>
      <c r="D8" s="1358" t="s">
        <v>230</v>
      </c>
      <c r="E8" s="1359"/>
      <c r="F8" s="1359"/>
      <c r="G8" s="1359"/>
      <c r="H8" s="1359"/>
      <c r="I8" s="1360"/>
      <c r="J8" s="1370" t="str">
        <f>IF(入力シート!F11="","",入力シート!F11)</f>
        <v/>
      </c>
      <c r="K8" s="1371"/>
      <c r="L8" s="1371"/>
      <c r="M8" s="1371"/>
      <c r="N8" s="1371"/>
      <c r="O8" s="1371"/>
      <c r="P8" s="1371"/>
      <c r="Q8" s="1371"/>
      <c r="R8" s="1371"/>
      <c r="S8" s="1371"/>
      <c r="T8" s="1368" t="s">
        <v>459</v>
      </c>
      <c r="U8" s="1368"/>
      <c r="V8" s="1368"/>
      <c r="W8" s="1368"/>
      <c r="X8" s="1369"/>
      <c r="Y8" s="67"/>
      <c r="Z8" s="83"/>
      <c r="AA8" s="175" t="s">
        <v>429</v>
      </c>
      <c r="AB8" s="111"/>
      <c r="AD8" s="113"/>
    </row>
    <row r="9" spans="2:45" s="110" customFormat="1" ht="15" customHeight="1">
      <c r="B9" s="83"/>
      <c r="C9" s="74"/>
      <c r="D9" s="84"/>
      <c r="E9" s="84"/>
      <c r="F9" s="84"/>
      <c r="G9" s="84"/>
      <c r="H9" s="84"/>
      <c r="I9" s="84"/>
      <c r="J9" s="84"/>
      <c r="K9" s="84"/>
      <c r="L9" s="84"/>
      <c r="M9" s="84"/>
      <c r="N9" s="84"/>
      <c r="O9" s="84"/>
      <c r="P9" s="84"/>
      <c r="Q9" s="84"/>
      <c r="R9" s="84"/>
      <c r="S9" s="84"/>
      <c r="T9" s="84"/>
      <c r="U9" s="84"/>
      <c r="V9" s="84"/>
      <c r="W9" s="67"/>
      <c r="X9" s="67"/>
      <c r="Y9" s="67"/>
      <c r="Z9" s="83"/>
      <c r="AA9" s="112"/>
      <c r="AB9" s="111"/>
      <c r="AD9" s="113"/>
    </row>
    <row r="10" spans="2:45" s="81" customFormat="1" ht="15">
      <c r="B10" s="76"/>
      <c r="C10" s="77" t="s">
        <v>511</v>
      </c>
      <c r="D10" s="78"/>
      <c r="E10" s="79"/>
      <c r="F10" s="79"/>
      <c r="G10" s="79"/>
      <c r="H10" s="79"/>
      <c r="I10" s="79"/>
      <c r="J10" s="79"/>
      <c r="K10" s="79"/>
      <c r="L10" s="79"/>
      <c r="M10" s="79"/>
      <c r="N10" s="79"/>
      <c r="O10" s="79"/>
      <c r="P10" s="79"/>
      <c r="Q10" s="79"/>
      <c r="R10" s="79"/>
      <c r="S10" s="79"/>
      <c r="T10" s="79"/>
      <c r="U10" s="80"/>
      <c r="V10" s="79"/>
      <c r="W10" s="79"/>
      <c r="X10" s="79"/>
      <c r="Y10" s="79"/>
      <c r="Z10" s="76"/>
      <c r="AA10" s="112"/>
      <c r="AB10" s="55"/>
      <c r="AD10" s="113"/>
    </row>
    <row r="11" spans="2:45" s="110" customFormat="1" ht="39.950000000000003" customHeight="1">
      <c r="B11" s="83"/>
      <c r="C11" s="74"/>
      <c r="D11" s="1364" t="s">
        <v>389</v>
      </c>
      <c r="E11" s="1359"/>
      <c r="F11" s="1359"/>
      <c r="G11" s="1359"/>
      <c r="H11" s="1359"/>
      <c r="I11" s="1360"/>
      <c r="J11" s="1365"/>
      <c r="K11" s="1366"/>
      <c r="L11" s="1366"/>
      <c r="M11" s="1366"/>
      <c r="N11" s="1366"/>
      <c r="O11" s="1366"/>
      <c r="P11" s="1366"/>
      <c r="Q11" s="1366"/>
      <c r="R11" s="1366"/>
      <c r="S11" s="1366"/>
      <c r="T11" s="1366"/>
      <c r="U11" s="1366"/>
      <c r="V11" s="1367"/>
      <c r="W11" s="67"/>
      <c r="X11" s="67"/>
      <c r="Y11" s="67"/>
      <c r="Z11" s="83"/>
      <c r="AA11" s="89"/>
      <c r="AB11" s="111"/>
      <c r="AD11" s="113"/>
    </row>
    <row r="12" spans="2:45" s="110" customFormat="1" ht="15" customHeight="1">
      <c r="B12" s="83"/>
      <c r="C12" s="74"/>
      <c r="D12" s="84"/>
      <c r="E12" s="84"/>
      <c r="F12" s="84"/>
      <c r="G12" s="84"/>
      <c r="H12" s="84"/>
      <c r="I12" s="84"/>
      <c r="J12" s="84"/>
      <c r="K12" s="84"/>
      <c r="L12" s="84"/>
      <c r="M12" s="84"/>
      <c r="N12" s="84"/>
      <c r="O12" s="84"/>
      <c r="P12" s="84"/>
      <c r="Q12" s="84"/>
      <c r="R12" s="84"/>
      <c r="S12" s="84"/>
      <c r="T12" s="84"/>
      <c r="U12" s="84"/>
      <c r="V12" s="84"/>
      <c r="W12" s="67"/>
      <c r="X12" s="67"/>
      <c r="Y12" s="67"/>
      <c r="Z12" s="83"/>
      <c r="AA12" s="112"/>
      <c r="AB12" s="111"/>
      <c r="AD12" s="113"/>
    </row>
    <row r="13" spans="2:45" s="81" customFormat="1" ht="15">
      <c r="B13" s="76"/>
      <c r="C13" s="77" t="s">
        <v>296</v>
      </c>
      <c r="D13" s="78"/>
      <c r="E13" s="79"/>
      <c r="F13" s="79"/>
      <c r="G13" s="79"/>
      <c r="H13" s="79"/>
      <c r="I13" s="79"/>
      <c r="J13" s="79"/>
      <c r="K13" s="79"/>
      <c r="L13" s="79"/>
      <c r="M13" s="79"/>
      <c r="N13" s="79"/>
      <c r="O13" s="79"/>
      <c r="P13" s="79"/>
      <c r="Q13" s="79"/>
      <c r="R13" s="79"/>
      <c r="S13" s="79"/>
      <c r="T13" s="79"/>
      <c r="U13" s="80"/>
      <c r="V13" s="79"/>
      <c r="W13" s="79"/>
      <c r="X13" s="79"/>
      <c r="Y13" s="79"/>
      <c r="Z13" s="76"/>
      <c r="AA13" s="112"/>
      <c r="AB13" s="55"/>
      <c r="AD13" s="113"/>
    </row>
    <row r="14" spans="2:45" s="110" customFormat="1" ht="30" customHeight="1">
      <c r="B14" s="83"/>
      <c r="C14" s="74"/>
      <c r="D14" s="1358" t="s">
        <v>166</v>
      </c>
      <c r="E14" s="1359"/>
      <c r="F14" s="1359"/>
      <c r="G14" s="1359"/>
      <c r="H14" s="1359"/>
      <c r="I14" s="1360"/>
      <c r="J14" s="1361"/>
      <c r="K14" s="1362"/>
      <c r="L14" s="1362"/>
      <c r="M14" s="1362"/>
      <c r="N14" s="1362"/>
      <c r="O14" s="1362"/>
      <c r="P14" s="1362"/>
      <c r="Q14" s="1362"/>
      <c r="R14" s="1362"/>
      <c r="S14" s="1362"/>
      <c r="T14" s="1362"/>
      <c r="U14" s="1362"/>
      <c r="V14" s="1363"/>
      <c r="W14" s="67"/>
      <c r="X14" s="67"/>
      <c r="Y14" s="67"/>
      <c r="Z14" s="83"/>
      <c r="AA14" s="176" t="s">
        <v>430</v>
      </c>
      <c r="AB14" s="111"/>
      <c r="AD14" s="113"/>
    </row>
    <row r="15" spans="2:45" s="110" customFormat="1" ht="30" customHeight="1">
      <c r="B15" s="83"/>
      <c r="C15" s="74"/>
      <c r="D15" s="1358" t="s">
        <v>390</v>
      </c>
      <c r="E15" s="1359"/>
      <c r="F15" s="1359"/>
      <c r="G15" s="1359"/>
      <c r="H15" s="1359"/>
      <c r="I15" s="1360"/>
      <c r="J15" s="1361"/>
      <c r="K15" s="1362"/>
      <c r="L15" s="1362"/>
      <c r="M15" s="1362"/>
      <c r="N15" s="1362"/>
      <c r="O15" s="1362"/>
      <c r="P15" s="1362"/>
      <c r="Q15" s="1362"/>
      <c r="R15" s="1362"/>
      <c r="S15" s="1362"/>
      <c r="T15" s="1362"/>
      <c r="U15" s="1362"/>
      <c r="V15" s="1363"/>
      <c r="W15" s="67"/>
      <c r="X15" s="67"/>
      <c r="Y15" s="67"/>
      <c r="Z15" s="83"/>
      <c r="AA15" s="89"/>
      <c r="AB15" s="111"/>
      <c r="AD15" s="113"/>
    </row>
    <row r="16" spans="2:45" s="110" customFormat="1" ht="30" customHeight="1">
      <c r="B16" s="83"/>
      <c r="C16" s="74"/>
      <c r="D16" s="1358" t="s">
        <v>673</v>
      </c>
      <c r="E16" s="1359"/>
      <c r="F16" s="1359"/>
      <c r="G16" s="1359"/>
      <c r="H16" s="1359"/>
      <c r="I16" s="1360"/>
      <c r="J16" s="1361"/>
      <c r="K16" s="1362"/>
      <c r="L16" s="1362"/>
      <c r="M16" s="1362"/>
      <c r="N16" s="1362"/>
      <c r="O16" s="1362"/>
      <c r="P16" s="1362"/>
      <c r="Q16" s="1362"/>
      <c r="R16" s="1362"/>
      <c r="S16" s="1362"/>
      <c r="T16" s="1362"/>
      <c r="U16" s="1362"/>
      <c r="V16" s="1363"/>
      <c r="W16" s="171" t="s">
        <v>427</v>
      </c>
      <c r="X16" s="172"/>
      <c r="Y16" s="172"/>
      <c r="Z16" s="172"/>
      <c r="AA16" s="172"/>
      <c r="AB16" s="172"/>
      <c r="AD16" s="113"/>
    </row>
    <row r="17" spans="2:35" s="110" customFormat="1" ht="30" customHeight="1">
      <c r="B17" s="83"/>
      <c r="C17" s="74"/>
      <c r="D17" s="1358" t="s">
        <v>391</v>
      </c>
      <c r="E17" s="1359"/>
      <c r="F17" s="1359"/>
      <c r="G17" s="1359"/>
      <c r="H17" s="1359"/>
      <c r="I17" s="1360"/>
      <c r="J17" s="1361"/>
      <c r="K17" s="1362"/>
      <c r="L17" s="1362"/>
      <c r="M17" s="1362"/>
      <c r="N17" s="1362"/>
      <c r="O17" s="1362"/>
      <c r="P17" s="1362"/>
      <c r="Q17" s="1362"/>
      <c r="R17" s="1362"/>
      <c r="S17" s="1362"/>
      <c r="T17" s="1362"/>
      <c r="U17" s="1362"/>
      <c r="V17" s="1363"/>
      <c r="W17" s="171" t="s">
        <v>427</v>
      </c>
      <c r="X17" s="67"/>
      <c r="Y17" s="67"/>
      <c r="Z17" s="83"/>
      <c r="AA17" s="89"/>
      <c r="AB17" s="111"/>
      <c r="AD17" s="113"/>
    </row>
    <row r="18" spans="2:35" s="110" customFormat="1" ht="30" customHeight="1">
      <c r="B18" s="83"/>
      <c r="C18" s="74"/>
      <c r="D18" s="1358" t="s">
        <v>674</v>
      </c>
      <c r="E18" s="1359"/>
      <c r="F18" s="1359"/>
      <c r="G18" s="1359"/>
      <c r="H18" s="1359"/>
      <c r="I18" s="1360"/>
      <c r="J18" s="1372"/>
      <c r="K18" s="1373"/>
      <c r="L18" s="1373"/>
      <c r="M18" s="1373"/>
      <c r="N18" s="1373"/>
      <c r="O18" s="1373"/>
      <c r="P18" s="1373"/>
      <c r="Q18" s="1373"/>
      <c r="R18" s="1373"/>
      <c r="S18" s="1373"/>
      <c r="T18" s="1373"/>
      <c r="U18" s="1373"/>
      <c r="V18" s="1374"/>
      <c r="W18" s="67"/>
      <c r="X18" s="67"/>
      <c r="Y18" s="67"/>
      <c r="Z18" s="83"/>
      <c r="AA18" s="89"/>
      <c r="AB18" s="111"/>
      <c r="AD18" s="113"/>
    </row>
    <row r="19" spans="2:35" s="110" customFormat="1" ht="30" customHeight="1">
      <c r="B19" s="83"/>
      <c r="C19" s="74"/>
      <c r="D19" s="1358" t="s">
        <v>675</v>
      </c>
      <c r="E19" s="1359"/>
      <c r="F19" s="1359"/>
      <c r="G19" s="1359"/>
      <c r="H19" s="1359"/>
      <c r="I19" s="1360"/>
      <c r="J19" s="1361"/>
      <c r="K19" s="1362"/>
      <c r="L19" s="1362"/>
      <c r="M19" s="1362"/>
      <c r="N19" s="1362"/>
      <c r="O19" s="1362"/>
      <c r="P19" s="1362"/>
      <c r="Q19" s="1362"/>
      <c r="R19" s="1362"/>
      <c r="S19" s="1362"/>
      <c r="T19" s="1362"/>
      <c r="U19" s="1362"/>
      <c r="V19" s="1363"/>
      <c r="W19" s="171" t="s">
        <v>428</v>
      </c>
      <c r="X19" s="172"/>
      <c r="Y19" s="173"/>
      <c r="Z19" s="174"/>
      <c r="AA19" s="174"/>
      <c r="AB19" s="174"/>
      <c r="AD19" s="113"/>
    </row>
    <row r="20" spans="2:35" s="110" customFormat="1" ht="30" customHeight="1">
      <c r="B20" s="83"/>
      <c r="C20" s="74"/>
      <c r="D20" s="1358" t="s">
        <v>392</v>
      </c>
      <c r="E20" s="1359"/>
      <c r="F20" s="1359"/>
      <c r="G20" s="1359"/>
      <c r="H20" s="1359"/>
      <c r="I20" s="1360"/>
      <c r="J20" s="1375" t="str">
        <f>IF(J17="","",141000*J17+IF(J18="ハイブリッド",J19*20000,0))</f>
        <v/>
      </c>
      <c r="K20" s="1376"/>
      <c r="L20" s="1376"/>
      <c r="M20" s="1376"/>
      <c r="N20" s="1376"/>
      <c r="O20" s="1376"/>
      <c r="P20" s="1376"/>
      <c r="Q20" s="1376"/>
      <c r="R20" s="1376"/>
      <c r="S20" s="1376"/>
      <c r="T20" s="1376"/>
      <c r="U20" s="1376"/>
      <c r="V20" s="1377"/>
      <c r="W20" s="171" t="s">
        <v>165</v>
      </c>
      <c r="X20" s="174"/>
      <c r="Y20" s="174"/>
      <c r="Z20" s="174"/>
      <c r="AA20" s="174"/>
      <c r="AB20" s="174"/>
      <c r="AD20" s="113"/>
    </row>
    <row r="21" spans="2:35" s="110" customFormat="1" ht="15" customHeight="1">
      <c r="B21" s="83"/>
      <c r="C21" s="74"/>
      <c r="D21" s="84"/>
      <c r="E21" s="84"/>
      <c r="F21" s="84"/>
      <c r="G21" s="84"/>
      <c r="H21" s="84"/>
      <c r="I21" s="84"/>
      <c r="J21" s="84"/>
      <c r="K21" s="84"/>
      <c r="L21" s="84"/>
      <c r="M21" s="84"/>
      <c r="N21" s="84"/>
      <c r="O21" s="84"/>
      <c r="P21" s="84"/>
      <c r="Q21" s="84"/>
      <c r="R21" s="84"/>
      <c r="S21" s="84"/>
      <c r="T21" s="84"/>
      <c r="U21" s="84"/>
      <c r="V21" s="84"/>
      <c r="W21" s="67"/>
      <c r="X21" s="67"/>
      <c r="Y21" s="67"/>
      <c r="Z21" s="83"/>
      <c r="AA21" s="112"/>
      <c r="AB21" s="111"/>
      <c r="AD21" s="113"/>
    </row>
    <row r="22" spans="2:35" s="81" customFormat="1" ht="15">
      <c r="B22" s="76"/>
      <c r="C22" s="77" t="s">
        <v>393</v>
      </c>
      <c r="D22" s="78"/>
      <c r="E22" s="79"/>
      <c r="F22" s="79"/>
      <c r="G22" s="79"/>
      <c r="H22" s="79"/>
      <c r="I22" s="79"/>
      <c r="J22" s="79"/>
      <c r="K22" s="79"/>
      <c r="L22" s="79"/>
      <c r="M22" s="79"/>
      <c r="N22" s="79"/>
      <c r="O22" s="79"/>
      <c r="P22" s="79"/>
      <c r="Q22" s="79"/>
      <c r="R22" s="79"/>
      <c r="S22" s="79"/>
      <c r="T22" s="79"/>
      <c r="U22" s="80"/>
      <c r="V22" s="79"/>
      <c r="W22" s="79"/>
      <c r="X22" s="79"/>
      <c r="Y22" s="79"/>
      <c r="Z22" s="76"/>
      <c r="AA22" s="112"/>
      <c r="AB22" s="55"/>
      <c r="AD22" s="113"/>
    </row>
    <row r="23" spans="2:35" s="81" customFormat="1" ht="15">
      <c r="B23" s="76"/>
      <c r="C23" s="77"/>
      <c r="D23" s="65" t="s">
        <v>492</v>
      </c>
      <c r="E23" s="79"/>
      <c r="F23" s="79"/>
      <c r="G23" s="79"/>
      <c r="H23" s="79"/>
      <c r="I23" s="79"/>
      <c r="J23" s="79"/>
      <c r="K23" s="79"/>
      <c r="L23" s="79"/>
      <c r="M23" s="79"/>
      <c r="N23" s="79"/>
      <c r="O23" s="79"/>
      <c r="P23" s="79"/>
      <c r="Q23" s="79"/>
      <c r="R23" s="79"/>
      <c r="S23" s="79"/>
      <c r="T23" s="79"/>
      <c r="U23" s="80"/>
      <c r="V23" s="79"/>
      <c r="W23" s="79"/>
      <c r="X23" s="79"/>
      <c r="Y23" s="79"/>
      <c r="Z23" s="76"/>
      <c r="AA23" s="112"/>
      <c r="AB23" s="55"/>
      <c r="AD23" s="177"/>
    </row>
    <row r="24" spans="2:35" s="110" customFormat="1" ht="30" customHeight="1">
      <c r="B24" s="83"/>
      <c r="C24" s="74"/>
      <c r="D24" s="1386" t="s">
        <v>445</v>
      </c>
      <c r="E24" s="1387"/>
      <c r="F24" s="1387"/>
      <c r="G24" s="1387"/>
      <c r="H24" s="1387"/>
      <c r="I24" s="1388"/>
      <c r="J24" s="1389"/>
      <c r="K24" s="1390"/>
      <c r="L24" s="1390"/>
      <c r="M24" s="1390"/>
      <c r="N24" s="1390"/>
      <c r="O24" s="1390"/>
      <c r="P24" s="1390"/>
      <c r="Q24" s="1390"/>
      <c r="R24" s="1391"/>
      <c r="S24" s="94" t="s">
        <v>165</v>
      </c>
      <c r="T24" s="77" t="s">
        <v>213</v>
      </c>
      <c r="U24" s="1378" t="s">
        <v>395</v>
      </c>
      <c r="V24" s="1378"/>
      <c r="W24" s="1378"/>
      <c r="X24" s="1378"/>
      <c r="Y24" s="1378"/>
      <c r="Z24" s="1378"/>
      <c r="AA24" s="176" t="s">
        <v>513</v>
      </c>
      <c r="AB24" s="111"/>
      <c r="AD24" s="178"/>
      <c r="AE24" s="178"/>
      <c r="AF24" s="178"/>
      <c r="AG24" s="178"/>
      <c r="AH24" s="178"/>
      <c r="AI24" s="178"/>
    </row>
    <row r="25" spans="2:35" s="110" customFormat="1" ht="30" customHeight="1">
      <c r="B25" s="83"/>
      <c r="C25" s="74"/>
      <c r="D25" s="1386" t="s">
        <v>446</v>
      </c>
      <c r="E25" s="1387"/>
      <c r="F25" s="1387"/>
      <c r="G25" s="1387"/>
      <c r="H25" s="1387"/>
      <c r="I25" s="1388"/>
      <c r="J25" s="1389"/>
      <c r="K25" s="1390"/>
      <c r="L25" s="1390"/>
      <c r="M25" s="1390"/>
      <c r="N25" s="1390"/>
      <c r="O25" s="1390"/>
      <c r="P25" s="1390"/>
      <c r="Q25" s="1390"/>
      <c r="R25" s="1391"/>
      <c r="S25" s="94" t="s">
        <v>165</v>
      </c>
      <c r="T25" s="77"/>
      <c r="U25" s="67"/>
      <c r="V25" s="67"/>
      <c r="W25" s="67"/>
      <c r="X25" s="67"/>
      <c r="Y25" s="67"/>
      <c r="Z25" s="67"/>
      <c r="AA25" s="176"/>
      <c r="AB25" s="111"/>
      <c r="AD25" s="178"/>
      <c r="AE25" s="178"/>
      <c r="AF25" s="178"/>
      <c r="AG25" s="178"/>
      <c r="AH25" s="178"/>
      <c r="AI25" s="178"/>
    </row>
    <row r="26" spans="2:35" s="110" customFormat="1" ht="15" customHeight="1">
      <c r="B26" s="83"/>
      <c r="C26" s="74"/>
      <c r="D26" s="168"/>
      <c r="E26" s="91"/>
      <c r="F26" s="92"/>
      <c r="G26" s="93"/>
      <c r="H26" s="93"/>
      <c r="I26" s="93"/>
      <c r="J26" s="93"/>
      <c r="K26" s="93"/>
      <c r="L26" s="56"/>
      <c r="M26" s="56"/>
      <c r="N26" s="56"/>
      <c r="O26" s="56"/>
      <c r="P26" s="56"/>
      <c r="Q26" s="56"/>
      <c r="R26" s="56"/>
      <c r="S26" s="56"/>
      <c r="T26" s="56"/>
      <c r="U26" s="56"/>
      <c r="V26" s="56"/>
      <c r="W26" s="56"/>
      <c r="X26" s="56"/>
      <c r="Y26" s="56"/>
      <c r="Z26" s="83"/>
      <c r="AA26" s="112"/>
      <c r="AB26" s="111"/>
      <c r="AD26" s="113"/>
    </row>
    <row r="27" spans="2:35" s="81" customFormat="1" ht="15">
      <c r="B27" s="76"/>
      <c r="C27" s="77"/>
      <c r="D27" s="65" t="s">
        <v>431</v>
      </c>
      <c r="E27" s="79"/>
      <c r="F27" s="79"/>
      <c r="G27" s="79"/>
      <c r="H27" s="79"/>
      <c r="I27" s="79"/>
      <c r="J27" s="79"/>
      <c r="K27" s="79"/>
      <c r="L27" s="79"/>
      <c r="M27" s="79"/>
      <c r="N27" s="79"/>
      <c r="O27" s="79"/>
      <c r="P27" s="79"/>
      <c r="Q27" s="79"/>
      <c r="R27" s="79"/>
      <c r="S27" s="79"/>
      <c r="T27" s="79"/>
      <c r="U27" s="80"/>
      <c r="V27" s="79"/>
      <c r="W27" s="79"/>
      <c r="X27" s="79"/>
      <c r="Y27" s="79"/>
      <c r="Z27" s="76"/>
      <c r="AA27" s="112"/>
      <c r="AB27" s="55"/>
      <c r="AD27" s="113"/>
    </row>
    <row r="28" spans="2:35" s="110" customFormat="1" ht="30" customHeight="1">
      <c r="B28" s="83"/>
      <c r="C28" s="74"/>
      <c r="D28" s="1386" t="s">
        <v>394</v>
      </c>
      <c r="E28" s="1387"/>
      <c r="F28" s="1387"/>
      <c r="G28" s="1387"/>
      <c r="H28" s="1387"/>
      <c r="I28" s="1388"/>
      <c r="J28" s="1394" t="str">
        <f>IFERROR(IF(OR(J24="",J25=""),"",IF(J24+J25&gt;J20,0,J16*60000)),"")</f>
        <v/>
      </c>
      <c r="K28" s="1395"/>
      <c r="L28" s="1395"/>
      <c r="M28" s="1395"/>
      <c r="N28" s="1395"/>
      <c r="O28" s="1395"/>
      <c r="P28" s="1395"/>
      <c r="Q28" s="1395"/>
      <c r="R28" s="1396"/>
      <c r="S28" s="94" t="s">
        <v>165</v>
      </c>
      <c r="T28" s="77" t="s">
        <v>232</v>
      </c>
      <c r="AA28" s="112"/>
      <c r="AB28" s="111"/>
      <c r="AD28" s="113"/>
    </row>
    <row r="29" spans="2:35" s="110" customFormat="1" ht="15" customHeight="1">
      <c r="B29" s="83"/>
      <c r="C29" s="74"/>
      <c r="D29" s="65"/>
      <c r="E29" s="91"/>
      <c r="F29" s="92"/>
      <c r="G29" s="93"/>
      <c r="H29" s="93"/>
      <c r="I29" s="93"/>
      <c r="J29" s="93"/>
      <c r="K29" s="93"/>
      <c r="L29" s="56"/>
      <c r="M29" s="56"/>
      <c r="N29" s="56"/>
      <c r="O29" s="56"/>
      <c r="P29" s="56"/>
      <c r="Q29" s="56"/>
      <c r="R29" s="56"/>
      <c r="S29" s="56"/>
      <c r="T29" s="56"/>
      <c r="U29" s="56"/>
      <c r="V29" s="56"/>
      <c r="W29" s="56"/>
      <c r="X29" s="56"/>
      <c r="Y29" s="56"/>
      <c r="Z29" s="83"/>
      <c r="AA29" s="112"/>
      <c r="AB29" s="111"/>
      <c r="AD29" s="113"/>
    </row>
    <row r="30" spans="2:35" s="81" customFormat="1" ht="15">
      <c r="B30" s="76"/>
      <c r="C30" s="77"/>
      <c r="D30" s="65" t="s">
        <v>396</v>
      </c>
      <c r="E30" s="79"/>
      <c r="F30" s="79"/>
      <c r="G30" s="79"/>
      <c r="H30" s="79"/>
      <c r="I30" s="79"/>
      <c r="J30" s="79"/>
      <c r="K30" s="79"/>
      <c r="L30" s="79"/>
      <c r="M30" s="79"/>
      <c r="N30" s="79"/>
      <c r="O30" s="79"/>
      <c r="P30" s="79"/>
      <c r="Q30" s="79"/>
      <c r="R30" s="79"/>
      <c r="S30" s="79"/>
      <c r="T30" s="79"/>
      <c r="U30" s="80"/>
      <c r="V30" s="79"/>
      <c r="W30" s="79"/>
      <c r="X30" s="79"/>
      <c r="Y30" s="79"/>
      <c r="Z30" s="76"/>
      <c r="AA30" s="112"/>
      <c r="AB30" s="55"/>
      <c r="AD30" s="113"/>
    </row>
    <row r="31" spans="2:35" s="81" customFormat="1" ht="30" customHeight="1">
      <c r="B31" s="76"/>
      <c r="C31" s="77"/>
      <c r="D31" s="1358" t="s">
        <v>397</v>
      </c>
      <c r="E31" s="1359"/>
      <c r="F31" s="1359"/>
      <c r="G31" s="1359"/>
      <c r="H31" s="1359"/>
      <c r="I31" s="1360"/>
      <c r="J31" s="1379"/>
      <c r="K31" s="1380"/>
      <c r="L31" s="1380"/>
      <c r="M31" s="1380"/>
      <c r="N31" s="1380"/>
      <c r="O31" s="1380"/>
      <c r="P31" s="1380"/>
      <c r="Q31" s="1380"/>
      <c r="R31" s="1381"/>
      <c r="S31" s="90" t="s">
        <v>231</v>
      </c>
      <c r="T31" s="67" t="s">
        <v>398</v>
      </c>
      <c r="U31" s="1385" t="s">
        <v>512</v>
      </c>
      <c r="V31" s="1385"/>
      <c r="W31" s="1385"/>
      <c r="X31" s="1385"/>
      <c r="Y31" s="1385"/>
      <c r="Z31" s="1385"/>
      <c r="AA31" s="176"/>
      <c r="AB31" s="55"/>
      <c r="AD31" s="113"/>
    </row>
    <row r="32" spans="2:35" s="110" customFormat="1" ht="30" customHeight="1">
      <c r="B32" s="83"/>
      <c r="C32" s="74"/>
      <c r="D32" s="1358" t="s">
        <v>399</v>
      </c>
      <c r="E32" s="1359"/>
      <c r="F32" s="1359"/>
      <c r="G32" s="1359"/>
      <c r="H32" s="1359"/>
      <c r="I32" s="1360"/>
      <c r="J32" s="1382">
        <f>MIN(J24,J28)*J31</f>
        <v>0</v>
      </c>
      <c r="K32" s="1383"/>
      <c r="L32" s="1383"/>
      <c r="M32" s="1383"/>
      <c r="N32" s="1383"/>
      <c r="O32" s="1383"/>
      <c r="P32" s="1383"/>
      <c r="Q32" s="1383"/>
      <c r="R32" s="1384"/>
      <c r="S32" s="94" t="s">
        <v>165</v>
      </c>
      <c r="T32" s="77" t="s">
        <v>400</v>
      </c>
      <c r="U32" s="1385" t="s">
        <v>401</v>
      </c>
      <c r="V32" s="1385"/>
      <c r="W32" s="1385"/>
      <c r="X32" s="1385"/>
      <c r="Y32" s="1385"/>
      <c r="Z32" s="1385"/>
      <c r="AA32" s="112"/>
      <c r="AB32" s="111"/>
      <c r="AD32" s="113"/>
    </row>
    <row r="33" spans="2:30" s="110" customFormat="1" ht="15" customHeight="1">
      <c r="B33" s="83"/>
      <c r="C33" s="74"/>
      <c r="D33" s="95"/>
      <c r="E33" s="167"/>
      <c r="F33" s="96"/>
      <c r="G33" s="95"/>
      <c r="H33" s="95"/>
      <c r="I33" s="166"/>
      <c r="J33" s="166"/>
      <c r="K33" s="166"/>
      <c r="L33" s="166"/>
      <c r="M33" s="166"/>
      <c r="N33" s="166"/>
      <c r="O33" s="166"/>
      <c r="P33" s="166"/>
      <c r="Q33" s="166"/>
      <c r="R33" s="166"/>
      <c r="S33" s="166"/>
      <c r="T33" s="166"/>
      <c r="U33" s="166"/>
      <c r="V33" s="166"/>
      <c r="W33" s="166"/>
      <c r="X33" s="166"/>
      <c r="Y33" s="166"/>
      <c r="Z33" s="83"/>
      <c r="AA33" s="112"/>
      <c r="AB33" s="111"/>
      <c r="AD33" s="113"/>
    </row>
    <row r="34" spans="2:30" s="81" customFormat="1" ht="15">
      <c r="B34" s="76"/>
      <c r="C34" s="77" t="s">
        <v>448</v>
      </c>
      <c r="D34" s="78"/>
      <c r="E34" s="79"/>
      <c r="F34" s="79"/>
      <c r="G34" s="79"/>
      <c r="H34" s="79"/>
      <c r="I34" s="79"/>
      <c r="J34" s="79"/>
      <c r="K34" s="79"/>
      <c r="L34" s="79"/>
      <c r="M34" s="79"/>
      <c r="N34" s="79"/>
      <c r="O34" s="79"/>
      <c r="P34" s="79"/>
      <c r="Q34" s="79"/>
      <c r="R34" s="79"/>
      <c r="S34" s="79"/>
      <c r="T34" s="79"/>
      <c r="U34" s="80"/>
      <c r="V34" s="79"/>
      <c r="W34" s="79"/>
      <c r="X34" s="79"/>
      <c r="Y34" s="79"/>
      <c r="Z34" s="76"/>
      <c r="AA34" s="112"/>
      <c r="AB34" s="55"/>
      <c r="AD34" s="113"/>
    </row>
    <row r="35" spans="2:30" s="110" customFormat="1" ht="15" customHeight="1">
      <c r="B35" s="83"/>
      <c r="C35" s="74"/>
      <c r="D35" s="1392" t="s">
        <v>432</v>
      </c>
      <c r="E35" s="1392"/>
      <c r="F35" s="1392"/>
      <c r="G35" s="1392"/>
      <c r="H35" s="1392"/>
      <c r="I35" s="1392"/>
      <c r="J35" s="1392"/>
      <c r="K35" s="1392"/>
      <c r="L35" s="1392"/>
      <c r="M35" s="1392"/>
      <c r="N35" s="1392"/>
      <c r="O35" s="1392"/>
      <c r="P35" s="1392"/>
      <c r="Q35" s="1392"/>
      <c r="R35" s="1392"/>
      <c r="S35" s="56"/>
      <c r="T35" s="56"/>
      <c r="U35" s="56"/>
      <c r="V35" s="56"/>
      <c r="W35" s="56"/>
      <c r="X35" s="56"/>
      <c r="Y35" s="56"/>
      <c r="Z35" s="83"/>
      <c r="AA35" s="112"/>
      <c r="AB35" s="111"/>
      <c r="AD35" s="113"/>
    </row>
    <row r="36" spans="2:30" s="110" customFormat="1" ht="15" customHeight="1">
      <c r="B36" s="83"/>
      <c r="C36" s="74"/>
      <c r="D36" s="1393"/>
      <c r="E36" s="1393"/>
      <c r="F36" s="1393"/>
      <c r="G36" s="1393"/>
      <c r="H36" s="1393"/>
      <c r="I36" s="1393"/>
      <c r="J36" s="1393"/>
      <c r="K36" s="1393"/>
      <c r="L36" s="1393"/>
      <c r="M36" s="1393"/>
      <c r="N36" s="1393"/>
      <c r="O36" s="1393"/>
      <c r="P36" s="1393"/>
      <c r="Q36" s="1393"/>
      <c r="R36" s="1393"/>
      <c r="S36" s="56"/>
      <c r="T36" s="56"/>
      <c r="U36" s="56"/>
      <c r="V36" s="56"/>
      <c r="W36" s="56"/>
      <c r="X36" s="56"/>
      <c r="Y36" s="56"/>
      <c r="Z36" s="83"/>
      <c r="AA36" s="112"/>
      <c r="AB36" s="111"/>
      <c r="AD36" s="113"/>
    </row>
    <row r="37" spans="2:30" s="110" customFormat="1" ht="30" customHeight="1">
      <c r="B37" s="83"/>
      <c r="C37" s="74"/>
      <c r="D37" s="1358" t="s">
        <v>399</v>
      </c>
      <c r="E37" s="1359"/>
      <c r="F37" s="1359"/>
      <c r="G37" s="1359"/>
      <c r="H37" s="1359"/>
      <c r="I37" s="1360"/>
      <c r="J37" s="1397"/>
      <c r="K37" s="1398"/>
      <c r="L37" s="1398"/>
      <c r="M37" s="1398"/>
      <c r="N37" s="1398"/>
      <c r="O37" s="1398"/>
      <c r="P37" s="1398"/>
      <c r="Q37" s="1398"/>
      <c r="R37" s="1399"/>
      <c r="S37" s="94" t="s">
        <v>165</v>
      </c>
      <c r="T37" s="77" t="s">
        <v>402</v>
      </c>
      <c r="U37" s="1400" t="s">
        <v>403</v>
      </c>
      <c r="V37" s="1400"/>
      <c r="W37" s="1400"/>
      <c r="X37" s="1400"/>
      <c r="Y37" s="1400"/>
      <c r="Z37" s="1400"/>
      <c r="AA37" s="176" t="s">
        <v>510</v>
      </c>
      <c r="AB37" s="169"/>
      <c r="AD37" s="113"/>
    </row>
    <row r="38" spans="2:30" s="110" customFormat="1" ht="15" customHeight="1">
      <c r="B38" s="83"/>
      <c r="C38" s="74"/>
      <c r="D38" s="91"/>
      <c r="E38" s="91"/>
      <c r="F38" s="92"/>
      <c r="G38" s="93"/>
      <c r="H38" s="93"/>
      <c r="I38" s="93"/>
      <c r="J38" s="93"/>
      <c r="K38" s="93"/>
      <c r="L38" s="56"/>
      <c r="M38" s="56"/>
      <c r="N38" s="56"/>
      <c r="O38" s="56"/>
      <c r="P38" s="56"/>
      <c r="Q38" s="56"/>
      <c r="R38" s="56"/>
      <c r="S38" s="56"/>
      <c r="T38" s="56"/>
      <c r="U38" s="56"/>
      <c r="V38" s="56"/>
      <c r="W38" s="56"/>
      <c r="X38" s="56"/>
      <c r="Y38" s="56"/>
      <c r="Z38" s="83"/>
      <c r="AA38" s="83"/>
      <c r="AB38" s="111"/>
      <c r="AC38" s="112"/>
      <c r="AD38" s="113"/>
    </row>
    <row r="39" spans="2:30" s="81" customFormat="1" ht="15">
      <c r="B39" s="76"/>
      <c r="C39" s="77"/>
      <c r="D39" s="65" t="s">
        <v>404</v>
      </c>
      <c r="E39" s="79"/>
      <c r="F39" s="79"/>
      <c r="G39" s="79"/>
      <c r="H39" s="79"/>
      <c r="I39" s="79"/>
      <c r="J39" s="79"/>
      <c r="K39" s="79"/>
      <c r="L39" s="79"/>
      <c r="M39" s="79"/>
      <c r="N39" s="79"/>
      <c r="O39" s="79"/>
      <c r="P39" s="79"/>
      <c r="Q39" s="79"/>
      <c r="R39" s="79"/>
      <c r="S39" s="79"/>
      <c r="T39" s="79"/>
      <c r="U39" s="80"/>
      <c r="V39" s="79"/>
      <c r="W39" s="79"/>
      <c r="X39" s="79"/>
      <c r="Y39" s="79"/>
      <c r="Z39" s="76"/>
      <c r="AA39" s="76"/>
      <c r="AB39" s="55"/>
      <c r="AC39" s="112"/>
      <c r="AD39" s="113"/>
    </row>
    <row r="40" spans="2:30" s="110" customFormat="1" ht="30" customHeight="1">
      <c r="B40" s="83"/>
      <c r="C40" s="74"/>
      <c r="D40" s="1358" t="s">
        <v>399</v>
      </c>
      <c r="E40" s="1359"/>
      <c r="F40" s="1359"/>
      <c r="G40" s="1359"/>
      <c r="H40" s="1359"/>
      <c r="I40" s="1360"/>
      <c r="J40" s="1382">
        <f>J32+J37</f>
        <v>0</v>
      </c>
      <c r="K40" s="1383"/>
      <c r="L40" s="1383"/>
      <c r="M40" s="1383"/>
      <c r="N40" s="1383"/>
      <c r="O40" s="1383"/>
      <c r="P40" s="1383"/>
      <c r="Q40" s="1383"/>
      <c r="R40" s="1384"/>
      <c r="S40" s="94" t="s">
        <v>165</v>
      </c>
      <c r="T40" s="77" t="s">
        <v>297</v>
      </c>
      <c r="U40" s="1378" t="s">
        <v>405</v>
      </c>
      <c r="V40" s="1378"/>
      <c r="W40" s="1378"/>
      <c r="X40" s="1378"/>
      <c r="Y40" s="1378"/>
      <c r="Z40" s="1378"/>
      <c r="AA40" s="83"/>
      <c r="AB40" s="111"/>
      <c r="AC40" s="112"/>
      <c r="AD40" s="113"/>
    </row>
    <row r="41" spans="2:30" s="110" customFormat="1" ht="15" customHeight="1">
      <c r="B41" s="83"/>
      <c r="C41" s="74"/>
      <c r="D41" s="95"/>
      <c r="E41" s="167"/>
      <c r="F41" s="96"/>
      <c r="G41" s="95"/>
      <c r="H41" s="95"/>
      <c r="I41" s="166"/>
      <c r="J41" s="166"/>
      <c r="K41" s="166"/>
      <c r="L41" s="166"/>
      <c r="M41" s="166"/>
      <c r="N41" s="166"/>
      <c r="O41" s="166"/>
      <c r="P41" s="166"/>
      <c r="Q41" s="166"/>
      <c r="R41" s="166"/>
      <c r="S41" s="166"/>
      <c r="T41" s="166"/>
      <c r="U41" s="166"/>
      <c r="V41" s="166"/>
      <c r="W41" s="166"/>
      <c r="X41" s="166"/>
      <c r="Y41" s="166"/>
      <c r="Z41" s="83"/>
      <c r="AA41" s="83"/>
      <c r="AB41" s="111"/>
      <c r="AC41" s="112"/>
      <c r="AD41" s="113"/>
    </row>
    <row r="42" spans="2:30" s="81" customFormat="1" ht="15">
      <c r="B42" s="76"/>
      <c r="C42" s="77" t="s">
        <v>447</v>
      </c>
      <c r="D42" s="78"/>
      <c r="E42" s="79"/>
      <c r="F42" s="79"/>
      <c r="G42" s="79"/>
      <c r="H42" s="79"/>
      <c r="I42" s="79"/>
      <c r="J42" s="79"/>
      <c r="K42" s="79"/>
      <c r="L42" s="79"/>
      <c r="M42" s="79"/>
      <c r="N42" s="79"/>
      <c r="O42" s="79"/>
      <c r="P42" s="79"/>
      <c r="Q42" s="79"/>
      <c r="R42" s="79"/>
      <c r="S42" s="79"/>
      <c r="T42" s="79"/>
      <c r="U42" s="80"/>
      <c r="V42" s="79"/>
      <c r="W42" s="79"/>
      <c r="X42" s="79"/>
      <c r="Y42" s="79"/>
      <c r="Z42" s="76"/>
      <c r="AA42" s="76"/>
      <c r="AB42" s="55"/>
      <c r="AC42" s="112"/>
      <c r="AD42" s="113"/>
    </row>
    <row r="43" spans="2:30" s="110" customFormat="1" ht="30" customHeight="1">
      <c r="B43" s="83"/>
      <c r="C43" s="74"/>
      <c r="D43" s="1358" t="s">
        <v>406</v>
      </c>
      <c r="E43" s="1359"/>
      <c r="F43" s="1359"/>
      <c r="G43" s="1359"/>
      <c r="H43" s="1359"/>
      <c r="I43" s="1360"/>
      <c r="J43" s="1382">
        <v>600000</v>
      </c>
      <c r="K43" s="1383"/>
      <c r="L43" s="1383"/>
      <c r="M43" s="1383"/>
      <c r="N43" s="1383"/>
      <c r="O43" s="1383"/>
      <c r="P43" s="1383"/>
      <c r="Q43" s="1383"/>
      <c r="R43" s="1384"/>
      <c r="S43" s="94" t="s">
        <v>165</v>
      </c>
      <c r="T43" s="77" t="s">
        <v>407</v>
      </c>
      <c r="U43" s="1401" t="s">
        <v>408</v>
      </c>
      <c r="V43" s="1401"/>
      <c r="W43" s="1401"/>
      <c r="X43" s="1401"/>
      <c r="Y43" s="1401"/>
      <c r="Z43" s="1401"/>
      <c r="AA43" s="83"/>
      <c r="AB43" s="169"/>
      <c r="AC43" s="112"/>
      <c r="AD43" s="113"/>
    </row>
    <row r="44" spans="2:30" s="110" customFormat="1" ht="15" customHeight="1">
      <c r="B44" s="83"/>
      <c r="C44" s="74"/>
      <c r="D44" s="91"/>
      <c r="E44" s="91"/>
      <c r="F44" s="92"/>
      <c r="G44" s="93"/>
      <c r="H44" s="93"/>
      <c r="I44" s="93"/>
      <c r="J44" s="93"/>
      <c r="K44" s="93"/>
      <c r="L44" s="56"/>
      <c r="M44" s="56"/>
      <c r="N44" s="56"/>
      <c r="O44" s="56"/>
      <c r="P44" s="56"/>
      <c r="Q44" s="56"/>
      <c r="R44" s="56"/>
      <c r="S44" s="56"/>
      <c r="T44" s="56"/>
      <c r="U44" s="56"/>
      <c r="V44" s="56"/>
      <c r="W44" s="56"/>
      <c r="X44" s="56"/>
      <c r="Y44" s="56"/>
      <c r="Z44" s="83"/>
      <c r="AA44" s="83"/>
      <c r="AB44" s="111"/>
      <c r="AC44" s="112"/>
      <c r="AD44" s="113"/>
    </row>
    <row r="45" spans="2:30" s="81" customFormat="1" ht="15">
      <c r="B45" s="76"/>
      <c r="C45" s="77" t="s">
        <v>449</v>
      </c>
      <c r="D45" s="78"/>
      <c r="E45" s="79"/>
      <c r="F45" s="79"/>
      <c r="G45" s="79"/>
      <c r="H45" s="79"/>
      <c r="I45" s="79"/>
      <c r="J45" s="79"/>
      <c r="K45" s="79"/>
      <c r="L45" s="79"/>
      <c r="M45" s="79"/>
      <c r="N45" s="79"/>
      <c r="O45" s="79"/>
      <c r="P45" s="79"/>
      <c r="Q45" s="79"/>
      <c r="R45" s="79"/>
      <c r="S45" s="79"/>
      <c r="T45" s="79"/>
      <c r="U45" s="80"/>
      <c r="V45" s="79"/>
      <c r="W45" s="79"/>
      <c r="X45" s="79"/>
      <c r="Y45" s="79"/>
      <c r="Z45" s="76"/>
      <c r="AA45" s="76"/>
      <c r="AB45" s="55"/>
      <c r="AC45" s="112"/>
      <c r="AD45" s="113"/>
    </row>
    <row r="46" spans="2:30" s="110" customFormat="1" ht="30" customHeight="1">
      <c r="B46" s="83"/>
      <c r="C46" s="74"/>
      <c r="D46" s="1358" t="s">
        <v>409</v>
      </c>
      <c r="E46" s="1359"/>
      <c r="F46" s="1359"/>
      <c r="G46" s="1359"/>
      <c r="H46" s="1359"/>
      <c r="I46" s="1360"/>
      <c r="J46" s="1397">
        <v>0</v>
      </c>
      <c r="K46" s="1398"/>
      <c r="L46" s="1398"/>
      <c r="M46" s="1398"/>
      <c r="N46" s="1398"/>
      <c r="O46" s="1398"/>
      <c r="P46" s="1398"/>
      <c r="Q46" s="1398"/>
      <c r="R46" s="1399"/>
      <c r="S46" s="94" t="s">
        <v>165</v>
      </c>
      <c r="T46" s="77" t="s">
        <v>410</v>
      </c>
      <c r="U46" s="1402" t="s">
        <v>411</v>
      </c>
      <c r="V46" s="1402"/>
      <c r="W46" s="1402"/>
      <c r="X46" s="1402"/>
      <c r="Y46" s="1402"/>
      <c r="Z46" s="1402"/>
      <c r="AA46" s="83"/>
      <c r="AB46" s="111"/>
      <c r="AC46" s="112"/>
      <c r="AD46" s="113"/>
    </row>
    <row r="47" spans="2:30" s="110" customFormat="1" ht="15" customHeight="1">
      <c r="B47" s="83"/>
      <c r="C47" s="74"/>
      <c r="E47" s="167"/>
      <c r="F47" s="96"/>
      <c r="G47" s="95"/>
      <c r="H47" s="95"/>
      <c r="I47" s="166"/>
      <c r="J47" s="166"/>
      <c r="K47" s="166"/>
      <c r="L47" s="166"/>
      <c r="M47" s="166"/>
      <c r="N47" s="166"/>
      <c r="O47" s="166"/>
      <c r="P47" s="166"/>
      <c r="Q47" s="166"/>
      <c r="R47" s="166"/>
      <c r="S47" s="166"/>
      <c r="T47" s="166"/>
      <c r="U47" s="166"/>
      <c r="V47" s="166"/>
      <c r="W47" s="166"/>
      <c r="X47" s="166"/>
      <c r="Y47" s="166"/>
      <c r="Z47" s="83"/>
      <c r="AA47" s="83"/>
      <c r="AB47" s="111"/>
      <c r="AC47" s="112"/>
      <c r="AD47" s="113"/>
    </row>
    <row r="48" spans="2:30" s="81" customFormat="1" ht="15">
      <c r="B48" s="76"/>
      <c r="C48" s="77" t="s">
        <v>450</v>
      </c>
      <c r="D48" s="78"/>
      <c r="E48" s="79"/>
      <c r="F48" s="79"/>
      <c r="G48" s="79"/>
      <c r="H48" s="79"/>
      <c r="I48" s="79"/>
      <c r="J48" s="79"/>
      <c r="K48" s="79"/>
      <c r="L48" s="79"/>
      <c r="M48" s="79"/>
      <c r="N48" s="79"/>
      <c r="O48" s="79"/>
      <c r="P48" s="79"/>
      <c r="Q48" s="79"/>
      <c r="R48" s="79"/>
      <c r="S48" s="79"/>
      <c r="T48" s="79"/>
      <c r="U48" s="80"/>
      <c r="V48" s="79"/>
      <c r="W48" s="79"/>
      <c r="X48" s="79"/>
      <c r="Y48" s="79"/>
      <c r="Z48" s="76"/>
      <c r="AA48" s="76"/>
      <c r="AB48" s="55"/>
      <c r="AC48" s="112"/>
      <c r="AD48" s="113"/>
    </row>
    <row r="49" spans="2:30" s="110" customFormat="1" ht="39.950000000000003" customHeight="1">
      <c r="B49" s="83"/>
      <c r="C49" s="74"/>
      <c r="D49" s="1358" t="s">
        <v>409</v>
      </c>
      <c r="E49" s="1359"/>
      <c r="F49" s="1359"/>
      <c r="G49" s="1359"/>
      <c r="H49" s="1359"/>
      <c r="I49" s="1360"/>
      <c r="J49" s="1382">
        <f>MIN(J40,J43)+J46</f>
        <v>0</v>
      </c>
      <c r="K49" s="1383"/>
      <c r="L49" s="1383"/>
      <c r="M49" s="1383"/>
      <c r="N49" s="1383"/>
      <c r="O49" s="1383"/>
      <c r="P49" s="1383"/>
      <c r="Q49" s="1383"/>
      <c r="R49" s="1384"/>
      <c r="S49" s="94" t="s">
        <v>165</v>
      </c>
      <c r="T49" s="77" t="s">
        <v>412</v>
      </c>
      <c r="U49" s="1385" t="s">
        <v>433</v>
      </c>
      <c r="V49" s="1385"/>
      <c r="W49" s="1385"/>
      <c r="X49" s="1385"/>
      <c r="Y49" s="1385"/>
      <c r="Z49" s="1385"/>
      <c r="AA49" s="83"/>
      <c r="AB49" s="111"/>
      <c r="AC49" s="112"/>
      <c r="AD49" s="113"/>
    </row>
    <row r="50" spans="2:30" s="110" customFormat="1" ht="15" customHeight="1">
      <c r="B50" s="83"/>
      <c r="C50" s="74"/>
      <c r="D50" s="170" t="s">
        <v>610</v>
      </c>
      <c r="E50" s="56"/>
      <c r="F50" s="56"/>
      <c r="G50" s="56"/>
      <c r="H50" s="56"/>
      <c r="I50" s="56"/>
      <c r="J50" s="56"/>
      <c r="K50" s="56"/>
      <c r="L50" s="56"/>
      <c r="M50" s="56"/>
      <c r="N50" s="56"/>
      <c r="O50" s="56"/>
      <c r="P50" s="56"/>
      <c r="Q50" s="56"/>
      <c r="R50" s="56"/>
      <c r="S50" s="56"/>
      <c r="T50" s="56"/>
      <c r="U50" s="56"/>
      <c r="V50" s="56"/>
      <c r="W50" s="56"/>
      <c r="X50" s="56"/>
      <c r="Y50" s="56"/>
      <c r="Z50" s="56"/>
      <c r="AA50" s="83"/>
      <c r="AB50" s="111"/>
      <c r="AC50" s="112"/>
      <c r="AD50" s="113"/>
    </row>
    <row r="51" spans="2:30" s="81" customFormat="1" ht="15">
      <c r="B51" s="76"/>
      <c r="C51" s="77"/>
      <c r="D51" s="56"/>
      <c r="E51" s="56"/>
      <c r="F51" s="56"/>
      <c r="G51" s="56"/>
      <c r="H51" s="56"/>
      <c r="I51" s="56"/>
      <c r="J51" s="56"/>
      <c r="K51" s="56"/>
      <c r="L51" s="56"/>
      <c r="M51" s="56"/>
      <c r="N51" s="56"/>
      <c r="O51" s="56"/>
      <c r="P51" s="56"/>
      <c r="Q51" s="56"/>
      <c r="R51" s="56"/>
      <c r="S51" s="56"/>
      <c r="T51" s="56"/>
      <c r="U51" s="56"/>
      <c r="V51" s="56"/>
      <c r="W51" s="56"/>
      <c r="X51" s="56"/>
      <c r="Y51" s="56"/>
      <c r="Z51" s="56"/>
      <c r="AA51" s="76"/>
      <c r="AB51" s="55"/>
      <c r="AC51" s="112"/>
      <c r="AD51" s="113"/>
    </row>
    <row r="52" spans="2:30" s="81" customFormat="1" ht="15">
      <c r="B52" s="76"/>
      <c r="C52" s="77"/>
      <c r="D52" s="78"/>
      <c r="E52" s="79"/>
      <c r="F52" s="79"/>
      <c r="G52" s="79"/>
      <c r="H52" s="79"/>
      <c r="I52" s="79"/>
      <c r="J52" s="79"/>
      <c r="K52" s="79"/>
      <c r="L52" s="79"/>
      <c r="M52" s="79"/>
      <c r="N52" s="79"/>
      <c r="O52" s="79"/>
      <c r="P52" s="79"/>
      <c r="Q52" s="79"/>
      <c r="R52" s="79"/>
      <c r="S52" s="79"/>
      <c r="T52" s="79"/>
      <c r="U52" s="80"/>
      <c r="V52" s="79"/>
      <c r="W52" s="79"/>
      <c r="X52" s="79"/>
      <c r="Y52" s="79"/>
      <c r="Z52" s="76"/>
      <c r="AA52" s="76"/>
      <c r="AB52" s="55"/>
      <c r="AC52" s="112"/>
      <c r="AD52" s="113"/>
    </row>
    <row r="53" spans="2:30" s="81" customFormat="1" ht="15">
      <c r="B53" s="76"/>
      <c r="C53" s="77"/>
      <c r="D53" s="78"/>
      <c r="E53" s="79"/>
      <c r="F53" s="79"/>
      <c r="G53" s="79"/>
      <c r="H53" s="79"/>
      <c r="I53" s="79"/>
      <c r="J53" s="79"/>
      <c r="K53" s="79"/>
      <c r="L53" s="79"/>
      <c r="M53" s="79"/>
      <c r="N53" s="79"/>
      <c r="O53" s="79"/>
      <c r="P53" s="79"/>
      <c r="Q53" s="79"/>
      <c r="R53" s="79"/>
      <c r="S53" s="79"/>
      <c r="T53" s="79"/>
      <c r="U53" s="80"/>
      <c r="V53" s="79"/>
      <c r="W53" s="79"/>
      <c r="X53" s="79"/>
      <c r="Y53" s="79"/>
      <c r="Z53" s="76"/>
      <c r="AA53" s="76"/>
      <c r="AB53" s="55"/>
      <c r="AC53" s="112"/>
      <c r="AD53" s="113"/>
    </row>
    <row r="54" spans="2:30" s="81" customFormat="1" ht="15">
      <c r="B54" s="76"/>
      <c r="C54" s="77"/>
      <c r="D54" s="78"/>
      <c r="E54" s="79"/>
      <c r="F54" s="79"/>
      <c r="G54" s="79"/>
      <c r="H54" s="79"/>
      <c r="I54" s="79"/>
      <c r="J54" s="79"/>
      <c r="K54" s="79"/>
      <c r="L54" s="79"/>
      <c r="M54" s="79"/>
      <c r="N54" s="79"/>
      <c r="O54" s="79"/>
      <c r="P54" s="79"/>
      <c r="Q54" s="79"/>
      <c r="R54" s="79"/>
      <c r="S54" s="79"/>
      <c r="T54" s="79"/>
      <c r="U54" s="80"/>
      <c r="V54" s="79"/>
      <c r="W54" s="79"/>
      <c r="X54" s="79"/>
      <c r="Y54" s="79"/>
      <c r="Z54" s="76"/>
      <c r="AA54" s="76"/>
      <c r="AB54" s="55"/>
      <c r="AC54" s="112"/>
      <c r="AD54" s="113"/>
    </row>
    <row r="55" spans="2:30" s="81" customFormat="1" ht="15">
      <c r="B55" s="76"/>
      <c r="C55" s="77"/>
      <c r="D55" s="78"/>
      <c r="E55" s="79"/>
      <c r="F55" s="79"/>
      <c r="G55" s="79"/>
      <c r="H55" s="79"/>
      <c r="I55" s="79"/>
      <c r="J55" s="79"/>
      <c r="K55" s="79"/>
      <c r="L55" s="79"/>
      <c r="M55" s="79"/>
      <c r="N55" s="79"/>
      <c r="O55" s="79"/>
      <c r="P55" s="79"/>
      <c r="Q55" s="79"/>
      <c r="R55" s="79"/>
      <c r="S55" s="79"/>
      <c r="T55" s="79"/>
      <c r="U55" s="80"/>
      <c r="V55" s="79"/>
      <c r="W55" s="79"/>
      <c r="X55" s="79"/>
      <c r="Y55" s="79"/>
      <c r="Z55" s="76"/>
      <c r="AA55" s="76"/>
      <c r="AB55" s="55"/>
      <c r="AC55" s="112"/>
      <c r="AD55" s="113"/>
    </row>
    <row r="56" spans="2:30" s="81" customFormat="1" ht="15">
      <c r="B56" s="76"/>
      <c r="C56" s="77"/>
      <c r="D56" s="78"/>
      <c r="E56" s="79"/>
      <c r="F56" s="79"/>
      <c r="G56" s="79"/>
      <c r="H56" s="79"/>
      <c r="I56" s="79"/>
      <c r="J56" s="79"/>
      <c r="K56" s="79"/>
      <c r="L56" s="79"/>
      <c r="M56" s="79"/>
      <c r="N56" s="79"/>
      <c r="O56" s="79"/>
      <c r="P56" s="79"/>
      <c r="Q56" s="79"/>
      <c r="R56" s="79"/>
      <c r="S56" s="79"/>
      <c r="T56" s="79"/>
      <c r="U56" s="80"/>
      <c r="V56" s="79"/>
      <c r="W56" s="79"/>
      <c r="X56" s="79"/>
      <c r="Y56" s="79"/>
      <c r="Z56" s="76"/>
      <c r="AA56" s="76"/>
      <c r="AB56" s="55"/>
      <c r="AC56" s="112"/>
      <c r="AD56" s="113"/>
    </row>
    <row r="57" spans="2:30" s="81" customFormat="1" ht="15">
      <c r="B57" s="76"/>
      <c r="C57" s="77"/>
      <c r="D57" s="78"/>
      <c r="E57" s="79"/>
      <c r="F57" s="79"/>
      <c r="G57" s="79"/>
      <c r="H57" s="79"/>
      <c r="I57" s="79"/>
      <c r="J57" s="79"/>
      <c r="K57" s="79"/>
      <c r="L57" s="79"/>
      <c r="M57" s="79"/>
      <c r="N57" s="79"/>
      <c r="O57" s="79"/>
      <c r="P57" s="79"/>
      <c r="Q57" s="79"/>
      <c r="R57" s="79"/>
      <c r="S57" s="79"/>
      <c r="T57" s="79"/>
      <c r="U57" s="80"/>
      <c r="V57" s="79"/>
      <c r="W57" s="79"/>
      <c r="X57" s="79"/>
      <c r="Y57" s="79"/>
      <c r="Z57" s="76"/>
      <c r="AA57" s="76"/>
      <c r="AB57" s="55"/>
      <c r="AC57" s="97"/>
      <c r="AD57" s="98"/>
    </row>
    <row r="58" spans="2:30" s="81" customFormat="1" ht="15">
      <c r="B58" s="76"/>
      <c r="C58" s="77"/>
      <c r="D58" s="78"/>
      <c r="E58" s="79"/>
      <c r="F58" s="79"/>
      <c r="G58" s="79"/>
      <c r="H58" s="79"/>
      <c r="I58" s="79"/>
      <c r="J58" s="79"/>
      <c r="K58" s="79"/>
      <c r="L58" s="79"/>
      <c r="M58" s="79"/>
      <c r="N58" s="79"/>
      <c r="O58" s="79"/>
      <c r="P58" s="79"/>
      <c r="Q58" s="79"/>
      <c r="R58" s="79"/>
      <c r="S58" s="79"/>
      <c r="T58" s="79"/>
      <c r="U58" s="80"/>
      <c r="V58" s="79"/>
      <c r="W58" s="79"/>
      <c r="X58" s="79"/>
      <c r="Y58" s="79"/>
      <c r="Z58" s="76"/>
      <c r="AA58" s="76"/>
      <c r="AB58" s="55"/>
      <c r="AC58" s="97"/>
      <c r="AD58" s="98"/>
    </row>
    <row r="59" spans="2:30" s="81" customFormat="1" ht="15">
      <c r="B59" s="76"/>
      <c r="C59" s="77"/>
      <c r="D59" s="78"/>
      <c r="E59" s="79"/>
      <c r="F59" s="79"/>
      <c r="G59" s="79"/>
      <c r="H59" s="79"/>
      <c r="I59" s="79"/>
      <c r="J59" s="79"/>
      <c r="K59" s="79"/>
      <c r="L59" s="79"/>
      <c r="M59" s="79"/>
      <c r="N59" s="79"/>
      <c r="O59" s="79"/>
      <c r="P59" s="79"/>
      <c r="Q59" s="79"/>
      <c r="R59" s="79"/>
      <c r="S59" s="79"/>
      <c r="T59" s="79"/>
      <c r="U59" s="80"/>
      <c r="V59" s="79"/>
      <c r="W59" s="79"/>
      <c r="X59" s="79"/>
      <c r="Y59" s="79"/>
      <c r="Z59" s="76"/>
      <c r="AA59" s="76"/>
      <c r="AB59" s="55"/>
      <c r="AC59" s="97"/>
      <c r="AD59" s="98"/>
    </row>
    <row r="60" spans="2:30" s="81" customFormat="1" ht="15">
      <c r="B60" s="76"/>
      <c r="C60" s="77"/>
      <c r="D60" s="78"/>
      <c r="E60" s="79"/>
      <c r="F60" s="79"/>
      <c r="G60" s="79"/>
      <c r="H60" s="79"/>
      <c r="I60" s="79"/>
      <c r="J60" s="79"/>
      <c r="K60" s="79"/>
      <c r="L60" s="79"/>
      <c r="M60" s="79"/>
      <c r="N60" s="79"/>
      <c r="O60" s="79"/>
      <c r="P60" s="79"/>
      <c r="Q60" s="79"/>
      <c r="R60" s="79"/>
      <c r="S60" s="79"/>
      <c r="T60" s="79"/>
      <c r="U60" s="80"/>
      <c r="V60" s="79"/>
      <c r="W60" s="79"/>
      <c r="X60" s="79"/>
      <c r="Y60" s="79"/>
      <c r="Z60" s="76"/>
      <c r="AA60" s="76"/>
      <c r="AB60" s="55"/>
      <c r="AC60" s="97"/>
      <c r="AD60" s="98"/>
    </row>
    <row r="61" spans="2:30" s="81" customFormat="1" ht="15">
      <c r="B61" s="76"/>
      <c r="C61" s="77"/>
      <c r="D61" s="78"/>
      <c r="E61" s="79"/>
      <c r="F61" s="79"/>
      <c r="G61" s="79"/>
      <c r="H61" s="79"/>
      <c r="I61" s="79"/>
      <c r="J61" s="79"/>
      <c r="K61" s="79"/>
      <c r="L61" s="79"/>
      <c r="M61" s="79"/>
      <c r="N61" s="79"/>
      <c r="O61" s="79"/>
      <c r="P61" s="79"/>
      <c r="Q61" s="79"/>
      <c r="R61" s="79"/>
      <c r="S61" s="79"/>
      <c r="T61" s="79"/>
      <c r="U61" s="80"/>
      <c r="V61" s="79"/>
      <c r="W61" s="79"/>
      <c r="X61" s="79"/>
      <c r="Y61" s="79"/>
      <c r="Z61" s="76"/>
      <c r="AA61" s="76"/>
      <c r="AB61" s="55"/>
      <c r="AC61" s="97"/>
      <c r="AD61" s="98"/>
    </row>
    <row r="62" spans="2:30" s="81" customFormat="1" ht="15">
      <c r="B62" s="76"/>
      <c r="C62" s="77"/>
      <c r="D62" s="78"/>
      <c r="E62" s="79"/>
      <c r="F62" s="79"/>
      <c r="G62" s="79"/>
      <c r="H62" s="79"/>
      <c r="I62" s="79"/>
      <c r="J62" s="79"/>
      <c r="K62" s="79"/>
      <c r="L62" s="79"/>
      <c r="M62" s="79"/>
      <c r="N62" s="79"/>
      <c r="O62" s="79"/>
      <c r="P62" s="79"/>
      <c r="Q62" s="79"/>
      <c r="R62" s="79"/>
      <c r="S62" s="79"/>
      <c r="T62" s="79"/>
      <c r="U62" s="80"/>
      <c r="V62" s="79"/>
      <c r="W62" s="79"/>
      <c r="X62" s="79"/>
      <c r="Y62" s="79"/>
      <c r="Z62" s="76"/>
      <c r="AA62" s="76"/>
      <c r="AB62" s="55"/>
      <c r="AC62" s="97"/>
      <c r="AD62" s="98"/>
    </row>
    <row r="63" spans="2:30" s="81" customFormat="1" ht="15">
      <c r="B63" s="76"/>
      <c r="C63" s="77"/>
      <c r="D63" s="78"/>
      <c r="E63" s="79"/>
      <c r="F63" s="79"/>
      <c r="G63" s="79"/>
      <c r="H63" s="79"/>
      <c r="I63" s="79"/>
      <c r="J63" s="79"/>
      <c r="K63" s="79"/>
      <c r="L63" s="79"/>
      <c r="M63" s="79"/>
      <c r="N63" s="79"/>
      <c r="O63" s="79"/>
      <c r="P63" s="79"/>
      <c r="Q63" s="79"/>
      <c r="R63" s="79"/>
      <c r="S63" s="79"/>
      <c r="T63" s="79"/>
      <c r="U63" s="80"/>
      <c r="V63" s="79"/>
      <c r="W63" s="79"/>
      <c r="X63" s="79"/>
      <c r="Y63" s="79"/>
      <c r="Z63" s="76"/>
      <c r="AA63" s="76"/>
      <c r="AB63" s="55"/>
      <c r="AC63" s="97"/>
      <c r="AD63" s="98"/>
    </row>
    <row r="64" spans="2:30" s="81" customFormat="1" ht="15">
      <c r="B64" s="76"/>
      <c r="C64" s="77"/>
      <c r="D64" s="78"/>
      <c r="E64" s="79"/>
      <c r="F64" s="79"/>
      <c r="G64" s="79"/>
      <c r="H64" s="79"/>
      <c r="I64" s="79"/>
      <c r="J64" s="79"/>
      <c r="K64" s="79"/>
      <c r="L64" s="79"/>
      <c r="M64" s="79"/>
      <c r="N64" s="79"/>
      <c r="O64" s="79"/>
      <c r="P64" s="79"/>
      <c r="Q64" s="79"/>
      <c r="R64" s="79"/>
      <c r="S64" s="79"/>
      <c r="T64" s="79"/>
      <c r="U64" s="80"/>
      <c r="V64" s="79"/>
      <c r="W64" s="79"/>
      <c r="X64" s="79"/>
      <c r="Y64" s="79"/>
      <c r="Z64" s="76"/>
      <c r="AA64" s="76"/>
      <c r="AB64" s="55"/>
      <c r="AC64" s="97"/>
      <c r="AD64" s="98"/>
    </row>
    <row r="65" spans="2:31" ht="12.75" customHeight="1">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C65" s="97"/>
      <c r="AD65" s="98"/>
    </row>
    <row r="66" spans="2:31" ht="20.100000000000001" customHeight="1">
      <c r="AC66" s="97"/>
      <c r="AD66" s="98"/>
    </row>
    <row r="67" spans="2:31" ht="20.100000000000001" customHeight="1">
      <c r="AC67" s="97"/>
      <c r="AD67" s="98"/>
    </row>
    <row r="68" spans="2:31" ht="20.100000000000001" customHeight="1">
      <c r="AC68" s="97"/>
      <c r="AD68" s="98"/>
    </row>
    <row r="69" spans="2:31" ht="20.100000000000001" customHeight="1">
      <c r="AC69" s="97"/>
      <c r="AD69" s="98"/>
    </row>
    <row r="70" spans="2:31" ht="20.100000000000001" customHeight="1">
      <c r="AC70" s="97"/>
      <c r="AD70" s="98"/>
      <c r="AE70" s="99"/>
    </row>
    <row r="71" spans="2:31" ht="20.100000000000001" customHeight="1">
      <c r="AC71" s="97"/>
      <c r="AD71" s="98"/>
    </row>
    <row r="72" spans="2:31" ht="20.100000000000001" customHeight="1">
      <c r="AC72" s="97"/>
      <c r="AD72" s="98"/>
    </row>
    <row r="73" spans="2:31" ht="20.100000000000001" customHeight="1">
      <c r="AC73" s="97"/>
      <c r="AD73" s="98"/>
    </row>
    <row r="74" spans="2:31" ht="20.100000000000001" customHeight="1">
      <c r="AC74" s="97"/>
      <c r="AD74" s="98"/>
    </row>
    <row r="75" spans="2:31" ht="20.100000000000001" customHeight="1">
      <c r="AC75" s="97"/>
      <c r="AD75" s="98"/>
    </row>
    <row r="76" spans="2:31" ht="20.100000000000001" customHeight="1">
      <c r="AC76" s="97"/>
      <c r="AD76" s="98"/>
    </row>
    <row r="77" spans="2:31" ht="20.100000000000001" customHeight="1">
      <c r="AC77" s="97"/>
      <c r="AD77" s="98"/>
    </row>
    <row r="78" spans="2:31" ht="20.100000000000001" customHeight="1">
      <c r="AC78" s="97"/>
      <c r="AD78" s="98"/>
    </row>
    <row r="79" spans="2:31" ht="20.100000000000001" customHeight="1">
      <c r="AC79" s="97"/>
      <c r="AD79" s="98"/>
    </row>
    <row r="80" spans="2:31" ht="20.100000000000001" customHeight="1">
      <c r="AC80" s="97"/>
      <c r="AD80" s="98"/>
    </row>
    <row r="81" spans="29:30" ht="20.100000000000001" customHeight="1">
      <c r="AC81" s="97"/>
      <c r="AD81" s="98"/>
    </row>
    <row r="82" spans="29:30" ht="20.100000000000001" customHeight="1">
      <c r="AC82" s="100"/>
      <c r="AD82" s="101"/>
    </row>
    <row r="83" spans="29:30" ht="20.100000000000001" customHeight="1">
      <c r="AC83" s="97"/>
      <c r="AD83" s="98"/>
    </row>
    <row r="84" spans="29:30" ht="20.100000000000001" customHeight="1">
      <c r="AC84" s="97"/>
      <c r="AD84" s="98"/>
    </row>
    <row r="85" spans="29:30" ht="20.100000000000001" customHeight="1">
      <c r="AC85" s="97"/>
      <c r="AD85" s="98"/>
    </row>
    <row r="86" spans="29:30" ht="20.100000000000001" customHeight="1">
      <c r="AC86" s="97"/>
      <c r="AD86" s="98"/>
    </row>
    <row r="87" spans="29:30" ht="20.100000000000001" customHeight="1">
      <c r="AC87" s="97"/>
      <c r="AD87" s="98"/>
    </row>
    <row r="88" spans="29:30" ht="20.100000000000001" customHeight="1">
      <c r="AC88" s="97"/>
      <c r="AD88" s="98"/>
    </row>
    <row r="89" spans="29:30" ht="20.100000000000001" customHeight="1">
      <c r="AC89" s="97"/>
      <c r="AD89" s="98"/>
    </row>
    <row r="90" spans="29:30" ht="20.100000000000001" customHeight="1">
      <c r="AC90" s="97"/>
      <c r="AD90" s="98"/>
    </row>
    <row r="91" spans="29:30" ht="20.100000000000001" customHeight="1">
      <c r="AC91" s="97"/>
      <c r="AD91" s="98"/>
    </row>
    <row r="99" spans="30:30" ht="20.100000000000001" customHeight="1">
      <c r="AD99" s="102"/>
    </row>
    <row r="100" spans="30:30" ht="20.100000000000001" customHeight="1">
      <c r="AD100" s="103"/>
    </row>
    <row r="164" spans="29:30" ht="20.100000000000001" customHeight="1">
      <c r="AC164" s="104"/>
      <c r="AD164" s="105"/>
    </row>
    <row r="165" spans="29:30" ht="20.100000000000001" customHeight="1">
      <c r="AC165" s="104"/>
      <c r="AD165" s="105"/>
    </row>
    <row r="166" spans="29:30" ht="20.100000000000001" customHeight="1">
      <c r="AC166" s="104"/>
      <c r="AD166" s="105"/>
    </row>
    <row r="167" spans="29:30" ht="20.100000000000001" customHeight="1">
      <c r="AC167" s="104"/>
      <c r="AD167" s="105"/>
    </row>
    <row r="168" spans="29:30" ht="20.100000000000001" customHeight="1">
      <c r="AC168" s="104"/>
      <c r="AD168" s="105"/>
    </row>
    <row r="169" spans="29:30" ht="20.100000000000001" customHeight="1">
      <c r="AC169" s="104"/>
      <c r="AD169" s="105"/>
    </row>
    <row r="170" spans="29:30" ht="20.100000000000001" customHeight="1">
      <c r="AC170" s="104"/>
      <c r="AD170" s="105"/>
    </row>
    <row r="171" spans="29:30" ht="20.100000000000001" customHeight="1">
      <c r="AC171" s="104"/>
      <c r="AD171" s="105"/>
    </row>
    <row r="172" spans="29:30" ht="20.100000000000001" customHeight="1">
      <c r="AC172" s="104"/>
      <c r="AD172" s="105"/>
    </row>
    <row r="173" spans="29:30" ht="20.100000000000001" customHeight="1">
      <c r="AC173" s="104"/>
      <c r="AD173" s="105"/>
    </row>
    <row r="174" spans="29:30" ht="20.100000000000001" customHeight="1">
      <c r="AC174" s="104"/>
      <c r="AD174" s="105"/>
    </row>
    <row r="175" spans="29:30" ht="20.100000000000001" customHeight="1">
      <c r="AC175" s="104"/>
      <c r="AD175" s="105"/>
    </row>
    <row r="176" spans="29:30" ht="20.100000000000001" customHeight="1">
      <c r="AC176" s="104"/>
      <c r="AD176" s="105"/>
    </row>
    <row r="177" spans="29:30" ht="20.100000000000001" customHeight="1">
      <c r="AC177" s="104"/>
      <c r="AD177" s="105"/>
    </row>
    <row r="178" spans="29:30" ht="20.100000000000001" customHeight="1">
      <c r="AC178" s="104"/>
      <c r="AD178" s="105"/>
    </row>
    <row r="179" spans="29:30" ht="20.100000000000001" customHeight="1">
      <c r="AC179" s="104"/>
      <c r="AD179" s="105"/>
    </row>
    <row r="180" spans="29:30" ht="20.100000000000001" customHeight="1">
      <c r="AC180" s="104"/>
      <c r="AD180" s="105"/>
    </row>
    <row r="181" spans="29:30" ht="20.100000000000001" customHeight="1">
      <c r="AC181" s="104"/>
      <c r="AD181" s="105"/>
    </row>
    <row r="182" spans="29:30" ht="20.100000000000001" customHeight="1">
      <c r="AC182" s="104"/>
      <c r="AD182" s="105"/>
    </row>
    <row r="183" spans="29:30" ht="20.100000000000001" customHeight="1">
      <c r="AC183" s="104"/>
      <c r="AD183" s="105"/>
    </row>
    <row r="184" spans="29:30" ht="20.100000000000001" customHeight="1">
      <c r="AC184" s="104"/>
      <c r="AD184" s="105"/>
    </row>
    <row r="185" spans="29:30" ht="20.100000000000001" customHeight="1">
      <c r="AC185" s="104"/>
      <c r="AD185" s="105"/>
    </row>
    <row r="186" spans="29:30" ht="20.100000000000001" customHeight="1">
      <c r="AC186" s="104"/>
      <c r="AD186" s="105"/>
    </row>
    <row r="187" spans="29:30" ht="20.100000000000001" customHeight="1">
      <c r="AC187" s="104"/>
      <c r="AD187" s="105"/>
    </row>
    <row r="188" spans="29:30" ht="20.100000000000001" customHeight="1">
      <c r="AC188" s="104"/>
      <c r="AD188" s="105"/>
    </row>
    <row r="189" spans="29:30" ht="20.100000000000001" customHeight="1">
      <c r="AC189" s="104"/>
      <c r="AD189" s="105"/>
    </row>
    <row r="190" spans="29:30" ht="20.100000000000001" customHeight="1">
      <c r="AC190" s="104"/>
      <c r="AD190" s="105"/>
    </row>
    <row r="191" spans="29:30" ht="20.100000000000001" customHeight="1">
      <c r="AC191" s="104"/>
      <c r="AD191" s="105"/>
    </row>
    <row r="192" spans="29:30" ht="20.100000000000001" customHeight="1">
      <c r="AC192" s="104"/>
      <c r="AD192" s="105"/>
    </row>
    <row r="193" spans="29:30" ht="20.100000000000001" customHeight="1">
      <c r="AC193" s="104"/>
      <c r="AD193" s="105"/>
    </row>
    <row r="194" spans="29:30" ht="20.100000000000001" customHeight="1">
      <c r="AC194" s="104"/>
      <c r="AD194" s="105"/>
    </row>
    <row r="195" spans="29:30" ht="20.100000000000001" customHeight="1">
      <c r="AC195" s="104"/>
      <c r="AD195" s="105"/>
    </row>
    <row r="196" spans="29:30" ht="20.100000000000001" customHeight="1">
      <c r="AC196" s="104"/>
      <c r="AD196" s="105"/>
    </row>
    <row r="197" spans="29:30" ht="20.100000000000001" customHeight="1">
      <c r="AC197" s="104"/>
      <c r="AD197" s="105"/>
    </row>
    <row r="198" spans="29:30" ht="20.100000000000001" customHeight="1">
      <c r="AC198" s="104"/>
      <c r="AD198" s="105"/>
    </row>
    <row r="199" spans="29:30" ht="20.100000000000001" customHeight="1">
      <c r="AC199" s="104"/>
      <c r="AD199" s="105"/>
    </row>
    <row r="200" spans="29:30" ht="20.100000000000001" customHeight="1">
      <c r="AC200" s="104"/>
      <c r="AD200" s="105"/>
    </row>
    <row r="201" spans="29:30" ht="20.100000000000001" customHeight="1">
      <c r="AC201" s="104"/>
      <c r="AD201" s="105"/>
    </row>
    <row r="202" spans="29:30" ht="20.100000000000001" customHeight="1">
      <c r="AC202" s="104"/>
      <c r="AD202" s="105"/>
    </row>
    <row r="203" spans="29:30" ht="20.100000000000001" customHeight="1">
      <c r="AC203" s="104"/>
      <c r="AD203" s="105"/>
    </row>
    <row r="204" spans="29:30" ht="20.100000000000001" customHeight="1">
      <c r="AC204" s="104"/>
      <c r="AD204" s="105"/>
    </row>
    <row r="205" spans="29:30" ht="20.100000000000001" customHeight="1">
      <c r="AC205" s="106"/>
      <c r="AD205" s="58"/>
    </row>
    <row r="206" spans="29:30" ht="20.100000000000001" customHeight="1">
      <c r="AC206" s="106"/>
      <c r="AD206" s="58"/>
    </row>
    <row r="207" spans="29:30" ht="20.100000000000001" customHeight="1">
      <c r="AC207" s="107"/>
      <c r="AD207" s="60"/>
    </row>
    <row r="208" spans="29:30" ht="20.100000000000001" customHeight="1">
      <c r="AC208" s="107"/>
      <c r="AD208" s="60"/>
    </row>
    <row r="209" spans="29:30" ht="20.100000000000001" customHeight="1">
      <c r="AC209" s="107"/>
      <c r="AD209" s="60"/>
    </row>
    <row r="210" spans="29:30" ht="20.100000000000001" customHeight="1">
      <c r="AC210" s="107"/>
      <c r="AD210" s="60"/>
    </row>
  </sheetData>
  <sheetProtection formatCells="0" formatRows="0" deleteRows="0" selectLockedCells="1" autoFilter="0" pivotTables="0"/>
  <mergeCells count="48">
    <mergeCell ref="D49:I49"/>
    <mergeCell ref="J49:R49"/>
    <mergeCell ref="U49:Z49"/>
    <mergeCell ref="D43:I43"/>
    <mergeCell ref="J43:R43"/>
    <mergeCell ref="U43:Z43"/>
    <mergeCell ref="D46:I46"/>
    <mergeCell ref="J46:R46"/>
    <mergeCell ref="U46:Z46"/>
    <mergeCell ref="D37:I37"/>
    <mergeCell ref="J37:R37"/>
    <mergeCell ref="U37:Z37"/>
    <mergeCell ref="D40:I40"/>
    <mergeCell ref="J40:R40"/>
    <mergeCell ref="U40:Z40"/>
    <mergeCell ref="D35:R36"/>
    <mergeCell ref="D24:I24"/>
    <mergeCell ref="J24:R24"/>
    <mergeCell ref="D28:I28"/>
    <mergeCell ref="J28:R28"/>
    <mergeCell ref="U24:Z24"/>
    <mergeCell ref="D31:I31"/>
    <mergeCell ref="J31:R31"/>
    <mergeCell ref="D32:I32"/>
    <mergeCell ref="J32:R32"/>
    <mergeCell ref="U32:Z32"/>
    <mergeCell ref="D25:I25"/>
    <mergeCell ref="J25:R25"/>
    <mergeCell ref="U31:Z31"/>
    <mergeCell ref="D18:I18"/>
    <mergeCell ref="J18:V18"/>
    <mergeCell ref="D19:I19"/>
    <mergeCell ref="J19:V19"/>
    <mergeCell ref="D20:I20"/>
    <mergeCell ref="J20:V20"/>
    <mergeCell ref="D15:I15"/>
    <mergeCell ref="J15:V15"/>
    <mergeCell ref="D16:I16"/>
    <mergeCell ref="J16:V16"/>
    <mergeCell ref="D17:I17"/>
    <mergeCell ref="J17:V17"/>
    <mergeCell ref="D14:I14"/>
    <mergeCell ref="J14:V14"/>
    <mergeCell ref="D8:I8"/>
    <mergeCell ref="D11:I11"/>
    <mergeCell ref="J11:V11"/>
    <mergeCell ref="T8:X8"/>
    <mergeCell ref="J8:S8"/>
  </mergeCells>
  <phoneticPr fontId="23"/>
  <conditionalFormatting sqref="B1:B3">
    <cfRule type="expression" dxfId="240" priority="27">
      <formula>_xlfn.ISFORMULA(B1)=TRUE</formula>
    </cfRule>
  </conditionalFormatting>
  <conditionalFormatting sqref="J14:J19">
    <cfRule type="containsBlanks" dxfId="239" priority="11">
      <formula>LEN(TRIM(J14))=0</formula>
    </cfRule>
  </conditionalFormatting>
  <conditionalFormatting sqref="J18">
    <cfRule type="expression" priority="10">
      <formula>CELL("protect",J18)=0</formula>
    </cfRule>
  </conditionalFormatting>
  <conditionalFormatting sqref="J31">
    <cfRule type="containsBlanks" dxfId="238" priority="24">
      <formula>LEN(TRIM(J31))=0</formula>
    </cfRule>
    <cfRule type="expression" dxfId="237" priority="25">
      <formula>#REF!="■"</formula>
    </cfRule>
    <cfRule type="expression" dxfId="236" priority="26">
      <formula>#REF!="■"</formula>
    </cfRule>
  </conditionalFormatting>
  <conditionalFormatting sqref="J24:R25">
    <cfRule type="notContainsBlanks" dxfId="235" priority="12">
      <formula>LEN(TRIM(J24))&gt;0</formula>
    </cfRule>
    <cfRule type="expression" dxfId="234" priority="13">
      <formula>#REF!="■"</formula>
    </cfRule>
  </conditionalFormatting>
  <conditionalFormatting sqref="J37:R37">
    <cfRule type="containsBlanks" dxfId="233" priority="1">
      <formula>LEN(TRIM(J37))=0</formula>
    </cfRule>
  </conditionalFormatting>
  <conditionalFormatting sqref="J46:R46">
    <cfRule type="containsBlanks" dxfId="232" priority="3">
      <formula>LEN(TRIM(J46))=0</formula>
    </cfRule>
  </conditionalFormatting>
  <conditionalFormatting sqref="J11:V11">
    <cfRule type="containsBlanks" dxfId="231" priority="2">
      <formula>LEN(TRIM(J11))=0</formula>
    </cfRule>
  </conditionalFormatting>
  <conditionalFormatting sqref="T8">
    <cfRule type="containsBlanks" dxfId="230" priority="8">
      <formula>LEN(TRIM(T8))=0</formula>
    </cfRule>
  </conditionalFormatting>
  <conditionalFormatting sqref="T8:X8">
    <cfRule type="expression" dxfId="229" priority="7">
      <formula>_xlfn.ISFORMULA(T8)=TRUE</formula>
    </cfRule>
  </conditionalFormatting>
  <conditionalFormatting sqref="W16:X16 W17">
    <cfRule type="expression" priority="6">
      <formula>CELL("protect",W16)=0</formula>
    </cfRule>
  </conditionalFormatting>
  <conditionalFormatting sqref="W20:X20">
    <cfRule type="expression" priority="4">
      <formula>CELL("protect",W20)=0</formula>
    </cfRule>
  </conditionalFormatting>
  <conditionalFormatting sqref="W19:AB19 AD99:AD100 AC164:AD210">
    <cfRule type="expression" priority="29">
      <formula>CELL("protect",W19)=0</formula>
    </cfRule>
  </conditionalFormatting>
  <conditionalFormatting sqref="AB37">
    <cfRule type="expression" dxfId="228" priority="9">
      <formula>_xlfn.ISFORMULA(AB37)=TRUE</formula>
    </cfRule>
  </conditionalFormatting>
  <conditionalFormatting sqref="AB43">
    <cfRule type="expression" dxfId="227" priority="22">
      <formula>_xlfn.ISFORMULA(AB43)=TRUE</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8" orientation="portrait" r:id="rId1"/>
  <headerFooter scaleWithDoc="0">
    <oddFooter>&amp;R&amp;K00-043R6中層ZEH-M_ver.1</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D530D-997F-4FDD-8E9C-6E7C95FAD981}">
  <sheetPr>
    <outlinePr summaryBelow="0"/>
    <pageSetUpPr fitToPage="1"/>
  </sheetPr>
  <dimension ref="B1:BH243"/>
  <sheetViews>
    <sheetView showGridLines="0" view="pageBreakPreview" topLeftCell="B2" zoomScale="80" zoomScaleNormal="90" zoomScaleSheetLayoutView="80" zoomScalePageLayoutView="77" workbookViewId="0">
      <selection activeCell="D13" sqref="D13:F13"/>
    </sheetView>
  </sheetViews>
  <sheetFormatPr defaultColWidth="4" defaultRowHeight="16.5" customHeight="1" outlineLevelRow="1"/>
  <cols>
    <col min="1" max="1" width="0" style="114" hidden="1" customWidth="1"/>
    <col min="2" max="31" width="4" style="114"/>
    <col min="32" max="32" width="4" style="322"/>
    <col min="33" max="34" width="4" style="114"/>
    <col min="35" max="35" width="4" style="322"/>
    <col min="36" max="38" width="4" style="114"/>
    <col min="39" max="39" width="4" style="598" customWidth="1"/>
    <col min="40" max="60" width="4" style="371"/>
    <col min="61" max="16384" width="4" style="114"/>
  </cols>
  <sheetData>
    <row r="1" spans="2:60" s="49" customFormat="1" ht="15.75" hidden="1" customHeight="1">
      <c r="B1" s="350"/>
      <c r="C1" s="597"/>
      <c r="D1" s="597"/>
      <c r="E1" s="597"/>
      <c r="AG1" s="325"/>
      <c r="AH1" s="325"/>
    </row>
    <row r="2" spans="2:60" s="49" customFormat="1" ht="27.75" customHeight="1">
      <c r="B2" s="50" t="s">
        <v>756</v>
      </c>
      <c r="C2" s="597"/>
      <c r="D2" s="597"/>
      <c r="E2" s="597"/>
      <c r="AG2" s="325"/>
      <c r="AH2" s="325"/>
    </row>
    <row r="3" spans="2:60" ht="20.100000000000001" customHeight="1">
      <c r="B3" s="1403" t="s">
        <v>986</v>
      </c>
      <c r="C3" s="1403"/>
      <c r="D3" s="1403"/>
      <c r="E3" s="1403"/>
      <c r="F3" s="1403"/>
      <c r="G3" s="1403"/>
      <c r="H3" s="1403"/>
      <c r="I3" s="1403"/>
      <c r="J3" s="1403"/>
      <c r="K3" s="1403"/>
      <c r="L3" s="1403"/>
      <c r="M3" s="1403"/>
      <c r="N3" s="1403"/>
      <c r="O3" s="1403"/>
      <c r="P3" s="1403"/>
      <c r="Q3" s="1403"/>
      <c r="R3" s="1403"/>
      <c r="S3" s="1403"/>
      <c r="T3" s="1403"/>
      <c r="U3" s="1403"/>
      <c r="V3" s="1403"/>
      <c r="W3" s="1403"/>
      <c r="X3" s="1403"/>
      <c r="Y3" s="1403"/>
      <c r="Z3" s="1403"/>
      <c r="AA3" s="1403"/>
      <c r="AB3" s="1403"/>
      <c r="AC3" s="1403"/>
      <c r="AD3" s="1403"/>
      <c r="AE3" s="1403"/>
      <c r="AF3" s="1403"/>
      <c r="AG3" s="1403"/>
      <c r="AH3" s="1403"/>
      <c r="AI3" s="1403"/>
      <c r="AJ3" s="1403"/>
      <c r="AK3" s="1403"/>
      <c r="AL3" s="1403"/>
    </row>
    <row r="4" spans="2:60" ht="19.5" hidden="1" customHeight="1">
      <c r="B4" s="319" t="s">
        <v>757</v>
      </c>
      <c r="C4" s="315"/>
      <c r="D4" s="315"/>
      <c r="E4" s="314"/>
      <c r="F4" s="314"/>
      <c r="G4" s="314"/>
      <c r="H4" s="314"/>
      <c r="I4" s="314"/>
      <c r="J4" s="314"/>
      <c r="K4" s="314"/>
      <c r="L4" s="314"/>
      <c r="M4" s="314"/>
      <c r="N4" s="314"/>
      <c r="O4" s="314"/>
      <c r="P4" s="314"/>
      <c r="Q4" s="315"/>
      <c r="R4" s="315"/>
      <c r="S4" s="315"/>
      <c r="T4" s="315"/>
      <c r="U4" s="315"/>
      <c r="V4" s="315"/>
      <c r="W4" s="315"/>
      <c r="X4" s="315"/>
      <c r="Y4" s="315"/>
      <c r="Z4" s="315"/>
      <c r="AA4" s="315"/>
      <c r="AB4" s="315"/>
      <c r="AC4" s="315"/>
      <c r="AD4" s="315"/>
      <c r="AE4" s="315"/>
      <c r="AF4" s="315"/>
      <c r="AG4" s="315"/>
      <c r="AH4" s="315"/>
      <c r="AI4" s="315"/>
      <c r="AJ4" s="315"/>
      <c r="AK4" s="315"/>
      <c r="AL4" s="315"/>
      <c r="AM4" s="599"/>
      <c r="AN4" s="600"/>
    </row>
    <row r="5" spans="2:60" ht="24" hidden="1" customHeight="1">
      <c r="B5" s="1404" t="s">
        <v>758</v>
      </c>
      <c r="C5" s="1405"/>
      <c r="D5" s="1405"/>
      <c r="E5" s="1405"/>
      <c r="F5" s="1405"/>
      <c r="G5" s="1405"/>
      <c r="H5" s="1405"/>
      <c r="I5" s="1405"/>
      <c r="J5" s="1406"/>
      <c r="K5" s="1410">
        <f>IFERROR(ROUNDUP(SUM(S13:V242)/COUNT(S13:$V$242),2),0)</f>
        <v>0</v>
      </c>
      <c r="L5" s="1411"/>
      <c r="M5" s="1411"/>
      <c r="N5" s="1411"/>
      <c r="O5" s="1411"/>
      <c r="P5" s="1411"/>
      <c r="Q5" s="1411"/>
      <c r="R5" s="1412"/>
      <c r="S5" s="1404" t="s">
        <v>759</v>
      </c>
      <c r="T5" s="1405"/>
      <c r="U5" s="1405"/>
      <c r="V5" s="1405"/>
      <c r="W5" s="1405"/>
      <c r="X5" s="1405"/>
      <c r="Y5" s="1405"/>
      <c r="Z5" s="1406"/>
      <c r="AA5" s="1416">
        <v>0</v>
      </c>
      <c r="AB5" s="1417"/>
      <c r="AC5" s="1417"/>
      <c r="AD5" s="1417"/>
      <c r="AE5" s="1417"/>
      <c r="AF5" s="1417"/>
      <c r="AG5" s="1417"/>
      <c r="AH5" s="1417"/>
      <c r="AI5" s="1417"/>
      <c r="AJ5" s="1420" t="s">
        <v>760</v>
      </c>
      <c r="AK5" s="1421"/>
      <c r="AL5" s="1424"/>
      <c r="AM5" s="1441"/>
      <c r="AN5" s="600"/>
      <c r="AO5" s="600"/>
    </row>
    <row r="6" spans="2:60" ht="24" hidden="1" customHeight="1">
      <c r="B6" s="1407"/>
      <c r="C6" s="1408"/>
      <c r="D6" s="1408"/>
      <c r="E6" s="1408"/>
      <c r="F6" s="1408"/>
      <c r="G6" s="1408"/>
      <c r="H6" s="1408"/>
      <c r="I6" s="1408"/>
      <c r="J6" s="1409"/>
      <c r="K6" s="1413"/>
      <c r="L6" s="1414"/>
      <c r="M6" s="1414"/>
      <c r="N6" s="1414"/>
      <c r="O6" s="1414"/>
      <c r="P6" s="1414"/>
      <c r="Q6" s="1414"/>
      <c r="R6" s="1415"/>
      <c r="S6" s="1407"/>
      <c r="T6" s="1408"/>
      <c r="U6" s="1408"/>
      <c r="V6" s="1408"/>
      <c r="W6" s="1408"/>
      <c r="X6" s="1408"/>
      <c r="Y6" s="1408"/>
      <c r="Z6" s="1409"/>
      <c r="AA6" s="1418"/>
      <c r="AB6" s="1419"/>
      <c r="AC6" s="1419"/>
      <c r="AD6" s="1419"/>
      <c r="AE6" s="1419"/>
      <c r="AF6" s="1419"/>
      <c r="AG6" s="1419"/>
      <c r="AH6" s="1419"/>
      <c r="AI6" s="1419"/>
      <c r="AJ6" s="1422"/>
      <c r="AK6" s="1423"/>
      <c r="AL6" s="1424"/>
      <c r="AM6" s="1441"/>
      <c r="AN6" s="600"/>
      <c r="AO6" s="600"/>
    </row>
    <row r="7" spans="2:60" ht="45" hidden="1" customHeight="1">
      <c r="B7" s="1442" t="s">
        <v>761</v>
      </c>
      <c r="C7" s="1443"/>
      <c r="D7" s="1443"/>
      <c r="E7" s="1443"/>
      <c r="F7" s="1443"/>
      <c r="G7" s="1443"/>
      <c r="H7" s="1443"/>
      <c r="I7" s="1443"/>
      <c r="J7" s="1444"/>
      <c r="K7" s="1445">
        <f>SUM(O13:R242)</f>
        <v>0</v>
      </c>
      <c r="L7" s="1446"/>
      <c r="M7" s="1446"/>
      <c r="N7" s="1446"/>
      <c r="O7" s="1446"/>
      <c r="P7" s="1446"/>
      <c r="Q7" s="1446"/>
      <c r="R7" s="1447"/>
      <c r="S7" s="1442" t="s">
        <v>762</v>
      </c>
      <c r="T7" s="1443"/>
      <c r="U7" s="1443"/>
      <c r="V7" s="1443"/>
      <c r="W7" s="1443"/>
      <c r="X7" s="1443"/>
      <c r="Y7" s="1443"/>
      <c r="Z7" s="1444"/>
      <c r="AA7" s="1448">
        <f>SUM(W13:Z242)</f>
        <v>0</v>
      </c>
      <c r="AB7" s="1449"/>
      <c r="AC7" s="1449"/>
      <c r="AD7" s="1449"/>
      <c r="AE7" s="1449"/>
      <c r="AF7" s="1449"/>
      <c r="AG7" s="1449"/>
      <c r="AH7" s="1449"/>
      <c r="AI7" s="1449"/>
      <c r="AJ7" s="1449"/>
      <c r="AK7" s="1450"/>
      <c r="AL7" s="320"/>
      <c r="AM7" s="599"/>
      <c r="AN7" s="600"/>
      <c r="AO7" s="600"/>
    </row>
    <row r="8" spans="2:60" s="315" customFormat="1" ht="20.100000000000001" customHeight="1">
      <c r="B8" s="321"/>
      <c r="J8" s="314"/>
      <c r="K8" s="314"/>
      <c r="L8" s="314"/>
      <c r="M8" s="314"/>
      <c r="N8" s="314"/>
      <c r="O8" s="314"/>
      <c r="P8" s="314"/>
      <c r="AM8" s="599"/>
      <c r="AN8" s="600"/>
      <c r="AO8" s="600"/>
      <c r="AP8" s="600"/>
      <c r="AQ8" s="600"/>
      <c r="AR8" s="600"/>
      <c r="AS8" s="600"/>
      <c r="AT8" s="600"/>
      <c r="AU8" s="600"/>
      <c r="AV8" s="600"/>
      <c r="AW8" s="600"/>
      <c r="AX8" s="600"/>
      <c r="AY8" s="600"/>
      <c r="AZ8" s="600"/>
      <c r="BA8" s="600"/>
      <c r="BB8" s="600"/>
      <c r="BC8" s="600"/>
      <c r="BD8" s="600"/>
      <c r="BE8" s="600"/>
      <c r="BF8" s="600"/>
      <c r="BG8" s="600"/>
      <c r="BH8" s="600"/>
    </row>
    <row r="9" spans="2:60" ht="19.5" customHeight="1">
      <c r="B9" s="1451" t="s">
        <v>161</v>
      </c>
      <c r="C9" s="1452"/>
      <c r="D9" s="1451" t="s">
        <v>162</v>
      </c>
      <c r="E9" s="1457"/>
      <c r="F9" s="1452"/>
      <c r="G9" s="1404" t="s">
        <v>741</v>
      </c>
      <c r="H9" s="1405"/>
      <c r="I9" s="1405"/>
      <c r="J9" s="1406"/>
      <c r="K9" s="1404" t="s">
        <v>824</v>
      </c>
      <c r="L9" s="1405"/>
      <c r="M9" s="1405"/>
      <c r="N9" s="1406"/>
      <c r="O9" s="1404" t="s">
        <v>163</v>
      </c>
      <c r="P9" s="1405"/>
      <c r="Q9" s="1405"/>
      <c r="R9" s="1406"/>
      <c r="S9" s="1425" t="s">
        <v>823</v>
      </c>
      <c r="T9" s="1426"/>
      <c r="U9" s="1426"/>
      <c r="V9" s="1427"/>
      <c r="W9" s="1434" t="s">
        <v>822</v>
      </c>
      <c r="X9" s="1434"/>
      <c r="Y9" s="1434"/>
      <c r="Z9" s="1434"/>
      <c r="AA9" s="1435" t="s">
        <v>763</v>
      </c>
      <c r="AB9" s="1436"/>
      <c r="AC9" s="1436"/>
      <c r="AD9" s="1436"/>
      <c r="AE9" s="1436"/>
      <c r="AF9" s="1436"/>
      <c r="AG9" s="1436"/>
      <c r="AH9" s="1436"/>
      <c r="AI9" s="1436"/>
      <c r="AJ9" s="1436"/>
      <c r="AK9" s="1436"/>
      <c r="AL9" s="1437"/>
      <c r="AM9" s="50"/>
    </row>
    <row r="10" spans="2:60" ht="10.5" customHeight="1">
      <c r="B10" s="1453"/>
      <c r="C10" s="1454"/>
      <c r="D10" s="1453"/>
      <c r="E10" s="1458"/>
      <c r="F10" s="1454"/>
      <c r="G10" s="1460"/>
      <c r="H10" s="1461"/>
      <c r="I10" s="1461"/>
      <c r="J10" s="1462"/>
      <c r="K10" s="1460"/>
      <c r="L10" s="1461"/>
      <c r="M10" s="1461"/>
      <c r="N10" s="1462"/>
      <c r="O10" s="1460"/>
      <c r="P10" s="1461"/>
      <c r="Q10" s="1461"/>
      <c r="R10" s="1462"/>
      <c r="S10" s="1428"/>
      <c r="T10" s="1429"/>
      <c r="U10" s="1429"/>
      <c r="V10" s="1430"/>
      <c r="W10" s="1434"/>
      <c r="X10" s="1434"/>
      <c r="Y10" s="1434"/>
      <c r="Z10" s="1434"/>
      <c r="AA10" s="1438" t="s">
        <v>764</v>
      </c>
      <c r="AB10" s="1438"/>
      <c r="AC10" s="1438"/>
      <c r="AD10" s="1438" t="s">
        <v>765</v>
      </c>
      <c r="AE10" s="1438"/>
      <c r="AF10" s="1438"/>
      <c r="AG10" s="1439" t="s">
        <v>879</v>
      </c>
      <c r="AH10" s="1439"/>
      <c r="AI10" s="1439"/>
      <c r="AJ10" s="1440" t="s">
        <v>766</v>
      </c>
      <c r="AK10" s="1440"/>
      <c r="AL10" s="1440"/>
      <c r="AM10" s="50"/>
    </row>
    <row r="11" spans="2:60" ht="10.5" customHeight="1">
      <c r="B11" s="1453"/>
      <c r="C11" s="1454"/>
      <c r="D11" s="1453"/>
      <c r="E11" s="1458"/>
      <c r="F11" s="1454"/>
      <c r="G11" s="1460"/>
      <c r="H11" s="1461"/>
      <c r="I11" s="1461"/>
      <c r="J11" s="1462"/>
      <c r="K11" s="1460"/>
      <c r="L11" s="1461"/>
      <c r="M11" s="1461"/>
      <c r="N11" s="1462"/>
      <c r="O11" s="1460"/>
      <c r="P11" s="1461"/>
      <c r="Q11" s="1461"/>
      <c r="R11" s="1462"/>
      <c r="S11" s="1428"/>
      <c r="T11" s="1429"/>
      <c r="U11" s="1429"/>
      <c r="V11" s="1430"/>
      <c r="W11" s="1434"/>
      <c r="X11" s="1434"/>
      <c r="Y11" s="1434"/>
      <c r="Z11" s="1434"/>
      <c r="AA11" s="1438"/>
      <c r="AB11" s="1438"/>
      <c r="AC11" s="1438"/>
      <c r="AD11" s="1438"/>
      <c r="AE11" s="1438"/>
      <c r="AF11" s="1438"/>
      <c r="AG11" s="1439"/>
      <c r="AH11" s="1439"/>
      <c r="AI11" s="1439"/>
      <c r="AJ11" s="1440"/>
      <c r="AK11" s="1440"/>
      <c r="AL11" s="1440"/>
      <c r="AM11" s="50"/>
    </row>
    <row r="12" spans="2:60" ht="21.75" customHeight="1">
      <c r="B12" s="1455"/>
      <c r="C12" s="1456"/>
      <c r="D12" s="1455"/>
      <c r="E12" s="1459"/>
      <c r="F12" s="1456"/>
      <c r="G12" s="1407"/>
      <c r="H12" s="1408"/>
      <c r="I12" s="1408"/>
      <c r="J12" s="1409"/>
      <c r="K12" s="1407"/>
      <c r="L12" s="1408"/>
      <c r="M12" s="1408"/>
      <c r="N12" s="1409"/>
      <c r="O12" s="1407"/>
      <c r="P12" s="1408"/>
      <c r="Q12" s="1408"/>
      <c r="R12" s="1409"/>
      <c r="S12" s="1431"/>
      <c r="T12" s="1432"/>
      <c r="U12" s="1432"/>
      <c r="V12" s="1433"/>
      <c r="W12" s="1434"/>
      <c r="X12" s="1434"/>
      <c r="Y12" s="1434"/>
      <c r="Z12" s="1434"/>
      <c r="AA12" s="1438"/>
      <c r="AB12" s="1438"/>
      <c r="AC12" s="1438"/>
      <c r="AD12" s="1438"/>
      <c r="AE12" s="1438"/>
      <c r="AF12" s="1438"/>
      <c r="AG12" s="1439"/>
      <c r="AH12" s="1439"/>
      <c r="AI12" s="1439"/>
      <c r="AJ12" s="1440"/>
      <c r="AK12" s="1440"/>
      <c r="AL12" s="1440"/>
      <c r="AM12" s="50" t="s">
        <v>767</v>
      </c>
    </row>
    <row r="13" spans="2:60" ht="24.95" customHeight="1">
      <c r="B13" s="1478">
        <v>1</v>
      </c>
      <c r="C13" s="1479"/>
      <c r="D13" s="1480"/>
      <c r="E13" s="1481"/>
      <c r="F13" s="1482"/>
      <c r="G13" s="1483"/>
      <c r="H13" s="1484"/>
      <c r="I13" s="1484"/>
      <c r="J13" s="1485"/>
      <c r="K13" s="1480"/>
      <c r="L13" s="1481"/>
      <c r="M13" s="1481"/>
      <c r="N13" s="1482"/>
      <c r="O13" s="1486"/>
      <c r="P13" s="1487"/>
      <c r="Q13" s="1487"/>
      <c r="R13" s="1488"/>
      <c r="S13" s="1463"/>
      <c r="T13" s="1464"/>
      <c r="U13" s="1464"/>
      <c r="V13" s="1465"/>
      <c r="W13" s="1474"/>
      <c r="X13" s="1474"/>
      <c r="Y13" s="1474"/>
      <c r="Z13" s="1474"/>
      <c r="AA13" s="1475"/>
      <c r="AB13" s="1476"/>
      <c r="AC13" s="1477"/>
      <c r="AD13" s="1471"/>
      <c r="AE13" s="1472"/>
      <c r="AF13" s="1473"/>
      <c r="AG13" s="1471"/>
      <c r="AH13" s="1472"/>
      <c r="AI13" s="1473"/>
      <c r="AJ13" s="1471"/>
      <c r="AK13" s="1472"/>
      <c r="AL13" s="1473"/>
      <c r="AM13" s="50" t="s">
        <v>768</v>
      </c>
    </row>
    <row r="14" spans="2:60" ht="24.95" customHeight="1">
      <c r="B14" s="1478">
        <v>2</v>
      </c>
      <c r="C14" s="1479"/>
      <c r="D14" s="1480"/>
      <c r="E14" s="1481"/>
      <c r="F14" s="1482"/>
      <c r="G14" s="1483"/>
      <c r="H14" s="1484"/>
      <c r="I14" s="1484"/>
      <c r="J14" s="1485"/>
      <c r="K14" s="1480"/>
      <c r="L14" s="1481"/>
      <c r="M14" s="1481"/>
      <c r="N14" s="1482"/>
      <c r="O14" s="1486"/>
      <c r="P14" s="1487"/>
      <c r="Q14" s="1487"/>
      <c r="R14" s="1488"/>
      <c r="S14" s="1463"/>
      <c r="T14" s="1464"/>
      <c r="U14" s="1464"/>
      <c r="V14" s="1465"/>
      <c r="W14" s="1466"/>
      <c r="X14" s="1467"/>
      <c r="Y14" s="1467"/>
      <c r="Z14" s="1467"/>
      <c r="AA14" s="1468"/>
      <c r="AB14" s="1469"/>
      <c r="AC14" s="1470"/>
      <c r="AD14" s="1471"/>
      <c r="AE14" s="1472"/>
      <c r="AF14" s="1473"/>
      <c r="AG14" s="1471"/>
      <c r="AH14" s="1472"/>
      <c r="AI14" s="1473"/>
      <c r="AJ14" s="1471"/>
      <c r="AK14" s="1472"/>
      <c r="AL14" s="1473"/>
      <c r="AM14" s="50" t="s">
        <v>769</v>
      </c>
    </row>
    <row r="15" spans="2:60" ht="24.95" customHeight="1">
      <c r="B15" s="1478">
        <v>3</v>
      </c>
      <c r="C15" s="1479"/>
      <c r="D15" s="1480"/>
      <c r="E15" s="1481"/>
      <c r="F15" s="1482"/>
      <c r="G15" s="1483"/>
      <c r="H15" s="1484"/>
      <c r="I15" s="1484"/>
      <c r="J15" s="1485"/>
      <c r="K15" s="1480"/>
      <c r="L15" s="1481"/>
      <c r="M15" s="1481"/>
      <c r="N15" s="1482"/>
      <c r="O15" s="1486"/>
      <c r="P15" s="1487"/>
      <c r="Q15" s="1487"/>
      <c r="R15" s="1488"/>
      <c r="S15" s="1463"/>
      <c r="T15" s="1464"/>
      <c r="U15" s="1464"/>
      <c r="V15" s="1465"/>
      <c r="W15" s="1474"/>
      <c r="X15" s="1474"/>
      <c r="Y15" s="1474"/>
      <c r="Z15" s="1474"/>
      <c r="AA15" s="1468"/>
      <c r="AB15" s="1469"/>
      <c r="AC15" s="1470"/>
      <c r="AD15" s="1471"/>
      <c r="AE15" s="1472"/>
      <c r="AF15" s="1473"/>
      <c r="AG15" s="1471"/>
      <c r="AH15" s="1472"/>
      <c r="AI15" s="1473"/>
      <c r="AJ15" s="1471"/>
      <c r="AK15" s="1472"/>
      <c r="AL15" s="1473"/>
    </row>
    <row r="16" spans="2:60" ht="24.95" customHeight="1">
      <c r="B16" s="1478">
        <v>4</v>
      </c>
      <c r="C16" s="1479"/>
      <c r="D16" s="1480"/>
      <c r="E16" s="1481"/>
      <c r="F16" s="1482"/>
      <c r="G16" s="1483"/>
      <c r="H16" s="1484"/>
      <c r="I16" s="1484"/>
      <c r="J16" s="1485"/>
      <c r="K16" s="1480"/>
      <c r="L16" s="1481"/>
      <c r="M16" s="1481"/>
      <c r="N16" s="1482"/>
      <c r="O16" s="1486"/>
      <c r="P16" s="1487"/>
      <c r="Q16" s="1487"/>
      <c r="R16" s="1488"/>
      <c r="S16" s="1463"/>
      <c r="T16" s="1464"/>
      <c r="U16" s="1464"/>
      <c r="V16" s="1465"/>
      <c r="W16" s="1466"/>
      <c r="X16" s="1467"/>
      <c r="Y16" s="1467"/>
      <c r="Z16" s="1467"/>
      <c r="AA16" s="1468"/>
      <c r="AB16" s="1469"/>
      <c r="AC16" s="1470"/>
      <c r="AD16" s="1471"/>
      <c r="AE16" s="1472"/>
      <c r="AF16" s="1473"/>
      <c r="AG16" s="1471"/>
      <c r="AH16" s="1472"/>
      <c r="AI16" s="1473"/>
      <c r="AJ16" s="1471"/>
      <c r="AK16" s="1472"/>
      <c r="AL16" s="1473"/>
    </row>
    <row r="17" spans="2:39" ht="24.95" customHeight="1">
      <c r="B17" s="1478">
        <v>5</v>
      </c>
      <c r="C17" s="1479"/>
      <c r="D17" s="1480"/>
      <c r="E17" s="1481"/>
      <c r="F17" s="1482"/>
      <c r="G17" s="1483"/>
      <c r="H17" s="1484"/>
      <c r="I17" s="1484"/>
      <c r="J17" s="1485"/>
      <c r="K17" s="1480"/>
      <c r="L17" s="1481"/>
      <c r="M17" s="1481"/>
      <c r="N17" s="1482"/>
      <c r="O17" s="1486"/>
      <c r="P17" s="1487"/>
      <c r="Q17" s="1487"/>
      <c r="R17" s="1488"/>
      <c r="S17" s="1463"/>
      <c r="T17" s="1464"/>
      <c r="U17" s="1464"/>
      <c r="V17" s="1465"/>
      <c r="W17" s="1474"/>
      <c r="X17" s="1474"/>
      <c r="Y17" s="1474"/>
      <c r="Z17" s="1474"/>
      <c r="AA17" s="1468"/>
      <c r="AB17" s="1469"/>
      <c r="AC17" s="1470"/>
      <c r="AD17" s="1471"/>
      <c r="AE17" s="1472"/>
      <c r="AF17" s="1473"/>
      <c r="AG17" s="1471"/>
      <c r="AH17" s="1472"/>
      <c r="AI17" s="1473"/>
      <c r="AJ17" s="1471"/>
      <c r="AK17" s="1472"/>
      <c r="AL17" s="1473"/>
      <c r="AM17" s="50"/>
    </row>
    <row r="18" spans="2:39" ht="24.95" customHeight="1">
      <c r="B18" s="1478">
        <v>6</v>
      </c>
      <c r="C18" s="1479"/>
      <c r="D18" s="1480"/>
      <c r="E18" s="1481"/>
      <c r="F18" s="1482"/>
      <c r="G18" s="1483"/>
      <c r="H18" s="1484"/>
      <c r="I18" s="1484"/>
      <c r="J18" s="1485"/>
      <c r="K18" s="1480"/>
      <c r="L18" s="1481"/>
      <c r="M18" s="1481"/>
      <c r="N18" s="1482"/>
      <c r="O18" s="1486"/>
      <c r="P18" s="1487"/>
      <c r="Q18" s="1487"/>
      <c r="R18" s="1488"/>
      <c r="S18" s="1463"/>
      <c r="T18" s="1464"/>
      <c r="U18" s="1464"/>
      <c r="V18" s="1465"/>
      <c r="W18" s="1466"/>
      <c r="X18" s="1467"/>
      <c r="Y18" s="1467"/>
      <c r="Z18" s="1467"/>
      <c r="AA18" s="1468"/>
      <c r="AB18" s="1469"/>
      <c r="AC18" s="1470"/>
      <c r="AD18" s="1471"/>
      <c r="AE18" s="1472"/>
      <c r="AF18" s="1473"/>
      <c r="AG18" s="1471"/>
      <c r="AH18" s="1472"/>
      <c r="AI18" s="1473"/>
      <c r="AJ18" s="1471"/>
      <c r="AK18" s="1472"/>
      <c r="AL18" s="1473"/>
      <c r="AM18" s="50"/>
    </row>
    <row r="19" spans="2:39" ht="24.95" customHeight="1">
      <c r="B19" s="1478">
        <v>7</v>
      </c>
      <c r="C19" s="1479"/>
      <c r="D19" s="1480"/>
      <c r="E19" s="1481"/>
      <c r="F19" s="1482"/>
      <c r="G19" s="1483"/>
      <c r="H19" s="1484"/>
      <c r="I19" s="1484"/>
      <c r="J19" s="1485"/>
      <c r="K19" s="1480"/>
      <c r="L19" s="1481"/>
      <c r="M19" s="1481"/>
      <c r="N19" s="1482"/>
      <c r="O19" s="1486"/>
      <c r="P19" s="1487"/>
      <c r="Q19" s="1487"/>
      <c r="R19" s="1488"/>
      <c r="S19" s="1463"/>
      <c r="T19" s="1464"/>
      <c r="U19" s="1464"/>
      <c r="V19" s="1465"/>
      <c r="W19" s="1474"/>
      <c r="X19" s="1474"/>
      <c r="Y19" s="1474"/>
      <c r="Z19" s="1474"/>
      <c r="AA19" s="1468"/>
      <c r="AB19" s="1469"/>
      <c r="AC19" s="1470"/>
      <c r="AD19" s="1471"/>
      <c r="AE19" s="1472"/>
      <c r="AF19" s="1473"/>
      <c r="AG19" s="1471"/>
      <c r="AH19" s="1472"/>
      <c r="AI19" s="1473"/>
      <c r="AJ19" s="1471"/>
      <c r="AK19" s="1472"/>
      <c r="AL19" s="1473"/>
      <c r="AM19" s="50"/>
    </row>
    <row r="20" spans="2:39" ht="24.95" customHeight="1">
      <c r="B20" s="1478">
        <v>8</v>
      </c>
      <c r="C20" s="1479"/>
      <c r="D20" s="1480"/>
      <c r="E20" s="1481"/>
      <c r="F20" s="1482"/>
      <c r="G20" s="1483"/>
      <c r="H20" s="1484"/>
      <c r="I20" s="1484"/>
      <c r="J20" s="1485"/>
      <c r="K20" s="1480"/>
      <c r="L20" s="1481"/>
      <c r="M20" s="1481"/>
      <c r="N20" s="1482"/>
      <c r="O20" s="1486"/>
      <c r="P20" s="1487"/>
      <c r="Q20" s="1487"/>
      <c r="R20" s="1488"/>
      <c r="S20" s="1463"/>
      <c r="T20" s="1464"/>
      <c r="U20" s="1464"/>
      <c r="V20" s="1465"/>
      <c r="W20" s="1466"/>
      <c r="X20" s="1467"/>
      <c r="Y20" s="1467"/>
      <c r="Z20" s="1467"/>
      <c r="AA20" s="1468"/>
      <c r="AB20" s="1469"/>
      <c r="AC20" s="1470"/>
      <c r="AD20" s="1471"/>
      <c r="AE20" s="1472"/>
      <c r="AF20" s="1473"/>
      <c r="AG20" s="1471"/>
      <c r="AH20" s="1472"/>
      <c r="AI20" s="1473"/>
      <c r="AJ20" s="1471"/>
      <c r="AK20" s="1472"/>
      <c r="AL20" s="1473"/>
      <c r="AM20" s="50"/>
    </row>
    <row r="21" spans="2:39" ht="24.95" customHeight="1">
      <c r="B21" s="1478">
        <v>9</v>
      </c>
      <c r="C21" s="1479"/>
      <c r="D21" s="1480"/>
      <c r="E21" s="1481"/>
      <c r="F21" s="1482"/>
      <c r="G21" s="1483"/>
      <c r="H21" s="1484"/>
      <c r="I21" s="1484"/>
      <c r="J21" s="1485"/>
      <c r="K21" s="1480"/>
      <c r="L21" s="1481"/>
      <c r="M21" s="1481"/>
      <c r="N21" s="1482"/>
      <c r="O21" s="1486"/>
      <c r="P21" s="1487"/>
      <c r="Q21" s="1487"/>
      <c r="R21" s="1488"/>
      <c r="S21" s="1463"/>
      <c r="T21" s="1464"/>
      <c r="U21" s="1464"/>
      <c r="V21" s="1465"/>
      <c r="W21" s="1474"/>
      <c r="X21" s="1474"/>
      <c r="Y21" s="1474"/>
      <c r="Z21" s="1474"/>
      <c r="AA21" s="1468"/>
      <c r="AB21" s="1469"/>
      <c r="AC21" s="1470"/>
      <c r="AD21" s="1471"/>
      <c r="AE21" s="1472"/>
      <c r="AF21" s="1473"/>
      <c r="AG21" s="1471"/>
      <c r="AH21" s="1472"/>
      <c r="AI21" s="1473"/>
      <c r="AJ21" s="1471"/>
      <c r="AK21" s="1472"/>
      <c r="AL21" s="1473"/>
      <c r="AM21" s="50"/>
    </row>
    <row r="22" spans="2:39" ht="24.95" customHeight="1">
      <c r="B22" s="1478">
        <v>10</v>
      </c>
      <c r="C22" s="1479"/>
      <c r="D22" s="1480"/>
      <c r="E22" s="1481"/>
      <c r="F22" s="1482"/>
      <c r="G22" s="1483"/>
      <c r="H22" s="1484"/>
      <c r="I22" s="1484"/>
      <c r="J22" s="1485"/>
      <c r="K22" s="1480"/>
      <c r="L22" s="1481"/>
      <c r="M22" s="1481"/>
      <c r="N22" s="1482"/>
      <c r="O22" s="1486"/>
      <c r="P22" s="1487"/>
      <c r="Q22" s="1487"/>
      <c r="R22" s="1488"/>
      <c r="S22" s="1463"/>
      <c r="T22" s="1464"/>
      <c r="U22" s="1464"/>
      <c r="V22" s="1465"/>
      <c r="W22" s="1466"/>
      <c r="X22" s="1467"/>
      <c r="Y22" s="1467"/>
      <c r="Z22" s="1467"/>
      <c r="AA22" s="1468"/>
      <c r="AB22" s="1469"/>
      <c r="AC22" s="1470"/>
      <c r="AD22" s="1471"/>
      <c r="AE22" s="1472"/>
      <c r="AF22" s="1473"/>
      <c r="AG22" s="1471"/>
      <c r="AH22" s="1472"/>
      <c r="AI22" s="1473"/>
      <c r="AJ22" s="1471"/>
      <c r="AK22" s="1472"/>
      <c r="AL22" s="1473"/>
      <c r="AM22" s="50"/>
    </row>
    <row r="23" spans="2:39" ht="24.95" customHeight="1">
      <c r="B23" s="1478">
        <v>11</v>
      </c>
      <c r="C23" s="1479"/>
      <c r="D23" s="1480"/>
      <c r="E23" s="1481"/>
      <c r="F23" s="1482"/>
      <c r="G23" s="1483"/>
      <c r="H23" s="1484"/>
      <c r="I23" s="1484"/>
      <c r="J23" s="1485"/>
      <c r="K23" s="1480"/>
      <c r="L23" s="1481"/>
      <c r="M23" s="1481"/>
      <c r="N23" s="1482"/>
      <c r="O23" s="1486"/>
      <c r="P23" s="1487"/>
      <c r="Q23" s="1487"/>
      <c r="R23" s="1488"/>
      <c r="S23" s="1463"/>
      <c r="T23" s="1464"/>
      <c r="U23" s="1464"/>
      <c r="V23" s="1465"/>
      <c r="W23" s="1474"/>
      <c r="X23" s="1474"/>
      <c r="Y23" s="1474"/>
      <c r="Z23" s="1474"/>
      <c r="AA23" s="1468"/>
      <c r="AB23" s="1469"/>
      <c r="AC23" s="1470"/>
      <c r="AD23" s="1471"/>
      <c r="AE23" s="1472"/>
      <c r="AF23" s="1473"/>
      <c r="AG23" s="1471"/>
      <c r="AH23" s="1472"/>
      <c r="AI23" s="1473"/>
      <c r="AJ23" s="1471"/>
      <c r="AK23" s="1472"/>
      <c r="AL23" s="1473"/>
      <c r="AM23" s="50"/>
    </row>
    <row r="24" spans="2:39" ht="24.95" customHeight="1">
      <c r="B24" s="1478">
        <v>12</v>
      </c>
      <c r="C24" s="1479"/>
      <c r="D24" s="1480"/>
      <c r="E24" s="1481"/>
      <c r="F24" s="1482"/>
      <c r="G24" s="1483"/>
      <c r="H24" s="1484"/>
      <c r="I24" s="1484"/>
      <c r="J24" s="1485"/>
      <c r="K24" s="1480"/>
      <c r="L24" s="1481"/>
      <c r="M24" s="1481"/>
      <c r="N24" s="1482"/>
      <c r="O24" s="1486"/>
      <c r="P24" s="1487"/>
      <c r="Q24" s="1487"/>
      <c r="R24" s="1488"/>
      <c r="S24" s="1463"/>
      <c r="T24" s="1464"/>
      <c r="U24" s="1464"/>
      <c r="V24" s="1465"/>
      <c r="W24" s="1466"/>
      <c r="X24" s="1467"/>
      <c r="Y24" s="1467"/>
      <c r="Z24" s="1467"/>
      <c r="AA24" s="1468"/>
      <c r="AB24" s="1469"/>
      <c r="AC24" s="1470"/>
      <c r="AD24" s="1471"/>
      <c r="AE24" s="1472"/>
      <c r="AF24" s="1473"/>
      <c r="AG24" s="1471"/>
      <c r="AH24" s="1472"/>
      <c r="AI24" s="1473"/>
      <c r="AJ24" s="1471"/>
      <c r="AK24" s="1472"/>
      <c r="AL24" s="1473"/>
      <c r="AM24" s="50"/>
    </row>
    <row r="25" spans="2:39" ht="24.95" customHeight="1">
      <c r="B25" s="1478">
        <v>13</v>
      </c>
      <c r="C25" s="1479"/>
      <c r="D25" s="1480"/>
      <c r="E25" s="1481"/>
      <c r="F25" s="1482"/>
      <c r="G25" s="1483"/>
      <c r="H25" s="1484"/>
      <c r="I25" s="1484"/>
      <c r="J25" s="1485"/>
      <c r="K25" s="1480"/>
      <c r="L25" s="1481"/>
      <c r="M25" s="1481"/>
      <c r="N25" s="1482"/>
      <c r="O25" s="1486"/>
      <c r="P25" s="1487"/>
      <c r="Q25" s="1487"/>
      <c r="R25" s="1488"/>
      <c r="S25" s="1463"/>
      <c r="T25" s="1464"/>
      <c r="U25" s="1464"/>
      <c r="V25" s="1465"/>
      <c r="W25" s="1474"/>
      <c r="X25" s="1474"/>
      <c r="Y25" s="1474"/>
      <c r="Z25" s="1474"/>
      <c r="AA25" s="1468"/>
      <c r="AB25" s="1469"/>
      <c r="AC25" s="1470"/>
      <c r="AD25" s="1471"/>
      <c r="AE25" s="1472"/>
      <c r="AF25" s="1473"/>
      <c r="AG25" s="1471"/>
      <c r="AH25" s="1472"/>
      <c r="AI25" s="1473"/>
      <c r="AJ25" s="1471"/>
      <c r="AK25" s="1472"/>
      <c r="AL25" s="1473"/>
      <c r="AM25" s="50"/>
    </row>
    <row r="26" spans="2:39" ht="24.95" customHeight="1">
      <c r="B26" s="1478">
        <v>14</v>
      </c>
      <c r="C26" s="1479"/>
      <c r="D26" s="1480"/>
      <c r="E26" s="1481"/>
      <c r="F26" s="1482"/>
      <c r="G26" s="1483"/>
      <c r="H26" s="1484"/>
      <c r="I26" s="1484"/>
      <c r="J26" s="1485"/>
      <c r="K26" s="1480"/>
      <c r="L26" s="1481"/>
      <c r="M26" s="1481"/>
      <c r="N26" s="1482"/>
      <c r="O26" s="1486"/>
      <c r="P26" s="1487"/>
      <c r="Q26" s="1487"/>
      <c r="R26" s="1488"/>
      <c r="S26" s="1463"/>
      <c r="T26" s="1464"/>
      <c r="U26" s="1464"/>
      <c r="V26" s="1465"/>
      <c r="W26" s="1466"/>
      <c r="X26" s="1467"/>
      <c r="Y26" s="1467"/>
      <c r="Z26" s="1467"/>
      <c r="AA26" s="1468"/>
      <c r="AB26" s="1469"/>
      <c r="AC26" s="1470"/>
      <c r="AD26" s="1471"/>
      <c r="AE26" s="1472"/>
      <c r="AF26" s="1473"/>
      <c r="AG26" s="1471"/>
      <c r="AH26" s="1472"/>
      <c r="AI26" s="1473"/>
      <c r="AJ26" s="1471"/>
      <c r="AK26" s="1472"/>
      <c r="AL26" s="1473"/>
      <c r="AM26" s="50"/>
    </row>
    <row r="27" spans="2:39" ht="24.95" customHeight="1">
      <c r="B27" s="1478">
        <v>15</v>
      </c>
      <c r="C27" s="1479"/>
      <c r="D27" s="1480"/>
      <c r="E27" s="1481"/>
      <c r="F27" s="1482"/>
      <c r="G27" s="1483"/>
      <c r="H27" s="1484"/>
      <c r="I27" s="1484"/>
      <c r="J27" s="1485"/>
      <c r="K27" s="1480"/>
      <c r="L27" s="1481"/>
      <c r="M27" s="1481"/>
      <c r="N27" s="1482"/>
      <c r="O27" s="1486"/>
      <c r="P27" s="1487"/>
      <c r="Q27" s="1487"/>
      <c r="R27" s="1488"/>
      <c r="S27" s="1463"/>
      <c r="T27" s="1464"/>
      <c r="U27" s="1464"/>
      <c r="V27" s="1465"/>
      <c r="W27" s="1474"/>
      <c r="X27" s="1474"/>
      <c r="Y27" s="1474"/>
      <c r="Z27" s="1474"/>
      <c r="AA27" s="1468"/>
      <c r="AB27" s="1469"/>
      <c r="AC27" s="1470"/>
      <c r="AD27" s="1471"/>
      <c r="AE27" s="1472"/>
      <c r="AF27" s="1473"/>
      <c r="AG27" s="1471"/>
      <c r="AH27" s="1472"/>
      <c r="AI27" s="1473"/>
      <c r="AJ27" s="1471"/>
      <c r="AK27" s="1472"/>
      <c r="AL27" s="1473"/>
      <c r="AM27" s="50"/>
    </row>
    <row r="28" spans="2:39" ht="24.95" customHeight="1">
      <c r="B28" s="1478">
        <v>16</v>
      </c>
      <c r="C28" s="1479"/>
      <c r="D28" s="1480"/>
      <c r="E28" s="1481"/>
      <c r="F28" s="1482"/>
      <c r="G28" s="1483"/>
      <c r="H28" s="1484"/>
      <c r="I28" s="1484"/>
      <c r="J28" s="1485"/>
      <c r="K28" s="1480"/>
      <c r="L28" s="1481"/>
      <c r="M28" s="1481"/>
      <c r="N28" s="1482"/>
      <c r="O28" s="1486"/>
      <c r="P28" s="1487"/>
      <c r="Q28" s="1487"/>
      <c r="R28" s="1488"/>
      <c r="S28" s="1463"/>
      <c r="T28" s="1464"/>
      <c r="U28" s="1464"/>
      <c r="V28" s="1465"/>
      <c r="W28" s="1466"/>
      <c r="X28" s="1467"/>
      <c r="Y28" s="1467"/>
      <c r="Z28" s="1467"/>
      <c r="AA28" s="1468"/>
      <c r="AB28" s="1469"/>
      <c r="AC28" s="1470"/>
      <c r="AD28" s="1471"/>
      <c r="AE28" s="1472"/>
      <c r="AF28" s="1473"/>
      <c r="AG28" s="1471"/>
      <c r="AH28" s="1472"/>
      <c r="AI28" s="1473"/>
      <c r="AJ28" s="1471"/>
      <c r="AK28" s="1472"/>
      <c r="AL28" s="1473"/>
      <c r="AM28" s="50"/>
    </row>
    <row r="29" spans="2:39" ht="24.95" customHeight="1">
      <c r="B29" s="1478">
        <v>17</v>
      </c>
      <c r="C29" s="1479"/>
      <c r="D29" s="1480"/>
      <c r="E29" s="1481"/>
      <c r="F29" s="1482"/>
      <c r="G29" s="1483"/>
      <c r="H29" s="1484"/>
      <c r="I29" s="1484"/>
      <c r="J29" s="1485"/>
      <c r="K29" s="1480"/>
      <c r="L29" s="1481"/>
      <c r="M29" s="1481"/>
      <c r="N29" s="1482"/>
      <c r="O29" s="1486"/>
      <c r="P29" s="1487"/>
      <c r="Q29" s="1487"/>
      <c r="R29" s="1488"/>
      <c r="S29" s="1463"/>
      <c r="T29" s="1464"/>
      <c r="U29" s="1464"/>
      <c r="V29" s="1465"/>
      <c r="W29" s="1474"/>
      <c r="X29" s="1474"/>
      <c r="Y29" s="1474"/>
      <c r="Z29" s="1474"/>
      <c r="AA29" s="1468"/>
      <c r="AB29" s="1469"/>
      <c r="AC29" s="1470"/>
      <c r="AD29" s="1471"/>
      <c r="AE29" s="1472"/>
      <c r="AF29" s="1473"/>
      <c r="AG29" s="1471"/>
      <c r="AH29" s="1472"/>
      <c r="AI29" s="1473"/>
      <c r="AJ29" s="1471"/>
      <c r="AK29" s="1472"/>
      <c r="AL29" s="1473"/>
      <c r="AM29" s="50"/>
    </row>
    <row r="30" spans="2:39" ht="24.95" customHeight="1">
      <c r="B30" s="1478">
        <v>18</v>
      </c>
      <c r="C30" s="1479"/>
      <c r="D30" s="1480"/>
      <c r="E30" s="1481"/>
      <c r="F30" s="1482"/>
      <c r="G30" s="1483"/>
      <c r="H30" s="1484"/>
      <c r="I30" s="1484"/>
      <c r="J30" s="1485"/>
      <c r="K30" s="1480"/>
      <c r="L30" s="1481"/>
      <c r="M30" s="1481"/>
      <c r="N30" s="1482"/>
      <c r="O30" s="1486"/>
      <c r="P30" s="1487"/>
      <c r="Q30" s="1487"/>
      <c r="R30" s="1488"/>
      <c r="S30" s="1463"/>
      <c r="T30" s="1464"/>
      <c r="U30" s="1464"/>
      <c r="V30" s="1465"/>
      <c r="W30" s="1466"/>
      <c r="X30" s="1467"/>
      <c r="Y30" s="1467"/>
      <c r="Z30" s="1467"/>
      <c r="AA30" s="1468"/>
      <c r="AB30" s="1469"/>
      <c r="AC30" s="1470"/>
      <c r="AD30" s="1471"/>
      <c r="AE30" s="1472"/>
      <c r="AF30" s="1473"/>
      <c r="AG30" s="1471"/>
      <c r="AH30" s="1472"/>
      <c r="AI30" s="1473"/>
      <c r="AJ30" s="1471"/>
      <c r="AK30" s="1472"/>
      <c r="AL30" s="1473"/>
      <c r="AM30" s="50"/>
    </row>
    <row r="31" spans="2:39" ht="24.95" customHeight="1">
      <c r="B31" s="1478">
        <v>19</v>
      </c>
      <c r="C31" s="1479"/>
      <c r="D31" s="1480"/>
      <c r="E31" s="1481"/>
      <c r="F31" s="1482"/>
      <c r="G31" s="1483"/>
      <c r="H31" s="1484"/>
      <c r="I31" s="1484"/>
      <c r="J31" s="1485"/>
      <c r="K31" s="1480"/>
      <c r="L31" s="1481"/>
      <c r="M31" s="1481"/>
      <c r="N31" s="1482"/>
      <c r="O31" s="1486"/>
      <c r="P31" s="1487"/>
      <c r="Q31" s="1487"/>
      <c r="R31" s="1488"/>
      <c r="S31" s="1463"/>
      <c r="T31" s="1464"/>
      <c r="U31" s="1464"/>
      <c r="V31" s="1465"/>
      <c r="W31" s="1474"/>
      <c r="X31" s="1474"/>
      <c r="Y31" s="1474"/>
      <c r="Z31" s="1474"/>
      <c r="AA31" s="1468"/>
      <c r="AB31" s="1469"/>
      <c r="AC31" s="1470"/>
      <c r="AD31" s="1471"/>
      <c r="AE31" s="1472"/>
      <c r="AF31" s="1473"/>
      <c r="AG31" s="1471"/>
      <c r="AH31" s="1472"/>
      <c r="AI31" s="1473"/>
      <c r="AJ31" s="1471"/>
      <c r="AK31" s="1472"/>
      <c r="AL31" s="1473"/>
      <c r="AM31" s="50"/>
    </row>
    <row r="32" spans="2:39" ht="24.95" customHeight="1">
      <c r="B32" s="1478">
        <v>20</v>
      </c>
      <c r="C32" s="1479"/>
      <c r="D32" s="1480"/>
      <c r="E32" s="1481"/>
      <c r="F32" s="1482"/>
      <c r="G32" s="1483"/>
      <c r="H32" s="1484"/>
      <c r="I32" s="1484"/>
      <c r="J32" s="1485"/>
      <c r="K32" s="1480"/>
      <c r="L32" s="1481"/>
      <c r="M32" s="1481"/>
      <c r="N32" s="1482"/>
      <c r="O32" s="1486"/>
      <c r="P32" s="1487"/>
      <c r="Q32" s="1487"/>
      <c r="R32" s="1488"/>
      <c r="S32" s="1463"/>
      <c r="T32" s="1464"/>
      <c r="U32" s="1464"/>
      <c r="V32" s="1465"/>
      <c r="W32" s="1466"/>
      <c r="X32" s="1467"/>
      <c r="Y32" s="1467"/>
      <c r="Z32" s="1467"/>
      <c r="AA32" s="1468"/>
      <c r="AB32" s="1469"/>
      <c r="AC32" s="1470"/>
      <c r="AD32" s="1471"/>
      <c r="AE32" s="1472"/>
      <c r="AF32" s="1473"/>
      <c r="AG32" s="1471"/>
      <c r="AH32" s="1472"/>
      <c r="AI32" s="1473"/>
      <c r="AJ32" s="1471"/>
      <c r="AK32" s="1472"/>
      <c r="AL32" s="1473"/>
      <c r="AM32" s="50"/>
    </row>
    <row r="33" spans="2:39" ht="24.95" customHeight="1">
      <c r="B33" s="1478">
        <v>21</v>
      </c>
      <c r="C33" s="1479"/>
      <c r="D33" s="1480"/>
      <c r="E33" s="1481"/>
      <c r="F33" s="1482"/>
      <c r="G33" s="1483"/>
      <c r="H33" s="1484"/>
      <c r="I33" s="1484"/>
      <c r="J33" s="1485"/>
      <c r="K33" s="1480"/>
      <c r="L33" s="1481"/>
      <c r="M33" s="1481"/>
      <c r="N33" s="1482"/>
      <c r="O33" s="1486"/>
      <c r="P33" s="1487"/>
      <c r="Q33" s="1487"/>
      <c r="R33" s="1488"/>
      <c r="S33" s="1463"/>
      <c r="T33" s="1464"/>
      <c r="U33" s="1464"/>
      <c r="V33" s="1465"/>
      <c r="W33" s="1474"/>
      <c r="X33" s="1474"/>
      <c r="Y33" s="1474"/>
      <c r="Z33" s="1474"/>
      <c r="AA33" s="1468"/>
      <c r="AB33" s="1469"/>
      <c r="AC33" s="1470"/>
      <c r="AD33" s="1471"/>
      <c r="AE33" s="1472"/>
      <c r="AF33" s="1473"/>
      <c r="AG33" s="1471"/>
      <c r="AH33" s="1472"/>
      <c r="AI33" s="1473"/>
      <c r="AJ33" s="1471"/>
      <c r="AK33" s="1472"/>
      <c r="AL33" s="1473"/>
      <c r="AM33" s="50"/>
    </row>
    <row r="34" spans="2:39" ht="24.95" customHeight="1">
      <c r="B34" s="1478">
        <v>22</v>
      </c>
      <c r="C34" s="1479"/>
      <c r="D34" s="1480"/>
      <c r="E34" s="1481"/>
      <c r="F34" s="1482"/>
      <c r="G34" s="1483"/>
      <c r="H34" s="1484"/>
      <c r="I34" s="1484"/>
      <c r="J34" s="1485"/>
      <c r="K34" s="1480"/>
      <c r="L34" s="1481"/>
      <c r="M34" s="1481"/>
      <c r="N34" s="1482"/>
      <c r="O34" s="1486"/>
      <c r="P34" s="1487"/>
      <c r="Q34" s="1487"/>
      <c r="R34" s="1488"/>
      <c r="S34" s="1463"/>
      <c r="T34" s="1464"/>
      <c r="U34" s="1464"/>
      <c r="V34" s="1465"/>
      <c r="W34" s="1466"/>
      <c r="X34" s="1467"/>
      <c r="Y34" s="1467"/>
      <c r="Z34" s="1467"/>
      <c r="AA34" s="1468"/>
      <c r="AB34" s="1469"/>
      <c r="AC34" s="1470"/>
      <c r="AD34" s="1471"/>
      <c r="AE34" s="1472"/>
      <c r="AF34" s="1473"/>
      <c r="AG34" s="1471"/>
      <c r="AH34" s="1472"/>
      <c r="AI34" s="1473"/>
      <c r="AJ34" s="1471"/>
      <c r="AK34" s="1472"/>
      <c r="AL34" s="1473"/>
      <c r="AM34" s="50"/>
    </row>
    <row r="35" spans="2:39" ht="24.95" customHeight="1">
      <c r="B35" s="1478">
        <v>23</v>
      </c>
      <c r="C35" s="1479"/>
      <c r="D35" s="1480"/>
      <c r="E35" s="1481"/>
      <c r="F35" s="1482"/>
      <c r="G35" s="1483"/>
      <c r="H35" s="1484"/>
      <c r="I35" s="1484"/>
      <c r="J35" s="1485"/>
      <c r="K35" s="1480"/>
      <c r="L35" s="1481"/>
      <c r="M35" s="1481"/>
      <c r="N35" s="1482"/>
      <c r="O35" s="1486"/>
      <c r="P35" s="1487"/>
      <c r="Q35" s="1487"/>
      <c r="R35" s="1488"/>
      <c r="S35" s="1463"/>
      <c r="T35" s="1464"/>
      <c r="U35" s="1464"/>
      <c r="V35" s="1465"/>
      <c r="W35" s="1474"/>
      <c r="X35" s="1474"/>
      <c r="Y35" s="1474"/>
      <c r="Z35" s="1474"/>
      <c r="AA35" s="1468"/>
      <c r="AB35" s="1469"/>
      <c r="AC35" s="1470"/>
      <c r="AD35" s="1471"/>
      <c r="AE35" s="1472"/>
      <c r="AF35" s="1473"/>
      <c r="AG35" s="1471"/>
      <c r="AH35" s="1472"/>
      <c r="AI35" s="1473"/>
      <c r="AJ35" s="1471"/>
      <c r="AK35" s="1472"/>
      <c r="AL35" s="1473"/>
      <c r="AM35" s="50"/>
    </row>
    <row r="36" spans="2:39" ht="24.95" customHeight="1">
      <c r="B36" s="1478">
        <v>24</v>
      </c>
      <c r="C36" s="1479"/>
      <c r="D36" s="1480"/>
      <c r="E36" s="1481"/>
      <c r="F36" s="1482"/>
      <c r="G36" s="1483"/>
      <c r="H36" s="1484"/>
      <c r="I36" s="1484"/>
      <c r="J36" s="1485"/>
      <c r="K36" s="1480"/>
      <c r="L36" s="1481"/>
      <c r="M36" s="1481"/>
      <c r="N36" s="1482"/>
      <c r="O36" s="1486"/>
      <c r="P36" s="1487"/>
      <c r="Q36" s="1487"/>
      <c r="R36" s="1488"/>
      <c r="S36" s="1463"/>
      <c r="T36" s="1464"/>
      <c r="U36" s="1464"/>
      <c r="V36" s="1465"/>
      <c r="W36" s="1466"/>
      <c r="X36" s="1467"/>
      <c r="Y36" s="1467"/>
      <c r="Z36" s="1467"/>
      <c r="AA36" s="1468"/>
      <c r="AB36" s="1469"/>
      <c r="AC36" s="1470"/>
      <c r="AD36" s="1471"/>
      <c r="AE36" s="1472"/>
      <c r="AF36" s="1473"/>
      <c r="AG36" s="1471"/>
      <c r="AH36" s="1472"/>
      <c r="AI36" s="1473"/>
      <c r="AJ36" s="1471"/>
      <c r="AK36" s="1472"/>
      <c r="AL36" s="1473"/>
      <c r="AM36" s="50"/>
    </row>
    <row r="37" spans="2:39" ht="24.95" customHeight="1">
      <c r="B37" s="1478">
        <v>25</v>
      </c>
      <c r="C37" s="1479"/>
      <c r="D37" s="1480"/>
      <c r="E37" s="1481"/>
      <c r="F37" s="1482"/>
      <c r="G37" s="1483"/>
      <c r="H37" s="1484"/>
      <c r="I37" s="1484"/>
      <c r="J37" s="1485"/>
      <c r="K37" s="1480"/>
      <c r="L37" s="1481"/>
      <c r="M37" s="1481"/>
      <c r="N37" s="1482"/>
      <c r="O37" s="1486"/>
      <c r="P37" s="1487"/>
      <c r="Q37" s="1487"/>
      <c r="R37" s="1488"/>
      <c r="S37" s="1463"/>
      <c r="T37" s="1464"/>
      <c r="U37" s="1464"/>
      <c r="V37" s="1465"/>
      <c r="W37" s="1474"/>
      <c r="X37" s="1474"/>
      <c r="Y37" s="1474"/>
      <c r="Z37" s="1474"/>
      <c r="AA37" s="1468"/>
      <c r="AB37" s="1469"/>
      <c r="AC37" s="1470"/>
      <c r="AD37" s="1471"/>
      <c r="AE37" s="1472"/>
      <c r="AF37" s="1473"/>
      <c r="AG37" s="1471"/>
      <c r="AH37" s="1472"/>
      <c r="AI37" s="1473"/>
      <c r="AJ37" s="1471"/>
      <c r="AK37" s="1472"/>
      <c r="AL37" s="1473"/>
      <c r="AM37" s="50"/>
    </row>
    <row r="38" spans="2:39" ht="24.95" customHeight="1">
      <c r="B38" s="1478">
        <v>26</v>
      </c>
      <c r="C38" s="1479"/>
      <c r="D38" s="1480"/>
      <c r="E38" s="1481"/>
      <c r="F38" s="1482"/>
      <c r="G38" s="1483"/>
      <c r="H38" s="1484"/>
      <c r="I38" s="1484"/>
      <c r="J38" s="1485"/>
      <c r="K38" s="1480"/>
      <c r="L38" s="1481"/>
      <c r="M38" s="1481"/>
      <c r="N38" s="1482"/>
      <c r="O38" s="1486"/>
      <c r="P38" s="1487"/>
      <c r="Q38" s="1487"/>
      <c r="R38" s="1488"/>
      <c r="S38" s="1463"/>
      <c r="T38" s="1464"/>
      <c r="U38" s="1464"/>
      <c r="V38" s="1465"/>
      <c r="W38" s="1466"/>
      <c r="X38" s="1467"/>
      <c r="Y38" s="1467"/>
      <c r="Z38" s="1467"/>
      <c r="AA38" s="1468"/>
      <c r="AB38" s="1469"/>
      <c r="AC38" s="1470"/>
      <c r="AD38" s="1471"/>
      <c r="AE38" s="1472"/>
      <c r="AF38" s="1473"/>
      <c r="AG38" s="1471"/>
      <c r="AH38" s="1472"/>
      <c r="AI38" s="1473"/>
      <c r="AJ38" s="1471"/>
      <c r="AK38" s="1472"/>
      <c r="AL38" s="1473"/>
      <c r="AM38" s="50"/>
    </row>
    <row r="39" spans="2:39" ht="24.95" customHeight="1">
      <c r="B39" s="1478">
        <v>27</v>
      </c>
      <c r="C39" s="1479"/>
      <c r="D39" s="1480"/>
      <c r="E39" s="1481"/>
      <c r="F39" s="1482"/>
      <c r="G39" s="1483"/>
      <c r="H39" s="1484"/>
      <c r="I39" s="1484"/>
      <c r="J39" s="1485"/>
      <c r="K39" s="1480"/>
      <c r="L39" s="1481"/>
      <c r="M39" s="1481"/>
      <c r="N39" s="1482"/>
      <c r="O39" s="1486"/>
      <c r="P39" s="1487"/>
      <c r="Q39" s="1487"/>
      <c r="R39" s="1488"/>
      <c r="S39" s="1463"/>
      <c r="T39" s="1464"/>
      <c r="U39" s="1464"/>
      <c r="V39" s="1465"/>
      <c r="W39" s="1474"/>
      <c r="X39" s="1474"/>
      <c r="Y39" s="1474"/>
      <c r="Z39" s="1474"/>
      <c r="AA39" s="1468"/>
      <c r="AB39" s="1469"/>
      <c r="AC39" s="1470"/>
      <c r="AD39" s="1471"/>
      <c r="AE39" s="1472"/>
      <c r="AF39" s="1473"/>
      <c r="AG39" s="1471"/>
      <c r="AH39" s="1472"/>
      <c r="AI39" s="1473"/>
      <c r="AJ39" s="1471"/>
      <c r="AK39" s="1472"/>
      <c r="AL39" s="1473"/>
      <c r="AM39" s="50"/>
    </row>
    <row r="40" spans="2:39" ht="24.95" customHeight="1">
      <c r="B40" s="1478">
        <v>28</v>
      </c>
      <c r="C40" s="1479"/>
      <c r="D40" s="1480"/>
      <c r="E40" s="1481"/>
      <c r="F40" s="1482"/>
      <c r="G40" s="1483"/>
      <c r="H40" s="1484"/>
      <c r="I40" s="1484"/>
      <c r="J40" s="1485"/>
      <c r="K40" s="1480"/>
      <c r="L40" s="1481"/>
      <c r="M40" s="1481"/>
      <c r="N40" s="1482"/>
      <c r="O40" s="1486"/>
      <c r="P40" s="1487"/>
      <c r="Q40" s="1487"/>
      <c r="R40" s="1488"/>
      <c r="S40" s="1463"/>
      <c r="T40" s="1464"/>
      <c r="U40" s="1464"/>
      <c r="V40" s="1465"/>
      <c r="W40" s="1466"/>
      <c r="X40" s="1467"/>
      <c r="Y40" s="1467"/>
      <c r="Z40" s="1467"/>
      <c r="AA40" s="1468"/>
      <c r="AB40" s="1469"/>
      <c r="AC40" s="1470"/>
      <c r="AD40" s="1471"/>
      <c r="AE40" s="1472"/>
      <c r="AF40" s="1473"/>
      <c r="AG40" s="1471"/>
      <c r="AH40" s="1472"/>
      <c r="AI40" s="1473"/>
      <c r="AJ40" s="1471"/>
      <c r="AK40" s="1472"/>
      <c r="AL40" s="1473"/>
      <c r="AM40" s="50"/>
    </row>
    <row r="41" spans="2:39" ht="24.95" customHeight="1">
      <c r="B41" s="1478">
        <v>29</v>
      </c>
      <c r="C41" s="1479"/>
      <c r="D41" s="1480"/>
      <c r="E41" s="1481"/>
      <c r="F41" s="1482"/>
      <c r="G41" s="1483"/>
      <c r="H41" s="1484"/>
      <c r="I41" s="1484"/>
      <c r="J41" s="1485"/>
      <c r="K41" s="1480"/>
      <c r="L41" s="1481"/>
      <c r="M41" s="1481"/>
      <c r="N41" s="1482"/>
      <c r="O41" s="1486"/>
      <c r="P41" s="1487"/>
      <c r="Q41" s="1487"/>
      <c r="R41" s="1488"/>
      <c r="S41" s="1463"/>
      <c r="T41" s="1464"/>
      <c r="U41" s="1464"/>
      <c r="V41" s="1465"/>
      <c r="W41" s="1474"/>
      <c r="X41" s="1474"/>
      <c r="Y41" s="1474"/>
      <c r="Z41" s="1474"/>
      <c r="AA41" s="1468"/>
      <c r="AB41" s="1469"/>
      <c r="AC41" s="1470"/>
      <c r="AD41" s="1471"/>
      <c r="AE41" s="1472"/>
      <c r="AF41" s="1473"/>
      <c r="AG41" s="1471"/>
      <c r="AH41" s="1472"/>
      <c r="AI41" s="1473"/>
      <c r="AJ41" s="1471"/>
      <c r="AK41" s="1472"/>
      <c r="AL41" s="1473"/>
      <c r="AM41" s="50"/>
    </row>
    <row r="42" spans="2:39" ht="24.95" customHeight="1" collapsed="1">
      <c r="B42" s="1478">
        <v>30</v>
      </c>
      <c r="C42" s="1479"/>
      <c r="D42" s="1480"/>
      <c r="E42" s="1481"/>
      <c r="F42" s="1482"/>
      <c r="G42" s="1483"/>
      <c r="H42" s="1484"/>
      <c r="I42" s="1484"/>
      <c r="J42" s="1485"/>
      <c r="K42" s="1480"/>
      <c r="L42" s="1481"/>
      <c r="M42" s="1481"/>
      <c r="N42" s="1482"/>
      <c r="O42" s="1486"/>
      <c r="P42" s="1487"/>
      <c r="Q42" s="1487"/>
      <c r="R42" s="1488"/>
      <c r="S42" s="1463"/>
      <c r="T42" s="1464"/>
      <c r="U42" s="1464"/>
      <c r="V42" s="1465"/>
      <c r="W42" s="1486"/>
      <c r="X42" s="1487"/>
      <c r="Y42" s="1487"/>
      <c r="Z42" s="1487"/>
      <c r="AA42" s="1468"/>
      <c r="AB42" s="1469"/>
      <c r="AC42" s="1470"/>
      <c r="AD42" s="1471"/>
      <c r="AE42" s="1472"/>
      <c r="AF42" s="1473"/>
      <c r="AG42" s="1471"/>
      <c r="AH42" s="1472"/>
      <c r="AI42" s="1473"/>
      <c r="AJ42" s="1471"/>
      <c r="AK42" s="1472"/>
      <c r="AL42" s="1473"/>
      <c r="AM42" s="601" t="s">
        <v>755</v>
      </c>
    </row>
    <row r="43" spans="2:39" ht="24.95" hidden="1" customHeight="1" outlineLevel="1">
      <c r="B43" s="1478">
        <v>31</v>
      </c>
      <c r="C43" s="1479"/>
      <c r="D43" s="1480"/>
      <c r="E43" s="1481"/>
      <c r="F43" s="1482"/>
      <c r="G43" s="1483"/>
      <c r="H43" s="1484"/>
      <c r="I43" s="1484"/>
      <c r="J43" s="1485"/>
      <c r="K43" s="1480"/>
      <c r="L43" s="1481"/>
      <c r="M43" s="1481"/>
      <c r="N43" s="1482"/>
      <c r="O43" s="1486"/>
      <c r="P43" s="1487"/>
      <c r="Q43" s="1487"/>
      <c r="R43" s="1488"/>
      <c r="S43" s="1463"/>
      <c r="T43" s="1464"/>
      <c r="U43" s="1464"/>
      <c r="V43" s="1465"/>
      <c r="W43" s="1474"/>
      <c r="X43" s="1474"/>
      <c r="Y43" s="1474"/>
      <c r="Z43" s="1474"/>
      <c r="AA43" s="1489"/>
      <c r="AB43" s="1490"/>
      <c r="AC43" s="1491"/>
      <c r="AD43" s="1471"/>
      <c r="AE43" s="1472"/>
      <c r="AF43" s="1473"/>
      <c r="AG43" s="1471"/>
      <c r="AH43" s="1472"/>
      <c r="AI43" s="1473"/>
      <c r="AJ43" s="1471"/>
      <c r="AK43" s="1472"/>
      <c r="AL43" s="1473"/>
      <c r="AM43" s="50"/>
    </row>
    <row r="44" spans="2:39" ht="24.95" hidden="1" customHeight="1" outlineLevel="1">
      <c r="B44" s="1478">
        <v>32</v>
      </c>
      <c r="C44" s="1479"/>
      <c r="D44" s="1480"/>
      <c r="E44" s="1481"/>
      <c r="F44" s="1482"/>
      <c r="G44" s="1483"/>
      <c r="H44" s="1484"/>
      <c r="I44" s="1484"/>
      <c r="J44" s="1485"/>
      <c r="K44" s="1480"/>
      <c r="L44" s="1481"/>
      <c r="M44" s="1481"/>
      <c r="N44" s="1482"/>
      <c r="O44" s="1486"/>
      <c r="P44" s="1487"/>
      <c r="Q44" s="1487"/>
      <c r="R44" s="1488"/>
      <c r="S44" s="1463"/>
      <c r="T44" s="1464"/>
      <c r="U44" s="1464"/>
      <c r="V44" s="1465"/>
      <c r="W44" s="1474"/>
      <c r="X44" s="1474"/>
      <c r="Y44" s="1474"/>
      <c r="Z44" s="1474"/>
      <c r="AA44" s="1489"/>
      <c r="AB44" s="1490"/>
      <c r="AC44" s="1491"/>
      <c r="AD44" s="1471"/>
      <c r="AE44" s="1472"/>
      <c r="AF44" s="1473"/>
      <c r="AG44" s="1471"/>
      <c r="AH44" s="1472"/>
      <c r="AI44" s="1473"/>
      <c r="AJ44" s="1471"/>
      <c r="AK44" s="1472"/>
      <c r="AL44" s="1473"/>
      <c r="AM44" s="50"/>
    </row>
    <row r="45" spans="2:39" ht="24.95" hidden="1" customHeight="1" outlineLevel="1">
      <c r="B45" s="1478">
        <v>33</v>
      </c>
      <c r="C45" s="1479"/>
      <c r="D45" s="1480"/>
      <c r="E45" s="1481"/>
      <c r="F45" s="1482"/>
      <c r="G45" s="1483"/>
      <c r="H45" s="1484"/>
      <c r="I45" s="1484"/>
      <c r="J45" s="1485"/>
      <c r="K45" s="1480"/>
      <c r="L45" s="1481"/>
      <c r="M45" s="1481"/>
      <c r="N45" s="1482"/>
      <c r="O45" s="1486"/>
      <c r="P45" s="1487"/>
      <c r="Q45" s="1487"/>
      <c r="R45" s="1488"/>
      <c r="S45" s="1463"/>
      <c r="T45" s="1464"/>
      <c r="U45" s="1464"/>
      <c r="V45" s="1465"/>
      <c r="W45" s="1474"/>
      <c r="X45" s="1474"/>
      <c r="Y45" s="1474"/>
      <c r="Z45" s="1474"/>
      <c r="AA45" s="1489"/>
      <c r="AB45" s="1490"/>
      <c r="AC45" s="1491"/>
      <c r="AD45" s="1471"/>
      <c r="AE45" s="1472"/>
      <c r="AF45" s="1473"/>
      <c r="AG45" s="1471"/>
      <c r="AH45" s="1472"/>
      <c r="AI45" s="1473"/>
      <c r="AJ45" s="1471"/>
      <c r="AK45" s="1472"/>
      <c r="AL45" s="1473"/>
      <c r="AM45" s="50"/>
    </row>
    <row r="46" spans="2:39" ht="24.95" hidden="1" customHeight="1" outlineLevel="1">
      <c r="B46" s="1478">
        <v>34</v>
      </c>
      <c r="C46" s="1479"/>
      <c r="D46" s="1480"/>
      <c r="E46" s="1481"/>
      <c r="F46" s="1482"/>
      <c r="G46" s="1483"/>
      <c r="H46" s="1484"/>
      <c r="I46" s="1484"/>
      <c r="J46" s="1485"/>
      <c r="K46" s="1480"/>
      <c r="L46" s="1481"/>
      <c r="M46" s="1481"/>
      <c r="N46" s="1482"/>
      <c r="O46" s="1486"/>
      <c r="P46" s="1487"/>
      <c r="Q46" s="1487"/>
      <c r="R46" s="1488"/>
      <c r="S46" s="1463"/>
      <c r="T46" s="1464"/>
      <c r="U46" s="1464"/>
      <c r="V46" s="1465"/>
      <c r="W46" s="1474"/>
      <c r="X46" s="1474"/>
      <c r="Y46" s="1474"/>
      <c r="Z46" s="1474"/>
      <c r="AA46" s="1489"/>
      <c r="AB46" s="1490"/>
      <c r="AC46" s="1491"/>
      <c r="AD46" s="1471"/>
      <c r="AE46" s="1472"/>
      <c r="AF46" s="1473"/>
      <c r="AG46" s="1471"/>
      <c r="AH46" s="1472"/>
      <c r="AI46" s="1473"/>
      <c r="AJ46" s="1471"/>
      <c r="AK46" s="1472"/>
      <c r="AL46" s="1473"/>
      <c r="AM46" s="50"/>
    </row>
    <row r="47" spans="2:39" ht="24.95" hidden="1" customHeight="1" outlineLevel="1">
      <c r="B47" s="1478">
        <v>35</v>
      </c>
      <c r="C47" s="1479"/>
      <c r="D47" s="1492"/>
      <c r="E47" s="1492"/>
      <c r="F47" s="1492"/>
      <c r="G47" s="1483"/>
      <c r="H47" s="1484"/>
      <c r="I47" s="1484"/>
      <c r="J47" s="1485"/>
      <c r="K47" s="1480"/>
      <c r="L47" s="1481"/>
      <c r="M47" s="1481"/>
      <c r="N47" s="1482"/>
      <c r="O47" s="1486"/>
      <c r="P47" s="1487"/>
      <c r="Q47" s="1487"/>
      <c r="R47" s="1488"/>
      <c r="S47" s="1463"/>
      <c r="T47" s="1464"/>
      <c r="U47" s="1464"/>
      <c r="V47" s="1465"/>
      <c r="W47" s="1474"/>
      <c r="X47" s="1474"/>
      <c r="Y47" s="1474"/>
      <c r="Z47" s="1474"/>
      <c r="AA47" s="1489"/>
      <c r="AB47" s="1490"/>
      <c r="AC47" s="1491"/>
      <c r="AD47" s="1471"/>
      <c r="AE47" s="1472"/>
      <c r="AF47" s="1473"/>
      <c r="AG47" s="1471"/>
      <c r="AH47" s="1472"/>
      <c r="AI47" s="1473"/>
      <c r="AJ47" s="1471"/>
      <c r="AK47" s="1472"/>
      <c r="AL47" s="1473"/>
      <c r="AM47" s="50"/>
    </row>
    <row r="48" spans="2:39" ht="24.95" hidden="1" customHeight="1" outlineLevel="1">
      <c r="B48" s="1478">
        <v>36</v>
      </c>
      <c r="C48" s="1479"/>
      <c r="D48" s="1492"/>
      <c r="E48" s="1492"/>
      <c r="F48" s="1492"/>
      <c r="G48" s="1483"/>
      <c r="H48" s="1484"/>
      <c r="I48" s="1484"/>
      <c r="J48" s="1485"/>
      <c r="K48" s="1480"/>
      <c r="L48" s="1481"/>
      <c r="M48" s="1481"/>
      <c r="N48" s="1482"/>
      <c r="O48" s="1486"/>
      <c r="P48" s="1487"/>
      <c r="Q48" s="1487"/>
      <c r="R48" s="1488"/>
      <c r="S48" s="1463"/>
      <c r="T48" s="1464"/>
      <c r="U48" s="1464"/>
      <c r="V48" s="1465"/>
      <c r="W48" s="1474"/>
      <c r="X48" s="1474"/>
      <c r="Y48" s="1474"/>
      <c r="Z48" s="1474"/>
      <c r="AA48" s="1489"/>
      <c r="AB48" s="1490"/>
      <c r="AC48" s="1491"/>
      <c r="AD48" s="1471"/>
      <c r="AE48" s="1472"/>
      <c r="AF48" s="1473"/>
      <c r="AG48" s="1471"/>
      <c r="AH48" s="1472"/>
      <c r="AI48" s="1473"/>
      <c r="AJ48" s="1471"/>
      <c r="AK48" s="1472"/>
      <c r="AL48" s="1473"/>
      <c r="AM48" s="50"/>
    </row>
    <row r="49" spans="2:39" ht="24.95" hidden="1" customHeight="1" outlineLevel="1">
      <c r="B49" s="1478">
        <v>37</v>
      </c>
      <c r="C49" s="1479"/>
      <c r="D49" s="1492"/>
      <c r="E49" s="1492"/>
      <c r="F49" s="1492"/>
      <c r="G49" s="1483"/>
      <c r="H49" s="1484"/>
      <c r="I49" s="1484"/>
      <c r="J49" s="1485"/>
      <c r="K49" s="1480"/>
      <c r="L49" s="1481"/>
      <c r="M49" s="1481"/>
      <c r="N49" s="1482"/>
      <c r="O49" s="1486"/>
      <c r="P49" s="1487"/>
      <c r="Q49" s="1487"/>
      <c r="R49" s="1488"/>
      <c r="S49" s="1463"/>
      <c r="T49" s="1464"/>
      <c r="U49" s="1464"/>
      <c r="V49" s="1465"/>
      <c r="W49" s="1474"/>
      <c r="X49" s="1474"/>
      <c r="Y49" s="1474"/>
      <c r="Z49" s="1474"/>
      <c r="AA49" s="1489"/>
      <c r="AB49" s="1490"/>
      <c r="AC49" s="1491"/>
      <c r="AD49" s="1471"/>
      <c r="AE49" s="1472"/>
      <c r="AF49" s="1473"/>
      <c r="AG49" s="1471"/>
      <c r="AH49" s="1472"/>
      <c r="AI49" s="1473"/>
      <c r="AJ49" s="1471"/>
      <c r="AK49" s="1472"/>
      <c r="AL49" s="1473"/>
      <c r="AM49" s="50"/>
    </row>
    <row r="50" spans="2:39" ht="24.95" hidden="1" customHeight="1" outlineLevel="1">
      <c r="B50" s="1478">
        <v>38</v>
      </c>
      <c r="C50" s="1479"/>
      <c r="D50" s="1492"/>
      <c r="E50" s="1492"/>
      <c r="F50" s="1492"/>
      <c r="G50" s="1483"/>
      <c r="H50" s="1484"/>
      <c r="I50" s="1484"/>
      <c r="J50" s="1485"/>
      <c r="K50" s="1480"/>
      <c r="L50" s="1481"/>
      <c r="M50" s="1481"/>
      <c r="N50" s="1482"/>
      <c r="O50" s="1486"/>
      <c r="P50" s="1487"/>
      <c r="Q50" s="1487"/>
      <c r="R50" s="1488"/>
      <c r="S50" s="1463"/>
      <c r="T50" s="1464"/>
      <c r="U50" s="1464"/>
      <c r="V50" s="1465"/>
      <c r="W50" s="1474"/>
      <c r="X50" s="1474"/>
      <c r="Y50" s="1474"/>
      <c r="Z50" s="1474"/>
      <c r="AA50" s="1489"/>
      <c r="AB50" s="1490"/>
      <c r="AC50" s="1491"/>
      <c r="AD50" s="1471"/>
      <c r="AE50" s="1472"/>
      <c r="AF50" s="1473"/>
      <c r="AG50" s="1471"/>
      <c r="AH50" s="1472"/>
      <c r="AI50" s="1473"/>
      <c r="AJ50" s="1471"/>
      <c r="AK50" s="1472"/>
      <c r="AL50" s="1473"/>
      <c r="AM50" s="50"/>
    </row>
    <row r="51" spans="2:39" ht="24.95" hidden="1" customHeight="1" outlineLevel="1">
      <c r="B51" s="1478">
        <v>39</v>
      </c>
      <c r="C51" s="1479"/>
      <c r="D51" s="1492"/>
      <c r="E51" s="1492"/>
      <c r="F51" s="1492"/>
      <c r="G51" s="1483"/>
      <c r="H51" s="1484"/>
      <c r="I51" s="1484"/>
      <c r="J51" s="1485"/>
      <c r="K51" s="1480"/>
      <c r="L51" s="1481"/>
      <c r="M51" s="1481"/>
      <c r="N51" s="1482"/>
      <c r="O51" s="1486"/>
      <c r="P51" s="1487"/>
      <c r="Q51" s="1487"/>
      <c r="R51" s="1488"/>
      <c r="S51" s="1463"/>
      <c r="T51" s="1464"/>
      <c r="U51" s="1464"/>
      <c r="V51" s="1465"/>
      <c r="W51" s="1474"/>
      <c r="X51" s="1474"/>
      <c r="Y51" s="1474"/>
      <c r="Z51" s="1474"/>
      <c r="AA51" s="1489"/>
      <c r="AB51" s="1490"/>
      <c r="AC51" s="1491"/>
      <c r="AD51" s="1471"/>
      <c r="AE51" s="1472"/>
      <c r="AF51" s="1473"/>
      <c r="AG51" s="1471"/>
      <c r="AH51" s="1472"/>
      <c r="AI51" s="1473"/>
      <c r="AJ51" s="1471"/>
      <c r="AK51" s="1472"/>
      <c r="AL51" s="1473"/>
      <c r="AM51" s="50"/>
    </row>
    <row r="52" spans="2:39" ht="24.95" hidden="1" customHeight="1" outlineLevel="1">
      <c r="B52" s="1478">
        <v>40</v>
      </c>
      <c r="C52" s="1479"/>
      <c r="D52" s="1492"/>
      <c r="E52" s="1492"/>
      <c r="F52" s="1492"/>
      <c r="G52" s="1483"/>
      <c r="H52" s="1484"/>
      <c r="I52" s="1484"/>
      <c r="J52" s="1485"/>
      <c r="K52" s="1480"/>
      <c r="L52" s="1481"/>
      <c r="M52" s="1481"/>
      <c r="N52" s="1482"/>
      <c r="O52" s="1486"/>
      <c r="P52" s="1487"/>
      <c r="Q52" s="1487"/>
      <c r="R52" s="1488"/>
      <c r="S52" s="1463"/>
      <c r="T52" s="1464"/>
      <c r="U52" s="1464"/>
      <c r="V52" s="1465"/>
      <c r="W52" s="1474"/>
      <c r="X52" s="1474"/>
      <c r="Y52" s="1474"/>
      <c r="Z52" s="1474"/>
      <c r="AA52" s="1489"/>
      <c r="AB52" s="1490"/>
      <c r="AC52" s="1491"/>
      <c r="AD52" s="1471"/>
      <c r="AE52" s="1472"/>
      <c r="AF52" s="1473"/>
      <c r="AG52" s="1471"/>
      <c r="AH52" s="1472"/>
      <c r="AI52" s="1473"/>
      <c r="AJ52" s="1471"/>
      <c r="AK52" s="1472"/>
      <c r="AL52" s="1473"/>
      <c r="AM52" s="50"/>
    </row>
    <row r="53" spans="2:39" ht="24.95" hidden="1" customHeight="1" outlineLevel="1">
      <c r="B53" s="1478">
        <v>41</v>
      </c>
      <c r="C53" s="1479"/>
      <c r="D53" s="1492"/>
      <c r="E53" s="1492"/>
      <c r="F53" s="1492"/>
      <c r="G53" s="1483"/>
      <c r="H53" s="1484"/>
      <c r="I53" s="1484"/>
      <c r="J53" s="1485"/>
      <c r="K53" s="1480"/>
      <c r="L53" s="1481"/>
      <c r="M53" s="1481"/>
      <c r="N53" s="1482"/>
      <c r="O53" s="1486"/>
      <c r="P53" s="1487"/>
      <c r="Q53" s="1487"/>
      <c r="R53" s="1488"/>
      <c r="S53" s="1463"/>
      <c r="T53" s="1464"/>
      <c r="U53" s="1464"/>
      <c r="V53" s="1465"/>
      <c r="W53" s="1474"/>
      <c r="X53" s="1474"/>
      <c r="Y53" s="1474"/>
      <c r="Z53" s="1474"/>
      <c r="AA53" s="1489"/>
      <c r="AB53" s="1490"/>
      <c r="AC53" s="1491"/>
      <c r="AD53" s="1471"/>
      <c r="AE53" s="1472"/>
      <c r="AF53" s="1473"/>
      <c r="AG53" s="1471"/>
      <c r="AH53" s="1472"/>
      <c r="AI53" s="1473"/>
      <c r="AJ53" s="1471"/>
      <c r="AK53" s="1472"/>
      <c r="AL53" s="1473"/>
      <c r="AM53" s="50"/>
    </row>
    <row r="54" spans="2:39" ht="24.95" hidden="1" customHeight="1" outlineLevel="1">
      <c r="B54" s="1478">
        <v>42</v>
      </c>
      <c r="C54" s="1479"/>
      <c r="D54" s="1492"/>
      <c r="E54" s="1492"/>
      <c r="F54" s="1492"/>
      <c r="G54" s="1483"/>
      <c r="H54" s="1484"/>
      <c r="I54" s="1484"/>
      <c r="J54" s="1485"/>
      <c r="K54" s="1480"/>
      <c r="L54" s="1481"/>
      <c r="M54" s="1481"/>
      <c r="N54" s="1482"/>
      <c r="O54" s="1486"/>
      <c r="P54" s="1487"/>
      <c r="Q54" s="1487"/>
      <c r="R54" s="1488"/>
      <c r="S54" s="1463"/>
      <c r="T54" s="1464"/>
      <c r="U54" s="1464"/>
      <c r="V54" s="1465"/>
      <c r="W54" s="1474"/>
      <c r="X54" s="1474"/>
      <c r="Y54" s="1474"/>
      <c r="Z54" s="1474"/>
      <c r="AA54" s="1489"/>
      <c r="AB54" s="1490"/>
      <c r="AC54" s="1491"/>
      <c r="AD54" s="1471"/>
      <c r="AE54" s="1472"/>
      <c r="AF54" s="1473"/>
      <c r="AG54" s="1471"/>
      <c r="AH54" s="1472"/>
      <c r="AI54" s="1473"/>
      <c r="AJ54" s="1471"/>
      <c r="AK54" s="1472"/>
      <c r="AL54" s="1473"/>
      <c r="AM54" s="50"/>
    </row>
    <row r="55" spans="2:39" ht="24.95" hidden="1" customHeight="1" outlineLevel="1">
      <c r="B55" s="1478">
        <v>43</v>
      </c>
      <c r="C55" s="1479"/>
      <c r="D55" s="1492"/>
      <c r="E55" s="1492"/>
      <c r="F55" s="1492"/>
      <c r="G55" s="1483"/>
      <c r="H55" s="1484"/>
      <c r="I55" s="1484"/>
      <c r="J55" s="1485"/>
      <c r="K55" s="1480"/>
      <c r="L55" s="1481"/>
      <c r="M55" s="1481"/>
      <c r="N55" s="1482"/>
      <c r="O55" s="1486"/>
      <c r="P55" s="1487"/>
      <c r="Q55" s="1487"/>
      <c r="R55" s="1488"/>
      <c r="S55" s="1463"/>
      <c r="T55" s="1464"/>
      <c r="U55" s="1464"/>
      <c r="V55" s="1465"/>
      <c r="W55" s="1474"/>
      <c r="X55" s="1474"/>
      <c r="Y55" s="1474"/>
      <c r="Z55" s="1474"/>
      <c r="AA55" s="1489"/>
      <c r="AB55" s="1490"/>
      <c r="AC55" s="1491"/>
      <c r="AD55" s="1471"/>
      <c r="AE55" s="1472"/>
      <c r="AF55" s="1473"/>
      <c r="AG55" s="1471"/>
      <c r="AH55" s="1472"/>
      <c r="AI55" s="1473"/>
      <c r="AJ55" s="1471"/>
      <c r="AK55" s="1472"/>
      <c r="AL55" s="1473"/>
      <c r="AM55" s="50"/>
    </row>
    <row r="56" spans="2:39" ht="24.95" hidden="1" customHeight="1" outlineLevel="1">
      <c r="B56" s="1478">
        <v>44</v>
      </c>
      <c r="C56" s="1479"/>
      <c r="D56" s="1492"/>
      <c r="E56" s="1492"/>
      <c r="F56" s="1492"/>
      <c r="G56" s="1483"/>
      <c r="H56" s="1484"/>
      <c r="I56" s="1484"/>
      <c r="J56" s="1485"/>
      <c r="K56" s="1480"/>
      <c r="L56" s="1481"/>
      <c r="M56" s="1481"/>
      <c r="N56" s="1482"/>
      <c r="O56" s="1486"/>
      <c r="P56" s="1487"/>
      <c r="Q56" s="1487"/>
      <c r="R56" s="1488"/>
      <c r="S56" s="1463"/>
      <c r="T56" s="1464"/>
      <c r="U56" s="1464"/>
      <c r="V56" s="1465"/>
      <c r="W56" s="1474"/>
      <c r="X56" s="1474"/>
      <c r="Y56" s="1474"/>
      <c r="Z56" s="1474"/>
      <c r="AA56" s="1489"/>
      <c r="AB56" s="1490"/>
      <c r="AC56" s="1491"/>
      <c r="AD56" s="1471"/>
      <c r="AE56" s="1472"/>
      <c r="AF56" s="1473"/>
      <c r="AG56" s="1471"/>
      <c r="AH56" s="1472"/>
      <c r="AI56" s="1473"/>
      <c r="AJ56" s="1471"/>
      <c r="AK56" s="1472"/>
      <c r="AL56" s="1473"/>
      <c r="AM56" s="50"/>
    </row>
    <row r="57" spans="2:39" ht="24.95" hidden="1" customHeight="1" outlineLevel="1">
      <c r="B57" s="1478">
        <v>45</v>
      </c>
      <c r="C57" s="1479"/>
      <c r="D57" s="1492"/>
      <c r="E57" s="1492"/>
      <c r="F57" s="1492"/>
      <c r="G57" s="1483"/>
      <c r="H57" s="1484"/>
      <c r="I57" s="1484"/>
      <c r="J57" s="1485"/>
      <c r="K57" s="1480"/>
      <c r="L57" s="1481"/>
      <c r="M57" s="1481"/>
      <c r="N57" s="1482"/>
      <c r="O57" s="1486"/>
      <c r="P57" s="1487"/>
      <c r="Q57" s="1487"/>
      <c r="R57" s="1488"/>
      <c r="S57" s="1463"/>
      <c r="T57" s="1464"/>
      <c r="U57" s="1464"/>
      <c r="V57" s="1465"/>
      <c r="W57" s="1474"/>
      <c r="X57" s="1474"/>
      <c r="Y57" s="1474"/>
      <c r="Z57" s="1474"/>
      <c r="AA57" s="1489"/>
      <c r="AB57" s="1490"/>
      <c r="AC57" s="1491"/>
      <c r="AD57" s="1471"/>
      <c r="AE57" s="1472"/>
      <c r="AF57" s="1473"/>
      <c r="AG57" s="1471"/>
      <c r="AH57" s="1472"/>
      <c r="AI57" s="1473"/>
      <c r="AJ57" s="1471"/>
      <c r="AK57" s="1472"/>
      <c r="AL57" s="1473"/>
      <c r="AM57" s="50"/>
    </row>
    <row r="58" spans="2:39" ht="24.95" hidden="1" customHeight="1" outlineLevel="1">
      <c r="B58" s="1478">
        <v>46</v>
      </c>
      <c r="C58" s="1479"/>
      <c r="D58" s="1492"/>
      <c r="E58" s="1492"/>
      <c r="F58" s="1492"/>
      <c r="G58" s="1483"/>
      <c r="H58" s="1484"/>
      <c r="I58" s="1484"/>
      <c r="J58" s="1485"/>
      <c r="K58" s="1480"/>
      <c r="L58" s="1481"/>
      <c r="M58" s="1481"/>
      <c r="N58" s="1482"/>
      <c r="O58" s="1486"/>
      <c r="P58" s="1487"/>
      <c r="Q58" s="1487"/>
      <c r="R58" s="1488"/>
      <c r="S58" s="1463"/>
      <c r="T58" s="1464"/>
      <c r="U58" s="1464"/>
      <c r="V58" s="1465"/>
      <c r="W58" s="1474"/>
      <c r="X58" s="1474"/>
      <c r="Y58" s="1474"/>
      <c r="Z58" s="1474"/>
      <c r="AA58" s="1489"/>
      <c r="AB58" s="1490"/>
      <c r="AC58" s="1491"/>
      <c r="AD58" s="1471"/>
      <c r="AE58" s="1472"/>
      <c r="AF58" s="1473"/>
      <c r="AG58" s="1471"/>
      <c r="AH58" s="1472"/>
      <c r="AI58" s="1473"/>
      <c r="AJ58" s="1471"/>
      <c r="AK58" s="1472"/>
      <c r="AL58" s="1473"/>
      <c r="AM58" s="50"/>
    </row>
    <row r="59" spans="2:39" ht="24.95" hidden="1" customHeight="1" outlineLevel="1">
      <c r="B59" s="1478">
        <v>47</v>
      </c>
      <c r="C59" s="1479"/>
      <c r="D59" s="1492"/>
      <c r="E59" s="1492"/>
      <c r="F59" s="1492"/>
      <c r="G59" s="1483"/>
      <c r="H59" s="1484"/>
      <c r="I59" s="1484"/>
      <c r="J59" s="1485"/>
      <c r="K59" s="1480"/>
      <c r="L59" s="1481"/>
      <c r="M59" s="1481"/>
      <c r="N59" s="1482"/>
      <c r="O59" s="1486"/>
      <c r="P59" s="1487"/>
      <c r="Q59" s="1487"/>
      <c r="R59" s="1488"/>
      <c r="S59" s="1463"/>
      <c r="T59" s="1464"/>
      <c r="U59" s="1464"/>
      <c r="V59" s="1465"/>
      <c r="W59" s="1474"/>
      <c r="X59" s="1474"/>
      <c r="Y59" s="1474"/>
      <c r="Z59" s="1474"/>
      <c r="AA59" s="1489"/>
      <c r="AB59" s="1490"/>
      <c r="AC59" s="1491"/>
      <c r="AD59" s="1471"/>
      <c r="AE59" s="1472"/>
      <c r="AF59" s="1473"/>
      <c r="AG59" s="1471"/>
      <c r="AH59" s="1472"/>
      <c r="AI59" s="1473"/>
      <c r="AJ59" s="1471"/>
      <c r="AK59" s="1472"/>
      <c r="AL59" s="1473"/>
      <c r="AM59" s="50"/>
    </row>
    <row r="60" spans="2:39" ht="24.95" hidden="1" customHeight="1" outlineLevel="1">
      <c r="B60" s="1478">
        <v>48</v>
      </c>
      <c r="C60" s="1479"/>
      <c r="D60" s="1492"/>
      <c r="E60" s="1492"/>
      <c r="F60" s="1492"/>
      <c r="G60" s="1483"/>
      <c r="H60" s="1484"/>
      <c r="I60" s="1484"/>
      <c r="J60" s="1485"/>
      <c r="K60" s="1480"/>
      <c r="L60" s="1481"/>
      <c r="M60" s="1481"/>
      <c r="N60" s="1482"/>
      <c r="O60" s="1486"/>
      <c r="P60" s="1487"/>
      <c r="Q60" s="1487"/>
      <c r="R60" s="1488"/>
      <c r="S60" s="1463"/>
      <c r="T60" s="1464"/>
      <c r="U60" s="1464"/>
      <c r="V60" s="1465"/>
      <c r="W60" s="1474"/>
      <c r="X60" s="1474"/>
      <c r="Y60" s="1474"/>
      <c r="Z60" s="1474"/>
      <c r="AA60" s="1489"/>
      <c r="AB60" s="1490"/>
      <c r="AC60" s="1491"/>
      <c r="AD60" s="1471"/>
      <c r="AE60" s="1472"/>
      <c r="AF60" s="1473"/>
      <c r="AG60" s="1471"/>
      <c r="AH60" s="1472"/>
      <c r="AI60" s="1473"/>
      <c r="AJ60" s="1471"/>
      <c r="AK60" s="1472"/>
      <c r="AL60" s="1473"/>
      <c r="AM60" s="50"/>
    </row>
    <row r="61" spans="2:39" ht="24.95" hidden="1" customHeight="1" outlineLevel="1">
      <c r="B61" s="1478">
        <v>49</v>
      </c>
      <c r="C61" s="1479"/>
      <c r="D61" s="1492"/>
      <c r="E61" s="1492"/>
      <c r="F61" s="1492"/>
      <c r="G61" s="1483"/>
      <c r="H61" s="1484"/>
      <c r="I61" s="1484"/>
      <c r="J61" s="1485"/>
      <c r="K61" s="1480"/>
      <c r="L61" s="1481"/>
      <c r="M61" s="1481"/>
      <c r="N61" s="1482"/>
      <c r="O61" s="1486"/>
      <c r="P61" s="1487"/>
      <c r="Q61" s="1487"/>
      <c r="R61" s="1488"/>
      <c r="S61" s="1463"/>
      <c r="T61" s="1464"/>
      <c r="U61" s="1464"/>
      <c r="V61" s="1465"/>
      <c r="W61" s="1474"/>
      <c r="X61" s="1474"/>
      <c r="Y61" s="1474"/>
      <c r="Z61" s="1474"/>
      <c r="AA61" s="1489"/>
      <c r="AB61" s="1490"/>
      <c r="AC61" s="1491"/>
      <c r="AD61" s="1471"/>
      <c r="AE61" s="1472"/>
      <c r="AF61" s="1473"/>
      <c r="AG61" s="1471"/>
      <c r="AH61" s="1472"/>
      <c r="AI61" s="1473"/>
      <c r="AJ61" s="1471"/>
      <c r="AK61" s="1472"/>
      <c r="AL61" s="1473"/>
      <c r="AM61" s="50"/>
    </row>
    <row r="62" spans="2:39" ht="24.95" hidden="1" customHeight="1" outlineLevel="1">
      <c r="B62" s="1478">
        <v>50</v>
      </c>
      <c r="C62" s="1479"/>
      <c r="D62" s="1492"/>
      <c r="E62" s="1492"/>
      <c r="F62" s="1492"/>
      <c r="G62" s="1483"/>
      <c r="H62" s="1484"/>
      <c r="I62" s="1484"/>
      <c r="J62" s="1485"/>
      <c r="K62" s="1480"/>
      <c r="L62" s="1481"/>
      <c r="M62" s="1481"/>
      <c r="N62" s="1482"/>
      <c r="O62" s="1486"/>
      <c r="P62" s="1487"/>
      <c r="Q62" s="1487"/>
      <c r="R62" s="1488"/>
      <c r="S62" s="1463"/>
      <c r="T62" s="1464"/>
      <c r="U62" s="1464"/>
      <c r="V62" s="1465"/>
      <c r="W62" s="1474"/>
      <c r="X62" s="1474"/>
      <c r="Y62" s="1474"/>
      <c r="Z62" s="1474"/>
      <c r="AA62" s="1489"/>
      <c r="AB62" s="1490"/>
      <c r="AC62" s="1491"/>
      <c r="AD62" s="1471"/>
      <c r="AE62" s="1472"/>
      <c r="AF62" s="1473"/>
      <c r="AG62" s="1471"/>
      <c r="AH62" s="1472"/>
      <c r="AI62" s="1473"/>
      <c r="AJ62" s="1471"/>
      <c r="AK62" s="1472"/>
      <c r="AL62" s="1473"/>
      <c r="AM62" s="50"/>
    </row>
    <row r="63" spans="2:39" ht="24.95" hidden="1" customHeight="1" outlineLevel="1">
      <c r="B63" s="1478">
        <v>51</v>
      </c>
      <c r="C63" s="1479"/>
      <c r="D63" s="1492"/>
      <c r="E63" s="1492"/>
      <c r="F63" s="1492"/>
      <c r="G63" s="1483"/>
      <c r="H63" s="1484"/>
      <c r="I63" s="1484"/>
      <c r="J63" s="1485"/>
      <c r="K63" s="1480"/>
      <c r="L63" s="1481"/>
      <c r="M63" s="1481"/>
      <c r="N63" s="1482"/>
      <c r="O63" s="1486"/>
      <c r="P63" s="1487"/>
      <c r="Q63" s="1487"/>
      <c r="R63" s="1488"/>
      <c r="S63" s="1463"/>
      <c r="T63" s="1464"/>
      <c r="U63" s="1464"/>
      <c r="V63" s="1465"/>
      <c r="W63" s="1474"/>
      <c r="X63" s="1474"/>
      <c r="Y63" s="1474"/>
      <c r="Z63" s="1474"/>
      <c r="AA63" s="1489"/>
      <c r="AB63" s="1490"/>
      <c r="AC63" s="1491"/>
      <c r="AD63" s="1471"/>
      <c r="AE63" s="1472"/>
      <c r="AF63" s="1473"/>
      <c r="AG63" s="1471"/>
      <c r="AH63" s="1472"/>
      <c r="AI63" s="1473"/>
      <c r="AJ63" s="1471"/>
      <c r="AK63" s="1472"/>
      <c r="AL63" s="1473"/>
      <c r="AM63" s="50"/>
    </row>
    <row r="64" spans="2:39" ht="24.95" hidden="1" customHeight="1" outlineLevel="1">
      <c r="B64" s="1478">
        <v>52</v>
      </c>
      <c r="C64" s="1479"/>
      <c r="D64" s="1492"/>
      <c r="E64" s="1492"/>
      <c r="F64" s="1492"/>
      <c r="G64" s="1483"/>
      <c r="H64" s="1484"/>
      <c r="I64" s="1484"/>
      <c r="J64" s="1485"/>
      <c r="K64" s="1480"/>
      <c r="L64" s="1481"/>
      <c r="M64" s="1481"/>
      <c r="N64" s="1482"/>
      <c r="O64" s="1486"/>
      <c r="P64" s="1487"/>
      <c r="Q64" s="1487"/>
      <c r="R64" s="1488"/>
      <c r="S64" s="1463"/>
      <c r="T64" s="1464"/>
      <c r="U64" s="1464"/>
      <c r="V64" s="1465"/>
      <c r="W64" s="1474"/>
      <c r="X64" s="1474"/>
      <c r="Y64" s="1474"/>
      <c r="Z64" s="1474"/>
      <c r="AA64" s="1489"/>
      <c r="AB64" s="1490"/>
      <c r="AC64" s="1491"/>
      <c r="AD64" s="1471"/>
      <c r="AE64" s="1472"/>
      <c r="AF64" s="1473"/>
      <c r="AG64" s="1471"/>
      <c r="AH64" s="1472"/>
      <c r="AI64" s="1473"/>
      <c r="AJ64" s="1471"/>
      <c r="AK64" s="1472"/>
      <c r="AL64" s="1473"/>
      <c r="AM64" s="50"/>
    </row>
    <row r="65" spans="2:39" ht="24.95" hidden="1" customHeight="1" outlineLevel="1">
      <c r="B65" s="1478">
        <v>53</v>
      </c>
      <c r="C65" s="1479"/>
      <c r="D65" s="1492"/>
      <c r="E65" s="1492"/>
      <c r="F65" s="1492"/>
      <c r="G65" s="1483"/>
      <c r="H65" s="1484"/>
      <c r="I65" s="1484"/>
      <c r="J65" s="1485"/>
      <c r="K65" s="1480"/>
      <c r="L65" s="1481"/>
      <c r="M65" s="1481"/>
      <c r="N65" s="1482"/>
      <c r="O65" s="1486"/>
      <c r="P65" s="1487"/>
      <c r="Q65" s="1487"/>
      <c r="R65" s="1488"/>
      <c r="S65" s="1463"/>
      <c r="T65" s="1464"/>
      <c r="U65" s="1464"/>
      <c r="V65" s="1465"/>
      <c r="W65" s="1474"/>
      <c r="X65" s="1474"/>
      <c r="Y65" s="1474"/>
      <c r="Z65" s="1474"/>
      <c r="AA65" s="1489"/>
      <c r="AB65" s="1490"/>
      <c r="AC65" s="1491"/>
      <c r="AD65" s="1471"/>
      <c r="AE65" s="1472"/>
      <c r="AF65" s="1473"/>
      <c r="AG65" s="1471"/>
      <c r="AH65" s="1472"/>
      <c r="AI65" s="1473"/>
      <c r="AJ65" s="1471"/>
      <c r="AK65" s="1472"/>
      <c r="AL65" s="1473"/>
      <c r="AM65" s="50"/>
    </row>
    <row r="66" spans="2:39" ht="24.95" hidden="1" customHeight="1" outlineLevel="1">
      <c r="B66" s="1478">
        <v>54</v>
      </c>
      <c r="C66" s="1479"/>
      <c r="D66" s="1492"/>
      <c r="E66" s="1492"/>
      <c r="F66" s="1492"/>
      <c r="G66" s="1483"/>
      <c r="H66" s="1484"/>
      <c r="I66" s="1484"/>
      <c r="J66" s="1485"/>
      <c r="K66" s="1480"/>
      <c r="L66" s="1481"/>
      <c r="M66" s="1481"/>
      <c r="N66" s="1482"/>
      <c r="O66" s="1486"/>
      <c r="P66" s="1487"/>
      <c r="Q66" s="1487"/>
      <c r="R66" s="1488"/>
      <c r="S66" s="1463"/>
      <c r="T66" s="1464"/>
      <c r="U66" s="1464"/>
      <c r="V66" s="1465"/>
      <c r="W66" s="1474"/>
      <c r="X66" s="1474"/>
      <c r="Y66" s="1474"/>
      <c r="Z66" s="1474"/>
      <c r="AA66" s="1489"/>
      <c r="AB66" s="1490"/>
      <c r="AC66" s="1491"/>
      <c r="AD66" s="1471"/>
      <c r="AE66" s="1472"/>
      <c r="AF66" s="1473"/>
      <c r="AG66" s="1471"/>
      <c r="AH66" s="1472"/>
      <c r="AI66" s="1473"/>
      <c r="AJ66" s="1471"/>
      <c r="AK66" s="1472"/>
      <c r="AL66" s="1473"/>
      <c r="AM66" s="50"/>
    </row>
    <row r="67" spans="2:39" ht="24.95" hidden="1" customHeight="1" outlineLevel="1">
      <c r="B67" s="1478">
        <v>55</v>
      </c>
      <c r="C67" s="1479"/>
      <c r="D67" s="1492"/>
      <c r="E67" s="1492"/>
      <c r="F67" s="1492"/>
      <c r="G67" s="1483"/>
      <c r="H67" s="1484"/>
      <c r="I67" s="1484"/>
      <c r="J67" s="1485"/>
      <c r="K67" s="1480"/>
      <c r="L67" s="1481"/>
      <c r="M67" s="1481"/>
      <c r="N67" s="1482"/>
      <c r="O67" s="1486"/>
      <c r="P67" s="1487"/>
      <c r="Q67" s="1487"/>
      <c r="R67" s="1488"/>
      <c r="S67" s="1463"/>
      <c r="T67" s="1464"/>
      <c r="U67" s="1464"/>
      <c r="V67" s="1465"/>
      <c r="W67" s="1474"/>
      <c r="X67" s="1474"/>
      <c r="Y67" s="1474"/>
      <c r="Z67" s="1474"/>
      <c r="AA67" s="1489"/>
      <c r="AB67" s="1490"/>
      <c r="AC67" s="1491"/>
      <c r="AD67" s="1471"/>
      <c r="AE67" s="1472"/>
      <c r="AF67" s="1473"/>
      <c r="AG67" s="1471"/>
      <c r="AH67" s="1472"/>
      <c r="AI67" s="1473"/>
      <c r="AJ67" s="1471"/>
      <c r="AK67" s="1472"/>
      <c r="AL67" s="1473"/>
      <c r="AM67" s="50"/>
    </row>
    <row r="68" spans="2:39" ht="24.95" hidden="1" customHeight="1" outlineLevel="1">
      <c r="B68" s="1478">
        <v>56</v>
      </c>
      <c r="C68" s="1479"/>
      <c r="D68" s="1492"/>
      <c r="E68" s="1492"/>
      <c r="F68" s="1492"/>
      <c r="G68" s="1483"/>
      <c r="H68" s="1484"/>
      <c r="I68" s="1484"/>
      <c r="J68" s="1485"/>
      <c r="K68" s="1480"/>
      <c r="L68" s="1481"/>
      <c r="M68" s="1481"/>
      <c r="N68" s="1482"/>
      <c r="O68" s="1486"/>
      <c r="P68" s="1487"/>
      <c r="Q68" s="1487"/>
      <c r="R68" s="1488"/>
      <c r="S68" s="1463"/>
      <c r="T68" s="1464"/>
      <c r="U68" s="1464"/>
      <c r="V68" s="1465"/>
      <c r="W68" s="1474"/>
      <c r="X68" s="1474"/>
      <c r="Y68" s="1474"/>
      <c r="Z68" s="1474"/>
      <c r="AA68" s="1489"/>
      <c r="AB68" s="1490"/>
      <c r="AC68" s="1491"/>
      <c r="AD68" s="1471"/>
      <c r="AE68" s="1472"/>
      <c r="AF68" s="1473"/>
      <c r="AG68" s="1471"/>
      <c r="AH68" s="1472"/>
      <c r="AI68" s="1473"/>
      <c r="AJ68" s="1471"/>
      <c r="AK68" s="1472"/>
      <c r="AL68" s="1473"/>
      <c r="AM68" s="50"/>
    </row>
    <row r="69" spans="2:39" ht="24.95" hidden="1" customHeight="1" outlineLevel="1">
      <c r="B69" s="1478">
        <v>57</v>
      </c>
      <c r="C69" s="1479"/>
      <c r="D69" s="1492"/>
      <c r="E69" s="1492"/>
      <c r="F69" s="1492"/>
      <c r="G69" s="1483"/>
      <c r="H69" s="1484"/>
      <c r="I69" s="1484"/>
      <c r="J69" s="1485"/>
      <c r="K69" s="1480"/>
      <c r="L69" s="1481"/>
      <c r="M69" s="1481"/>
      <c r="N69" s="1482"/>
      <c r="O69" s="1486"/>
      <c r="P69" s="1487"/>
      <c r="Q69" s="1487"/>
      <c r="R69" s="1488"/>
      <c r="S69" s="1463"/>
      <c r="T69" s="1464"/>
      <c r="U69" s="1464"/>
      <c r="V69" s="1465"/>
      <c r="W69" s="1474"/>
      <c r="X69" s="1474"/>
      <c r="Y69" s="1474"/>
      <c r="Z69" s="1474"/>
      <c r="AA69" s="1489"/>
      <c r="AB69" s="1490"/>
      <c r="AC69" s="1491"/>
      <c r="AD69" s="1471"/>
      <c r="AE69" s="1472"/>
      <c r="AF69" s="1473"/>
      <c r="AG69" s="1471"/>
      <c r="AH69" s="1472"/>
      <c r="AI69" s="1473"/>
      <c r="AJ69" s="1471"/>
      <c r="AK69" s="1472"/>
      <c r="AL69" s="1473"/>
      <c r="AM69" s="50"/>
    </row>
    <row r="70" spans="2:39" ht="24.95" hidden="1" customHeight="1" outlineLevel="1">
      <c r="B70" s="1478">
        <v>58</v>
      </c>
      <c r="C70" s="1479"/>
      <c r="D70" s="1492"/>
      <c r="E70" s="1492"/>
      <c r="F70" s="1492"/>
      <c r="G70" s="1483"/>
      <c r="H70" s="1484"/>
      <c r="I70" s="1484"/>
      <c r="J70" s="1485"/>
      <c r="K70" s="1480"/>
      <c r="L70" s="1481"/>
      <c r="M70" s="1481"/>
      <c r="N70" s="1482"/>
      <c r="O70" s="1486"/>
      <c r="P70" s="1487"/>
      <c r="Q70" s="1487"/>
      <c r="R70" s="1488"/>
      <c r="S70" s="1463"/>
      <c r="T70" s="1464"/>
      <c r="U70" s="1464"/>
      <c r="V70" s="1465"/>
      <c r="W70" s="1474"/>
      <c r="X70" s="1474"/>
      <c r="Y70" s="1474"/>
      <c r="Z70" s="1474"/>
      <c r="AA70" s="1489"/>
      <c r="AB70" s="1490"/>
      <c r="AC70" s="1491"/>
      <c r="AD70" s="1471"/>
      <c r="AE70" s="1472"/>
      <c r="AF70" s="1473"/>
      <c r="AG70" s="1471"/>
      <c r="AH70" s="1472"/>
      <c r="AI70" s="1473"/>
      <c r="AJ70" s="1471"/>
      <c r="AK70" s="1472"/>
      <c r="AL70" s="1473"/>
      <c r="AM70" s="50"/>
    </row>
    <row r="71" spans="2:39" ht="24.95" hidden="1" customHeight="1" outlineLevel="1">
      <c r="B71" s="1478">
        <v>59</v>
      </c>
      <c r="C71" s="1479"/>
      <c r="D71" s="1492"/>
      <c r="E71" s="1492"/>
      <c r="F71" s="1492"/>
      <c r="G71" s="1483"/>
      <c r="H71" s="1484"/>
      <c r="I71" s="1484"/>
      <c r="J71" s="1485"/>
      <c r="K71" s="1480"/>
      <c r="L71" s="1481"/>
      <c r="M71" s="1481"/>
      <c r="N71" s="1482"/>
      <c r="O71" s="1486"/>
      <c r="P71" s="1487"/>
      <c r="Q71" s="1487"/>
      <c r="R71" s="1488"/>
      <c r="S71" s="1463"/>
      <c r="T71" s="1464"/>
      <c r="U71" s="1464"/>
      <c r="V71" s="1465"/>
      <c r="W71" s="1474"/>
      <c r="X71" s="1474"/>
      <c r="Y71" s="1474"/>
      <c r="Z71" s="1474"/>
      <c r="AA71" s="1489"/>
      <c r="AB71" s="1490"/>
      <c r="AC71" s="1491"/>
      <c r="AD71" s="1471"/>
      <c r="AE71" s="1472"/>
      <c r="AF71" s="1473"/>
      <c r="AG71" s="1471"/>
      <c r="AH71" s="1472"/>
      <c r="AI71" s="1473"/>
      <c r="AJ71" s="1471"/>
      <c r="AK71" s="1472"/>
      <c r="AL71" s="1473"/>
      <c r="AM71" s="50"/>
    </row>
    <row r="72" spans="2:39" ht="24.95" hidden="1" customHeight="1" outlineLevel="1">
      <c r="B72" s="1478">
        <v>60</v>
      </c>
      <c r="C72" s="1479"/>
      <c r="D72" s="1492"/>
      <c r="E72" s="1492"/>
      <c r="F72" s="1492"/>
      <c r="G72" s="1483"/>
      <c r="H72" s="1484"/>
      <c r="I72" s="1484"/>
      <c r="J72" s="1485"/>
      <c r="K72" s="1480"/>
      <c r="L72" s="1481"/>
      <c r="M72" s="1481"/>
      <c r="N72" s="1482"/>
      <c r="O72" s="1486"/>
      <c r="P72" s="1487"/>
      <c r="Q72" s="1487"/>
      <c r="R72" s="1488"/>
      <c r="S72" s="1463"/>
      <c r="T72" s="1464"/>
      <c r="U72" s="1464"/>
      <c r="V72" s="1465"/>
      <c r="W72" s="1474"/>
      <c r="X72" s="1474"/>
      <c r="Y72" s="1474"/>
      <c r="Z72" s="1474"/>
      <c r="AA72" s="1489"/>
      <c r="AB72" s="1490"/>
      <c r="AC72" s="1491"/>
      <c r="AD72" s="1471"/>
      <c r="AE72" s="1472"/>
      <c r="AF72" s="1473"/>
      <c r="AG72" s="1471"/>
      <c r="AH72" s="1472"/>
      <c r="AI72" s="1473"/>
      <c r="AJ72" s="1471"/>
      <c r="AK72" s="1472"/>
      <c r="AL72" s="1473"/>
      <c r="AM72" s="50"/>
    </row>
    <row r="73" spans="2:39" ht="24.95" hidden="1" customHeight="1" outlineLevel="1">
      <c r="B73" s="1478">
        <v>61</v>
      </c>
      <c r="C73" s="1479"/>
      <c r="D73" s="1492"/>
      <c r="E73" s="1492"/>
      <c r="F73" s="1492"/>
      <c r="G73" s="1483"/>
      <c r="H73" s="1484"/>
      <c r="I73" s="1484"/>
      <c r="J73" s="1485"/>
      <c r="K73" s="1480"/>
      <c r="L73" s="1481"/>
      <c r="M73" s="1481"/>
      <c r="N73" s="1482"/>
      <c r="O73" s="1486"/>
      <c r="P73" s="1487"/>
      <c r="Q73" s="1487"/>
      <c r="R73" s="1488"/>
      <c r="S73" s="1463"/>
      <c r="T73" s="1464"/>
      <c r="U73" s="1464"/>
      <c r="V73" s="1465"/>
      <c r="W73" s="1474"/>
      <c r="X73" s="1474"/>
      <c r="Y73" s="1474"/>
      <c r="Z73" s="1474"/>
      <c r="AA73" s="1489"/>
      <c r="AB73" s="1490"/>
      <c r="AC73" s="1491"/>
      <c r="AD73" s="1471"/>
      <c r="AE73" s="1472"/>
      <c r="AF73" s="1473"/>
      <c r="AG73" s="1471"/>
      <c r="AH73" s="1472"/>
      <c r="AI73" s="1473"/>
      <c r="AJ73" s="1471"/>
      <c r="AK73" s="1472"/>
      <c r="AL73" s="1473"/>
      <c r="AM73" s="50"/>
    </row>
    <row r="74" spans="2:39" ht="24.95" hidden="1" customHeight="1" outlineLevel="1">
      <c r="B74" s="1478">
        <v>62</v>
      </c>
      <c r="C74" s="1479"/>
      <c r="D74" s="1492"/>
      <c r="E74" s="1492"/>
      <c r="F74" s="1492"/>
      <c r="G74" s="1483"/>
      <c r="H74" s="1484"/>
      <c r="I74" s="1484"/>
      <c r="J74" s="1485"/>
      <c r="K74" s="1480"/>
      <c r="L74" s="1481"/>
      <c r="M74" s="1481"/>
      <c r="N74" s="1482"/>
      <c r="O74" s="1486"/>
      <c r="P74" s="1487"/>
      <c r="Q74" s="1487"/>
      <c r="R74" s="1488"/>
      <c r="S74" s="1463"/>
      <c r="T74" s="1464"/>
      <c r="U74" s="1464"/>
      <c r="V74" s="1465"/>
      <c r="W74" s="1474"/>
      <c r="X74" s="1474"/>
      <c r="Y74" s="1474"/>
      <c r="Z74" s="1474"/>
      <c r="AA74" s="1489"/>
      <c r="AB74" s="1490"/>
      <c r="AC74" s="1491"/>
      <c r="AD74" s="1471"/>
      <c r="AE74" s="1472"/>
      <c r="AF74" s="1473"/>
      <c r="AG74" s="1471"/>
      <c r="AH74" s="1472"/>
      <c r="AI74" s="1473"/>
      <c r="AJ74" s="1471"/>
      <c r="AK74" s="1472"/>
      <c r="AL74" s="1473"/>
      <c r="AM74" s="50"/>
    </row>
    <row r="75" spans="2:39" ht="24.95" hidden="1" customHeight="1" outlineLevel="1">
      <c r="B75" s="1478">
        <v>63</v>
      </c>
      <c r="C75" s="1479"/>
      <c r="D75" s="1492"/>
      <c r="E75" s="1492"/>
      <c r="F75" s="1492"/>
      <c r="G75" s="1483"/>
      <c r="H75" s="1484"/>
      <c r="I75" s="1484"/>
      <c r="J75" s="1485"/>
      <c r="K75" s="1480"/>
      <c r="L75" s="1481"/>
      <c r="M75" s="1481"/>
      <c r="N75" s="1482"/>
      <c r="O75" s="1486"/>
      <c r="P75" s="1487"/>
      <c r="Q75" s="1487"/>
      <c r="R75" s="1488"/>
      <c r="S75" s="1463"/>
      <c r="T75" s="1464"/>
      <c r="U75" s="1464"/>
      <c r="V75" s="1465"/>
      <c r="W75" s="1474"/>
      <c r="X75" s="1474"/>
      <c r="Y75" s="1474"/>
      <c r="Z75" s="1474"/>
      <c r="AA75" s="1489"/>
      <c r="AB75" s="1490"/>
      <c r="AC75" s="1491"/>
      <c r="AD75" s="1471"/>
      <c r="AE75" s="1472"/>
      <c r="AF75" s="1473"/>
      <c r="AG75" s="1471"/>
      <c r="AH75" s="1472"/>
      <c r="AI75" s="1473"/>
      <c r="AJ75" s="1471"/>
      <c r="AK75" s="1472"/>
      <c r="AL75" s="1473"/>
      <c r="AM75" s="50"/>
    </row>
    <row r="76" spans="2:39" ht="24.95" hidden="1" customHeight="1" outlineLevel="1">
      <c r="B76" s="1478">
        <v>64</v>
      </c>
      <c r="C76" s="1479"/>
      <c r="D76" s="1492"/>
      <c r="E76" s="1492"/>
      <c r="F76" s="1492"/>
      <c r="G76" s="1483"/>
      <c r="H76" s="1484"/>
      <c r="I76" s="1484"/>
      <c r="J76" s="1485"/>
      <c r="K76" s="1480"/>
      <c r="L76" s="1481"/>
      <c r="M76" s="1481"/>
      <c r="N76" s="1482"/>
      <c r="O76" s="1486"/>
      <c r="P76" s="1487"/>
      <c r="Q76" s="1487"/>
      <c r="R76" s="1488"/>
      <c r="S76" s="1463"/>
      <c r="T76" s="1464"/>
      <c r="U76" s="1464"/>
      <c r="V76" s="1465"/>
      <c r="W76" s="1474"/>
      <c r="X76" s="1474"/>
      <c r="Y76" s="1474"/>
      <c r="Z76" s="1474"/>
      <c r="AA76" s="1489"/>
      <c r="AB76" s="1490"/>
      <c r="AC76" s="1491"/>
      <c r="AD76" s="1471"/>
      <c r="AE76" s="1472"/>
      <c r="AF76" s="1473"/>
      <c r="AG76" s="1471"/>
      <c r="AH76" s="1472"/>
      <c r="AI76" s="1473"/>
      <c r="AJ76" s="1471"/>
      <c r="AK76" s="1472"/>
      <c r="AL76" s="1473"/>
      <c r="AM76" s="50"/>
    </row>
    <row r="77" spans="2:39" ht="24.95" hidden="1" customHeight="1" outlineLevel="1">
      <c r="B77" s="1478">
        <v>65</v>
      </c>
      <c r="C77" s="1479"/>
      <c r="D77" s="1492"/>
      <c r="E77" s="1492"/>
      <c r="F77" s="1492"/>
      <c r="G77" s="1483"/>
      <c r="H77" s="1484"/>
      <c r="I77" s="1484"/>
      <c r="J77" s="1485"/>
      <c r="K77" s="1480"/>
      <c r="L77" s="1481"/>
      <c r="M77" s="1481"/>
      <c r="N77" s="1482"/>
      <c r="O77" s="1486"/>
      <c r="P77" s="1487"/>
      <c r="Q77" s="1487"/>
      <c r="R77" s="1488"/>
      <c r="S77" s="1463"/>
      <c r="T77" s="1464"/>
      <c r="U77" s="1464"/>
      <c r="V77" s="1465"/>
      <c r="W77" s="1474"/>
      <c r="X77" s="1474"/>
      <c r="Y77" s="1474"/>
      <c r="Z77" s="1474"/>
      <c r="AA77" s="1489"/>
      <c r="AB77" s="1490"/>
      <c r="AC77" s="1491"/>
      <c r="AD77" s="1471"/>
      <c r="AE77" s="1472"/>
      <c r="AF77" s="1473"/>
      <c r="AG77" s="1471"/>
      <c r="AH77" s="1472"/>
      <c r="AI77" s="1473"/>
      <c r="AJ77" s="1471"/>
      <c r="AK77" s="1472"/>
      <c r="AL77" s="1473"/>
      <c r="AM77" s="50"/>
    </row>
    <row r="78" spans="2:39" ht="24.95" hidden="1" customHeight="1" outlineLevel="1">
      <c r="B78" s="1478">
        <v>66</v>
      </c>
      <c r="C78" s="1479"/>
      <c r="D78" s="1492"/>
      <c r="E78" s="1492"/>
      <c r="F78" s="1492"/>
      <c r="G78" s="1483"/>
      <c r="H78" s="1484"/>
      <c r="I78" s="1484"/>
      <c r="J78" s="1485"/>
      <c r="K78" s="1480"/>
      <c r="L78" s="1481"/>
      <c r="M78" s="1481"/>
      <c r="N78" s="1482"/>
      <c r="O78" s="1486"/>
      <c r="P78" s="1487"/>
      <c r="Q78" s="1487"/>
      <c r="R78" s="1488"/>
      <c r="S78" s="1463"/>
      <c r="T78" s="1464"/>
      <c r="U78" s="1464"/>
      <c r="V78" s="1465"/>
      <c r="W78" s="1474"/>
      <c r="X78" s="1474"/>
      <c r="Y78" s="1474"/>
      <c r="Z78" s="1474"/>
      <c r="AA78" s="1489"/>
      <c r="AB78" s="1490"/>
      <c r="AC78" s="1491"/>
      <c r="AD78" s="1471"/>
      <c r="AE78" s="1472"/>
      <c r="AF78" s="1473"/>
      <c r="AG78" s="1471"/>
      <c r="AH78" s="1472"/>
      <c r="AI78" s="1473"/>
      <c r="AJ78" s="1471"/>
      <c r="AK78" s="1472"/>
      <c r="AL78" s="1473"/>
      <c r="AM78" s="50"/>
    </row>
    <row r="79" spans="2:39" ht="24.95" hidden="1" customHeight="1" outlineLevel="1">
      <c r="B79" s="1478">
        <v>67</v>
      </c>
      <c r="C79" s="1479"/>
      <c r="D79" s="1492"/>
      <c r="E79" s="1492"/>
      <c r="F79" s="1492"/>
      <c r="G79" s="1483"/>
      <c r="H79" s="1484"/>
      <c r="I79" s="1484"/>
      <c r="J79" s="1485"/>
      <c r="K79" s="1480"/>
      <c r="L79" s="1481"/>
      <c r="M79" s="1481"/>
      <c r="N79" s="1482"/>
      <c r="O79" s="1486"/>
      <c r="P79" s="1487"/>
      <c r="Q79" s="1487"/>
      <c r="R79" s="1488"/>
      <c r="S79" s="1463"/>
      <c r="T79" s="1464"/>
      <c r="U79" s="1464"/>
      <c r="V79" s="1465"/>
      <c r="W79" s="1474"/>
      <c r="X79" s="1474"/>
      <c r="Y79" s="1474"/>
      <c r="Z79" s="1474"/>
      <c r="AA79" s="1489"/>
      <c r="AB79" s="1490"/>
      <c r="AC79" s="1491"/>
      <c r="AD79" s="1471"/>
      <c r="AE79" s="1472"/>
      <c r="AF79" s="1473"/>
      <c r="AG79" s="1471"/>
      <c r="AH79" s="1472"/>
      <c r="AI79" s="1473"/>
      <c r="AJ79" s="1471"/>
      <c r="AK79" s="1472"/>
      <c r="AL79" s="1473"/>
      <c r="AM79" s="50"/>
    </row>
    <row r="80" spans="2:39" ht="24.95" hidden="1" customHeight="1" outlineLevel="1">
      <c r="B80" s="1478">
        <v>68</v>
      </c>
      <c r="C80" s="1479"/>
      <c r="D80" s="1492"/>
      <c r="E80" s="1492"/>
      <c r="F80" s="1492"/>
      <c r="G80" s="1483"/>
      <c r="H80" s="1484"/>
      <c r="I80" s="1484"/>
      <c r="J80" s="1485"/>
      <c r="K80" s="1480"/>
      <c r="L80" s="1481"/>
      <c r="M80" s="1481"/>
      <c r="N80" s="1482"/>
      <c r="O80" s="1486"/>
      <c r="P80" s="1487"/>
      <c r="Q80" s="1487"/>
      <c r="R80" s="1488"/>
      <c r="S80" s="1463"/>
      <c r="T80" s="1464"/>
      <c r="U80" s="1464"/>
      <c r="V80" s="1465"/>
      <c r="W80" s="1474"/>
      <c r="X80" s="1474"/>
      <c r="Y80" s="1474"/>
      <c r="Z80" s="1474"/>
      <c r="AA80" s="1489"/>
      <c r="AB80" s="1490"/>
      <c r="AC80" s="1491"/>
      <c r="AD80" s="1471"/>
      <c r="AE80" s="1472"/>
      <c r="AF80" s="1473"/>
      <c r="AG80" s="1471"/>
      <c r="AH80" s="1472"/>
      <c r="AI80" s="1473"/>
      <c r="AJ80" s="1471"/>
      <c r="AK80" s="1472"/>
      <c r="AL80" s="1473"/>
      <c r="AM80" s="50"/>
    </row>
    <row r="81" spans="2:39" ht="24.95" hidden="1" customHeight="1" outlineLevel="1">
      <c r="B81" s="1478">
        <v>69</v>
      </c>
      <c r="C81" s="1479"/>
      <c r="D81" s="1492"/>
      <c r="E81" s="1492"/>
      <c r="F81" s="1492"/>
      <c r="G81" s="1483"/>
      <c r="H81" s="1484"/>
      <c r="I81" s="1484"/>
      <c r="J81" s="1485"/>
      <c r="K81" s="1480"/>
      <c r="L81" s="1481"/>
      <c r="M81" s="1481"/>
      <c r="N81" s="1482"/>
      <c r="O81" s="1486"/>
      <c r="P81" s="1487"/>
      <c r="Q81" s="1487"/>
      <c r="R81" s="1488"/>
      <c r="S81" s="1463"/>
      <c r="T81" s="1464"/>
      <c r="U81" s="1464"/>
      <c r="V81" s="1465"/>
      <c r="W81" s="1474"/>
      <c r="X81" s="1474"/>
      <c r="Y81" s="1474"/>
      <c r="Z81" s="1474"/>
      <c r="AA81" s="1489"/>
      <c r="AB81" s="1490"/>
      <c r="AC81" s="1491"/>
      <c r="AD81" s="1471"/>
      <c r="AE81" s="1472"/>
      <c r="AF81" s="1473"/>
      <c r="AG81" s="1471"/>
      <c r="AH81" s="1472"/>
      <c r="AI81" s="1473"/>
      <c r="AJ81" s="1471"/>
      <c r="AK81" s="1472"/>
      <c r="AL81" s="1473"/>
      <c r="AM81" s="50"/>
    </row>
    <row r="82" spans="2:39" ht="24.95" hidden="1" customHeight="1" outlineLevel="1">
      <c r="B82" s="1478">
        <v>70</v>
      </c>
      <c r="C82" s="1479"/>
      <c r="D82" s="1492"/>
      <c r="E82" s="1492"/>
      <c r="F82" s="1492"/>
      <c r="G82" s="1483"/>
      <c r="H82" s="1484"/>
      <c r="I82" s="1484"/>
      <c r="J82" s="1485"/>
      <c r="K82" s="1480"/>
      <c r="L82" s="1481"/>
      <c r="M82" s="1481"/>
      <c r="N82" s="1482"/>
      <c r="O82" s="1486"/>
      <c r="P82" s="1487"/>
      <c r="Q82" s="1487"/>
      <c r="R82" s="1488"/>
      <c r="S82" s="1463"/>
      <c r="T82" s="1464"/>
      <c r="U82" s="1464"/>
      <c r="V82" s="1465"/>
      <c r="W82" s="1474"/>
      <c r="X82" s="1474"/>
      <c r="Y82" s="1474"/>
      <c r="Z82" s="1474"/>
      <c r="AA82" s="1489"/>
      <c r="AB82" s="1490"/>
      <c r="AC82" s="1491"/>
      <c r="AD82" s="1471"/>
      <c r="AE82" s="1472"/>
      <c r="AF82" s="1473"/>
      <c r="AG82" s="1471"/>
      <c r="AH82" s="1472"/>
      <c r="AI82" s="1473"/>
      <c r="AJ82" s="1471"/>
      <c r="AK82" s="1472"/>
      <c r="AL82" s="1473"/>
      <c r="AM82" s="50"/>
    </row>
    <row r="83" spans="2:39" ht="24.95" hidden="1" customHeight="1" outlineLevel="1">
      <c r="B83" s="1478">
        <v>71</v>
      </c>
      <c r="C83" s="1479"/>
      <c r="D83" s="1492"/>
      <c r="E83" s="1492"/>
      <c r="F83" s="1492"/>
      <c r="G83" s="1483"/>
      <c r="H83" s="1484"/>
      <c r="I83" s="1484"/>
      <c r="J83" s="1485"/>
      <c r="K83" s="1480"/>
      <c r="L83" s="1481"/>
      <c r="M83" s="1481"/>
      <c r="N83" s="1482"/>
      <c r="O83" s="1486"/>
      <c r="P83" s="1487"/>
      <c r="Q83" s="1487"/>
      <c r="R83" s="1488"/>
      <c r="S83" s="1463"/>
      <c r="T83" s="1464"/>
      <c r="U83" s="1464"/>
      <c r="V83" s="1465"/>
      <c r="W83" s="1474"/>
      <c r="X83" s="1474"/>
      <c r="Y83" s="1474"/>
      <c r="Z83" s="1474"/>
      <c r="AA83" s="1489"/>
      <c r="AB83" s="1490"/>
      <c r="AC83" s="1491"/>
      <c r="AD83" s="1471"/>
      <c r="AE83" s="1472"/>
      <c r="AF83" s="1473"/>
      <c r="AG83" s="1471"/>
      <c r="AH83" s="1472"/>
      <c r="AI83" s="1473"/>
      <c r="AJ83" s="1471"/>
      <c r="AK83" s="1472"/>
      <c r="AL83" s="1473"/>
      <c r="AM83" s="50"/>
    </row>
    <row r="84" spans="2:39" ht="24.95" hidden="1" customHeight="1" outlineLevel="1">
      <c r="B84" s="1478">
        <v>72</v>
      </c>
      <c r="C84" s="1479"/>
      <c r="D84" s="1492"/>
      <c r="E84" s="1492"/>
      <c r="F84" s="1492"/>
      <c r="G84" s="1483"/>
      <c r="H84" s="1484"/>
      <c r="I84" s="1484"/>
      <c r="J84" s="1485"/>
      <c r="K84" s="1480"/>
      <c r="L84" s="1481"/>
      <c r="M84" s="1481"/>
      <c r="N84" s="1482"/>
      <c r="O84" s="1486"/>
      <c r="P84" s="1487"/>
      <c r="Q84" s="1487"/>
      <c r="R84" s="1488"/>
      <c r="S84" s="1463"/>
      <c r="T84" s="1464"/>
      <c r="U84" s="1464"/>
      <c r="V84" s="1465"/>
      <c r="W84" s="1474"/>
      <c r="X84" s="1474"/>
      <c r="Y84" s="1474"/>
      <c r="Z84" s="1474"/>
      <c r="AA84" s="1489"/>
      <c r="AB84" s="1490"/>
      <c r="AC84" s="1491"/>
      <c r="AD84" s="1471"/>
      <c r="AE84" s="1472"/>
      <c r="AF84" s="1473"/>
      <c r="AG84" s="1471"/>
      <c r="AH84" s="1472"/>
      <c r="AI84" s="1473"/>
      <c r="AJ84" s="1471"/>
      <c r="AK84" s="1472"/>
      <c r="AL84" s="1473"/>
      <c r="AM84" s="50"/>
    </row>
    <row r="85" spans="2:39" ht="24.95" hidden="1" customHeight="1" outlineLevel="1">
      <c r="B85" s="1478">
        <v>73</v>
      </c>
      <c r="C85" s="1479"/>
      <c r="D85" s="1492"/>
      <c r="E85" s="1492"/>
      <c r="F85" s="1492"/>
      <c r="G85" s="1483"/>
      <c r="H85" s="1484"/>
      <c r="I85" s="1484"/>
      <c r="J85" s="1485"/>
      <c r="K85" s="1480"/>
      <c r="L85" s="1481"/>
      <c r="M85" s="1481"/>
      <c r="N85" s="1482"/>
      <c r="O85" s="1486"/>
      <c r="P85" s="1487"/>
      <c r="Q85" s="1487"/>
      <c r="R85" s="1488"/>
      <c r="S85" s="1463"/>
      <c r="T85" s="1464"/>
      <c r="U85" s="1464"/>
      <c r="V85" s="1465"/>
      <c r="W85" s="1474"/>
      <c r="X85" s="1474"/>
      <c r="Y85" s="1474"/>
      <c r="Z85" s="1474"/>
      <c r="AA85" s="1489"/>
      <c r="AB85" s="1490"/>
      <c r="AC85" s="1491"/>
      <c r="AD85" s="1471"/>
      <c r="AE85" s="1472"/>
      <c r="AF85" s="1473"/>
      <c r="AG85" s="1471"/>
      <c r="AH85" s="1472"/>
      <c r="AI85" s="1473"/>
      <c r="AJ85" s="1471"/>
      <c r="AK85" s="1472"/>
      <c r="AL85" s="1473"/>
      <c r="AM85" s="50"/>
    </row>
    <row r="86" spans="2:39" ht="24.95" hidden="1" customHeight="1" outlineLevel="1">
      <c r="B86" s="1478">
        <v>74</v>
      </c>
      <c r="C86" s="1479"/>
      <c r="D86" s="1492"/>
      <c r="E86" s="1492"/>
      <c r="F86" s="1492"/>
      <c r="G86" s="1483"/>
      <c r="H86" s="1484"/>
      <c r="I86" s="1484"/>
      <c r="J86" s="1485"/>
      <c r="K86" s="1480"/>
      <c r="L86" s="1481"/>
      <c r="M86" s="1481"/>
      <c r="N86" s="1482"/>
      <c r="O86" s="1486"/>
      <c r="P86" s="1487"/>
      <c r="Q86" s="1487"/>
      <c r="R86" s="1488"/>
      <c r="S86" s="1463"/>
      <c r="T86" s="1464"/>
      <c r="U86" s="1464"/>
      <c r="V86" s="1465"/>
      <c r="W86" s="1474"/>
      <c r="X86" s="1474"/>
      <c r="Y86" s="1474"/>
      <c r="Z86" s="1474"/>
      <c r="AA86" s="1489"/>
      <c r="AB86" s="1490"/>
      <c r="AC86" s="1491"/>
      <c r="AD86" s="1471"/>
      <c r="AE86" s="1472"/>
      <c r="AF86" s="1473"/>
      <c r="AG86" s="1471"/>
      <c r="AH86" s="1472"/>
      <c r="AI86" s="1473"/>
      <c r="AJ86" s="1471"/>
      <c r="AK86" s="1472"/>
      <c r="AL86" s="1473"/>
      <c r="AM86" s="50"/>
    </row>
    <row r="87" spans="2:39" ht="24.95" hidden="1" customHeight="1" outlineLevel="1">
      <c r="B87" s="1478">
        <v>75</v>
      </c>
      <c r="C87" s="1479"/>
      <c r="D87" s="1492"/>
      <c r="E87" s="1492"/>
      <c r="F87" s="1492"/>
      <c r="G87" s="1483"/>
      <c r="H87" s="1484"/>
      <c r="I87" s="1484"/>
      <c r="J87" s="1485"/>
      <c r="K87" s="1480"/>
      <c r="L87" s="1481"/>
      <c r="M87" s="1481"/>
      <c r="N87" s="1482"/>
      <c r="O87" s="1486"/>
      <c r="P87" s="1487"/>
      <c r="Q87" s="1487"/>
      <c r="R87" s="1488"/>
      <c r="S87" s="1463"/>
      <c r="T87" s="1464"/>
      <c r="U87" s="1464"/>
      <c r="V87" s="1465"/>
      <c r="W87" s="1474"/>
      <c r="X87" s="1474"/>
      <c r="Y87" s="1474"/>
      <c r="Z87" s="1474"/>
      <c r="AA87" s="1489"/>
      <c r="AB87" s="1490"/>
      <c r="AC87" s="1491"/>
      <c r="AD87" s="1471"/>
      <c r="AE87" s="1472"/>
      <c r="AF87" s="1473"/>
      <c r="AG87" s="1471"/>
      <c r="AH87" s="1472"/>
      <c r="AI87" s="1473"/>
      <c r="AJ87" s="1471"/>
      <c r="AK87" s="1472"/>
      <c r="AL87" s="1473"/>
      <c r="AM87" s="50"/>
    </row>
    <row r="88" spans="2:39" ht="24.95" hidden="1" customHeight="1" outlineLevel="1">
      <c r="B88" s="1478">
        <v>76</v>
      </c>
      <c r="C88" s="1479"/>
      <c r="D88" s="1492"/>
      <c r="E88" s="1492"/>
      <c r="F88" s="1492"/>
      <c r="G88" s="1483"/>
      <c r="H88" s="1484"/>
      <c r="I88" s="1484"/>
      <c r="J88" s="1485"/>
      <c r="K88" s="1480"/>
      <c r="L88" s="1481"/>
      <c r="M88" s="1481"/>
      <c r="N88" s="1482"/>
      <c r="O88" s="1486"/>
      <c r="P88" s="1487"/>
      <c r="Q88" s="1487"/>
      <c r="R88" s="1488"/>
      <c r="S88" s="1463"/>
      <c r="T88" s="1464"/>
      <c r="U88" s="1464"/>
      <c r="V88" s="1465"/>
      <c r="W88" s="1474"/>
      <c r="X88" s="1474"/>
      <c r="Y88" s="1474"/>
      <c r="Z88" s="1474"/>
      <c r="AA88" s="1489"/>
      <c r="AB88" s="1490"/>
      <c r="AC88" s="1491"/>
      <c r="AD88" s="1471"/>
      <c r="AE88" s="1472"/>
      <c r="AF88" s="1473"/>
      <c r="AG88" s="1471"/>
      <c r="AH88" s="1472"/>
      <c r="AI88" s="1473"/>
      <c r="AJ88" s="1471"/>
      <c r="AK88" s="1472"/>
      <c r="AL88" s="1473"/>
      <c r="AM88" s="50"/>
    </row>
    <row r="89" spans="2:39" ht="24.95" hidden="1" customHeight="1" outlineLevel="1">
      <c r="B89" s="1478">
        <v>77</v>
      </c>
      <c r="C89" s="1479"/>
      <c r="D89" s="1492"/>
      <c r="E89" s="1492"/>
      <c r="F89" s="1492"/>
      <c r="G89" s="1483"/>
      <c r="H89" s="1484"/>
      <c r="I89" s="1484"/>
      <c r="J89" s="1485"/>
      <c r="K89" s="1480"/>
      <c r="L89" s="1481"/>
      <c r="M89" s="1481"/>
      <c r="N89" s="1482"/>
      <c r="O89" s="1486"/>
      <c r="P89" s="1487"/>
      <c r="Q89" s="1487"/>
      <c r="R89" s="1488"/>
      <c r="S89" s="1463"/>
      <c r="T89" s="1464"/>
      <c r="U89" s="1464"/>
      <c r="V89" s="1465"/>
      <c r="W89" s="1474"/>
      <c r="X89" s="1474"/>
      <c r="Y89" s="1474"/>
      <c r="Z89" s="1474"/>
      <c r="AA89" s="1489"/>
      <c r="AB89" s="1490"/>
      <c r="AC89" s="1491"/>
      <c r="AD89" s="1471"/>
      <c r="AE89" s="1472"/>
      <c r="AF89" s="1473"/>
      <c r="AG89" s="1471"/>
      <c r="AH89" s="1472"/>
      <c r="AI89" s="1473"/>
      <c r="AJ89" s="1471"/>
      <c r="AK89" s="1472"/>
      <c r="AL89" s="1473"/>
      <c r="AM89" s="50"/>
    </row>
    <row r="90" spans="2:39" ht="24.95" hidden="1" customHeight="1" outlineLevel="1">
      <c r="B90" s="1478">
        <v>78</v>
      </c>
      <c r="C90" s="1479"/>
      <c r="D90" s="1492"/>
      <c r="E90" s="1492"/>
      <c r="F90" s="1492"/>
      <c r="G90" s="1483"/>
      <c r="H90" s="1484"/>
      <c r="I90" s="1484"/>
      <c r="J90" s="1485"/>
      <c r="K90" s="1480"/>
      <c r="L90" s="1481"/>
      <c r="M90" s="1481"/>
      <c r="N90" s="1482"/>
      <c r="O90" s="1486"/>
      <c r="P90" s="1487"/>
      <c r="Q90" s="1487"/>
      <c r="R90" s="1488"/>
      <c r="S90" s="1463"/>
      <c r="T90" s="1464"/>
      <c r="U90" s="1464"/>
      <c r="V90" s="1465"/>
      <c r="W90" s="1474"/>
      <c r="X90" s="1474"/>
      <c r="Y90" s="1474"/>
      <c r="Z90" s="1474"/>
      <c r="AA90" s="1489"/>
      <c r="AB90" s="1490"/>
      <c r="AC90" s="1491"/>
      <c r="AD90" s="1471"/>
      <c r="AE90" s="1472"/>
      <c r="AF90" s="1473"/>
      <c r="AG90" s="1471"/>
      <c r="AH90" s="1472"/>
      <c r="AI90" s="1473"/>
      <c r="AJ90" s="1471"/>
      <c r="AK90" s="1472"/>
      <c r="AL90" s="1473"/>
      <c r="AM90" s="50"/>
    </row>
    <row r="91" spans="2:39" ht="24.95" hidden="1" customHeight="1" outlineLevel="1">
      <c r="B91" s="1478">
        <v>79</v>
      </c>
      <c r="C91" s="1479"/>
      <c r="D91" s="1492"/>
      <c r="E91" s="1492"/>
      <c r="F91" s="1492"/>
      <c r="G91" s="1483"/>
      <c r="H91" s="1484"/>
      <c r="I91" s="1484"/>
      <c r="J91" s="1485"/>
      <c r="K91" s="1480"/>
      <c r="L91" s="1481"/>
      <c r="M91" s="1481"/>
      <c r="N91" s="1482"/>
      <c r="O91" s="1486"/>
      <c r="P91" s="1487"/>
      <c r="Q91" s="1487"/>
      <c r="R91" s="1488"/>
      <c r="S91" s="1463"/>
      <c r="T91" s="1464"/>
      <c r="U91" s="1464"/>
      <c r="V91" s="1465"/>
      <c r="W91" s="1474"/>
      <c r="X91" s="1474"/>
      <c r="Y91" s="1474"/>
      <c r="Z91" s="1474"/>
      <c r="AA91" s="1489"/>
      <c r="AB91" s="1490"/>
      <c r="AC91" s="1491"/>
      <c r="AD91" s="1489"/>
      <c r="AE91" s="1490"/>
      <c r="AF91" s="1491"/>
      <c r="AG91" s="1471"/>
      <c r="AH91" s="1472"/>
      <c r="AI91" s="1473"/>
      <c r="AJ91" s="1471"/>
      <c r="AK91" s="1472"/>
      <c r="AL91" s="1473"/>
      <c r="AM91" s="50"/>
    </row>
    <row r="92" spans="2:39" ht="24.95" hidden="1" customHeight="1" outlineLevel="1">
      <c r="B92" s="1478">
        <v>80</v>
      </c>
      <c r="C92" s="1479"/>
      <c r="D92" s="1492"/>
      <c r="E92" s="1492"/>
      <c r="F92" s="1492"/>
      <c r="G92" s="1483"/>
      <c r="H92" s="1484"/>
      <c r="I92" s="1484"/>
      <c r="J92" s="1485"/>
      <c r="K92" s="1480"/>
      <c r="L92" s="1481"/>
      <c r="M92" s="1481"/>
      <c r="N92" s="1482"/>
      <c r="O92" s="1486"/>
      <c r="P92" s="1487"/>
      <c r="Q92" s="1487"/>
      <c r="R92" s="1488"/>
      <c r="S92" s="1463"/>
      <c r="T92" s="1464"/>
      <c r="U92" s="1464"/>
      <c r="V92" s="1465"/>
      <c r="W92" s="1474"/>
      <c r="X92" s="1474"/>
      <c r="Y92" s="1474"/>
      <c r="Z92" s="1474"/>
      <c r="AA92" s="1489"/>
      <c r="AB92" s="1490"/>
      <c r="AC92" s="1491"/>
      <c r="AD92" s="1489"/>
      <c r="AE92" s="1490"/>
      <c r="AF92" s="1491"/>
      <c r="AG92" s="1471"/>
      <c r="AH92" s="1472"/>
      <c r="AI92" s="1473"/>
      <c r="AJ92" s="1471"/>
      <c r="AK92" s="1472"/>
      <c r="AL92" s="1473"/>
      <c r="AM92" s="50"/>
    </row>
    <row r="93" spans="2:39" ht="24.95" hidden="1" customHeight="1" outlineLevel="1">
      <c r="B93" s="1478">
        <v>81</v>
      </c>
      <c r="C93" s="1479"/>
      <c r="D93" s="1492"/>
      <c r="E93" s="1492"/>
      <c r="F93" s="1492"/>
      <c r="G93" s="1483"/>
      <c r="H93" s="1484"/>
      <c r="I93" s="1484"/>
      <c r="J93" s="1485"/>
      <c r="K93" s="1480"/>
      <c r="L93" s="1481"/>
      <c r="M93" s="1481"/>
      <c r="N93" s="1482"/>
      <c r="O93" s="1486"/>
      <c r="P93" s="1487"/>
      <c r="Q93" s="1487"/>
      <c r="R93" s="1488"/>
      <c r="S93" s="1463"/>
      <c r="T93" s="1464"/>
      <c r="U93" s="1464"/>
      <c r="V93" s="1465"/>
      <c r="W93" s="1474"/>
      <c r="X93" s="1474"/>
      <c r="Y93" s="1474"/>
      <c r="Z93" s="1474"/>
      <c r="AA93" s="1489"/>
      <c r="AB93" s="1490"/>
      <c r="AC93" s="1491"/>
      <c r="AD93" s="1489"/>
      <c r="AE93" s="1490"/>
      <c r="AF93" s="1491"/>
      <c r="AG93" s="1471"/>
      <c r="AH93" s="1472"/>
      <c r="AI93" s="1473"/>
      <c r="AJ93" s="1471"/>
      <c r="AK93" s="1472"/>
      <c r="AL93" s="1473"/>
      <c r="AM93" s="50"/>
    </row>
    <row r="94" spans="2:39" ht="24.95" hidden="1" customHeight="1" outlineLevel="1">
      <c r="B94" s="1478">
        <v>82</v>
      </c>
      <c r="C94" s="1479"/>
      <c r="D94" s="1492"/>
      <c r="E94" s="1492"/>
      <c r="F94" s="1492"/>
      <c r="G94" s="1483"/>
      <c r="H94" s="1484"/>
      <c r="I94" s="1484"/>
      <c r="J94" s="1485"/>
      <c r="K94" s="1480"/>
      <c r="L94" s="1481"/>
      <c r="M94" s="1481"/>
      <c r="N94" s="1482"/>
      <c r="O94" s="1486"/>
      <c r="P94" s="1487"/>
      <c r="Q94" s="1487"/>
      <c r="R94" s="1488"/>
      <c r="S94" s="1463"/>
      <c r="T94" s="1464"/>
      <c r="U94" s="1464"/>
      <c r="V94" s="1465"/>
      <c r="W94" s="1474"/>
      <c r="X94" s="1474"/>
      <c r="Y94" s="1474"/>
      <c r="Z94" s="1474"/>
      <c r="AA94" s="1489"/>
      <c r="AB94" s="1490"/>
      <c r="AC94" s="1491"/>
      <c r="AD94" s="1489"/>
      <c r="AE94" s="1490"/>
      <c r="AF94" s="1491"/>
      <c r="AG94" s="1471"/>
      <c r="AH94" s="1472"/>
      <c r="AI94" s="1473"/>
      <c r="AJ94" s="1471"/>
      <c r="AK94" s="1472"/>
      <c r="AL94" s="1473"/>
      <c r="AM94" s="50"/>
    </row>
    <row r="95" spans="2:39" ht="24.95" hidden="1" customHeight="1" outlineLevel="1">
      <c r="B95" s="1478">
        <v>83</v>
      </c>
      <c r="C95" s="1479"/>
      <c r="D95" s="1492"/>
      <c r="E95" s="1492"/>
      <c r="F95" s="1492"/>
      <c r="G95" s="1483"/>
      <c r="H95" s="1484"/>
      <c r="I95" s="1484"/>
      <c r="J95" s="1485"/>
      <c r="K95" s="1480"/>
      <c r="L95" s="1481"/>
      <c r="M95" s="1481"/>
      <c r="N95" s="1482"/>
      <c r="O95" s="1486"/>
      <c r="P95" s="1487"/>
      <c r="Q95" s="1487"/>
      <c r="R95" s="1488"/>
      <c r="S95" s="1463"/>
      <c r="T95" s="1464"/>
      <c r="U95" s="1464"/>
      <c r="V95" s="1465"/>
      <c r="W95" s="1474"/>
      <c r="X95" s="1474"/>
      <c r="Y95" s="1474"/>
      <c r="Z95" s="1474"/>
      <c r="AA95" s="1489"/>
      <c r="AB95" s="1490"/>
      <c r="AC95" s="1491"/>
      <c r="AD95" s="1489"/>
      <c r="AE95" s="1490"/>
      <c r="AF95" s="1491"/>
      <c r="AG95" s="1471"/>
      <c r="AH95" s="1472"/>
      <c r="AI95" s="1473"/>
      <c r="AJ95" s="1471"/>
      <c r="AK95" s="1472"/>
      <c r="AL95" s="1473"/>
      <c r="AM95" s="50"/>
    </row>
    <row r="96" spans="2:39" ht="24.95" hidden="1" customHeight="1" outlineLevel="1">
      <c r="B96" s="1478">
        <v>84</v>
      </c>
      <c r="C96" s="1479"/>
      <c r="D96" s="1492"/>
      <c r="E96" s="1492"/>
      <c r="F96" s="1492"/>
      <c r="G96" s="1483"/>
      <c r="H96" s="1484"/>
      <c r="I96" s="1484"/>
      <c r="J96" s="1485"/>
      <c r="K96" s="1480"/>
      <c r="L96" s="1481"/>
      <c r="M96" s="1481"/>
      <c r="N96" s="1482"/>
      <c r="O96" s="1486"/>
      <c r="P96" s="1487"/>
      <c r="Q96" s="1487"/>
      <c r="R96" s="1488"/>
      <c r="S96" s="1463"/>
      <c r="T96" s="1464"/>
      <c r="U96" s="1464"/>
      <c r="V96" s="1465"/>
      <c r="W96" s="1474"/>
      <c r="X96" s="1474"/>
      <c r="Y96" s="1474"/>
      <c r="Z96" s="1474"/>
      <c r="AA96" s="1489"/>
      <c r="AB96" s="1490"/>
      <c r="AC96" s="1491"/>
      <c r="AD96" s="1489"/>
      <c r="AE96" s="1490"/>
      <c r="AF96" s="1491"/>
      <c r="AG96" s="1471"/>
      <c r="AH96" s="1472"/>
      <c r="AI96" s="1473"/>
      <c r="AJ96" s="1471"/>
      <c r="AK96" s="1472"/>
      <c r="AL96" s="1473"/>
      <c r="AM96" s="50"/>
    </row>
    <row r="97" spans="2:39" ht="24.95" hidden="1" customHeight="1" outlineLevel="1">
      <c r="B97" s="1478">
        <v>85</v>
      </c>
      <c r="C97" s="1479"/>
      <c r="D97" s="1492"/>
      <c r="E97" s="1492"/>
      <c r="F97" s="1492"/>
      <c r="G97" s="1483"/>
      <c r="H97" s="1484"/>
      <c r="I97" s="1484"/>
      <c r="J97" s="1485"/>
      <c r="K97" s="1480"/>
      <c r="L97" s="1481"/>
      <c r="M97" s="1481"/>
      <c r="N97" s="1482"/>
      <c r="O97" s="1486"/>
      <c r="P97" s="1487"/>
      <c r="Q97" s="1487"/>
      <c r="R97" s="1488"/>
      <c r="S97" s="1463"/>
      <c r="T97" s="1464"/>
      <c r="U97" s="1464"/>
      <c r="V97" s="1465"/>
      <c r="W97" s="1474"/>
      <c r="X97" s="1474"/>
      <c r="Y97" s="1474"/>
      <c r="Z97" s="1474"/>
      <c r="AA97" s="1489"/>
      <c r="AB97" s="1490"/>
      <c r="AC97" s="1491"/>
      <c r="AD97" s="1489"/>
      <c r="AE97" s="1490"/>
      <c r="AF97" s="1491"/>
      <c r="AG97" s="1471"/>
      <c r="AH97" s="1472"/>
      <c r="AI97" s="1473"/>
      <c r="AJ97" s="1471"/>
      <c r="AK97" s="1472"/>
      <c r="AL97" s="1473"/>
      <c r="AM97" s="50"/>
    </row>
    <row r="98" spans="2:39" ht="24.95" hidden="1" customHeight="1" outlineLevel="1">
      <c r="B98" s="1478">
        <v>86</v>
      </c>
      <c r="C98" s="1479"/>
      <c r="D98" s="1492"/>
      <c r="E98" s="1492"/>
      <c r="F98" s="1492"/>
      <c r="G98" s="1483"/>
      <c r="H98" s="1484"/>
      <c r="I98" s="1484"/>
      <c r="J98" s="1485"/>
      <c r="K98" s="1480"/>
      <c r="L98" s="1481"/>
      <c r="M98" s="1481"/>
      <c r="N98" s="1482"/>
      <c r="O98" s="1486"/>
      <c r="P98" s="1487"/>
      <c r="Q98" s="1487"/>
      <c r="R98" s="1488"/>
      <c r="S98" s="1463"/>
      <c r="T98" s="1464"/>
      <c r="U98" s="1464"/>
      <c r="V98" s="1465"/>
      <c r="W98" s="1474"/>
      <c r="X98" s="1474"/>
      <c r="Y98" s="1474"/>
      <c r="Z98" s="1474"/>
      <c r="AA98" s="1489"/>
      <c r="AB98" s="1490"/>
      <c r="AC98" s="1491"/>
      <c r="AD98" s="1489"/>
      <c r="AE98" s="1490"/>
      <c r="AF98" s="1491"/>
      <c r="AG98" s="1471"/>
      <c r="AH98" s="1472"/>
      <c r="AI98" s="1473"/>
      <c r="AJ98" s="1471"/>
      <c r="AK98" s="1472"/>
      <c r="AL98" s="1473"/>
      <c r="AM98" s="50"/>
    </row>
    <row r="99" spans="2:39" ht="24.95" hidden="1" customHeight="1" outlineLevel="1">
      <c r="B99" s="1478">
        <v>87</v>
      </c>
      <c r="C99" s="1479"/>
      <c r="D99" s="1492"/>
      <c r="E99" s="1492"/>
      <c r="F99" s="1492"/>
      <c r="G99" s="1483"/>
      <c r="H99" s="1484"/>
      <c r="I99" s="1484"/>
      <c r="J99" s="1485"/>
      <c r="K99" s="1480"/>
      <c r="L99" s="1481"/>
      <c r="M99" s="1481"/>
      <c r="N99" s="1482"/>
      <c r="O99" s="1486"/>
      <c r="P99" s="1487"/>
      <c r="Q99" s="1487"/>
      <c r="R99" s="1488"/>
      <c r="S99" s="1463"/>
      <c r="T99" s="1464"/>
      <c r="U99" s="1464"/>
      <c r="V99" s="1465"/>
      <c r="W99" s="1474"/>
      <c r="X99" s="1474"/>
      <c r="Y99" s="1474"/>
      <c r="Z99" s="1474"/>
      <c r="AA99" s="1489"/>
      <c r="AB99" s="1490"/>
      <c r="AC99" s="1491"/>
      <c r="AD99" s="1489"/>
      <c r="AE99" s="1490"/>
      <c r="AF99" s="1491"/>
      <c r="AG99" s="1471"/>
      <c r="AH99" s="1472"/>
      <c r="AI99" s="1473"/>
      <c r="AJ99" s="1471"/>
      <c r="AK99" s="1472"/>
      <c r="AL99" s="1473"/>
      <c r="AM99" s="50"/>
    </row>
    <row r="100" spans="2:39" ht="24.95" hidden="1" customHeight="1" outlineLevel="1">
      <c r="B100" s="1478">
        <v>88</v>
      </c>
      <c r="C100" s="1479"/>
      <c r="D100" s="1492"/>
      <c r="E100" s="1492"/>
      <c r="F100" s="1492"/>
      <c r="G100" s="1483"/>
      <c r="H100" s="1484"/>
      <c r="I100" s="1484"/>
      <c r="J100" s="1485"/>
      <c r="K100" s="1480"/>
      <c r="L100" s="1481"/>
      <c r="M100" s="1481"/>
      <c r="N100" s="1482"/>
      <c r="O100" s="1486"/>
      <c r="P100" s="1487"/>
      <c r="Q100" s="1487"/>
      <c r="R100" s="1488"/>
      <c r="S100" s="1463"/>
      <c r="T100" s="1464"/>
      <c r="U100" s="1464"/>
      <c r="V100" s="1465"/>
      <c r="W100" s="1474"/>
      <c r="X100" s="1474"/>
      <c r="Y100" s="1474"/>
      <c r="Z100" s="1474"/>
      <c r="AA100" s="1489"/>
      <c r="AB100" s="1490"/>
      <c r="AC100" s="1491"/>
      <c r="AD100" s="1489"/>
      <c r="AE100" s="1490"/>
      <c r="AF100" s="1491"/>
      <c r="AG100" s="1471"/>
      <c r="AH100" s="1472"/>
      <c r="AI100" s="1473"/>
      <c r="AJ100" s="1471"/>
      <c r="AK100" s="1472"/>
      <c r="AL100" s="1473"/>
      <c r="AM100" s="50"/>
    </row>
    <row r="101" spans="2:39" ht="24.95" hidden="1" customHeight="1" outlineLevel="1">
      <c r="B101" s="1478">
        <v>89</v>
      </c>
      <c r="C101" s="1479"/>
      <c r="D101" s="1492"/>
      <c r="E101" s="1492"/>
      <c r="F101" s="1492"/>
      <c r="G101" s="1483"/>
      <c r="H101" s="1484"/>
      <c r="I101" s="1484"/>
      <c r="J101" s="1485"/>
      <c r="K101" s="1480"/>
      <c r="L101" s="1481"/>
      <c r="M101" s="1481"/>
      <c r="N101" s="1482"/>
      <c r="O101" s="1486"/>
      <c r="P101" s="1487"/>
      <c r="Q101" s="1487"/>
      <c r="R101" s="1488"/>
      <c r="S101" s="1463"/>
      <c r="T101" s="1464"/>
      <c r="U101" s="1464"/>
      <c r="V101" s="1465"/>
      <c r="W101" s="1474"/>
      <c r="X101" s="1474"/>
      <c r="Y101" s="1474"/>
      <c r="Z101" s="1474"/>
      <c r="AA101" s="1489"/>
      <c r="AB101" s="1490"/>
      <c r="AC101" s="1491"/>
      <c r="AD101" s="1489"/>
      <c r="AE101" s="1490"/>
      <c r="AF101" s="1491"/>
      <c r="AG101" s="1471"/>
      <c r="AH101" s="1472"/>
      <c r="AI101" s="1473"/>
      <c r="AJ101" s="1471"/>
      <c r="AK101" s="1472"/>
      <c r="AL101" s="1473"/>
      <c r="AM101" s="50"/>
    </row>
    <row r="102" spans="2:39" ht="24.95" hidden="1" customHeight="1" outlineLevel="1">
      <c r="B102" s="1478">
        <v>90</v>
      </c>
      <c r="C102" s="1479"/>
      <c r="D102" s="1492"/>
      <c r="E102" s="1492"/>
      <c r="F102" s="1492"/>
      <c r="G102" s="1483"/>
      <c r="H102" s="1484"/>
      <c r="I102" s="1484"/>
      <c r="J102" s="1485"/>
      <c r="K102" s="1480"/>
      <c r="L102" s="1481"/>
      <c r="M102" s="1481"/>
      <c r="N102" s="1482"/>
      <c r="O102" s="1486"/>
      <c r="P102" s="1487"/>
      <c r="Q102" s="1487"/>
      <c r="R102" s="1488"/>
      <c r="S102" s="1463"/>
      <c r="T102" s="1464"/>
      <c r="U102" s="1464"/>
      <c r="V102" s="1465"/>
      <c r="W102" s="1474"/>
      <c r="X102" s="1474"/>
      <c r="Y102" s="1474"/>
      <c r="Z102" s="1474"/>
      <c r="AA102" s="1489"/>
      <c r="AB102" s="1490"/>
      <c r="AC102" s="1491"/>
      <c r="AD102" s="1489"/>
      <c r="AE102" s="1490"/>
      <c r="AF102" s="1491"/>
      <c r="AG102" s="1471"/>
      <c r="AH102" s="1472"/>
      <c r="AI102" s="1473"/>
      <c r="AJ102" s="1471"/>
      <c r="AK102" s="1472"/>
      <c r="AL102" s="1473"/>
      <c r="AM102" s="50"/>
    </row>
    <row r="103" spans="2:39" ht="24.95" hidden="1" customHeight="1" outlineLevel="1">
      <c r="B103" s="1478">
        <v>91</v>
      </c>
      <c r="C103" s="1479"/>
      <c r="D103" s="1492"/>
      <c r="E103" s="1492"/>
      <c r="F103" s="1492"/>
      <c r="G103" s="1483"/>
      <c r="H103" s="1484"/>
      <c r="I103" s="1484"/>
      <c r="J103" s="1485"/>
      <c r="K103" s="1480"/>
      <c r="L103" s="1481"/>
      <c r="M103" s="1481"/>
      <c r="N103" s="1482"/>
      <c r="O103" s="1486"/>
      <c r="P103" s="1487"/>
      <c r="Q103" s="1487"/>
      <c r="R103" s="1488"/>
      <c r="S103" s="1463"/>
      <c r="T103" s="1464"/>
      <c r="U103" s="1464"/>
      <c r="V103" s="1465"/>
      <c r="W103" s="1474"/>
      <c r="X103" s="1474"/>
      <c r="Y103" s="1474"/>
      <c r="Z103" s="1474"/>
      <c r="AA103" s="1489"/>
      <c r="AB103" s="1490"/>
      <c r="AC103" s="1491"/>
      <c r="AD103" s="1489"/>
      <c r="AE103" s="1490"/>
      <c r="AF103" s="1491"/>
      <c r="AG103" s="1471"/>
      <c r="AH103" s="1472"/>
      <c r="AI103" s="1473"/>
      <c r="AJ103" s="1471"/>
      <c r="AK103" s="1472"/>
      <c r="AL103" s="1473"/>
      <c r="AM103" s="50"/>
    </row>
    <row r="104" spans="2:39" ht="24.95" hidden="1" customHeight="1" outlineLevel="1">
      <c r="B104" s="1478">
        <v>92</v>
      </c>
      <c r="C104" s="1479"/>
      <c r="D104" s="1492"/>
      <c r="E104" s="1492"/>
      <c r="F104" s="1492"/>
      <c r="G104" s="1483"/>
      <c r="H104" s="1484"/>
      <c r="I104" s="1484"/>
      <c r="J104" s="1485"/>
      <c r="K104" s="1480"/>
      <c r="L104" s="1481"/>
      <c r="M104" s="1481"/>
      <c r="N104" s="1482"/>
      <c r="O104" s="1486"/>
      <c r="P104" s="1487"/>
      <c r="Q104" s="1487"/>
      <c r="R104" s="1488"/>
      <c r="S104" s="1463"/>
      <c r="T104" s="1464"/>
      <c r="U104" s="1464"/>
      <c r="V104" s="1465"/>
      <c r="W104" s="1474"/>
      <c r="X104" s="1474"/>
      <c r="Y104" s="1474"/>
      <c r="Z104" s="1474"/>
      <c r="AA104" s="1489"/>
      <c r="AB104" s="1490"/>
      <c r="AC104" s="1491"/>
      <c r="AD104" s="1489"/>
      <c r="AE104" s="1490"/>
      <c r="AF104" s="1491"/>
      <c r="AG104" s="1471"/>
      <c r="AH104" s="1472"/>
      <c r="AI104" s="1473"/>
      <c r="AJ104" s="1471"/>
      <c r="AK104" s="1472"/>
      <c r="AL104" s="1473"/>
      <c r="AM104" s="50"/>
    </row>
    <row r="105" spans="2:39" ht="24.95" hidden="1" customHeight="1" outlineLevel="1">
      <c r="B105" s="1478">
        <v>93</v>
      </c>
      <c r="C105" s="1479"/>
      <c r="D105" s="1492"/>
      <c r="E105" s="1492"/>
      <c r="F105" s="1492"/>
      <c r="G105" s="1483"/>
      <c r="H105" s="1484"/>
      <c r="I105" s="1484"/>
      <c r="J105" s="1485"/>
      <c r="K105" s="1480"/>
      <c r="L105" s="1481"/>
      <c r="M105" s="1481"/>
      <c r="N105" s="1482"/>
      <c r="O105" s="1486"/>
      <c r="P105" s="1487"/>
      <c r="Q105" s="1487"/>
      <c r="R105" s="1488"/>
      <c r="S105" s="1463"/>
      <c r="T105" s="1464"/>
      <c r="U105" s="1464"/>
      <c r="V105" s="1465"/>
      <c r="W105" s="1474"/>
      <c r="X105" s="1474"/>
      <c r="Y105" s="1474"/>
      <c r="Z105" s="1474"/>
      <c r="AA105" s="1489"/>
      <c r="AB105" s="1490"/>
      <c r="AC105" s="1491"/>
      <c r="AD105" s="1489"/>
      <c r="AE105" s="1490"/>
      <c r="AF105" s="1491"/>
      <c r="AG105" s="1471"/>
      <c r="AH105" s="1472"/>
      <c r="AI105" s="1473"/>
      <c r="AJ105" s="1471"/>
      <c r="AK105" s="1472"/>
      <c r="AL105" s="1473"/>
      <c r="AM105" s="50"/>
    </row>
    <row r="106" spans="2:39" ht="24.95" hidden="1" customHeight="1" outlineLevel="1">
      <c r="B106" s="1478">
        <v>94</v>
      </c>
      <c r="C106" s="1479"/>
      <c r="D106" s="1492"/>
      <c r="E106" s="1492"/>
      <c r="F106" s="1492"/>
      <c r="G106" s="1483"/>
      <c r="H106" s="1484"/>
      <c r="I106" s="1484"/>
      <c r="J106" s="1485"/>
      <c r="K106" s="1480"/>
      <c r="L106" s="1481"/>
      <c r="M106" s="1481"/>
      <c r="N106" s="1482"/>
      <c r="O106" s="1486"/>
      <c r="P106" s="1487"/>
      <c r="Q106" s="1487"/>
      <c r="R106" s="1488"/>
      <c r="S106" s="1463"/>
      <c r="T106" s="1464"/>
      <c r="U106" s="1464"/>
      <c r="V106" s="1465"/>
      <c r="W106" s="1474"/>
      <c r="X106" s="1474"/>
      <c r="Y106" s="1474"/>
      <c r="Z106" s="1474"/>
      <c r="AA106" s="1489"/>
      <c r="AB106" s="1490"/>
      <c r="AC106" s="1491"/>
      <c r="AD106" s="1489"/>
      <c r="AE106" s="1490"/>
      <c r="AF106" s="1491"/>
      <c r="AG106" s="1471"/>
      <c r="AH106" s="1472"/>
      <c r="AI106" s="1473"/>
      <c r="AJ106" s="1471"/>
      <c r="AK106" s="1472"/>
      <c r="AL106" s="1473"/>
      <c r="AM106" s="50"/>
    </row>
    <row r="107" spans="2:39" ht="24.95" hidden="1" customHeight="1" outlineLevel="1">
      <c r="B107" s="1478">
        <v>95</v>
      </c>
      <c r="C107" s="1479"/>
      <c r="D107" s="1492"/>
      <c r="E107" s="1492"/>
      <c r="F107" s="1492"/>
      <c r="G107" s="1483"/>
      <c r="H107" s="1484"/>
      <c r="I107" s="1484"/>
      <c r="J107" s="1485"/>
      <c r="K107" s="1480"/>
      <c r="L107" s="1481"/>
      <c r="M107" s="1481"/>
      <c r="N107" s="1482"/>
      <c r="O107" s="1486"/>
      <c r="P107" s="1487"/>
      <c r="Q107" s="1487"/>
      <c r="R107" s="1488"/>
      <c r="S107" s="1463"/>
      <c r="T107" s="1464"/>
      <c r="U107" s="1464"/>
      <c r="V107" s="1465"/>
      <c r="W107" s="1474"/>
      <c r="X107" s="1474"/>
      <c r="Y107" s="1474"/>
      <c r="Z107" s="1474"/>
      <c r="AA107" s="1489"/>
      <c r="AB107" s="1490"/>
      <c r="AC107" s="1491"/>
      <c r="AD107" s="1489"/>
      <c r="AE107" s="1490"/>
      <c r="AF107" s="1491"/>
      <c r="AG107" s="1471"/>
      <c r="AH107" s="1472"/>
      <c r="AI107" s="1473"/>
      <c r="AJ107" s="1471"/>
      <c r="AK107" s="1472"/>
      <c r="AL107" s="1473"/>
      <c r="AM107" s="50"/>
    </row>
    <row r="108" spans="2:39" ht="24.95" hidden="1" customHeight="1" outlineLevel="1">
      <c r="B108" s="1478">
        <v>96</v>
      </c>
      <c r="C108" s="1479"/>
      <c r="D108" s="1492"/>
      <c r="E108" s="1492"/>
      <c r="F108" s="1492"/>
      <c r="G108" s="1483"/>
      <c r="H108" s="1484"/>
      <c r="I108" s="1484"/>
      <c r="J108" s="1485"/>
      <c r="K108" s="1480"/>
      <c r="L108" s="1481"/>
      <c r="M108" s="1481"/>
      <c r="N108" s="1482"/>
      <c r="O108" s="1486"/>
      <c r="P108" s="1487"/>
      <c r="Q108" s="1487"/>
      <c r="R108" s="1488"/>
      <c r="S108" s="1463"/>
      <c r="T108" s="1464"/>
      <c r="U108" s="1464"/>
      <c r="V108" s="1465"/>
      <c r="W108" s="1474"/>
      <c r="X108" s="1474"/>
      <c r="Y108" s="1474"/>
      <c r="Z108" s="1474"/>
      <c r="AA108" s="1489"/>
      <c r="AB108" s="1490"/>
      <c r="AC108" s="1491"/>
      <c r="AD108" s="1489"/>
      <c r="AE108" s="1490"/>
      <c r="AF108" s="1491"/>
      <c r="AG108" s="1471"/>
      <c r="AH108" s="1472"/>
      <c r="AI108" s="1473"/>
      <c r="AJ108" s="1471"/>
      <c r="AK108" s="1472"/>
      <c r="AL108" s="1473"/>
      <c r="AM108" s="50"/>
    </row>
    <row r="109" spans="2:39" ht="24.95" hidden="1" customHeight="1" outlineLevel="1">
      <c r="B109" s="1478">
        <v>97</v>
      </c>
      <c r="C109" s="1479"/>
      <c r="D109" s="1492"/>
      <c r="E109" s="1492"/>
      <c r="F109" s="1492"/>
      <c r="G109" s="1483"/>
      <c r="H109" s="1484"/>
      <c r="I109" s="1484"/>
      <c r="J109" s="1485"/>
      <c r="K109" s="1480"/>
      <c r="L109" s="1481"/>
      <c r="M109" s="1481"/>
      <c r="N109" s="1482"/>
      <c r="O109" s="1486"/>
      <c r="P109" s="1487"/>
      <c r="Q109" s="1487"/>
      <c r="R109" s="1488"/>
      <c r="S109" s="1463"/>
      <c r="T109" s="1464"/>
      <c r="U109" s="1464"/>
      <c r="V109" s="1465"/>
      <c r="W109" s="1474"/>
      <c r="X109" s="1474"/>
      <c r="Y109" s="1474"/>
      <c r="Z109" s="1474"/>
      <c r="AA109" s="1489"/>
      <c r="AB109" s="1490"/>
      <c r="AC109" s="1491"/>
      <c r="AD109" s="1489"/>
      <c r="AE109" s="1490"/>
      <c r="AF109" s="1491"/>
      <c r="AG109" s="1471"/>
      <c r="AH109" s="1472"/>
      <c r="AI109" s="1473"/>
      <c r="AJ109" s="1471"/>
      <c r="AK109" s="1472"/>
      <c r="AL109" s="1473"/>
      <c r="AM109" s="50"/>
    </row>
    <row r="110" spans="2:39" ht="24.95" hidden="1" customHeight="1" outlineLevel="1">
      <c r="B110" s="1478">
        <v>98</v>
      </c>
      <c r="C110" s="1479"/>
      <c r="D110" s="1492"/>
      <c r="E110" s="1492"/>
      <c r="F110" s="1492"/>
      <c r="G110" s="1483"/>
      <c r="H110" s="1484"/>
      <c r="I110" s="1484"/>
      <c r="J110" s="1485"/>
      <c r="K110" s="1480"/>
      <c r="L110" s="1481"/>
      <c r="M110" s="1481"/>
      <c r="N110" s="1482"/>
      <c r="O110" s="1486"/>
      <c r="P110" s="1487"/>
      <c r="Q110" s="1487"/>
      <c r="R110" s="1488"/>
      <c r="S110" s="1463"/>
      <c r="T110" s="1464"/>
      <c r="U110" s="1464"/>
      <c r="V110" s="1465"/>
      <c r="W110" s="1474"/>
      <c r="X110" s="1474"/>
      <c r="Y110" s="1474"/>
      <c r="Z110" s="1474"/>
      <c r="AA110" s="1489"/>
      <c r="AB110" s="1490"/>
      <c r="AC110" s="1491"/>
      <c r="AD110" s="1489"/>
      <c r="AE110" s="1490"/>
      <c r="AF110" s="1491"/>
      <c r="AG110" s="1471"/>
      <c r="AH110" s="1472"/>
      <c r="AI110" s="1473"/>
      <c r="AJ110" s="1471"/>
      <c r="AK110" s="1472"/>
      <c r="AL110" s="1473"/>
      <c r="AM110" s="50"/>
    </row>
    <row r="111" spans="2:39" ht="24.95" hidden="1" customHeight="1" outlineLevel="1">
      <c r="B111" s="1478">
        <v>99</v>
      </c>
      <c r="C111" s="1479"/>
      <c r="D111" s="1492"/>
      <c r="E111" s="1492"/>
      <c r="F111" s="1492"/>
      <c r="G111" s="1483"/>
      <c r="H111" s="1484"/>
      <c r="I111" s="1484"/>
      <c r="J111" s="1485"/>
      <c r="K111" s="1480"/>
      <c r="L111" s="1481"/>
      <c r="M111" s="1481"/>
      <c r="N111" s="1482"/>
      <c r="O111" s="1486"/>
      <c r="P111" s="1487"/>
      <c r="Q111" s="1487"/>
      <c r="R111" s="1488"/>
      <c r="S111" s="1463"/>
      <c r="T111" s="1464"/>
      <c r="U111" s="1464"/>
      <c r="V111" s="1465"/>
      <c r="W111" s="1474"/>
      <c r="X111" s="1474"/>
      <c r="Y111" s="1474"/>
      <c r="Z111" s="1474"/>
      <c r="AA111" s="1489"/>
      <c r="AB111" s="1490"/>
      <c r="AC111" s="1491"/>
      <c r="AD111" s="1489"/>
      <c r="AE111" s="1490"/>
      <c r="AF111" s="1491"/>
      <c r="AG111" s="1471"/>
      <c r="AH111" s="1472"/>
      <c r="AI111" s="1473"/>
      <c r="AJ111" s="1471"/>
      <c r="AK111" s="1472"/>
      <c r="AL111" s="1473"/>
      <c r="AM111" s="50"/>
    </row>
    <row r="112" spans="2:39" ht="24.95" hidden="1" customHeight="1" outlineLevel="1">
      <c r="B112" s="1478">
        <v>100</v>
      </c>
      <c r="C112" s="1479"/>
      <c r="D112" s="1492"/>
      <c r="E112" s="1492"/>
      <c r="F112" s="1492"/>
      <c r="G112" s="1483"/>
      <c r="H112" s="1484"/>
      <c r="I112" s="1484"/>
      <c r="J112" s="1485"/>
      <c r="K112" s="1480"/>
      <c r="L112" s="1481"/>
      <c r="M112" s="1481"/>
      <c r="N112" s="1482"/>
      <c r="O112" s="1486"/>
      <c r="P112" s="1487"/>
      <c r="Q112" s="1487"/>
      <c r="R112" s="1488"/>
      <c r="S112" s="1463"/>
      <c r="T112" s="1464"/>
      <c r="U112" s="1464"/>
      <c r="V112" s="1465"/>
      <c r="W112" s="1474"/>
      <c r="X112" s="1474"/>
      <c r="Y112" s="1474"/>
      <c r="Z112" s="1474"/>
      <c r="AA112" s="1489"/>
      <c r="AB112" s="1490"/>
      <c r="AC112" s="1491"/>
      <c r="AD112" s="1489"/>
      <c r="AE112" s="1490"/>
      <c r="AF112" s="1491"/>
      <c r="AG112" s="1471"/>
      <c r="AH112" s="1472"/>
      <c r="AI112" s="1473"/>
      <c r="AJ112" s="1471"/>
      <c r="AK112" s="1472"/>
      <c r="AL112" s="1473"/>
      <c r="AM112" s="50"/>
    </row>
    <row r="113" spans="2:39" ht="24.95" hidden="1" customHeight="1" outlineLevel="1">
      <c r="B113" s="1478">
        <v>101</v>
      </c>
      <c r="C113" s="1479"/>
      <c r="D113" s="1492"/>
      <c r="E113" s="1492"/>
      <c r="F113" s="1492"/>
      <c r="G113" s="1483"/>
      <c r="H113" s="1484"/>
      <c r="I113" s="1484"/>
      <c r="J113" s="1485"/>
      <c r="K113" s="1480"/>
      <c r="L113" s="1481"/>
      <c r="M113" s="1481"/>
      <c r="N113" s="1482"/>
      <c r="O113" s="1486"/>
      <c r="P113" s="1487"/>
      <c r="Q113" s="1487"/>
      <c r="R113" s="1488"/>
      <c r="S113" s="1463"/>
      <c r="T113" s="1464"/>
      <c r="U113" s="1464"/>
      <c r="V113" s="1465"/>
      <c r="W113" s="1474"/>
      <c r="X113" s="1474"/>
      <c r="Y113" s="1474"/>
      <c r="Z113" s="1474"/>
      <c r="AA113" s="1489"/>
      <c r="AB113" s="1490"/>
      <c r="AC113" s="1491"/>
      <c r="AD113" s="1489"/>
      <c r="AE113" s="1490"/>
      <c r="AF113" s="1491"/>
      <c r="AG113" s="1471"/>
      <c r="AH113" s="1472"/>
      <c r="AI113" s="1473"/>
      <c r="AJ113" s="1471"/>
      <c r="AK113" s="1472"/>
      <c r="AL113" s="1473"/>
      <c r="AM113" s="50"/>
    </row>
    <row r="114" spans="2:39" ht="24.95" hidden="1" customHeight="1" outlineLevel="1">
      <c r="B114" s="1478">
        <v>102</v>
      </c>
      <c r="C114" s="1479"/>
      <c r="D114" s="1492"/>
      <c r="E114" s="1492"/>
      <c r="F114" s="1492"/>
      <c r="G114" s="1483"/>
      <c r="H114" s="1484"/>
      <c r="I114" s="1484"/>
      <c r="J114" s="1485"/>
      <c r="K114" s="1480"/>
      <c r="L114" s="1481"/>
      <c r="M114" s="1481"/>
      <c r="N114" s="1482"/>
      <c r="O114" s="1486"/>
      <c r="P114" s="1487"/>
      <c r="Q114" s="1487"/>
      <c r="R114" s="1488"/>
      <c r="S114" s="1463"/>
      <c r="T114" s="1464"/>
      <c r="U114" s="1464"/>
      <c r="V114" s="1465"/>
      <c r="W114" s="1474"/>
      <c r="X114" s="1474"/>
      <c r="Y114" s="1474"/>
      <c r="Z114" s="1474"/>
      <c r="AA114" s="1489"/>
      <c r="AB114" s="1490"/>
      <c r="AC114" s="1491"/>
      <c r="AD114" s="1489"/>
      <c r="AE114" s="1490"/>
      <c r="AF114" s="1491"/>
      <c r="AG114" s="1471"/>
      <c r="AH114" s="1472"/>
      <c r="AI114" s="1473"/>
      <c r="AJ114" s="1471"/>
      <c r="AK114" s="1472"/>
      <c r="AL114" s="1473"/>
      <c r="AM114" s="50"/>
    </row>
    <row r="115" spans="2:39" ht="24.95" hidden="1" customHeight="1" outlineLevel="1">
      <c r="B115" s="1478">
        <v>103</v>
      </c>
      <c r="C115" s="1479"/>
      <c r="D115" s="1492"/>
      <c r="E115" s="1492"/>
      <c r="F115" s="1492"/>
      <c r="G115" s="1483"/>
      <c r="H115" s="1484"/>
      <c r="I115" s="1484"/>
      <c r="J115" s="1485"/>
      <c r="K115" s="1480"/>
      <c r="L115" s="1481"/>
      <c r="M115" s="1481"/>
      <c r="N115" s="1482"/>
      <c r="O115" s="1486"/>
      <c r="P115" s="1487"/>
      <c r="Q115" s="1487"/>
      <c r="R115" s="1488"/>
      <c r="S115" s="1463"/>
      <c r="T115" s="1464"/>
      <c r="U115" s="1464"/>
      <c r="V115" s="1465"/>
      <c r="W115" s="1474"/>
      <c r="X115" s="1474"/>
      <c r="Y115" s="1474"/>
      <c r="Z115" s="1474"/>
      <c r="AA115" s="1489"/>
      <c r="AB115" s="1490"/>
      <c r="AC115" s="1491"/>
      <c r="AD115" s="1489"/>
      <c r="AE115" s="1490"/>
      <c r="AF115" s="1491"/>
      <c r="AG115" s="1471"/>
      <c r="AH115" s="1472"/>
      <c r="AI115" s="1473"/>
      <c r="AJ115" s="1471"/>
      <c r="AK115" s="1472"/>
      <c r="AL115" s="1473"/>
      <c r="AM115" s="50"/>
    </row>
    <row r="116" spans="2:39" ht="24.95" hidden="1" customHeight="1" outlineLevel="1">
      <c r="B116" s="1478">
        <v>104</v>
      </c>
      <c r="C116" s="1479"/>
      <c r="D116" s="1492"/>
      <c r="E116" s="1492"/>
      <c r="F116" s="1492"/>
      <c r="G116" s="1483"/>
      <c r="H116" s="1484"/>
      <c r="I116" s="1484"/>
      <c r="J116" s="1485"/>
      <c r="K116" s="1480"/>
      <c r="L116" s="1481"/>
      <c r="M116" s="1481"/>
      <c r="N116" s="1482"/>
      <c r="O116" s="1486"/>
      <c r="P116" s="1487"/>
      <c r="Q116" s="1487"/>
      <c r="R116" s="1488"/>
      <c r="S116" s="1463"/>
      <c r="T116" s="1464"/>
      <c r="U116" s="1464"/>
      <c r="V116" s="1465"/>
      <c r="W116" s="1474"/>
      <c r="X116" s="1474"/>
      <c r="Y116" s="1474"/>
      <c r="Z116" s="1474"/>
      <c r="AA116" s="1489"/>
      <c r="AB116" s="1490"/>
      <c r="AC116" s="1491"/>
      <c r="AD116" s="1489"/>
      <c r="AE116" s="1490"/>
      <c r="AF116" s="1491"/>
      <c r="AG116" s="1471"/>
      <c r="AH116" s="1472"/>
      <c r="AI116" s="1473"/>
      <c r="AJ116" s="1471"/>
      <c r="AK116" s="1472"/>
      <c r="AL116" s="1473"/>
      <c r="AM116" s="50"/>
    </row>
    <row r="117" spans="2:39" ht="24.95" hidden="1" customHeight="1" outlineLevel="1">
      <c r="B117" s="1478">
        <v>105</v>
      </c>
      <c r="C117" s="1479"/>
      <c r="D117" s="1492"/>
      <c r="E117" s="1492"/>
      <c r="F117" s="1492"/>
      <c r="G117" s="1483"/>
      <c r="H117" s="1484"/>
      <c r="I117" s="1484"/>
      <c r="J117" s="1485"/>
      <c r="K117" s="1480"/>
      <c r="L117" s="1481"/>
      <c r="M117" s="1481"/>
      <c r="N117" s="1482"/>
      <c r="O117" s="1486"/>
      <c r="P117" s="1487"/>
      <c r="Q117" s="1487"/>
      <c r="R117" s="1488"/>
      <c r="S117" s="1463"/>
      <c r="T117" s="1464"/>
      <c r="U117" s="1464"/>
      <c r="V117" s="1465"/>
      <c r="W117" s="1474"/>
      <c r="X117" s="1474"/>
      <c r="Y117" s="1474"/>
      <c r="Z117" s="1474"/>
      <c r="AA117" s="1489"/>
      <c r="AB117" s="1490"/>
      <c r="AC117" s="1491"/>
      <c r="AD117" s="1489"/>
      <c r="AE117" s="1490"/>
      <c r="AF117" s="1491"/>
      <c r="AG117" s="1471"/>
      <c r="AH117" s="1472"/>
      <c r="AI117" s="1473"/>
      <c r="AJ117" s="1471"/>
      <c r="AK117" s="1472"/>
      <c r="AL117" s="1473"/>
      <c r="AM117" s="50"/>
    </row>
    <row r="118" spans="2:39" ht="24.95" hidden="1" customHeight="1" outlineLevel="1">
      <c r="B118" s="1478">
        <v>106</v>
      </c>
      <c r="C118" s="1479"/>
      <c r="D118" s="1492"/>
      <c r="E118" s="1492"/>
      <c r="F118" s="1492"/>
      <c r="G118" s="1483"/>
      <c r="H118" s="1484"/>
      <c r="I118" s="1484"/>
      <c r="J118" s="1485"/>
      <c r="K118" s="1480"/>
      <c r="L118" s="1481"/>
      <c r="M118" s="1481"/>
      <c r="N118" s="1482"/>
      <c r="O118" s="1486"/>
      <c r="P118" s="1487"/>
      <c r="Q118" s="1487"/>
      <c r="R118" s="1488"/>
      <c r="S118" s="1463"/>
      <c r="T118" s="1464"/>
      <c r="U118" s="1464"/>
      <c r="V118" s="1465"/>
      <c r="W118" s="1474"/>
      <c r="X118" s="1474"/>
      <c r="Y118" s="1474"/>
      <c r="Z118" s="1474"/>
      <c r="AA118" s="1489"/>
      <c r="AB118" s="1490"/>
      <c r="AC118" s="1491"/>
      <c r="AD118" s="1489"/>
      <c r="AE118" s="1490"/>
      <c r="AF118" s="1491"/>
      <c r="AG118" s="1471"/>
      <c r="AH118" s="1472"/>
      <c r="AI118" s="1473"/>
      <c r="AJ118" s="1471"/>
      <c r="AK118" s="1472"/>
      <c r="AL118" s="1473"/>
      <c r="AM118" s="50"/>
    </row>
    <row r="119" spans="2:39" ht="24.95" hidden="1" customHeight="1" outlineLevel="1">
      <c r="B119" s="1478">
        <v>107</v>
      </c>
      <c r="C119" s="1479"/>
      <c r="D119" s="1492"/>
      <c r="E119" s="1492"/>
      <c r="F119" s="1492"/>
      <c r="G119" s="1483"/>
      <c r="H119" s="1484"/>
      <c r="I119" s="1484"/>
      <c r="J119" s="1485"/>
      <c r="K119" s="1480"/>
      <c r="L119" s="1481"/>
      <c r="M119" s="1481"/>
      <c r="N119" s="1482"/>
      <c r="O119" s="1486"/>
      <c r="P119" s="1487"/>
      <c r="Q119" s="1487"/>
      <c r="R119" s="1488"/>
      <c r="S119" s="1463"/>
      <c r="T119" s="1464"/>
      <c r="U119" s="1464"/>
      <c r="V119" s="1465"/>
      <c r="W119" s="1474"/>
      <c r="X119" s="1474"/>
      <c r="Y119" s="1474"/>
      <c r="Z119" s="1474"/>
      <c r="AA119" s="1489"/>
      <c r="AB119" s="1490"/>
      <c r="AC119" s="1491"/>
      <c r="AD119" s="1489"/>
      <c r="AE119" s="1490"/>
      <c r="AF119" s="1491"/>
      <c r="AG119" s="1471"/>
      <c r="AH119" s="1472"/>
      <c r="AI119" s="1473"/>
      <c r="AJ119" s="1471"/>
      <c r="AK119" s="1472"/>
      <c r="AL119" s="1473"/>
      <c r="AM119" s="50"/>
    </row>
    <row r="120" spans="2:39" ht="24.95" hidden="1" customHeight="1" outlineLevel="1">
      <c r="B120" s="1478">
        <v>108</v>
      </c>
      <c r="C120" s="1479"/>
      <c r="D120" s="1492"/>
      <c r="E120" s="1492"/>
      <c r="F120" s="1492"/>
      <c r="G120" s="1483"/>
      <c r="H120" s="1484"/>
      <c r="I120" s="1484"/>
      <c r="J120" s="1485"/>
      <c r="K120" s="1480"/>
      <c r="L120" s="1481"/>
      <c r="M120" s="1481"/>
      <c r="N120" s="1482"/>
      <c r="O120" s="1486"/>
      <c r="P120" s="1487"/>
      <c r="Q120" s="1487"/>
      <c r="R120" s="1488"/>
      <c r="S120" s="1463"/>
      <c r="T120" s="1464"/>
      <c r="U120" s="1464"/>
      <c r="V120" s="1465"/>
      <c r="W120" s="1474"/>
      <c r="X120" s="1474"/>
      <c r="Y120" s="1474"/>
      <c r="Z120" s="1474"/>
      <c r="AA120" s="1489"/>
      <c r="AB120" s="1490"/>
      <c r="AC120" s="1491"/>
      <c r="AD120" s="1489"/>
      <c r="AE120" s="1490"/>
      <c r="AF120" s="1491"/>
      <c r="AG120" s="1471"/>
      <c r="AH120" s="1472"/>
      <c r="AI120" s="1473"/>
      <c r="AJ120" s="1471"/>
      <c r="AK120" s="1472"/>
      <c r="AL120" s="1473"/>
      <c r="AM120" s="50"/>
    </row>
    <row r="121" spans="2:39" ht="24.95" hidden="1" customHeight="1" outlineLevel="1">
      <c r="B121" s="1478">
        <v>109</v>
      </c>
      <c r="C121" s="1479"/>
      <c r="D121" s="1492"/>
      <c r="E121" s="1492"/>
      <c r="F121" s="1492"/>
      <c r="G121" s="1483"/>
      <c r="H121" s="1484"/>
      <c r="I121" s="1484"/>
      <c r="J121" s="1485"/>
      <c r="K121" s="1480"/>
      <c r="L121" s="1481"/>
      <c r="M121" s="1481"/>
      <c r="N121" s="1482"/>
      <c r="O121" s="1486"/>
      <c r="P121" s="1487"/>
      <c r="Q121" s="1487"/>
      <c r="R121" s="1488"/>
      <c r="S121" s="1463"/>
      <c r="T121" s="1464"/>
      <c r="U121" s="1464"/>
      <c r="V121" s="1465"/>
      <c r="W121" s="1474"/>
      <c r="X121" s="1474"/>
      <c r="Y121" s="1474"/>
      <c r="Z121" s="1474"/>
      <c r="AA121" s="1489"/>
      <c r="AB121" s="1490"/>
      <c r="AC121" s="1491"/>
      <c r="AD121" s="1489"/>
      <c r="AE121" s="1490"/>
      <c r="AF121" s="1491"/>
      <c r="AG121" s="1471"/>
      <c r="AH121" s="1472"/>
      <c r="AI121" s="1473"/>
      <c r="AJ121" s="1471"/>
      <c r="AK121" s="1472"/>
      <c r="AL121" s="1473"/>
      <c r="AM121" s="50"/>
    </row>
    <row r="122" spans="2:39" ht="24.95" hidden="1" customHeight="1" outlineLevel="1">
      <c r="B122" s="1478">
        <v>110</v>
      </c>
      <c r="C122" s="1479"/>
      <c r="D122" s="1492"/>
      <c r="E122" s="1492"/>
      <c r="F122" s="1492"/>
      <c r="G122" s="1483"/>
      <c r="H122" s="1484"/>
      <c r="I122" s="1484"/>
      <c r="J122" s="1485"/>
      <c r="K122" s="1480"/>
      <c r="L122" s="1481"/>
      <c r="M122" s="1481"/>
      <c r="N122" s="1482"/>
      <c r="O122" s="1486"/>
      <c r="P122" s="1487"/>
      <c r="Q122" s="1487"/>
      <c r="R122" s="1488"/>
      <c r="S122" s="1463"/>
      <c r="T122" s="1464"/>
      <c r="U122" s="1464"/>
      <c r="V122" s="1465"/>
      <c r="W122" s="1474"/>
      <c r="X122" s="1474"/>
      <c r="Y122" s="1474"/>
      <c r="Z122" s="1474"/>
      <c r="AA122" s="1489"/>
      <c r="AB122" s="1490"/>
      <c r="AC122" s="1491"/>
      <c r="AD122" s="1489"/>
      <c r="AE122" s="1490"/>
      <c r="AF122" s="1491"/>
      <c r="AG122" s="1471"/>
      <c r="AH122" s="1472"/>
      <c r="AI122" s="1473"/>
      <c r="AJ122" s="1471"/>
      <c r="AK122" s="1472"/>
      <c r="AL122" s="1473"/>
      <c r="AM122" s="50"/>
    </row>
    <row r="123" spans="2:39" ht="24.95" hidden="1" customHeight="1" outlineLevel="1">
      <c r="B123" s="1478">
        <v>111</v>
      </c>
      <c r="C123" s="1479"/>
      <c r="D123" s="1492"/>
      <c r="E123" s="1492"/>
      <c r="F123" s="1492"/>
      <c r="G123" s="1483"/>
      <c r="H123" s="1484"/>
      <c r="I123" s="1484"/>
      <c r="J123" s="1485"/>
      <c r="K123" s="1480"/>
      <c r="L123" s="1481"/>
      <c r="M123" s="1481"/>
      <c r="N123" s="1482"/>
      <c r="O123" s="1486"/>
      <c r="P123" s="1487"/>
      <c r="Q123" s="1487"/>
      <c r="R123" s="1488"/>
      <c r="S123" s="1463"/>
      <c r="T123" s="1464"/>
      <c r="U123" s="1464"/>
      <c r="V123" s="1465"/>
      <c r="W123" s="1474"/>
      <c r="X123" s="1474"/>
      <c r="Y123" s="1474"/>
      <c r="Z123" s="1474"/>
      <c r="AA123" s="1489"/>
      <c r="AB123" s="1490"/>
      <c r="AC123" s="1491"/>
      <c r="AD123" s="1489"/>
      <c r="AE123" s="1490"/>
      <c r="AF123" s="1491"/>
      <c r="AG123" s="1471"/>
      <c r="AH123" s="1472"/>
      <c r="AI123" s="1473"/>
      <c r="AJ123" s="1471"/>
      <c r="AK123" s="1472"/>
      <c r="AL123" s="1473"/>
      <c r="AM123" s="50"/>
    </row>
    <row r="124" spans="2:39" ht="24.95" hidden="1" customHeight="1" outlineLevel="1">
      <c r="B124" s="1478">
        <v>112</v>
      </c>
      <c r="C124" s="1479"/>
      <c r="D124" s="1492"/>
      <c r="E124" s="1492"/>
      <c r="F124" s="1492"/>
      <c r="G124" s="1483"/>
      <c r="H124" s="1484"/>
      <c r="I124" s="1484"/>
      <c r="J124" s="1485"/>
      <c r="K124" s="1480"/>
      <c r="L124" s="1481"/>
      <c r="M124" s="1481"/>
      <c r="N124" s="1482"/>
      <c r="O124" s="1486"/>
      <c r="P124" s="1487"/>
      <c r="Q124" s="1487"/>
      <c r="R124" s="1488"/>
      <c r="S124" s="1463"/>
      <c r="T124" s="1464"/>
      <c r="U124" s="1464"/>
      <c r="V124" s="1465"/>
      <c r="W124" s="1474"/>
      <c r="X124" s="1474"/>
      <c r="Y124" s="1474"/>
      <c r="Z124" s="1474"/>
      <c r="AA124" s="1489"/>
      <c r="AB124" s="1490"/>
      <c r="AC124" s="1491"/>
      <c r="AD124" s="1489"/>
      <c r="AE124" s="1490"/>
      <c r="AF124" s="1491"/>
      <c r="AG124" s="1471"/>
      <c r="AH124" s="1472"/>
      <c r="AI124" s="1473"/>
      <c r="AJ124" s="1471"/>
      <c r="AK124" s="1472"/>
      <c r="AL124" s="1473"/>
      <c r="AM124" s="50"/>
    </row>
    <row r="125" spans="2:39" ht="24.95" hidden="1" customHeight="1" outlineLevel="1">
      <c r="B125" s="1478">
        <v>113</v>
      </c>
      <c r="C125" s="1479"/>
      <c r="D125" s="1492"/>
      <c r="E125" s="1492"/>
      <c r="F125" s="1492"/>
      <c r="G125" s="1483"/>
      <c r="H125" s="1484"/>
      <c r="I125" s="1484"/>
      <c r="J125" s="1485"/>
      <c r="K125" s="1480"/>
      <c r="L125" s="1481"/>
      <c r="M125" s="1481"/>
      <c r="N125" s="1482"/>
      <c r="O125" s="1486"/>
      <c r="P125" s="1487"/>
      <c r="Q125" s="1487"/>
      <c r="R125" s="1488"/>
      <c r="S125" s="1463"/>
      <c r="T125" s="1464"/>
      <c r="U125" s="1464"/>
      <c r="V125" s="1465"/>
      <c r="W125" s="1474"/>
      <c r="X125" s="1474"/>
      <c r="Y125" s="1474"/>
      <c r="Z125" s="1474"/>
      <c r="AA125" s="1489"/>
      <c r="AB125" s="1490"/>
      <c r="AC125" s="1491"/>
      <c r="AD125" s="1489"/>
      <c r="AE125" s="1490"/>
      <c r="AF125" s="1491"/>
      <c r="AG125" s="1471"/>
      <c r="AH125" s="1472"/>
      <c r="AI125" s="1473"/>
      <c r="AJ125" s="1471"/>
      <c r="AK125" s="1472"/>
      <c r="AL125" s="1473"/>
      <c r="AM125" s="50"/>
    </row>
    <row r="126" spans="2:39" ht="24.95" hidden="1" customHeight="1" outlineLevel="1">
      <c r="B126" s="1478">
        <v>114</v>
      </c>
      <c r="C126" s="1479"/>
      <c r="D126" s="1492"/>
      <c r="E126" s="1492"/>
      <c r="F126" s="1492"/>
      <c r="G126" s="1483"/>
      <c r="H126" s="1484"/>
      <c r="I126" s="1484"/>
      <c r="J126" s="1485"/>
      <c r="K126" s="1480"/>
      <c r="L126" s="1481"/>
      <c r="M126" s="1481"/>
      <c r="N126" s="1482"/>
      <c r="O126" s="1486"/>
      <c r="P126" s="1487"/>
      <c r="Q126" s="1487"/>
      <c r="R126" s="1488"/>
      <c r="S126" s="1463"/>
      <c r="T126" s="1464"/>
      <c r="U126" s="1464"/>
      <c r="V126" s="1465"/>
      <c r="W126" s="1474"/>
      <c r="X126" s="1474"/>
      <c r="Y126" s="1474"/>
      <c r="Z126" s="1474"/>
      <c r="AA126" s="1489"/>
      <c r="AB126" s="1490"/>
      <c r="AC126" s="1491"/>
      <c r="AD126" s="1489"/>
      <c r="AE126" s="1490"/>
      <c r="AF126" s="1491"/>
      <c r="AG126" s="1471"/>
      <c r="AH126" s="1472"/>
      <c r="AI126" s="1473"/>
      <c r="AJ126" s="1471"/>
      <c r="AK126" s="1472"/>
      <c r="AL126" s="1473"/>
      <c r="AM126" s="50"/>
    </row>
    <row r="127" spans="2:39" ht="24.95" hidden="1" customHeight="1" outlineLevel="1">
      <c r="B127" s="1478">
        <v>115</v>
      </c>
      <c r="C127" s="1479"/>
      <c r="D127" s="1492"/>
      <c r="E127" s="1492"/>
      <c r="F127" s="1492"/>
      <c r="G127" s="1483"/>
      <c r="H127" s="1484"/>
      <c r="I127" s="1484"/>
      <c r="J127" s="1485"/>
      <c r="K127" s="1480"/>
      <c r="L127" s="1481"/>
      <c r="M127" s="1481"/>
      <c r="N127" s="1482"/>
      <c r="O127" s="1486"/>
      <c r="P127" s="1487"/>
      <c r="Q127" s="1487"/>
      <c r="R127" s="1488"/>
      <c r="S127" s="1463"/>
      <c r="T127" s="1464"/>
      <c r="U127" s="1464"/>
      <c r="V127" s="1465"/>
      <c r="W127" s="1474"/>
      <c r="X127" s="1474"/>
      <c r="Y127" s="1474"/>
      <c r="Z127" s="1474"/>
      <c r="AA127" s="1489"/>
      <c r="AB127" s="1490"/>
      <c r="AC127" s="1491"/>
      <c r="AD127" s="1489"/>
      <c r="AE127" s="1490"/>
      <c r="AF127" s="1491"/>
      <c r="AG127" s="1471"/>
      <c r="AH127" s="1472"/>
      <c r="AI127" s="1473"/>
      <c r="AJ127" s="1471"/>
      <c r="AK127" s="1472"/>
      <c r="AL127" s="1473"/>
      <c r="AM127" s="50"/>
    </row>
    <row r="128" spans="2:39" ht="24.95" hidden="1" customHeight="1" outlineLevel="1">
      <c r="B128" s="1478">
        <v>116</v>
      </c>
      <c r="C128" s="1479"/>
      <c r="D128" s="1492"/>
      <c r="E128" s="1492"/>
      <c r="F128" s="1492"/>
      <c r="G128" s="1483"/>
      <c r="H128" s="1484"/>
      <c r="I128" s="1484"/>
      <c r="J128" s="1485"/>
      <c r="K128" s="1480"/>
      <c r="L128" s="1481"/>
      <c r="M128" s="1481"/>
      <c r="N128" s="1482"/>
      <c r="O128" s="1486"/>
      <c r="P128" s="1487"/>
      <c r="Q128" s="1487"/>
      <c r="R128" s="1488"/>
      <c r="S128" s="1463"/>
      <c r="T128" s="1464"/>
      <c r="U128" s="1464"/>
      <c r="V128" s="1465"/>
      <c r="W128" s="1474"/>
      <c r="X128" s="1474"/>
      <c r="Y128" s="1474"/>
      <c r="Z128" s="1474"/>
      <c r="AA128" s="1489"/>
      <c r="AB128" s="1490"/>
      <c r="AC128" s="1491"/>
      <c r="AD128" s="1489"/>
      <c r="AE128" s="1490"/>
      <c r="AF128" s="1491"/>
      <c r="AG128" s="1471"/>
      <c r="AH128" s="1472"/>
      <c r="AI128" s="1473"/>
      <c r="AJ128" s="1471"/>
      <c r="AK128" s="1472"/>
      <c r="AL128" s="1473"/>
      <c r="AM128" s="50"/>
    </row>
    <row r="129" spans="2:39" ht="24.95" hidden="1" customHeight="1" outlineLevel="1">
      <c r="B129" s="1478">
        <v>117</v>
      </c>
      <c r="C129" s="1479"/>
      <c r="D129" s="1492"/>
      <c r="E129" s="1492"/>
      <c r="F129" s="1492"/>
      <c r="G129" s="1483"/>
      <c r="H129" s="1484"/>
      <c r="I129" s="1484"/>
      <c r="J129" s="1485"/>
      <c r="K129" s="1480"/>
      <c r="L129" s="1481"/>
      <c r="M129" s="1481"/>
      <c r="N129" s="1482"/>
      <c r="O129" s="1486"/>
      <c r="P129" s="1487"/>
      <c r="Q129" s="1487"/>
      <c r="R129" s="1488"/>
      <c r="S129" s="1463"/>
      <c r="T129" s="1464"/>
      <c r="U129" s="1464"/>
      <c r="V129" s="1465"/>
      <c r="W129" s="1474"/>
      <c r="X129" s="1474"/>
      <c r="Y129" s="1474"/>
      <c r="Z129" s="1474"/>
      <c r="AA129" s="1489"/>
      <c r="AB129" s="1490"/>
      <c r="AC129" s="1491"/>
      <c r="AD129" s="1489"/>
      <c r="AE129" s="1490"/>
      <c r="AF129" s="1491"/>
      <c r="AG129" s="1471"/>
      <c r="AH129" s="1472"/>
      <c r="AI129" s="1473"/>
      <c r="AJ129" s="1471"/>
      <c r="AK129" s="1472"/>
      <c r="AL129" s="1473"/>
      <c r="AM129" s="50"/>
    </row>
    <row r="130" spans="2:39" ht="24.95" hidden="1" customHeight="1" outlineLevel="1">
      <c r="B130" s="1478">
        <v>118</v>
      </c>
      <c r="C130" s="1479"/>
      <c r="D130" s="1492"/>
      <c r="E130" s="1492"/>
      <c r="F130" s="1492"/>
      <c r="G130" s="1483"/>
      <c r="H130" s="1484"/>
      <c r="I130" s="1484"/>
      <c r="J130" s="1485"/>
      <c r="K130" s="1480"/>
      <c r="L130" s="1481"/>
      <c r="M130" s="1481"/>
      <c r="N130" s="1482"/>
      <c r="O130" s="1486"/>
      <c r="P130" s="1487"/>
      <c r="Q130" s="1487"/>
      <c r="R130" s="1488"/>
      <c r="S130" s="1463"/>
      <c r="T130" s="1464"/>
      <c r="U130" s="1464"/>
      <c r="V130" s="1465"/>
      <c r="W130" s="1474"/>
      <c r="X130" s="1474"/>
      <c r="Y130" s="1474"/>
      <c r="Z130" s="1474"/>
      <c r="AA130" s="1489"/>
      <c r="AB130" s="1490"/>
      <c r="AC130" s="1491"/>
      <c r="AD130" s="1489"/>
      <c r="AE130" s="1490"/>
      <c r="AF130" s="1491"/>
      <c r="AG130" s="1471"/>
      <c r="AH130" s="1472"/>
      <c r="AI130" s="1473"/>
      <c r="AJ130" s="1471"/>
      <c r="AK130" s="1472"/>
      <c r="AL130" s="1473"/>
      <c r="AM130" s="50"/>
    </row>
    <row r="131" spans="2:39" ht="24.95" hidden="1" customHeight="1" outlineLevel="1">
      <c r="B131" s="1478">
        <v>119</v>
      </c>
      <c r="C131" s="1479"/>
      <c r="D131" s="1492"/>
      <c r="E131" s="1492"/>
      <c r="F131" s="1492"/>
      <c r="G131" s="1483"/>
      <c r="H131" s="1484"/>
      <c r="I131" s="1484"/>
      <c r="J131" s="1485"/>
      <c r="K131" s="1480"/>
      <c r="L131" s="1481"/>
      <c r="M131" s="1481"/>
      <c r="N131" s="1482"/>
      <c r="O131" s="1486"/>
      <c r="P131" s="1487"/>
      <c r="Q131" s="1487"/>
      <c r="R131" s="1488"/>
      <c r="S131" s="1463"/>
      <c r="T131" s="1464"/>
      <c r="U131" s="1464"/>
      <c r="V131" s="1465"/>
      <c r="W131" s="1474"/>
      <c r="X131" s="1474"/>
      <c r="Y131" s="1474"/>
      <c r="Z131" s="1474"/>
      <c r="AA131" s="1489"/>
      <c r="AB131" s="1490"/>
      <c r="AC131" s="1491"/>
      <c r="AD131" s="1489"/>
      <c r="AE131" s="1490"/>
      <c r="AF131" s="1491"/>
      <c r="AG131" s="1471"/>
      <c r="AH131" s="1472"/>
      <c r="AI131" s="1473"/>
      <c r="AJ131" s="1471"/>
      <c r="AK131" s="1472"/>
      <c r="AL131" s="1473"/>
      <c r="AM131" s="50"/>
    </row>
    <row r="132" spans="2:39" ht="24.95" hidden="1" customHeight="1" outlineLevel="1">
      <c r="B132" s="1478">
        <v>120</v>
      </c>
      <c r="C132" s="1479"/>
      <c r="D132" s="1492"/>
      <c r="E132" s="1492"/>
      <c r="F132" s="1492"/>
      <c r="G132" s="1483"/>
      <c r="H132" s="1484"/>
      <c r="I132" s="1484"/>
      <c r="J132" s="1485"/>
      <c r="K132" s="1480"/>
      <c r="L132" s="1481"/>
      <c r="M132" s="1481"/>
      <c r="N132" s="1482"/>
      <c r="O132" s="1486"/>
      <c r="P132" s="1487"/>
      <c r="Q132" s="1487"/>
      <c r="R132" s="1488"/>
      <c r="S132" s="1463"/>
      <c r="T132" s="1464"/>
      <c r="U132" s="1464"/>
      <c r="V132" s="1465"/>
      <c r="W132" s="1474"/>
      <c r="X132" s="1474"/>
      <c r="Y132" s="1474"/>
      <c r="Z132" s="1474"/>
      <c r="AA132" s="1489"/>
      <c r="AB132" s="1490"/>
      <c r="AC132" s="1491"/>
      <c r="AD132" s="1489"/>
      <c r="AE132" s="1490"/>
      <c r="AF132" s="1491"/>
      <c r="AG132" s="1471"/>
      <c r="AH132" s="1472"/>
      <c r="AI132" s="1473"/>
      <c r="AJ132" s="1471"/>
      <c r="AK132" s="1472"/>
      <c r="AL132" s="1473"/>
      <c r="AM132" s="50"/>
    </row>
    <row r="133" spans="2:39" ht="24.95" hidden="1" customHeight="1" outlineLevel="1">
      <c r="B133" s="1478">
        <v>121</v>
      </c>
      <c r="C133" s="1479"/>
      <c r="D133" s="1492"/>
      <c r="E133" s="1492"/>
      <c r="F133" s="1492"/>
      <c r="G133" s="1483"/>
      <c r="H133" s="1484"/>
      <c r="I133" s="1484"/>
      <c r="J133" s="1485"/>
      <c r="K133" s="1480"/>
      <c r="L133" s="1481"/>
      <c r="M133" s="1481"/>
      <c r="N133" s="1482"/>
      <c r="O133" s="1486"/>
      <c r="P133" s="1487"/>
      <c r="Q133" s="1487"/>
      <c r="R133" s="1488"/>
      <c r="S133" s="1463"/>
      <c r="T133" s="1464"/>
      <c r="U133" s="1464"/>
      <c r="V133" s="1465"/>
      <c r="W133" s="1474"/>
      <c r="X133" s="1474"/>
      <c r="Y133" s="1474"/>
      <c r="Z133" s="1474"/>
      <c r="AA133" s="1489"/>
      <c r="AB133" s="1490"/>
      <c r="AC133" s="1491"/>
      <c r="AD133" s="1489"/>
      <c r="AE133" s="1490"/>
      <c r="AF133" s="1491"/>
      <c r="AG133" s="1471"/>
      <c r="AH133" s="1472"/>
      <c r="AI133" s="1473"/>
      <c r="AJ133" s="1471"/>
      <c r="AK133" s="1472"/>
      <c r="AL133" s="1473"/>
      <c r="AM133" s="50"/>
    </row>
    <row r="134" spans="2:39" ht="24.95" hidden="1" customHeight="1" outlineLevel="1">
      <c r="B134" s="1478">
        <v>122</v>
      </c>
      <c r="C134" s="1479"/>
      <c r="D134" s="1492"/>
      <c r="E134" s="1492"/>
      <c r="F134" s="1492"/>
      <c r="G134" s="1483"/>
      <c r="H134" s="1484"/>
      <c r="I134" s="1484"/>
      <c r="J134" s="1485"/>
      <c r="K134" s="1480"/>
      <c r="L134" s="1481"/>
      <c r="M134" s="1481"/>
      <c r="N134" s="1482"/>
      <c r="O134" s="1486"/>
      <c r="P134" s="1487"/>
      <c r="Q134" s="1487"/>
      <c r="R134" s="1488"/>
      <c r="S134" s="1463"/>
      <c r="T134" s="1464"/>
      <c r="U134" s="1464"/>
      <c r="V134" s="1465"/>
      <c r="W134" s="1474"/>
      <c r="X134" s="1474"/>
      <c r="Y134" s="1474"/>
      <c r="Z134" s="1474"/>
      <c r="AA134" s="1489"/>
      <c r="AB134" s="1490"/>
      <c r="AC134" s="1491"/>
      <c r="AD134" s="1489"/>
      <c r="AE134" s="1490"/>
      <c r="AF134" s="1491"/>
      <c r="AG134" s="1471"/>
      <c r="AH134" s="1472"/>
      <c r="AI134" s="1473"/>
      <c r="AJ134" s="1471"/>
      <c r="AK134" s="1472"/>
      <c r="AL134" s="1473"/>
      <c r="AM134" s="50"/>
    </row>
    <row r="135" spans="2:39" ht="24.95" hidden="1" customHeight="1" outlineLevel="1">
      <c r="B135" s="1478">
        <v>123</v>
      </c>
      <c r="C135" s="1479"/>
      <c r="D135" s="1492"/>
      <c r="E135" s="1492"/>
      <c r="F135" s="1492"/>
      <c r="G135" s="1483"/>
      <c r="H135" s="1484"/>
      <c r="I135" s="1484"/>
      <c r="J135" s="1485"/>
      <c r="K135" s="1480"/>
      <c r="L135" s="1481"/>
      <c r="M135" s="1481"/>
      <c r="N135" s="1482"/>
      <c r="O135" s="1486"/>
      <c r="P135" s="1487"/>
      <c r="Q135" s="1487"/>
      <c r="R135" s="1488"/>
      <c r="S135" s="1463"/>
      <c r="T135" s="1464"/>
      <c r="U135" s="1464"/>
      <c r="V135" s="1465"/>
      <c r="W135" s="1474"/>
      <c r="X135" s="1474"/>
      <c r="Y135" s="1474"/>
      <c r="Z135" s="1474"/>
      <c r="AA135" s="1489"/>
      <c r="AB135" s="1490"/>
      <c r="AC135" s="1491"/>
      <c r="AD135" s="1489"/>
      <c r="AE135" s="1490"/>
      <c r="AF135" s="1491"/>
      <c r="AG135" s="1471"/>
      <c r="AH135" s="1472"/>
      <c r="AI135" s="1473"/>
      <c r="AJ135" s="1471"/>
      <c r="AK135" s="1472"/>
      <c r="AL135" s="1473"/>
      <c r="AM135" s="50"/>
    </row>
    <row r="136" spans="2:39" ht="24.95" hidden="1" customHeight="1" outlineLevel="1">
      <c r="B136" s="1478">
        <v>124</v>
      </c>
      <c r="C136" s="1479"/>
      <c r="D136" s="1492"/>
      <c r="E136" s="1492"/>
      <c r="F136" s="1492"/>
      <c r="G136" s="1483"/>
      <c r="H136" s="1484"/>
      <c r="I136" s="1484"/>
      <c r="J136" s="1485"/>
      <c r="K136" s="1480"/>
      <c r="L136" s="1481"/>
      <c r="M136" s="1481"/>
      <c r="N136" s="1482"/>
      <c r="O136" s="1486"/>
      <c r="P136" s="1487"/>
      <c r="Q136" s="1487"/>
      <c r="R136" s="1488"/>
      <c r="S136" s="1463"/>
      <c r="T136" s="1464"/>
      <c r="U136" s="1464"/>
      <c r="V136" s="1465"/>
      <c r="W136" s="1474"/>
      <c r="X136" s="1474"/>
      <c r="Y136" s="1474"/>
      <c r="Z136" s="1474"/>
      <c r="AA136" s="1489"/>
      <c r="AB136" s="1490"/>
      <c r="AC136" s="1491"/>
      <c r="AD136" s="1489"/>
      <c r="AE136" s="1490"/>
      <c r="AF136" s="1491"/>
      <c r="AG136" s="1471"/>
      <c r="AH136" s="1472"/>
      <c r="AI136" s="1473"/>
      <c r="AJ136" s="1471"/>
      <c r="AK136" s="1472"/>
      <c r="AL136" s="1473"/>
      <c r="AM136" s="50"/>
    </row>
    <row r="137" spans="2:39" ht="24.95" hidden="1" customHeight="1" outlineLevel="1">
      <c r="B137" s="1478">
        <v>125</v>
      </c>
      <c r="C137" s="1479"/>
      <c r="D137" s="1492"/>
      <c r="E137" s="1492"/>
      <c r="F137" s="1492"/>
      <c r="G137" s="1483"/>
      <c r="H137" s="1484"/>
      <c r="I137" s="1484"/>
      <c r="J137" s="1485"/>
      <c r="K137" s="1480"/>
      <c r="L137" s="1481"/>
      <c r="M137" s="1481"/>
      <c r="N137" s="1482"/>
      <c r="O137" s="1486"/>
      <c r="P137" s="1487"/>
      <c r="Q137" s="1487"/>
      <c r="R137" s="1488"/>
      <c r="S137" s="1463"/>
      <c r="T137" s="1464"/>
      <c r="U137" s="1464"/>
      <c r="V137" s="1465"/>
      <c r="W137" s="1474"/>
      <c r="X137" s="1474"/>
      <c r="Y137" s="1474"/>
      <c r="Z137" s="1474"/>
      <c r="AA137" s="1489"/>
      <c r="AB137" s="1490"/>
      <c r="AC137" s="1491"/>
      <c r="AD137" s="1489"/>
      <c r="AE137" s="1490"/>
      <c r="AF137" s="1491"/>
      <c r="AG137" s="1471"/>
      <c r="AH137" s="1472"/>
      <c r="AI137" s="1473"/>
      <c r="AJ137" s="1471"/>
      <c r="AK137" s="1472"/>
      <c r="AL137" s="1473"/>
      <c r="AM137" s="50"/>
    </row>
    <row r="138" spans="2:39" ht="24.95" hidden="1" customHeight="1" outlineLevel="1">
      <c r="B138" s="1478">
        <v>126</v>
      </c>
      <c r="C138" s="1479"/>
      <c r="D138" s="1492"/>
      <c r="E138" s="1492"/>
      <c r="F138" s="1492"/>
      <c r="G138" s="1483"/>
      <c r="H138" s="1484"/>
      <c r="I138" s="1484"/>
      <c r="J138" s="1485"/>
      <c r="K138" s="1480"/>
      <c r="L138" s="1481"/>
      <c r="M138" s="1481"/>
      <c r="N138" s="1482"/>
      <c r="O138" s="1486"/>
      <c r="P138" s="1487"/>
      <c r="Q138" s="1487"/>
      <c r="R138" s="1488"/>
      <c r="S138" s="1463"/>
      <c r="T138" s="1464"/>
      <c r="U138" s="1464"/>
      <c r="V138" s="1465"/>
      <c r="W138" s="1474"/>
      <c r="X138" s="1474"/>
      <c r="Y138" s="1474"/>
      <c r="Z138" s="1474"/>
      <c r="AA138" s="1489"/>
      <c r="AB138" s="1490"/>
      <c r="AC138" s="1491"/>
      <c r="AD138" s="1489"/>
      <c r="AE138" s="1490"/>
      <c r="AF138" s="1491"/>
      <c r="AG138" s="1471"/>
      <c r="AH138" s="1472"/>
      <c r="AI138" s="1473"/>
      <c r="AJ138" s="1471"/>
      <c r="AK138" s="1472"/>
      <c r="AL138" s="1473"/>
      <c r="AM138" s="50"/>
    </row>
    <row r="139" spans="2:39" ht="24.95" hidden="1" customHeight="1" outlineLevel="1">
      <c r="B139" s="1478">
        <v>127</v>
      </c>
      <c r="C139" s="1479"/>
      <c r="D139" s="1492"/>
      <c r="E139" s="1492"/>
      <c r="F139" s="1492"/>
      <c r="G139" s="1483"/>
      <c r="H139" s="1484"/>
      <c r="I139" s="1484"/>
      <c r="J139" s="1485"/>
      <c r="K139" s="1480"/>
      <c r="L139" s="1481"/>
      <c r="M139" s="1481"/>
      <c r="N139" s="1482"/>
      <c r="O139" s="1486"/>
      <c r="P139" s="1487"/>
      <c r="Q139" s="1487"/>
      <c r="R139" s="1488"/>
      <c r="S139" s="1463"/>
      <c r="T139" s="1464"/>
      <c r="U139" s="1464"/>
      <c r="V139" s="1465"/>
      <c r="W139" s="1474"/>
      <c r="X139" s="1474"/>
      <c r="Y139" s="1474"/>
      <c r="Z139" s="1474"/>
      <c r="AA139" s="1489"/>
      <c r="AB139" s="1490"/>
      <c r="AC139" s="1491"/>
      <c r="AD139" s="1489"/>
      <c r="AE139" s="1490"/>
      <c r="AF139" s="1491"/>
      <c r="AG139" s="1471"/>
      <c r="AH139" s="1472"/>
      <c r="AI139" s="1473"/>
      <c r="AJ139" s="1471"/>
      <c r="AK139" s="1472"/>
      <c r="AL139" s="1473"/>
      <c r="AM139" s="50"/>
    </row>
    <row r="140" spans="2:39" ht="24.95" hidden="1" customHeight="1" outlineLevel="1">
      <c r="B140" s="1478">
        <v>128</v>
      </c>
      <c r="C140" s="1479"/>
      <c r="D140" s="1492"/>
      <c r="E140" s="1492"/>
      <c r="F140" s="1492"/>
      <c r="G140" s="1483"/>
      <c r="H140" s="1484"/>
      <c r="I140" s="1484"/>
      <c r="J140" s="1485"/>
      <c r="K140" s="1480"/>
      <c r="L140" s="1481"/>
      <c r="M140" s="1481"/>
      <c r="N140" s="1482"/>
      <c r="O140" s="1486"/>
      <c r="P140" s="1487"/>
      <c r="Q140" s="1487"/>
      <c r="R140" s="1488"/>
      <c r="S140" s="1463"/>
      <c r="T140" s="1464"/>
      <c r="U140" s="1464"/>
      <c r="V140" s="1465"/>
      <c r="W140" s="1474"/>
      <c r="X140" s="1474"/>
      <c r="Y140" s="1474"/>
      <c r="Z140" s="1474"/>
      <c r="AA140" s="1489"/>
      <c r="AB140" s="1490"/>
      <c r="AC140" s="1491"/>
      <c r="AD140" s="1489"/>
      <c r="AE140" s="1490"/>
      <c r="AF140" s="1491"/>
      <c r="AG140" s="1471"/>
      <c r="AH140" s="1472"/>
      <c r="AI140" s="1473"/>
      <c r="AJ140" s="1471"/>
      <c r="AK140" s="1472"/>
      <c r="AL140" s="1473"/>
      <c r="AM140" s="50"/>
    </row>
    <row r="141" spans="2:39" ht="24.95" hidden="1" customHeight="1" outlineLevel="1">
      <c r="B141" s="1478">
        <v>129</v>
      </c>
      <c r="C141" s="1479"/>
      <c r="D141" s="1492"/>
      <c r="E141" s="1492"/>
      <c r="F141" s="1492"/>
      <c r="G141" s="1483"/>
      <c r="H141" s="1484"/>
      <c r="I141" s="1484"/>
      <c r="J141" s="1485"/>
      <c r="K141" s="1480"/>
      <c r="L141" s="1481"/>
      <c r="M141" s="1481"/>
      <c r="N141" s="1482"/>
      <c r="O141" s="1486"/>
      <c r="P141" s="1487"/>
      <c r="Q141" s="1487"/>
      <c r="R141" s="1488"/>
      <c r="S141" s="1463"/>
      <c r="T141" s="1464"/>
      <c r="U141" s="1464"/>
      <c r="V141" s="1465"/>
      <c r="W141" s="1474"/>
      <c r="X141" s="1474"/>
      <c r="Y141" s="1474"/>
      <c r="Z141" s="1474"/>
      <c r="AA141" s="1489"/>
      <c r="AB141" s="1490"/>
      <c r="AC141" s="1491"/>
      <c r="AD141" s="1489"/>
      <c r="AE141" s="1490"/>
      <c r="AF141" s="1491"/>
      <c r="AG141" s="1471"/>
      <c r="AH141" s="1472"/>
      <c r="AI141" s="1473"/>
      <c r="AJ141" s="1471"/>
      <c r="AK141" s="1472"/>
      <c r="AL141" s="1473"/>
      <c r="AM141" s="50"/>
    </row>
    <row r="142" spans="2:39" ht="24.95" hidden="1" customHeight="1" outlineLevel="1">
      <c r="B142" s="1478">
        <v>130</v>
      </c>
      <c r="C142" s="1479"/>
      <c r="D142" s="1492"/>
      <c r="E142" s="1492"/>
      <c r="F142" s="1492"/>
      <c r="G142" s="1483"/>
      <c r="H142" s="1484"/>
      <c r="I142" s="1484"/>
      <c r="J142" s="1485"/>
      <c r="K142" s="1480"/>
      <c r="L142" s="1481"/>
      <c r="M142" s="1481"/>
      <c r="N142" s="1482"/>
      <c r="O142" s="1486"/>
      <c r="P142" s="1487"/>
      <c r="Q142" s="1487"/>
      <c r="R142" s="1488"/>
      <c r="S142" s="1463"/>
      <c r="T142" s="1464"/>
      <c r="U142" s="1464"/>
      <c r="V142" s="1465"/>
      <c r="W142" s="1474"/>
      <c r="X142" s="1474"/>
      <c r="Y142" s="1474"/>
      <c r="Z142" s="1474"/>
      <c r="AA142" s="1489"/>
      <c r="AB142" s="1490"/>
      <c r="AC142" s="1491"/>
      <c r="AD142" s="1489"/>
      <c r="AE142" s="1490"/>
      <c r="AF142" s="1491"/>
      <c r="AG142" s="1471"/>
      <c r="AH142" s="1472"/>
      <c r="AI142" s="1473"/>
      <c r="AJ142" s="1471"/>
      <c r="AK142" s="1472"/>
      <c r="AL142" s="1473"/>
      <c r="AM142" s="50"/>
    </row>
    <row r="143" spans="2:39" ht="24.95" hidden="1" customHeight="1" outlineLevel="1">
      <c r="B143" s="1478">
        <v>131</v>
      </c>
      <c r="C143" s="1479"/>
      <c r="D143" s="1492"/>
      <c r="E143" s="1492"/>
      <c r="F143" s="1492"/>
      <c r="G143" s="1483"/>
      <c r="H143" s="1484"/>
      <c r="I143" s="1484"/>
      <c r="J143" s="1485"/>
      <c r="K143" s="1480"/>
      <c r="L143" s="1481"/>
      <c r="M143" s="1481"/>
      <c r="N143" s="1482"/>
      <c r="O143" s="1486"/>
      <c r="P143" s="1487"/>
      <c r="Q143" s="1487"/>
      <c r="R143" s="1488"/>
      <c r="S143" s="1463"/>
      <c r="T143" s="1464"/>
      <c r="U143" s="1464"/>
      <c r="V143" s="1465"/>
      <c r="W143" s="1474"/>
      <c r="X143" s="1474"/>
      <c r="Y143" s="1474"/>
      <c r="Z143" s="1474"/>
      <c r="AA143" s="1489"/>
      <c r="AB143" s="1490"/>
      <c r="AC143" s="1491"/>
      <c r="AD143" s="1489"/>
      <c r="AE143" s="1490"/>
      <c r="AF143" s="1491"/>
      <c r="AG143" s="1471"/>
      <c r="AH143" s="1472"/>
      <c r="AI143" s="1473"/>
      <c r="AJ143" s="1471"/>
      <c r="AK143" s="1472"/>
      <c r="AL143" s="1473"/>
      <c r="AM143" s="50"/>
    </row>
    <row r="144" spans="2:39" ht="24.95" hidden="1" customHeight="1" outlineLevel="1">
      <c r="B144" s="1478">
        <v>132</v>
      </c>
      <c r="C144" s="1479"/>
      <c r="D144" s="1492"/>
      <c r="E144" s="1492"/>
      <c r="F144" s="1492"/>
      <c r="G144" s="1483"/>
      <c r="H144" s="1484"/>
      <c r="I144" s="1484"/>
      <c r="J144" s="1485"/>
      <c r="K144" s="1480"/>
      <c r="L144" s="1481"/>
      <c r="M144" s="1481"/>
      <c r="N144" s="1482"/>
      <c r="O144" s="1486"/>
      <c r="P144" s="1487"/>
      <c r="Q144" s="1487"/>
      <c r="R144" s="1488"/>
      <c r="S144" s="1463"/>
      <c r="T144" s="1464"/>
      <c r="U144" s="1464"/>
      <c r="V144" s="1465"/>
      <c r="W144" s="1474"/>
      <c r="X144" s="1474"/>
      <c r="Y144" s="1474"/>
      <c r="Z144" s="1474"/>
      <c r="AA144" s="1489"/>
      <c r="AB144" s="1490"/>
      <c r="AC144" s="1491"/>
      <c r="AD144" s="1489"/>
      <c r="AE144" s="1490"/>
      <c r="AF144" s="1491"/>
      <c r="AG144" s="1471"/>
      <c r="AH144" s="1472"/>
      <c r="AI144" s="1473"/>
      <c r="AJ144" s="1471"/>
      <c r="AK144" s="1472"/>
      <c r="AL144" s="1473"/>
      <c r="AM144" s="50"/>
    </row>
    <row r="145" spans="2:39" ht="24.95" hidden="1" customHeight="1" outlineLevel="1">
      <c r="B145" s="1478">
        <v>133</v>
      </c>
      <c r="C145" s="1479"/>
      <c r="D145" s="1492"/>
      <c r="E145" s="1492"/>
      <c r="F145" s="1492"/>
      <c r="G145" s="1483"/>
      <c r="H145" s="1484"/>
      <c r="I145" s="1484"/>
      <c r="J145" s="1485"/>
      <c r="K145" s="1480"/>
      <c r="L145" s="1481"/>
      <c r="M145" s="1481"/>
      <c r="N145" s="1482"/>
      <c r="O145" s="1486"/>
      <c r="P145" s="1487"/>
      <c r="Q145" s="1487"/>
      <c r="R145" s="1488"/>
      <c r="S145" s="1463"/>
      <c r="T145" s="1464"/>
      <c r="U145" s="1464"/>
      <c r="V145" s="1465"/>
      <c r="W145" s="1474"/>
      <c r="X145" s="1474"/>
      <c r="Y145" s="1474"/>
      <c r="Z145" s="1474"/>
      <c r="AA145" s="1489"/>
      <c r="AB145" s="1490"/>
      <c r="AC145" s="1491"/>
      <c r="AD145" s="1489"/>
      <c r="AE145" s="1490"/>
      <c r="AF145" s="1491"/>
      <c r="AG145" s="1471"/>
      <c r="AH145" s="1472"/>
      <c r="AI145" s="1473"/>
      <c r="AJ145" s="1471"/>
      <c r="AK145" s="1472"/>
      <c r="AL145" s="1473"/>
      <c r="AM145" s="50"/>
    </row>
    <row r="146" spans="2:39" ht="24.95" hidden="1" customHeight="1" outlineLevel="1">
      <c r="B146" s="1478">
        <v>134</v>
      </c>
      <c r="C146" s="1479"/>
      <c r="D146" s="1492"/>
      <c r="E146" s="1492"/>
      <c r="F146" s="1492"/>
      <c r="G146" s="1483"/>
      <c r="H146" s="1484"/>
      <c r="I146" s="1484"/>
      <c r="J146" s="1485"/>
      <c r="K146" s="1480"/>
      <c r="L146" s="1481"/>
      <c r="M146" s="1481"/>
      <c r="N146" s="1482"/>
      <c r="O146" s="1486"/>
      <c r="P146" s="1487"/>
      <c r="Q146" s="1487"/>
      <c r="R146" s="1488"/>
      <c r="S146" s="1463"/>
      <c r="T146" s="1464"/>
      <c r="U146" s="1464"/>
      <c r="V146" s="1465"/>
      <c r="W146" s="1474"/>
      <c r="X146" s="1474"/>
      <c r="Y146" s="1474"/>
      <c r="Z146" s="1474"/>
      <c r="AA146" s="1489"/>
      <c r="AB146" s="1490"/>
      <c r="AC146" s="1491"/>
      <c r="AD146" s="1489"/>
      <c r="AE146" s="1490"/>
      <c r="AF146" s="1491"/>
      <c r="AG146" s="1471"/>
      <c r="AH146" s="1472"/>
      <c r="AI146" s="1473"/>
      <c r="AJ146" s="1471"/>
      <c r="AK146" s="1472"/>
      <c r="AL146" s="1473"/>
      <c r="AM146" s="50"/>
    </row>
    <row r="147" spans="2:39" ht="24.95" hidden="1" customHeight="1" outlineLevel="1">
      <c r="B147" s="1478">
        <v>135</v>
      </c>
      <c r="C147" s="1479"/>
      <c r="D147" s="1492"/>
      <c r="E147" s="1492"/>
      <c r="F147" s="1492"/>
      <c r="G147" s="1483"/>
      <c r="H147" s="1484"/>
      <c r="I147" s="1484"/>
      <c r="J147" s="1485"/>
      <c r="K147" s="1480"/>
      <c r="L147" s="1481"/>
      <c r="M147" s="1481"/>
      <c r="N147" s="1482"/>
      <c r="O147" s="1486"/>
      <c r="P147" s="1487"/>
      <c r="Q147" s="1487"/>
      <c r="R147" s="1488"/>
      <c r="S147" s="1463"/>
      <c r="T147" s="1464"/>
      <c r="U147" s="1464"/>
      <c r="V147" s="1465"/>
      <c r="W147" s="1474"/>
      <c r="X147" s="1474"/>
      <c r="Y147" s="1474"/>
      <c r="Z147" s="1474"/>
      <c r="AA147" s="1489"/>
      <c r="AB147" s="1490"/>
      <c r="AC147" s="1491"/>
      <c r="AD147" s="1489"/>
      <c r="AE147" s="1490"/>
      <c r="AF147" s="1491"/>
      <c r="AG147" s="1471"/>
      <c r="AH147" s="1472"/>
      <c r="AI147" s="1473"/>
      <c r="AJ147" s="1471"/>
      <c r="AK147" s="1472"/>
      <c r="AL147" s="1473"/>
      <c r="AM147" s="50"/>
    </row>
    <row r="148" spans="2:39" ht="24.95" hidden="1" customHeight="1" outlineLevel="1">
      <c r="B148" s="1478">
        <v>136</v>
      </c>
      <c r="C148" s="1479"/>
      <c r="D148" s="1492"/>
      <c r="E148" s="1492"/>
      <c r="F148" s="1492"/>
      <c r="G148" s="1483"/>
      <c r="H148" s="1484"/>
      <c r="I148" s="1484"/>
      <c r="J148" s="1485"/>
      <c r="K148" s="1480"/>
      <c r="L148" s="1481"/>
      <c r="M148" s="1481"/>
      <c r="N148" s="1482"/>
      <c r="O148" s="1486"/>
      <c r="P148" s="1487"/>
      <c r="Q148" s="1487"/>
      <c r="R148" s="1488"/>
      <c r="S148" s="1463"/>
      <c r="T148" s="1464"/>
      <c r="U148" s="1464"/>
      <c r="V148" s="1465"/>
      <c r="W148" s="1474"/>
      <c r="X148" s="1474"/>
      <c r="Y148" s="1474"/>
      <c r="Z148" s="1474"/>
      <c r="AA148" s="1489"/>
      <c r="AB148" s="1490"/>
      <c r="AC148" s="1491"/>
      <c r="AD148" s="1489"/>
      <c r="AE148" s="1490"/>
      <c r="AF148" s="1491"/>
      <c r="AG148" s="1471"/>
      <c r="AH148" s="1472"/>
      <c r="AI148" s="1473"/>
      <c r="AJ148" s="1471"/>
      <c r="AK148" s="1472"/>
      <c r="AL148" s="1473"/>
      <c r="AM148" s="50"/>
    </row>
    <row r="149" spans="2:39" ht="24.95" hidden="1" customHeight="1" outlineLevel="1">
      <c r="B149" s="1478">
        <v>137</v>
      </c>
      <c r="C149" s="1479"/>
      <c r="D149" s="1492"/>
      <c r="E149" s="1492"/>
      <c r="F149" s="1492"/>
      <c r="G149" s="1483"/>
      <c r="H149" s="1484"/>
      <c r="I149" s="1484"/>
      <c r="J149" s="1485"/>
      <c r="K149" s="1480"/>
      <c r="L149" s="1481"/>
      <c r="M149" s="1481"/>
      <c r="N149" s="1482"/>
      <c r="O149" s="1486"/>
      <c r="P149" s="1487"/>
      <c r="Q149" s="1487"/>
      <c r="R149" s="1488"/>
      <c r="S149" s="1463"/>
      <c r="T149" s="1464"/>
      <c r="U149" s="1464"/>
      <c r="V149" s="1465"/>
      <c r="W149" s="1474"/>
      <c r="X149" s="1474"/>
      <c r="Y149" s="1474"/>
      <c r="Z149" s="1474"/>
      <c r="AA149" s="1489"/>
      <c r="AB149" s="1490"/>
      <c r="AC149" s="1491"/>
      <c r="AD149" s="1489"/>
      <c r="AE149" s="1490"/>
      <c r="AF149" s="1491"/>
      <c r="AG149" s="1471"/>
      <c r="AH149" s="1472"/>
      <c r="AI149" s="1473"/>
      <c r="AJ149" s="1471"/>
      <c r="AK149" s="1472"/>
      <c r="AL149" s="1473"/>
      <c r="AM149" s="50"/>
    </row>
    <row r="150" spans="2:39" ht="24.95" hidden="1" customHeight="1" outlineLevel="1">
      <c r="B150" s="1478">
        <v>138</v>
      </c>
      <c r="C150" s="1479"/>
      <c r="D150" s="1492"/>
      <c r="E150" s="1492"/>
      <c r="F150" s="1492"/>
      <c r="G150" s="1483"/>
      <c r="H150" s="1484"/>
      <c r="I150" s="1484"/>
      <c r="J150" s="1485"/>
      <c r="K150" s="1480"/>
      <c r="L150" s="1481"/>
      <c r="M150" s="1481"/>
      <c r="N150" s="1482"/>
      <c r="O150" s="1486"/>
      <c r="P150" s="1487"/>
      <c r="Q150" s="1487"/>
      <c r="R150" s="1488"/>
      <c r="S150" s="1463"/>
      <c r="T150" s="1464"/>
      <c r="U150" s="1464"/>
      <c r="V150" s="1465"/>
      <c r="W150" s="1474"/>
      <c r="X150" s="1474"/>
      <c r="Y150" s="1474"/>
      <c r="Z150" s="1474"/>
      <c r="AA150" s="1489"/>
      <c r="AB150" s="1490"/>
      <c r="AC150" s="1491"/>
      <c r="AD150" s="1489"/>
      <c r="AE150" s="1490"/>
      <c r="AF150" s="1491"/>
      <c r="AG150" s="1471"/>
      <c r="AH150" s="1472"/>
      <c r="AI150" s="1473"/>
      <c r="AJ150" s="1471"/>
      <c r="AK150" s="1472"/>
      <c r="AL150" s="1473"/>
      <c r="AM150" s="50"/>
    </row>
    <row r="151" spans="2:39" ht="24.95" hidden="1" customHeight="1" outlineLevel="1">
      <c r="B151" s="1478">
        <v>139</v>
      </c>
      <c r="C151" s="1479"/>
      <c r="D151" s="1492"/>
      <c r="E151" s="1492"/>
      <c r="F151" s="1492"/>
      <c r="G151" s="1483"/>
      <c r="H151" s="1484"/>
      <c r="I151" s="1484"/>
      <c r="J151" s="1485"/>
      <c r="K151" s="1480"/>
      <c r="L151" s="1481"/>
      <c r="M151" s="1481"/>
      <c r="N151" s="1482"/>
      <c r="O151" s="1486"/>
      <c r="P151" s="1487"/>
      <c r="Q151" s="1487"/>
      <c r="R151" s="1488"/>
      <c r="S151" s="1463"/>
      <c r="T151" s="1464"/>
      <c r="U151" s="1464"/>
      <c r="V151" s="1465"/>
      <c r="W151" s="1474"/>
      <c r="X151" s="1474"/>
      <c r="Y151" s="1474"/>
      <c r="Z151" s="1474"/>
      <c r="AA151" s="1489"/>
      <c r="AB151" s="1490"/>
      <c r="AC151" s="1491"/>
      <c r="AD151" s="1489"/>
      <c r="AE151" s="1490"/>
      <c r="AF151" s="1491"/>
      <c r="AG151" s="1471"/>
      <c r="AH151" s="1472"/>
      <c r="AI151" s="1473"/>
      <c r="AJ151" s="1471"/>
      <c r="AK151" s="1472"/>
      <c r="AL151" s="1473"/>
      <c r="AM151" s="50"/>
    </row>
    <row r="152" spans="2:39" ht="24.95" hidden="1" customHeight="1" outlineLevel="1">
      <c r="B152" s="1478">
        <v>140</v>
      </c>
      <c r="C152" s="1479"/>
      <c r="D152" s="1492"/>
      <c r="E152" s="1492"/>
      <c r="F152" s="1492"/>
      <c r="G152" s="1483"/>
      <c r="H152" s="1484"/>
      <c r="I152" s="1484"/>
      <c r="J152" s="1485"/>
      <c r="K152" s="1480"/>
      <c r="L152" s="1481"/>
      <c r="M152" s="1481"/>
      <c r="N152" s="1482"/>
      <c r="O152" s="1486"/>
      <c r="P152" s="1487"/>
      <c r="Q152" s="1487"/>
      <c r="R152" s="1488"/>
      <c r="S152" s="1463"/>
      <c r="T152" s="1464"/>
      <c r="U152" s="1464"/>
      <c r="V152" s="1465"/>
      <c r="W152" s="1474"/>
      <c r="X152" s="1474"/>
      <c r="Y152" s="1474"/>
      <c r="Z152" s="1474"/>
      <c r="AA152" s="1489"/>
      <c r="AB152" s="1490"/>
      <c r="AC152" s="1491"/>
      <c r="AD152" s="1489"/>
      <c r="AE152" s="1490"/>
      <c r="AF152" s="1491"/>
      <c r="AG152" s="1471"/>
      <c r="AH152" s="1472"/>
      <c r="AI152" s="1473"/>
      <c r="AJ152" s="1471"/>
      <c r="AK152" s="1472"/>
      <c r="AL152" s="1473"/>
      <c r="AM152" s="50"/>
    </row>
    <row r="153" spans="2:39" ht="24.95" hidden="1" customHeight="1" outlineLevel="1">
      <c r="B153" s="1478">
        <v>141</v>
      </c>
      <c r="C153" s="1479"/>
      <c r="D153" s="1492"/>
      <c r="E153" s="1492"/>
      <c r="F153" s="1492"/>
      <c r="G153" s="1483"/>
      <c r="H153" s="1484"/>
      <c r="I153" s="1484"/>
      <c r="J153" s="1485"/>
      <c r="K153" s="1480"/>
      <c r="L153" s="1481"/>
      <c r="M153" s="1481"/>
      <c r="N153" s="1482"/>
      <c r="O153" s="1486"/>
      <c r="P153" s="1487"/>
      <c r="Q153" s="1487"/>
      <c r="R153" s="1488"/>
      <c r="S153" s="1463"/>
      <c r="T153" s="1464"/>
      <c r="U153" s="1464"/>
      <c r="V153" s="1465"/>
      <c r="W153" s="1474"/>
      <c r="X153" s="1474"/>
      <c r="Y153" s="1474"/>
      <c r="Z153" s="1474"/>
      <c r="AA153" s="1489"/>
      <c r="AB153" s="1490"/>
      <c r="AC153" s="1491"/>
      <c r="AD153" s="1489"/>
      <c r="AE153" s="1490"/>
      <c r="AF153" s="1491"/>
      <c r="AG153" s="1471"/>
      <c r="AH153" s="1472"/>
      <c r="AI153" s="1473"/>
      <c r="AJ153" s="1471"/>
      <c r="AK153" s="1472"/>
      <c r="AL153" s="1473"/>
      <c r="AM153" s="50"/>
    </row>
    <row r="154" spans="2:39" ht="24.95" hidden="1" customHeight="1" outlineLevel="1">
      <c r="B154" s="1478">
        <v>142</v>
      </c>
      <c r="C154" s="1479"/>
      <c r="D154" s="1492"/>
      <c r="E154" s="1492"/>
      <c r="F154" s="1492"/>
      <c r="G154" s="1483"/>
      <c r="H154" s="1484"/>
      <c r="I154" s="1484"/>
      <c r="J154" s="1485"/>
      <c r="K154" s="1480"/>
      <c r="L154" s="1481"/>
      <c r="M154" s="1481"/>
      <c r="N154" s="1482"/>
      <c r="O154" s="1486"/>
      <c r="P154" s="1487"/>
      <c r="Q154" s="1487"/>
      <c r="R154" s="1488"/>
      <c r="S154" s="1463"/>
      <c r="T154" s="1464"/>
      <c r="U154" s="1464"/>
      <c r="V154" s="1465"/>
      <c r="W154" s="1474"/>
      <c r="X154" s="1474"/>
      <c r="Y154" s="1474"/>
      <c r="Z154" s="1474"/>
      <c r="AA154" s="1489"/>
      <c r="AB154" s="1490"/>
      <c r="AC154" s="1491"/>
      <c r="AD154" s="1489"/>
      <c r="AE154" s="1490"/>
      <c r="AF154" s="1491"/>
      <c r="AG154" s="1471"/>
      <c r="AH154" s="1472"/>
      <c r="AI154" s="1473"/>
      <c r="AJ154" s="1471"/>
      <c r="AK154" s="1472"/>
      <c r="AL154" s="1473"/>
      <c r="AM154" s="50"/>
    </row>
    <row r="155" spans="2:39" ht="24.95" hidden="1" customHeight="1" outlineLevel="1">
      <c r="B155" s="1478">
        <v>143</v>
      </c>
      <c r="C155" s="1479"/>
      <c r="D155" s="1492"/>
      <c r="E155" s="1492"/>
      <c r="F155" s="1492"/>
      <c r="G155" s="1483"/>
      <c r="H155" s="1484"/>
      <c r="I155" s="1484"/>
      <c r="J155" s="1485"/>
      <c r="K155" s="1480"/>
      <c r="L155" s="1481"/>
      <c r="M155" s="1481"/>
      <c r="N155" s="1482"/>
      <c r="O155" s="1486"/>
      <c r="P155" s="1487"/>
      <c r="Q155" s="1487"/>
      <c r="R155" s="1488"/>
      <c r="S155" s="1463"/>
      <c r="T155" s="1464"/>
      <c r="U155" s="1464"/>
      <c r="V155" s="1465"/>
      <c r="W155" s="1474"/>
      <c r="X155" s="1474"/>
      <c r="Y155" s="1474"/>
      <c r="Z155" s="1474"/>
      <c r="AA155" s="1489"/>
      <c r="AB155" s="1490"/>
      <c r="AC155" s="1491"/>
      <c r="AD155" s="1489"/>
      <c r="AE155" s="1490"/>
      <c r="AF155" s="1491"/>
      <c r="AG155" s="1471"/>
      <c r="AH155" s="1472"/>
      <c r="AI155" s="1473"/>
      <c r="AJ155" s="1471"/>
      <c r="AK155" s="1472"/>
      <c r="AL155" s="1473"/>
      <c r="AM155" s="50"/>
    </row>
    <row r="156" spans="2:39" ht="24.95" hidden="1" customHeight="1" outlineLevel="1">
      <c r="B156" s="1478">
        <v>144</v>
      </c>
      <c r="C156" s="1479"/>
      <c r="D156" s="1492"/>
      <c r="E156" s="1492"/>
      <c r="F156" s="1492"/>
      <c r="G156" s="1483"/>
      <c r="H156" s="1484"/>
      <c r="I156" s="1484"/>
      <c r="J156" s="1485"/>
      <c r="K156" s="1480"/>
      <c r="L156" s="1481"/>
      <c r="M156" s="1481"/>
      <c r="N156" s="1482"/>
      <c r="O156" s="1486"/>
      <c r="P156" s="1487"/>
      <c r="Q156" s="1487"/>
      <c r="R156" s="1488"/>
      <c r="S156" s="1463"/>
      <c r="T156" s="1464"/>
      <c r="U156" s="1464"/>
      <c r="V156" s="1465"/>
      <c r="W156" s="1474"/>
      <c r="X156" s="1474"/>
      <c r="Y156" s="1474"/>
      <c r="Z156" s="1474"/>
      <c r="AA156" s="1489"/>
      <c r="AB156" s="1490"/>
      <c r="AC156" s="1491"/>
      <c r="AD156" s="1489"/>
      <c r="AE156" s="1490"/>
      <c r="AF156" s="1491"/>
      <c r="AG156" s="1471"/>
      <c r="AH156" s="1472"/>
      <c r="AI156" s="1473"/>
      <c r="AJ156" s="1471"/>
      <c r="AK156" s="1472"/>
      <c r="AL156" s="1473"/>
      <c r="AM156" s="50"/>
    </row>
    <row r="157" spans="2:39" ht="24.95" hidden="1" customHeight="1" outlineLevel="1">
      <c r="B157" s="1478">
        <v>145</v>
      </c>
      <c r="C157" s="1479"/>
      <c r="D157" s="1492"/>
      <c r="E157" s="1492"/>
      <c r="F157" s="1492"/>
      <c r="G157" s="1483"/>
      <c r="H157" s="1484"/>
      <c r="I157" s="1484"/>
      <c r="J157" s="1485"/>
      <c r="K157" s="1480"/>
      <c r="L157" s="1481"/>
      <c r="M157" s="1481"/>
      <c r="N157" s="1482"/>
      <c r="O157" s="1486"/>
      <c r="P157" s="1487"/>
      <c r="Q157" s="1487"/>
      <c r="R157" s="1488"/>
      <c r="S157" s="1463"/>
      <c r="T157" s="1464"/>
      <c r="U157" s="1464"/>
      <c r="V157" s="1465"/>
      <c r="W157" s="1474"/>
      <c r="X157" s="1474"/>
      <c r="Y157" s="1474"/>
      <c r="Z157" s="1474"/>
      <c r="AA157" s="1489"/>
      <c r="AB157" s="1490"/>
      <c r="AC157" s="1491"/>
      <c r="AD157" s="1489"/>
      <c r="AE157" s="1490"/>
      <c r="AF157" s="1491"/>
      <c r="AG157" s="1471"/>
      <c r="AH157" s="1472"/>
      <c r="AI157" s="1473"/>
      <c r="AJ157" s="1471"/>
      <c r="AK157" s="1472"/>
      <c r="AL157" s="1473"/>
      <c r="AM157" s="50"/>
    </row>
    <row r="158" spans="2:39" ht="24.95" hidden="1" customHeight="1" outlineLevel="1">
      <c r="B158" s="1478">
        <v>146</v>
      </c>
      <c r="C158" s="1479"/>
      <c r="D158" s="1492"/>
      <c r="E158" s="1492"/>
      <c r="F158" s="1492"/>
      <c r="G158" s="1483"/>
      <c r="H158" s="1484"/>
      <c r="I158" s="1484"/>
      <c r="J158" s="1485"/>
      <c r="K158" s="1480"/>
      <c r="L158" s="1481"/>
      <c r="M158" s="1481"/>
      <c r="N158" s="1482"/>
      <c r="O158" s="1486"/>
      <c r="P158" s="1487"/>
      <c r="Q158" s="1487"/>
      <c r="R158" s="1488"/>
      <c r="S158" s="1463"/>
      <c r="T158" s="1464"/>
      <c r="U158" s="1464"/>
      <c r="V158" s="1465"/>
      <c r="W158" s="1474"/>
      <c r="X158" s="1474"/>
      <c r="Y158" s="1474"/>
      <c r="Z158" s="1474"/>
      <c r="AA158" s="1489"/>
      <c r="AB158" s="1490"/>
      <c r="AC158" s="1491"/>
      <c r="AD158" s="1489"/>
      <c r="AE158" s="1490"/>
      <c r="AF158" s="1491"/>
      <c r="AG158" s="1471"/>
      <c r="AH158" s="1472"/>
      <c r="AI158" s="1473"/>
      <c r="AJ158" s="1471"/>
      <c r="AK158" s="1472"/>
      <c r="AL158" s="1473"/>
      <c r="AM158" s="50"/>
    </row>
    <row r="159" spans="2:39" ht="24.95" hidden="1" customHeight="1" outlineLevel="1">
      <c r="B159" s="1478">
        <v>147</v>
      </c>
      <c r="C159" s="1479"/>
      <c r="D159" s="1492"/>
      <c r="E159" s="1492"/>
      <c r="F159" s="1492"/>
      <c r="G159" s="1483"/>
      <c r="H159" s="1484"/>
      <c r="I159" s="1484"/>
      <c r="J159" s="1485"/>
      <c r="K159" s="1480"/>
      <c r="L159" s="1481"/>
      <c r="M159" s="1481"/>
      <c r="N159" s="1482"/>
      <c r="O159" s="1486"/>
      <c r="P159" s="1487"/>
      <c r="Q159" s="1487"/>
      <c r="R159" s="1488"/>
      <c r="S159" s="1463"/>
      <c r="T159" s="1464"/>
      <c r="U159" s="1464"/>
      <c r="V159" s="1465"/>
      <c r="W159" s="1474"/>
      <c r="X159" s="1474"/>
      <c r="Y159" s="1474"/>
      <c r="Z159" s="1474"/>
      <c r="AA159" s="1489"/>
      <c r="AB159" s="1490"/>
      <c r="AC159" s="1491"/>
      <c r="AD159" s="1489"/>
      <c r="AE159" s="1490"/>
      <c r="AF159" s="1491"/>
      <c r="AG159" s="1471"/>
      <c r="AH159" s="1472"/>
      <c r="AI159" s="1473"/>
      <c r="AJ159" s="1471"/>
      <c r="AK159" s="1472"/>
      <c r="AL159" s="1473"/>
      <c r="AM159" s="50"/>
    </row>
    <row r="160" spans="2:39" ht="24.95" hidden="1" customHeight="1" outlineLevel="1">
      <c r="B160" s="1478">
        <v>148</v>
      </c>
      <c r="C160" s="1479"/>
      <c r="D160" s="1492"/>
      <c r="E160" s="1492"/>
      <c r="F160" s="1492"/>
      <c r="G160" s="1483"/>
      <c r="H160" s="1484"/>
      <c r="I160" s="1484"/>
      <c r="J160" s="1485"/>
      <c r="K160" s="1480"/>
      <c r="L160" s="1481"/>
      <c r="M160" s="1481"/>
      <c r="N160" s="1482"/>
      <c r="O160" s="1486"/>
      <c r="P160" s="1487"/>
      <c r="Q160" s="1487"/>
      <c r="R160" s="1488"/>
      <c r="S160" s="1463"/>
      <c r="T160" s="1464"/>
      <c r="U160" s="1464"/>
      <c r="V160" s="1465"/>
      <c r="W160" s="1474"/>
      <c r="X160" s="1474"/>
      <c r="Y160" s="1474"/>
      <c r="Z160" s="1474"/>
      <c r="AA160" s="1489"/>
      <c r="AB160" s="1490"/>
      <c r="AC160" s="1491"/>
      <c r="AD160" s="1489"/>
      <c r="AE160" s="1490"/>
      <c r="AF160" s="1491"/>
      <c r="AG160" s="1471"/>
      <c r="AH160" s="1472"/>
      <c r="AI160" s="1473"/>
      <c r="AJ160" s="1471"/>
      <c r="AK160" s="1472"/>
      <c r="AL160" s="1473"/>
      <c r="AM160" s="50"/>
    </row>
    <row r="161" spans="2:39" ht="24.95" hidden="1" customHeight="1" outlineLevel="1">
      <c r="B161" s="1478">
        <v>149</v>
      </c>
      <c r="C161" s="1479"/>
      <c r="D161" s="1492"/>
      <c r="E161" s="1492"/>
      <c r="F161" s="1492"/>
      <c r="G161" s="1483"/>
      <c r="H161" s="1484"/>
      <c r="I161" s="1484"/>
      <c r="J161" s="1485"/>
      <c r="K161" s="1480"/>
      <c r="L161" s="1481"/>
      <c r="M161" s="1481"/>
      <c r="N161" s="1482"/>
      <c r="O161" s="1486"/>
      <c r="P161" s="1487"/>
      <c r="Q161" s="1487"/>
      <c r="R161" s="1488"/>
      <c r="S161" s="1463"/>
      <c r="T161" s="1464"/>
      <c r="U161" s="1464"/>
      <c r="V161" s="1465"/>
      <c r="W161" s="1474"/>
      <c r="X161" s="1474"/>
      <c r="Y161" s="1474"/>
      <c r="Z161" s="1474"/>
      <c r="AA161" s="1489"/>
      <c r="AB161" s="1490"/>
      <c r="AC161" s="1491"/>
      <c r="AD161" s="1489"/>
      <c r="AE161" s="1490"/>
      <c r="AF161" s="1491"/>
      <c r="AG161" s="1471"/>
      <c r="AH161" s="1472"/>
      <c r="AI161" s="1473"/>
      <c r="AJ161" s="1471"/>
      <c r="AK161" s="1472"/>
      <c r="AL161" s="1473"/>
      <c r="AM161" s="50"/>
    </row>
    <row r="162" spans="2:39" ht="24.95" hidden="1" customHeight="1" outlineLevel="1">
      <c r="B162" s="1478">
        <v>150</v>
      </c>
      <c r="C162" s="1479"/>
      <c r="D162" s="1492"/>
      <c r="E162" s="1492"/>
      <c r="F162" s="1492"/>
      <c r="G162" s="1483"/>
      <c r="H162" s="1484"/>
      <c r="I162" s="1484"/>
      <c r="J162" s="1485"/>
      <c r="K162" s="1480"/>
      <c r="L162" s="1481"/>
      <c r="M162" s="1481"/>
      <c r="N162" s="1482"/>
      <c r="O162" s="1486"/>
      <c r="P162" s="1487"/>
      <c r="Q162" s="1487"/>
      <c r="R162" s="1488"/>
      <c r="S162" s="1463"/>
      <c r="T162" s="1464"/>
      <c r="U162" s="1464"/>
      <c r="V162" s="1465"/>
      <c r="W162" s="1474"/>
      <c r="X162" s="1474"/>
      <c r="Y162" s="1474"/>
      <c r="Z162" s="1474"/>
      <c r="AA162" s="1489"/>
      <c r="AB162" s="1490"/>
      <c r="AC162" s="1491"/>
      <c r="AD162" s="1489"/>
      <c r="AE162" s="1490"/>
      <c r="AF162" s="1491"/>
      <c r="AG162" s="1471"/>
      <c r="AH162" s="1472"/>
      <c r="AI162" s="1473"/>
      <c r="AJ162" s="1471"/>
      <c r="AK162" s="1472"/>
      <c r="AL162" s="1473"/>
      <c r="AM162" s="50"/>
    </row>
    <row r="163" spans="2:39" ht="24.95" hidden="1" customHeight="1" outlineLevel="1">
      <c r="B163" s="1478">
        <v>151</v>
      </c>
      <c r="C163" s="1479"/>
      <c r="D163" s="1492"/>
      <c r="E163" s="1492"/>
      <c r="F163" s="1492"/>
      <c r="G163" s="1483"/>
      <c r="H163" s="1484"/>
      <c r="I163" s="1484"/>
      <c r="J163" s="1485"/>
      <c r="K163" s="1480"/>
      <c r="L163" s="1481"/>
      <c r="M163" s="1481"/>
      <c r="N163" s="1482"/>
      <c r="O163" s="1486"/>
      <c r="P163" s="1487"/>
      <c r="Q163" s="1487"/>
      <c r="R163" s="1488"/>
      <c r="S163" s="1463"/>
      <c r="T163" s="1464"/>
      <c r="U163" s="1464"/>
      <c r="V163" s="1465"/>
      <c r="W163" s="1474"/>
      <c r="X163" s="1474"/>
      <c r="Y163" s="1474"/>
      <c r="Z163" s="1474"/>
      <c r="AA163" s="1489"/>
      <c r="AB163" s="1490"/>
      <c r="AC163" s="1491"/>
      <c r="AD163" s="1489"/>
      <c r="AE163" s="1490"/>
      <c r="AF163" s="1491"/>
      <c r="AG163" s="1471"/>
      <c r="AH163" s="1472"/>
      <c r="AI163" s="1473"/>
      <c r="AJ163" s="1471"/>
      <c r="AK163" s="1472"/>
      <c r="AL163" s="1473"/>
      <c r="AM163" s="50"/>
    </row>
    <row r="164" spans="2:39" ht="24.95" hidden="1" customHeight="1" outlineLevel="1">
      <c r="B164" s="1478">
        <v>152</v>
      </c>
      <c r="C164" s="1479"/>
      <c r="D164" s="1492"/>
      <c r="E164" s="1492"/>
      <c r="F164" s="1492"/>
      <c r="G164" s="1483"/>
      <c r="H164" s="1484"/>
      <c r="I164" s="1484"/>
      <c r="J164" s="1485"/>
      <c r="K164" s="1480"/>
      <c r="L164" s="1481"/>
      <c r="M164" s="1481"/>
      <c r="N164" s="1482"/>
      <c r="O164" s="1486"/>
      <c r="P164" s="1487"/>
      <c r="Q164" s="1487"/>
      <c r="R164" s="1488"/>
      <c r="S164" s="1463"/>
      <c r="T164" s="1464"/>
      <c r="U164" s="1464"/>
      <c r="V164" s="1465"/>
      <c r="W164" s="1474"/>
      <c r="X164" s="1474"/>
      <c r="Y164" s="1474"/>
      <c r="Z164" s="1474"/>
      <c r="AA164" s="1489"/>
      <c r="AB164" s="1490"/>
      <c r="AC164" s="1491"/>
      <c r="AD164" s="1489"/>
      <c r="AE164" s="1490"/>
      <c r="AF164" s="1491"/>
      <c r="AG164" s="1471"/>
      <c r="AH164" s="1472"/>
      <c r="AI164" s="1473"/>
      <c r="AJ164" s="1471"/>
      <c r="AK164" s="1472"/>
      <c r="AL164" s="1473"/>
      <c r="AM164" s="50"/>
    </row>
    <row r="165" spans="2:39" ht="24.95" hidden="1" customHeight="1" outlineLevel="1">
      <c r="B165" s="1478">
        <v>153</v>
      </c>
      <c r="C165" s="1479"/>
      <c r="D165" s="1492"/>
      <c r="E165" s="1492"/>
      <c r="F165" s="1492"/>
      <c r="G165" s="1483"/>
      <c r="H165" s="1484"/>
      <c r="I165" s="1484"/>
      <c r="J165" s="1485"/>
      <c r="K165" s="1480"/>
      <c r="L165" s="1481"/>
      <c r="M165" s="1481"/>
      <c r="N165" s="1482"/>
      <c r="O165" s="1486"/>
      <c r="P165" s="1487"/>
      <c r="Q165" s="1487"/>
      <c r="R165" s="1488"/>
      <c r="S165" s="1463"/>
      <c r="T165" s="1464"/>
      <c r="U165" s="1464"/>
      <c r="V165" s="1465"/>
      <c r="W165" s="1474"/>
      <c r="X165" s="1474"/>
      <c r="Y165" s="1474"/>
      <c r="Z165" s="1474"/>
      <c r="AA165" s="1489"/>
      <c r="AB165" s="1490"/>
      <c r="AC165" s="1491"/>
      <c r="AD165" s="1489"/>
      <c r="AE165" s="1490"/>
      <c r="AF165" s="1491"/>
      <c r="AG165" s="1471"/>
      <c r="AH165" s="1472"/>
      <c r="AI165" s="1473"/>
      <c r="AJ165" s="1471"/>
      <c r="AK165" s="1472"/>
      <c r="AL165" s="1473"/>
      <c r="AM165" s="50"/>
    </row>
    <row r="166" spans="2:39" ht="24.95" hidden="1" customHeight="1" outlineLevel="1">
      <c r="B166" s="1478">
        <v>154</v>
      </c>
      <c r="C166" s="1479"/>
      <c r="D166" s="1492"/>
      <c r="E166" s="1492"/>
      <c r="F166" s="1492"/>
      <c r="G166" s="1483"/>
      <c r="H166" s="1484"/>
      <c r="I166" s="1484"/>
      <c r="J166" s="1485"/>
      <c r="K166" s="1480"/>
      <c r="L166" s="1481"/>
      <c r="M166" s="1481"/>
      <c r="N166" s="1482"/>
      <c r="O166" s="1486"/>
      <c r="P166" s="1487"/>
      <c r="Q166" s="1487"/>
      <c r="R166" s="1488"/>
      <c r="S166" s="1463"/>
      <c r="T166" s="1464"/>
      <c r="U166" s="1464"/>
      <c r="V166" s="1465"/>
      <c r="W166" s="1474"/>
      <c r="X166" s="1474"/>
      <c r="Y166" s="1474"/>
      <c r="Z166" s="1474"/>
      <c r="AA166" s="1489"/>
      <c r="AB166" s="1490"/>
      <c r="AC166" s="1491"/>
      <c r="AD166" s="1489"/>
      <c r="AE166" s="1490"/>
      <c r="AF166" s="1491"/>
      <c r="AG166" s="1471"/>
      <c r="AH166" s="1472"/>
      <c r="AI166" s="1473"/>
      <c r="AJ166" s="1471"/>
      <c r="AK166" s="1472"/>
      <c r="AL166" s="1473"/>
      <c r="AM166" s="50"/>
    </row>
    <row r="167" spans="2:39" ht="24.95" hidden="1" customHeight="1" outlineLevel="1">
      <c r="B167" s="1478">
        <v>155</v>
      </c>
      <c r="C167" s="1479"/>
      <c r="D167" s="1492"/>
      <c r="E167" s="1492"/>
      <c r="F167" s="1492"/>
      <c r="G167" s="1483"/>
      <c r="H167" s="1484"/>
      <c r="I167" s="1484"/>
      <c r="J167" s="1485"/>
      <c r="K167" s="1480"/>
      <c r="L167" s="1481"/>
      <c r="M167" s="1481"/>
      <c r="N167" s="1482"/>
      <c r="O167" s="1486"/>
      <c r="P167" s="1487"/>
      <c r="Q167" s="1487"/>
      <c r="R167" s="1488"/>
      <c r="S167" s="1463"/>
      <c r="T167" s="1464"/>
      <c r="U167" s="1464"/>
      <c r="V167" s="1465"/>
      <c r="W167" s="1474"/>
      <c r="X167" s="1474"/>
      <c r="Y167" s="1474"/>
      <c r="Z167" s="1474"/>
      <c r="AA167" s="1489"/>
      <c r="AB167" s="1490"/>
      <c r="AC167" s="1491"/>
      <c r="AD167" s="1489"/>
      <c r="AE167" s="1490"/>
      <c r="AF167" s="1491"/>
      <c r="AG167" s="1471"/>
      <c r="AH167" s="1472"/>
      <c r="AI167" s="1473"/>
      <c r="AJ167" s="1471"/>
      <c r="AK167" s="1472"/>
      <c r="AL167" s="1473"/>
      <c r="AM167" s="50"/>
    </row>
    <row r="168" spans="2:39" ht="24.95" hidden="1" customHeight="1" outlineLevel="1">
      <c r="B168" s="1478">
        <v>156</v>
      </c>
      <c r="C168" s="1479"/>
      <c r="D168" s="1492"/>
      <c r="E168" s="1492"/>
      <c r="F168" s="1492"/>
      <c r="G168" s="1483"/>
      <c r="H168" s="1484"/>
      <c r="I168" s="1484"/>
      <c r="J168" s="1485"/>
      <c r="K168" s="1480"/>
      <c r="L168" s="1481"/>
      <c r="M168" s="1481"/>
      <c r="N168" s="1482"/>
      <c r="O168" s="1486"/>
      <c r="P168" s="1487"/>
      <c r="Q168" s="1487"/>
      <c r="R168" s="1488"/>
      <c r="S168" s="1463"/>
      <c r="T168" s="1464"/>
      <c r="U168" s="1464"/>
      <c r="V168" s="1465"/>
      <c r="W168" s="1474"/>
      <c r="X168" s="1474"/>
      <c r="Y168" s="1474"/>
      <c r="Z168" s="1474"/>
      <c r="AA168" s="1489"/>
      <c r="AB168" s="1490"/>
      <c r="AC168" s="1491"/>
      <c r="AD168" s="1489"/>
      <c r="AE168" s="1490"/>
      <c r="AF168" s="1491"/>
      <c r="AG168" s="1471"/>
      <c r="AH168" s="1472"/>
      <c r="AI168" s="1473"/>
      <c r="AJ168" s="1471"/>
      <c r="AK168" s="1472"/>
      <c r="AL168" s="1473"/>
      <c r="AM168" s="50"/>
    </row>
    <row r="169" spans="2:39" ht="24.95" hidden="1" customHeight="1" outlineLevel="1">
      <c r="B169" s="1478">
        <v>157</v>
      </c>
      <c r="C169" s="1479"/>
      <c r="D169" s="1492"/>
      <c r="E169" s="1492"/>
      <c r="F169" s="1492"/>
      <c r="G169" s="1483"/>
      <c r="H169" s="1484"/>
      <c r="I169" s="1484"/>
      <c r="J169" s="1485"/>
      <c r="K169" s="1480"/>
      <c r="L169" s="1481"/>
      <c r="M169" s="1481"/>
      <c r="N169" s="1482"/>
      <c r="O169" s="1486"/>
      <c r="P169" s="1487"/>
      <c r="Q169" s="1487"/>
      <c r="R169" s="1488"/>
      <c r="S169" s="1463"/>
      <c r="T169" s="1464"/>
      <c r="U169" s="1464"/>
      <c r="V169" s="1465"/>
      <c r="W169" s="1474"/>
      <c r="X169" s="1474"/>
      <c r="Y169" s="1474"/>
      <c r="Z169" s="1474"/>
      <c r="AA169" s="1489"/>
      <c r="AB169" s="1490"/>
      <c r="AC169" s="1491"/>
      <c r="AD169" s="1489"/>
      <c r="AE169" s="1490"/>
      <c r="AF169" s="1491"/>
      <c r="AG169" s="1471"/>
      <c r="AH169" s="1472"/>
      <c r="AI169" s="1473"/>
      <c r="AJ169" s="1471"/>
      <c r="AK169" s="1472"/>
      <c r="AL169" s="1473"/>
      <c r="AM169" s="50"/>
    </row>
    <row r="170" spans="2:39" ht="24.95" hidden="1" customHeight="1" outlineLevel="1">
      <c r="B170" s="1478">
        <v>158</v>
      </c>
      <c r="C170" s="1479"/>
      <c r="D170" s="1492"/>
      <c r="E170" s="1492"/>
      <c r="F170" s="1492"/>
      <c r="G170" s="1483"/>
      <c r="H170" s="1484"/>
      <c r="I170" s="1484"/>
      <c r="J170" s="1485"/>
      <c r="K170" s="1480"/>
      <c r="L170" s="1481"/>
      <c r="M170" s="1481"/>
      <c r="N170" s="1482"/>
      <c r="O170" s="1486"/>
      <c r="P170" s="1487"/>
      <c r="Q170" s="1487"/>
      <c r="R170" s="1488"/>
      <c r="S170" s="1463"/>
      <c r="T170" s="1464"/>
      <c r="U170" s="1464"/>
      <c r="V170" s="1465"/>
      <c r="W170" s="1474"/>
      <c r="X170" s="1474"/>
      <c r="Y170" s="1474"/>
      <c r="Z170" s="1474"/>
      <c r="AA170" s="1489"/>
      <c r="AB170" s="1490"/>
      <c r="AC170" s="1491"/>
      <c r="AD170" s="1489"/>
      <c r="AE170" s="1490"/>
      <c r="AF170" s="1491"/>
      <c r="AG170" s="1471"/>
      <c r="AH170" s="1472"/>
      <c r="AI170" s="1473"/>
      <c r="AJ170" s="1471"/>
      <c r="AK170" s="1472"/>
      <c r="AL170" s="1473"/>
      <c r="AM170" s="50"/>
    </row>
    <row r="171" spans="2:39" ht="24.95" hidden="1" customHeight="1" outlineLevel="1">
      <c r="B171" s="1478">
        <v>159</v>
      </c>
      <c r="C171" s="1479"/>
      <c r="D171" s="1492"/>
      <c r="E171" s="1492"/>
      <c r="F171" s="1492"/>
      <c r="G171" s="1483"/>
      <c r="H171" s="1484"/>
      <c r="I171" s="1484"/>
      <c r="J171" s="1485"/>
      <c r="K171" s="1480"/>
      <c r="L171" s="1481"/>
      <c r="M171" s="1481"/>
      <c r="N171" s="1482"/>
      <c r="O171" s="1486"/>
      <c r="P171" s="1487"/>
      <c r="Q171" s="1487"/>
      <c r="R171" s="1488"/>
      <c r="S171" s="1463"/>
      <c r="T171" s="1464"/>
      <c r="U171" s="1464"/>
      <c r="V171" s="1465"/>
      <c r="W171" s="1474"/>
      <c r="X171" s="1474"/>
      <c r="Y171" s="1474"/>
      <c r="Z171" s="1474"/>
      <c r="AA171" s="1489"/>
      <c r="AB171" s="1490"/>
      <c r="AC171" s="1491"/>
      <c r="AD171" s="1489"/>
      <c r="AE171" s="1490"/>
      <c r="AF171" s="1491"/>
      <c r="AG171" s="1471"/>
      <c r="AH171" s="1472"/>
      <c r="AI171" s="1473"/>
      <c r="AJ171" s="1471"/>
      <c r="AK171" s="1472"/>
      <c r="AL171" s="1473"/>
      <c r="AM171" s="50"/>
    </row>
    <row r="172" spans="2:39" ht="24.95" hidden="1" customHeight="1" outlineLevel="1">
      <c r="B172" s="1478">
        <v>160</v>
      </c>
      <c r="C172" s="1479"/>
      <c r="D172" s="1492"/>
      <c r="E172" s="1492"/>
      <c r="F172" s="1492"/>
      <c r="G172" s="1483"/>
      <c r="H172" s="1484"/>
      <c r="I172" s="1484"/>
      <c r="J172" s="1485"/>
      <c r="K172" s="1480"/>
      <c r="L172" s="1481"/>
      <c r="M172" s="1481"/>
      <c r="N172" s="1482"/>
      <c r="O172" s="1486"/>
      <c r="P172" s="1487"/>
      <c r="Q172" s="1487"/>
      <c r="R172" s="1488"/>
      <c r="S172" s="1463"/>
      <c r="T172" s="1464"/>
      <c r="U172" s="1464"/>
      <c r="V172" s="1465"/>
      <c r="W172" s="1474"/>
      <c r="X172" s="1474"/>
      <c r="Y172" s="1474"/>
      <c r="Z172" s="1474"/>
      <c r="AA172" s="1489"/>
      <c r="AB172" s="1490"/>
      <c r="AC172" s="1491"/>
      <c r="AD172" s="1489"/>
      <c r="AE172" s="1490"/>
      <c r="AF172" s="1491"/>
      <c r="AG172" s="1471"/>
      <c r="AH172" s="1472"/>
      <c r="AI172" s="1473"/>
      <c r="AJ172" s="1471"/>
      <c r="AK172" s="1472"/>
      <c r="AL172" s="1473"/>
      <c r="AM172" s="50"/>
    </row>
    <row r="173" spans="2:39" ht="24.95" hidden="1" customHeight="1" outlineLevel="1">
      <c r="B173" s="1478">
        <v>161</v>
      </c>
      <c r="C173" s="1479"/>
      <c r="D173" s="1492"/>
      <c r="E173" s="1492"/>
      <c r="F173" s="1492"/>
      <c r="G173" s="1483"/>
      <c r="H173" s="1484"/>
      <c r="I173" s="1484"/>
      <c r="J173" s="1485"/>
      <c r="K173" s="1480"/>
      <c r="L173" s="1481"/>
      <c r="M173" s="1481"/>
      <c r="N173" s="1482"/>
      <c r="O173" s="1486"/>
      <c r="P173" s="1487"/>
      <c r="Q173" s="1487"/>
      <c r="R173" s="1488"/>
      <c r="S173" s="1463"/>
      <c r="T173" s="1464"/>
      <c r="U173" s="1464"/>
      <c r="V173" s="1465"/>
      <c r="W173" s="1474"/>
      <c r="X173" s="1474"/>
      <c r="Y173" s="1474"/>
      <c r="Z173" s="1474"/>
      <c r="AA173" s="1489"/>
      <c r="AB173" s="1490"/>
      <c r="AC173" s="1491"/>
      <c r="AD173" s="1489"/>
      <c r="AE173" s="1490"/>
      <c r="AF173" s="1491"/>
      <c r="AG173" s="1471"/>
      <c r="AH173" s="1472"/>
      <c r="AI173" s="1473"/>
      <c r="AJ173" s="1471"/>
      <c r="AK173" s="1472"/>
      <c r="AL173" s="1473"/>
      <c r="AM173" s="50"/>
    </row>
    <row r="174" spans="2:39" ht="24.95" hidden="1" customHeight="1" outlineLevel="1">
      <c r="B174" s="1478">
        <v>162</v>
      </c>
      <c r="C174" s="1479"/>
      <c r="D174" s="1492"/>
      <c r="E174" s="1492"/>
      <c r="F174" s="1492"/>
      <c r="G174" s="1483"/>
      <c r="H174" s="1484"/>
      <c r="I174" s="1484"/>
      <c r="J174" s="1485"/>
      <c r="K174" s="1480"/>
      <c r="L174" s="1481"/>
      <c r="M174" s="1481"/>
      <c r="N174" s="1482"/>
      <c r="O174" s="1486"/>
      <c r="P174" s="1487"/>
      <c r="Q174" s="1487"/>
      <c r="R174" s="1488"/>
      <c r="S174" s="1463"/>
      <c r="T174" s="1464"/>
      <c r="U174" s="1464"/>
      <c r="V174" s="1465"/>
      <c r="W174" s="1474"/>
      <c r="X174" s="1474"/>
      <c r="Y174" s="1474"/>
      <c r="Z174" s="1474"/>
      <c r="AA174" s="1489"/>
      <c r="AB174" s="1490"/>
      <c r="AC174" s="1491"/>
      <c r="AD174" s="1489"/>
      <c r="AE174" s="1490"/>
      <c r="AF174" s="1491"/>
      <c r="AG174" s="1471"/>
      <c r="AH174" s="1472"/>
      <c r="AI174" s="1473"/>
      <c r="AJ174" s="1471"/>
      <c r="AK174" s="1472"/>
      <c r="AL174" s="1473"/>
      <c r="AM174" s="50"/>
    </row>
    <row r="175" spans="2:39" ht="24.95" hidden="1" customHeight="1" outlineLevel="1">
      <c r="B175" s="1478">
        <v>163</v>
      </c>
      <c r="C175" s="1479"/>
      <c r="D175" s="1492"/>
      <c r="E175" s="1492"/>
      <c r="F175" s="1492"/>
      <c r="G175" s="1483"/>
      <c r="H175" s="1484"/>
      <c r="I175" s="1484"/>
      <c r="J175" s="1485"/>
      <c r="K175" s="1480"/>
      <c r="L175" s="1481"/>
      <c r="M175" s="1481"/>
      <c r="N175" s="1482"/>
      <c r="O175" s="1486"/>
      <c r="P175" s="1487"/>
      <c r="Q175" s="1487"/>
      <c r="R175" s="1488"/>
      <c r="S175" s="1463"/>
      <c r="T175" s="1464"/>
      <c r="U175" s="1464"/>
      <c r="V175" s="1465"/>
      <c r="W175" s="1474"/>
      <c r="X175" s="1474"/>
      <c r="Y175" s="1474"/>
      <c r="Z175" s="1474"/>
      <c r="AA175" s="1489"/>
      <c r="AB175" s="1490"/>
      <c r="AC175" s="1491"/>
      <c r="AD175" s="1489"/>
      <c r="AE175" s="1490"/>
      <c r="AF175" s="1491"/>
      <c r="AG175" s="1471"/>
      <c r="AH175" s="1472"/>
      <c r="AI175" s="1473"/>
      <c r="AJ175" s="1471"/>
      <c r="AK175" s="1472"/>
      <c r="AL175" s="1473"/>
      <c r="AM175" s="50"/>
    </row>
    <row r="176" spans="2:39" ht="24.95" hidden="1" customHeight="1" outlineLevel="1">
      <c r="B176" s="1478">
        <v>164</v>
      </c>
      <c r="C176" s="1479"/>
      <c r="D176" s="1492"/>
      <c r="E176" s="1492"/>
      <c r="F176" s="1492"/>
      <c r="G176" s="1483"/>
      <c r="H176" s="1484"/>
      <c r="I176" s="1484"/>
      <c r="J176" s="1485"/>
      <c r="K176" s="1480"/>
      <c r="L176" s="1481"/>
      <c r="M176" s="1481"/>
      <c r="N176" s="1482"/>
      <c r="O176" s="1486"/>
      <c r="P176" s="1487"/>
      <c r="Q176" s="1487"/>
      <c r="R176" s="1488"/>
      <c r="S176" s="1463"/>
      <c r="T176" s="1464"/>
      <c r="U176" s="1464"/>
      <c r="V176" s="1465"/>
      <c r="W176" s="1474"/>
      <c r="X176" s="1474"/>
      <c r="Y176" s="1474"/>
      <c r="Z176" s="1474"/>
      <c r="AA176" s="1489"/>
      <c r="AB176" s="1490"/>
      <c r="AC176" s="1491"/>
      <c r="AD176" s="1489"/>
      <c r="AE176" s="1490"/>
      <c r="AF176" s="1491"/>
      <c r="AG176" s="1471"/>
      <c r="AH176" s="1472"/>
      <c r="AI176" s="1473"/>
      <c r="AJ176" s="1471"/>
      <c r="AK176" s="1472"/>
      <c r="AL176" s="1473"/>
      <c r="AM176" s="50"/>
    </row>
    <row r="177" spans="2:39" ht="24.95" hidden="1" customHeight="1" outlineLevel="1">
      <c r="B177" s="1478">
        <v>165</v>
      </c>
      <c r="C177" s="1479"/>
      <c r="D177" s="1492"/>
      <c r="E177" s="1492"/>
      <c r="F177" s="1492"/>
      <c r="G177" s="1483"/>
      <c r="H177" s="1484"/>
      <c r="I177" s="1484"/>
      <c r="J177" s="1485"/>
      <c r="K177" s="1480"/>
      <c r="L177" s="1481"/>
      <c r="M177" s="1481"/>
      <c r="N177" s="1482"/>
      <c r="O177" s="1486"/>
      <c r="P177" s="1487"/>
      <c r="Q177" s="1487"/>
      <c r="R177" s="1488"/>
      <c r="S177" s="1463"/>
      <c r="T177" s="1464"/>
      <c r="U177" s="1464"/>
      <c r="V177" s="1465"/>
      <c r="W177" s="1474"/>
      <c r="X177" s="1474"/>
      <c r="Y177" s="1474"/>
      <c r="Z177" s="1474"/>
      <c r="AA177" s="1489"/>
      <c r="AB177" s="1490"/>
      <c r="AC177" s="1491"/>
      <c r="AD177" s="1489"/>
      <c r="AE177" s="1490"/>
      <c r="AF177" s="1491"/>
      <c r="AG177" s="1471"/>
      <c r="AH177" s="1472"/>
      <c r="AI177" s="1473"/>
      <c r="AJ177" s="1471"/>
      <c r="AK177" s="1472"/>
      <c r="AL177" s="1473"/>
      <c r="AM177" s="50"/>
    </row>
    <row r="178" spans="2:39" ht="24.95" hidden="1" customHeight="1" outlineLevel="1">
      <c r="B178" s="1478">
        <v>166</v>
      </c>
      <c r="C178" s="1479"/>
      <c r="D178" s="1492"/>
      <c r="E178" s="1492"/>
      <c r="F178" s="1492"/>
      <c r="G178" s="1483"/>
      <c r="H178" s="1484"/>
      <c r="I178" s="1484"/>
      <c r="J178" s="1485"/>
      <c r="K178" s="1480"/>
      <c r="L178" s="1481"/>
      <c r="M178" s="1481"/>
      <c r="N178" s="1482"/>
      <c r="O178" s="1486"/>
      <c r="P178" s="1487"/>
      <c r="Q178" s="1487"/>
      <c r="R178" s="1488"/>
      <c r="S178" s="1463"/>
      <c r="T178" s="1464"/>
      <c r="U178" s="1464"/>
      <c r="V178" s="1465"/>
      <c r="W178" s="1474"/>
      <c r="X178" s="1474"/>
      <c r="Y178" s="1474"/>
      <c r="Z178" s="1474"/>
      <c r="AA178" s="1489"/>
      <c r="AB178" s="1490"/>
      <c r="AC178" s="1491"/>
      <c r="AD178" s="1489"/>
      <c r="AE178" s="1490"/>
      <c r="AF178" s="1491"/>
      <c r="AG178" s="1471"/>
      <c r="AH178" s="1472"/>
      <c r="AI178" s="1473"/>
      <c r="AJ178" s="1471"/>
      <c r="AK178" s="1472"/>
      <c r="AL178" s="1473"/>
      <c r="AM178" s="50"/>
    </row>
    <row r="179" spans="2:39" ht="24.95" hidden="1" customHeight="1" outlineLevel="1">
      <c r="B179" s="1478">
        <v>167</v>
      </c>
      <c r="C179" s="1479"/>
      <c r="D179" s="1492"/>
      <c r="E179" s="1492"/>
      <c r="F179" s="1492"/>
      <c r="G179" s="1483"/>
      <c r="H179" s="1484"/>
      <c r="I179" s="1484"/>
      <c r="J179" s="1485"/>
      <c r="K179" s="1480"/>
      <c r="L179" s="1481"/>
      <c r="M179" s="1481"/>
      <c r="N179" s="1482"/>
      <c r="O179" s="1486"/>
      <c r="P179" s="1487"/>
      <c r="Q179" s="1487"/>
      <c r="R179" s="1488"/>
      <c r="S179" s="1463"/>
      <c r="T179" s="1464"/>
      <c r="U179" s="1464"/>
      <c r="V179" s="1465"/>
      <c r="W179" s="1474"/>
      <c r="X179" s="1474"/>
      <c r="Y179" s="1474"/>
      <c r="Z179" s="1474"/>
      <c r="AA179" s="1489"/>
      <c r="AB179" s="1490"/>
      <c r="AC179" s="1491"/>
      <c r="AD179" s="1489"/>
      <c r="AE179" s="1490"/>
      <c r="AF179" s="1491"/>
      <c r="AG179" s="1471"/>
      <c r="AH179" s="1472"/>
      <c r="AI179" s="1473"/>
      <c r="AJ179" s="1471"/>
      <c r="AK179" s="1472"/>
      <c r="AL179" s="1473"/>
      <c r="AM179" s="50"/>
    </row>
    <row r="180" spans="2:39" ht="24.95" hidden="1" customHeight="1" outlineLevel="1">
      <c r="B180" s="1478">
        <v>168</v>
      </c>
      <c r="C180" s="1479"/>
      <c r="D180" s="1492"/>
      <c r="E180" s="1492"/>
      <c r="F180" s="1492"/>
      <c r="G180" s="1483"/>
      <c r="H180" s="1484"/>
      <c r="I180" s="1484"/>
      <c r="J180" s="1485"/>
      <c r="K180" s="1480"/>
      <c r="L180" s="1481"/>
      <c r="M180" s="1481"/>
      <c r="N180" s="1482"/>
      <c r="O180" s="1486"/>
      <c r="P180" s="1487"/>
      <c r="Q180" s="1487"/>
      <c r="R180" s="1488"/>
      <c r="S180" s="1463"/>
      <c r="T180" s="1464"/>
      <c r="U180" s="1464"/>
      <c r="V180" s="1465"/>
      <c r="W180" s="1474"/>
      <c r="X180" s="1474"/>
      <c r="Y180" s="1474"/>
      <c r="Z180" s="1474"/>
      <c r="AA180" s="1489"/>
      <c r="AB180" s="1490"/>
      <c r="AC180" s="1491"/>
      <c r="AD180" s="1489"/>
      <c r="AE180" s="1490"/>
      <c r="AF180" s="1491"/>
      <c r="AG180" s="1471"/>
      <c r="AH180" s="1472"/>
      <c r="AI180" s="1473"/>
      <c r="AJ180" s="1471"/>
      <c r="AK180" s="1472"/>
      <c r="AL180" s="1473"/>
      <c r="AM180" s="50"/>
    </row>
    <row r="181" spans="2:39" ht="24.95" hidden="1" customHeight="1" outlineLevel="1">
      <c r="B181" s="1478">
        <v>169</v>
      </c>
      <c r="C181" s="1479"/>
      <c r="D181" s="1492"/>
      <c r="E181" s="1492"/>
      <c r="F181" s="1492"/>
      <c r="G181" s="1483"/>
      <c r="H181" s="1484"/>
      <c r="I181" s="1484"/>
      <c r="J181" s="1485"/>
      <c r="K181" s="1480"/>
      <c r="L181" s="1481"/>
      <c r="M181" s="1481"/>
      <c r="N181" s="1482"/>
      <c r="O181" s="1486"/>
      <c r="P181" s="1487"/>
      <c r="Q181" s="1487"/>
      <c r="R181" s="1488"/>
      <c r="S181" s="1463"/>
      <c r="T181" s="1464"/>
      <c r="U181" s="1464"/>
      <c r="V181" s="1465"/>
      <c r="W181" s="1474"/>
      <c r="X181" s="1474"/>
      <c r="Y181" s="1474"/>
      <c r="Z181" s="1474"/>
      <c r="AA181" s="1489"/>
      <c r="AB181" s="1490"/>
      <c r="AC181" s="1491"/>
      <c r="AD181" s="1489"/>
      <c r="AE181" s="1490"/>
      <c r="AF181" s="1491"/>
      <c r="AG181" s="1471"/>
      <c r="AH181" s="1472"/>
      <c r="AI181" s="1473"/>
      <c r="AJ181" s="1471"/>
      <c r="AK181" s="1472"/>
      <c r="AL181" s="1473"/>
      <c r="AM181" s="50"/>
    </row>
    <row r="182" spans="2:39" ht="24.95" hidden="1" customHeight="1" outlineLevel="1">
      <c r="B182" s="1478">
        <v>170</v>
      </c>
      <c r="C182" s="1479"/>
      <c r="D182" s="1492"/>
      <c r="E182" s="1492"/>
      <c r="F182" s="1492"/>
      <c r="G182" s="1483"/>
      <c r="H182" s="1484"/>
      <c r="I182" s="1484"/>
      <c r="J182" s="1485"/>
      <c r="K182" s="1480"/>
      <c r="L182" s="1481"/>
      <c r="M182" s="1481"/>
      <c r="N182" s="1482"/>
      <c r="O182" s="1486"/>
      <c r="P182" s="1487"/>
      <c r="Q182" s="1487"/>
      <c r="R182" s="1488"/>
      <c r="S182" s="1463"/>
      <c r="T182" s="1464"/>
      <c r="U182" s="1464"/>
      <c r="V182" s="1465"/>
      <c r="W182" s="1474"/>
      <c r="X182" s="1474"/>
      <c r="Y182" s="1474"/>
      <c r="Z182" s="1474"/>
      <c r="AA182" s="1489"/>
      <c r="AB182" s="1490"/>
      <c r="AC182" s="1491"/>
      <c r="AD182" s="1489"/>
      <c r="AE182" s="1490"/>
      <c r="AF182" s="1491"/>
      <c r="AG182" s="1471"/>
      <c r="AH182" s="1472"/>
      <c r="AI182" s="1473"/>
      <c r="AJ182" s="1471"/>
      <c r="AK182" s="1472"/>
      <c r="AL182" s="1473"/>
      <c r="AM182" s="50"/>
    </row>
    <row r="183" spans="2:39" ht="24.95" hidden="1" customHeight="1" outlineLevel="1">
      <c r="B183" s="1478">
        <v>171</v>
      </c>
      <c r="C183" s="1479"/>
      <c r="D183" s="1492"/>
      <c r="E183" s="1492"/>
      <c r="F183" s="1492"/>
      <c r="G183" s="1483"/>
      <c r="H183" s="1484"/>
      <c r="I183" s="1484"/>
      <c r="J183" s="1485"/>
      <c r="K183" s="1480"/>
      <c r="L183" s="1481"/>
      <c r="M183" s="1481"/>
      <c r="N183" s="1482"/>
      <c r="O183" s="1486"/>
      <c r="P183" s="1487"/>
      <c r="Q183" s="1487"/>
      <c r="R183" s="1488"/>
      <c r="S183" s="1463"/>
      <c r="T183" s="1464"/>
      <c r="U183" s="1464"/>
      <c r="V183" s="1465"/>
      <c r="W183" s="1474"/>
      <c r="X183" s="1474"/>
      <c r="Y183" s="1474"/>
      <c r="Z183" s="1474"/>
      <c r="AA183" s="1489"/>
      <c r="AB183" s="1490"/>
      <c r="AC183" s="1491"/>
      <c r="AD183" s="1489"/>
      <c r="AE183" s="1490"/>
      <c r="AF183" s="1491"/>
      <c r="AG183" s="1471"/>
      <c r="AH183" s="1472"/>
      <c r="AI183" s="1473"/>
      <c r="AJ183" s="1471"/>
      <c r="AK183" s="1472"/>
      <c r="AL183" s="1473"/>
      <c r="AM183" s="50"/>
    </row>
    <row r="184" spans="2:39" ht="24.95" hidden="1" customHeight="1" outlineLevel="1">
      <c r="B184" s="1478">
        <v>172</v>
      </c>
      <c r="C184" s="1479"/>
      <c r="D184" s="1492"/>
      <c r="E184" s="1492"/>
      <c r="F184" s="1492"/>
      <c r="G184" s="1483"/>
      <c r="H184" s="1484"/>
      <c r="I184" s="1484"/>
      <c r="J184" s="1485"/>
      <c r="K184" s="1480"/>
      <c r="L184" s="1481"/>
      <c r="M184" s="1481"/>
      <c r="N184" s="1482"/>
      <c r="O184" s="1486"/>
      <c r="P184" s="1487"/>
      <c r="Q184" s="1487"/>
      <c r="R184" s="1488"/>
      <c r="S184" s="1463"/>
      <c r="T184" s="1464"/>
      <c r="U184" s="1464"/>
      <c r="V184" s="1465"/>
      <c r="W184" s="1474"/>
      <c r="X184" s="1474"/>
      <c r="Y184" s="1474"/>
      <c r="Z184" s="1474"/>
      <c r="AA184" s="1489"/>
      <c r="AB184" s="1490"/>
      <c r="AC184" s="1491"/>
      <c r="AD184" s="1489"/>
      <c r="AE184" s="1490"/>
      <c r="AF184" s="1491"/>
      <c r="AG184" s="1471"/>
      <c r="AH184" s="1472"/>
      <c r="AI184" s="1473"/>
      <c r="AJ184" s="1471"/>
      <c r="AK184" s="1472"/>
      <c r="AL184" s="1473"/>
      <c r="AM184" s="50"/>
    </row>
    <row r="185" spans="2:39" ht="24.95" hidden="1" customHeight="1" outlineLevel="1">
      <c r="B185" s="1478">
        <v>173</v>
      </c>
      <c r="C185" s="1479"/>
      <c r="D185" s="1492"/>
      <c r="E185" s="1492"/>
      <c r="F185" s="1492"/>
      <c r="G185" s="1483"/>
      <c r="H185" s="1484"/>
      <c r="I185" s="1484"/>
      <c r="J185" s="1485"/>
      <c r="K185" s="1480"/>
      <c r="L185" s="1481"/>
      <c r="M185" s="1481"/>
      <c r="N185" s="1482"/>
      <c r="O185" s="1486"/>
      <c r="P185" s="1487"/>
      <c r="Q185" s="1487"/>
      <c r="R185" s="1488"/>
      <c r="S185" s="1463"/>
      <c r="T185" s="1464"/>
      <c r="U185" s="1464"/>
      <c r="V185" s="1465"/>
      <c r="W185" s="1474"/>
      <c r="X185" s="1474"/>
      <c r="Y185" s="1474"/>
      <c r="Z185" s="1474"/>
      <c r="AA185" s="1489"/>
      <c r="AB185" s="1490"/>
      <c r="AC185" s="1491"/>
      <c r="AD185" s="1489"/>
      <c r="AE185" s="1490"/>
      <c r="AF185" s="1491"/>
      <c r="AG185" s="1471"/>
      <c r="AH185" s="1472"/>
      <c r="AI185" s="1473"/>
      <c r="AJ185" s="1471"/>
      <c r="AK185" s="1472"/>
      <c r="AL185" s="1473"/>
      <c r="AM185" s="50"/>
    </row>
    <row r="186" spans="2:39" ht="24.95" hidden="1" customHeight="1" outlineLevel="1">
      <c r="B186" s="1478">
        <v>174</v>
      </c>
      <c r="C186" s="1479"/>
      <c r="D186" s="1492"/>
      <c r="E186" s="1492"/>
      <c r="F186" s="1492"/>
      <c r="G186" s="1483"/>
      <c r="H186" s="1484"/>
      <c r="I186" s="1484"/>
      <c r="J186" s="1485"/>
      <c r="K186" s="1480"/>
      <c r="L186" s="1481"/>
      <c r="M186" s="1481"/>
      <c r="N186" s="1482"/>
      <c r="O186" s="1486"/>
      <c r="P186" s="1487"/>
      <c r="Q186" s="1487"/>
      <c r="R186" s="1488"/>
      <c r="S186" s="1463"/>
      <c r="T186" s="1464"/>
      <c r="U186" s="1464"/>
      <c r="V186" s="1465"/>
      <c r="W186" s="1474"/>
      <c r="X186" s="1474"/>
      <c r="Y186" s="1474"/>
      <c r="Z186" s="1474"/>
      <c r="AA186" s="1489"/>
      <c r="AB186" s="1490"/>
      <c r="AC186" s="1491"/>
      <c r="AD186" s="1489"/>
      <c r="AE186" s="1490"/>
      <c r="AF186" s="1491"/>
      <c r="AG186" s="1471"/>
      <c r="AH186" s="1472"/>
      <c r="AI186" s="1473"/>
      <c r="AJ186" s="1471"/>
      <c r="AK186" s="1472"/>
      <c r="AL186" s="1473"/>
      <c r="AM186" s="50"/>
    </row>
    <row r="187" spans="2:39" ht="24.95" hidden="1" customHeight="1" outlineLevel="1">
      <c r="B187" s="1478">
        <v>175</v>
      </c>
      <c r="C187" s="1479"/>
      <c r="D187" s="1492"/>
      <c r="E187" s="1492"/>
      <c r="F187" s="1492"/>
      <c r="G187" s="1483"/>
      <c r="H187" s="1484"/>
      <c r="I187" s="1484"/>
      <c r="J187" s="1485"/>
      <c r="K187" s="1480"/>
      <c r="L187" s="1481"/>
      <c r="M187" s="1481"/>
      <c r="N187" s="1482"/>
      <c r="O187" s="1486"/>
      <c r="P187" s="1487"/>
      <c r="Q187" s="1487"/>
      <c r="R187" s="1488"/>
      <c r="S187" s="1463"/>
      <c r="T187" s="1464"/>
      <c r="U187" s="1464"/>
      <c r="V187" s="1465"/>
      <c r="W187" s="1474"/>
      <c r="X187" s="1474"/>
      <c r="Y187" s="1474"/>
      <c r="Z187" s="1474"/>
      <c r="AA187" s="1489"/>
      <c r="AB187" s="1490"/>
      <c r="AC187" s="1491"/>
      <c r="AD187" s="1489"/>
      <c r="AE187" s="1490"/>
      <c r="AF187" s="1491"/>
      <c r="AG187" s="1471"/>
      <c r="AH187" s="1472"/>
      <c r="AI187" s="1473"/>
      <c r="AJ187" s="1471"/>
      <c r="AK187" s="1472"/>
      <c r="AL187" s="1473"/>
      <c r="AM187" s="50"/>
    </row>
    <row r="188" spans="2:39" ht="24.95" hidden="1" customHeight="1" outlineLevel="1">
      <c r="B188" s="1478">
        <v>176</v>
      </c>
      <c r="C188" s="1479"/>
      <c r="D188" s="1492"/>
      <c r="E188" s="1492"/>
      <c r="F188" s="1492"/>
      <c r="G188" s="1483"/>
      <c r="H188" s="1484"/>
      <c r="I188" s="1484"/>
      <c r="J188" s="1485"/>
      <c r="K188" s="1480"/>
      <c r="L188" s="1481"/>
      <c r="M188" s="1481"/>
      <c r="N188" s="1482"/>
      <c r="O188" s="1486"/>
      <c r="P188" s="1487"/>
      <c r="Q188" s="1487"/>
      <c r="R188" s="1488"/>
      <c r="S188" s="1463"/>
      <c r="T188" s="1464"/>
      <c r="U188" s="1464"/>
      <c r="V188" s="1465"/>
      <c r="W188" s="1474"/>
      <c r="X188" s="1474"/>
      <c r="Y188" s="1474"/>
      <c r="Z188" s="1474"/>
      <c r="AA188" s="1489"/>
      <c r="AB188" s="1490"/>
      <c r="AC188" s="1491"/>
      <c r="AD188" s="1489"/>
      <c r="AE188" s="1490"/>
      <c r="AF188" s="1491"/>
      <c r="AG188" s="1471"/>
      <c r="AH188" s="1472"/>
      <c r="AI188" s="1473"/>
      <c r="AJ188" s="1471"/>
      <c r="AK188" s="1472"/>
      <c r="AL188" s="1473"/>
      <c r="AM188" s="50"/>
    </row>
    <row r="189" spans="2:39" ht="24.95" hidden="1" customHeight="1" outlineLevel="1">
      <c r="B189" s="1478">
        <v>177</v>
      </c>
      <c r="C189" s="1479"/>
      <c r="D189" s="1492"/>
      <c r="E189" s="1492"/>
      <c r="F189" s="1492"/>
      <c r="G189" s="1483"/>
      <c r="H189" s="1484"/>
      <c r="I189" s="1484"/>
      <c r="J189" s="1485"/>
      <c r="K189" s="1480"/>
      <c r="L189" s="1481"/>
      <c r="M189" s="1481"/>
      <c r="N189" s="1482"/>
      <c r="O189" s="1486"/>
      <c r="P189" s="1487"/>
      <c r="Q189" s="1487"/>
      <c r="R189" s="1488"/>
      <c r="S189" s="1463"/>
      <c r="T189" s="1464"/>
      <c r="U189" s="1464"/>
      <c r="V189" s="1465"/>
      <c r="W189" s="1474"/>
      <c r="X189" s="1474"/>
      <c r="Y189" s="1474"/>
      <c r="Z189" s="1474"/>
      <c r="AA189" s="1489"/>
      <c r="AB189" s="1490"/>
      <c r="AC189" s="1491"/>
      <c r="AD189" s="1489"/>
      <c r="AE189" s="1490"/>
      <c r="AF189" s="1491"/>
      <c r="AG189" s="1471"/>
      <c r="AH189" s="1472"/>
      <c r="AI189" s="1473"/>
      <c r="AJ189" s="1471"/>
      <c r="AK189" s="1472"/>
      <c r="AL189" s="1473"/>
      <c r="AM189" s="50"/>
    </row>
    <row r="190" spans="2:39" ht="24.95" hidden="1" customHeight="1" outlineLevel="1">
      <c r="B190" s="1478">
        <v>178</v>
      </c>
      <c r="C190" s="1479"/>
      <c r="D190" s="1492"/>
      <c r="E190" s="1492"/>
      <c r="F190" s="1492"/>
      <c r="G190" s="1483"/>
      <c r="H190" s="1484"/>
      <c r="I190" s="1484"/>
      <c r="J190" s="1485"/>
      <c r="K190" s="1480"/>
      <c r="L190" s="1481"/>
      <c r="M190" s="1481"/>
      <c r="N190" s="1482"/>
      <c r="O190" s="1486"/>
      <c r="P190" s="1487"/>
      <c r="Q190" s="1487"/>
      <c r="R190" s="1488"/>
      <c r="S190" s="1463"/>
      <c r="T190" s="1464"/>
      <c r="U190" s="1464"/>
      <c r="V190" s="1465"/>
      <c r="W190" s="1474"/>
      <c r="X190" s="1474"/>
      <c r="Y190" s="1474"/>
      <c r="Z190" s="1474"/>
      <c r="AA190" s="1489"/>
      <c r="AB190" s="1490"/>
      <c r="AC190" s="1491"/>
      <c r="AD190" s="1489"/>
      <c r="AE190" s="1490"/>
      <c r="AF190" s="1491"/>
      <c r="AG190" s="1471"/>
      <c r="AH190" s="1472"/>
      <c r="AI190" s="1473"/>
      <c r="AJ190" s="1471"/>
      <c r="AK190" s="1472"/>
      <c r="AL190" s="1473"/>
      <c r="AM190" s="50"/>
    </row>
    <row r="191" spans="2:39" ht="24.95" hidden="1" customHeight="1" outlineLevel="1">
      <c r="B191" s="1478">
        <v>179</v>
      </c>
      <c r="C191" s="1479"/>
      <c r="D191" s="1492"/>
      <c r="E191" s="1492"/>
      <c r="F191" s="1492"/>
      <c r="G191" s="1483"/>
      <c r="H191" s="1484"/>
      <c r="I191" s="1484"/>
      <c r="J191" s="1485"/>
      <c r="K191" s="1480"/>
      <c r="L191" s="1481"/>
      <c r="M191" s="1481"/>
      <c r="N191" s="1482"/>
      <c r="O191" s="1486"/>
      <c r="P191" s="1487"/>
      <c r="Q191" s="1487"/>
      <c r="R191" s="1488"/>
      <c r="S191" s="1463"/>
      <c r="T191" s="1464"/>
      <c r="U191" s="1464"/>
      <c r="V191" s="1465"/>
      <c r="W191" s="1474"/>
      <c r="X191" s="1474"/>
      <c r="Y191" s="1474"/>
      <c r="Z191" s="1474"/>
      <c r="AA191" s="1489"/>
      <c r="AB191" s="1490"/>
      <c r="AC191" s="1491"/>
      <c r="AD191" s="1489"/>
      <c r="AE191" s="1490"/>
      <c r="AF191" s="1491"/>
      <c r="AG191" s="1471"/>
      <c r="AH191" s="1472"/>
      <c r="AI191" s="1473"/>
      <c r="AJ191" s="1471"/>
      <c r="AK191" s="1472"/>
      <c r="AL191" s="1473"/>
      <c r="AM191" s="50"/>
    </row>
    <row r="192" spans="2:39" ht="24.95" hidden="1" customHeight="1" outlineLevel="1">
      <c r="B192" s="1478">
        <v>180</v>
      </c>
      <c r="C192" s="1479"/>
      <c r="D192" s="1492"/>
      <c r="E192" s="1492"/>
      <c r="F192" s="1492"/>
      <c r="G192" s="1483"/>
      <c r="H192" s="1484"/>
      <c r="I192" s="1484"/>
      <c r="J192" s="1485"/>
      <c r="K192" s="1480"/>
      <c r="L192" s="1481"/>
      <c r="M192" s="1481"/>
      <c r="N192" s="1482"/>
      <c r="O192" s="1486"/>
      <c r="P192" s="1487"/>
      <c r="Q192" s="1487"/>
      <c r="R192" s="1488"/>
      <c r="S192" s="1463"/>
      <c r="T192" s="1464"/>
      <c r="U192" s="1464"/>
      <c r="V192" s="1465"/>
      <c r="W192" s="1474"/>
      <c r="X192" s="1474"/>
      <c r="Y192" s="1474"/>
      <c r="Z192" s="1474"/>
      <c r="AA192" s="1489"/>
      <c r="AB192" s="1490"/>
      <c r="AC192" s="1491"/>
      <c r="AD192" s="1489"/>
      <c r="AE192" s="1490"/>
      <c r="AF192" s="1491"/>
      <c r="AG192" s="1471"/>
      <c r="AH192" s="1472"/>
      <c r="AI192" s="1473"/>
      <c r="AJ192" s="1471"/>
      <c r="AK192" s="1472"/>
      <c r="AL192" s="1473"/>
      <c r="AM192" s="50"/>
    </row>
    <row r="193" spans="2:39" ht="24.95" hidden="1" customHeight="1" outlineLevel="1">
      <c r="B193" s="1478">
        <v>181</v>
      </c>
      <c r="C193" s="1479"/>
      <c r="D193" s="1492"/>
      <c r="E193" s="1492"/>
      <c r="F193" s="1492"/>
      <c r="G193" s="1483"/>
      <c r="H193" s="1484"/>
      <c r="I193" s="1484"/>
      <c r="J193" s="1485"/>
      <c r="K193" s="1480"/>
      <c r="L193" s="1481"/>
      <c r="M193" s="1481"/>
      <c r="N193" s="1482"/>
      <c r="O193" s="1486"/>
      <c r="P193" s="1487"/>
      <c r="Q193" s="1487"/>
      <c r="R193" s="1488"/>
      <c r="S193" s="1463"/>
      <c r="T193" s="1464"/>
      <c r="U193" s="1464"/>
      <c r="V193" s="1465"/>
      <c r="W193" s="1474"/>
      <c r="X193" s="1474"/>
      <c r="Y193" s="1474"/>
      <c r="Z193" s="1474"/>
      <c r="AA193" s="1489"/>
      <c r="AB193" s="1490"/>
      <c r="AC193" s="1491"/>
      <c r="AD193" s="1489"/>
      <c r="AE193" s="1490"/>
      <c r="AF193" s="1491"/>
      <c r="AG193" s="1471"/>
      <c r="AH193" s="1472"/>
      <c r="AI193" s="1473"/>
      <c r="AJ193" s="1471"/>
      <c r="AK193" s="1472"/>
      <c r="AL193" s="1473"/>
      <c r="AM193" s="50"/>
    </row>
    <row r="194" spans="2:39" ht="24.95" hidden="1" customHeight="1" outlineLevel="1">
      <c r="B194" s="1478">
        <v>182</v>
      </c>
      <c r="C194" s="1479"/>
      <c r="D194" s="1492"/>
      <c r="E194" s="1492"/>
      <c r="F194" s="1492"/>
      <c r="G194" s="1483"/>
      <c r="H194" s="1484"/>
      <c r="I194" s="1484"/>
      <c r="J194" s="1485"/>
      <c r="K194" s="1480"/>
      <c r="L194" s="1481"/>
      <c r="M194" s="1481"/>
      <c r="N194" s="1482"/>
      <c r="O194" s="1486"/>
      <c r="P194" s="1487"/>
      <c r="Q194" s="1487"/>
      <c r="R194" s="1488"/>
      <c r="S194" s="1463"/>
      <c r="T194" s="1464"/>
      <c r="U194" s="1464"/>
      <c r="V194" s="1465"/>
      <c r="W194" s="1474"/>
      <c r="X194" s="1474"/>
      <c r="Y194" s="1474"/>
      <c r="Z194" s="1474"/>
      <c r="AA194" s="1489"/>
      <c r="AB194" s="1490"/>
      <c r="AC194" s="1491"/>
      <c r="AD194" s="1489"/>
      <c r="AE194" s="1490"/>
      <c r="AF194" s="1491"/>
      <c r="AG194" s="1471"/>
      <c r="AH194" s="1472"/>
      <c r="AI194" s="1473"/>
      <c r="AJ194" s="1471"/>
      <c r="AK194" s="1472"/>
      <c r="AL194" s="1473"/>
      <c r="AM194" s="50"/>
    </row>
    <row r="195" spans="2:39" ht="24.95" hidden="1" customHeight="1" outlineLevel="1">
      <c r="B195" s="1478">
        <v>183</v>
      </c>
      <c r="C195" s="1479"/>
      <c r="D195" s="1492"/>
      <c r="E195" s="1492"/>
      <c r="F195" s="1492"/>
      <c r="G195" s="1483"/>
      <c r="H195" s="1484"/>
      <c r="I195" s="1484"/>
      <c r="J195" s="1485"/>
      <c r="K195" s="1480"/>
      <c r="L195" s="1481"/>
      <c r="M195" s="1481"/>
      <c r="N195" s="1482"/>
      <c r="O195" s="1486"/>
      <c r="P195" s="1487"/>
      <c r="Q195" s="1487"/>
      <c r="R195" s="1488"/>
      <c r="S195" s="1463"/>
      <c r="T195" s="1464"/>
      <c r="U195" s="1464"/>
      <c r="V195" s="1465"/>
      <c r="W195" s="1474"/>
      <c r="X195" s="1474"/>
      <c r="Y195" s="1474"/>
      <c r="Z195" s="1474"/>
      <c r="AA195" s="1489"/>
      <c r="AB195" s="1490"/>
      <c r="AC195" s="1491"/>
      <c r="AD195" s="1489"/>
      <c r="AE195" s="1490"/>
      <c r="AF195" s="1491"/>
      <c r="AG195" s="1471"/>
      <c r="AH195" s="1472"/>
      <c r="AI195" s="1473"/>
      <c r="AJ195" s="1471"/>
      <c r="AK195" s="1472"/>
      <c r="AL195" s="1473"/>
      <c r="AM195" s="50"/>
    </row>
    <row r="196" spans="2:39" ht="24.95" hidden="1" customHeight="1" outlineLevel="1">
      <c r="B196" s="1478">
        <v>184</v>
      </c>
      <c r="C196" s="1479"/>
      <c r="D196" s="1492"/>
      <c r="E196" s="1492"/>
      <c r="F196" s="1492"/>
      <c r="G196" s="1483"/>
      <c r="H196" s="1484"/>
      <c r="I196" s="1484"/>
      <c r="J196" s="1485"/>
      <c r="K196" s="1480"/>
      <c r="L196" s="1481"/>
      <c r="M196" s="1481"/>
      <c r="N196" s="1482"/>
      <c r="O196" s="1486"/>
      <c r="P196" s="1487"/>
      <c r="Q196" s="1487"/>
      <c r="R196" s="1488"/>
      <c r="S196" s="1463"/>
      <c r="T196" s="1464"/>
      <c r="U196" s="1464"/>
      <c r="V196" s="1465"/>
      <c r="W196" s="1474"/>
      <c r="X196" s="1474"/>
      <c r="Y196" s="1474"/>
      <c r="Z196" s="1474"/>
      <c r="AA196" s="1489"/>
      <c r="AB196" s="1490"/>
      <c r="AC196" s="1491"/>
      <c r="AD196" s="1489"/>
      <c r="AE196" s="1490"/>
      <c r="AF196" s="1491"/>
      <c r="AG196" s="1471"/>
      <c r="AH196" s="1472"/>
      <c r="AI196" s="1473"/>
      <c r="AJ196" s="1471"/>
      <c r="AK196" s="1472"/>
      <c r="AL196" s="1473"/>
      <c r="AM196" s="50"/>
    </row>
    <row r="197" spans="2:39" ht="24.95" hidden="1" customHeight="1" outlineLevel="1">
      <c r="B197" s="1478">
        <v>185</v>
      </c>
      <c r="C197" s="1479"/>
      <c r="D197" s="1492"/>
      <c r="E197" s="1492"/>
      <c r="F197" s="1492"/>
      <c r="G197" s="1483"/>
      <c r="H197" s="1484"/>
      <c r="I197" s="1484"/>
      <c r="J197" s="1485"/>
      <c r="K197" s="1480"/>
      <c r="L197" s="1481"/>
      <c r="M197" s="1481"/>
      <c r="N197" s="1482"/>
      <c r="O197" s="1486"/>
      <c r="P197" s="1487"/>
      <c r="Q197" s="1487"/>
      <c r="R197" s="1488"/>
      <c r="S197" s="1463"/>
      <c r="T197" s="1464"/>
      <c r="U197" s="1464"/>
      <c r="V197" s="1465"/>
      <c r="W197" s="1474"/>
      <c r="X197" s="1474"/>
      <c r="Y197" s="1474"/>
      <c r="Z197" s="1474"/>
      <c r="AA197" s="1489"/>
      <c r="AB197" s="1490"/>
      <c r="AC197" s="1491"/>
      <c r="AD197" s="1489"/>
      <c r="AE197" s="1490"/>
      <c r="AF197" s="1491"/>
      <c r="AG197" s="1471"/>
      <c r="AH197" s="1472"/>
      <c r="AI197" s="1473"/>
      <c r="AJ197" s="1471"/>
      <c r="AK197" s="1472"/>
      <c r="AL197" s="1473"/>
      <c r="AM197" s="50"/>
    </row>
    <row r="198" spans="2:39" ht="24.95" hidden="1" customHeight="1" outlineLevel="1">
      <c r="B198" s="1478">
        <v>186</v>
      </c>
      <c r="C198" s="1479"/>
      <c r="D198" s="1492"/>
      <c r="E198" s="1492"/>
      <c r="F198" s="1492"/>
      <c r="G198" s="1483"/>
      <c r="H198" s="1484"/>
      <c r="I198" s="1484"/>
      <c r="J198" s="1485"/>
      <c r="K198" s="1480"/>
      <c r="L198" s="1481"/>
      <c r="M198" s="1481"/>
      <c r="N198" s="1482"/>
      <c r="O198" s="1486"/>
      <c r="P198" s="1487"/>
      <c r="Q198" s="1487"/>
      <c r="R198" s="1488"/>
      <c r="S198" s="1463"/>
      <c r="T198" s="1464"/>
      <c r="U198" s="1464"/>
      <c r="V198" s="1465"/>
      <c r="W198" s="1474"/>
      <c r="X198" s="1474"/>
      <c r="Y198" s="1474"/>
      <c r="Z198" s="1474"/>
      <c r="AA198" s="1489"/>
      <c r="AB198" s="1490"/>
      <c r="AC198" s="1491"/>
      <c r="AD198" s="1489"/>
      <c r="AE198" s="1490"/>
      <c r="AF198" s="1491"/>
      <c r="AG198" s="1471"/>
      <c r="AH198" s="1472"/>
      <c r="AI198" s="1473"/>
      <c r="AJ198" s="1471"/>
      <c r="AK198" s="1472"/>
      <c r="AL198" s="1473"/>
      <c r="AM198" s="50"/>
    </row>
    <row r="199" spans="2:39" ht="24.95" hidden="1" customHeight="1" outlineLevel="1">
      <c r="B199" s="1478">
        <v>187</v>
      </c>
      <c r="C199" s="1479"/>
      <c r="D199" s="1492"/>
      <c r="E199" s="1492"/>
      <c r="F199" s="1492"/>
      <c r="G199" s="1483"/>
      <c r="H199" s="1484"/>
      <c r="I199" s="1484"/>
      <c r="J199" s="1485"/>
      <c r="K199" s="1480"/>
      <c r="L199" s="1481"/>
      <c r="M199" s="1481"/>
      <c r="N199" s="1482"/>
      <c r="O199" s="1486"/>
      <c r="P199" s="1487"/>
      <c r="Q199" s="1487"/>
      <c r="R199" s="1488"/>
      <c r="S199" s="1463"/>
      <c r="T199" s="1464"/>
      <c r="U199" s="1464"/>
      <c r="V199" s="1465"/>
      <c r="W199" s="1474"/>
      <c r="X199" s="1474"/>
      <c r="Y199" s="1474"/>
      <c r="Z199" s="1474"/>
      <c r="AA199" s="1489"/>
      <c r="AB199" s="1490"/>
      <c r="AC199" s="1491"/>
      <c r="AD199" s="1489"/>
      <c r="AE199" s="1490"/>
      <c r="AF199" s="1491"/>
      <c r="AG199" s="1471"/>
      <c r="AH199" s="1472"/>
      <c r="AI199" s="1473"/>
      <c r="AJ199" s="1471"/>
      <c r="AK199" s="1472"/>
      <c r="AL199" s="1473"/>
      <c r="AM199" s="50"/>
    </row>
    <row r="200" spans="2:39" ht="24.95" hidden="1" customHeight="1" outlineLevel="1">
      <c r="B200" s="1478">
        <v>188</v>
      </c>
      <c r="C200" s="1479"/>
      <c r="D200" s="1492"/>
      <c r="E200" s="1492"/>
      <c r="F200" s="1492"/>
      <c r="G200" s="1483"/>
      <c r="H200" s="1484"/>
      <c r="I200" s="1484"/>
      <c r="J200" s="1485"/>
      <c r="K200" s="1480"/>
      <c r="L200" s="1481"/>
      <c r="M200" s="1481"/>
      <c r="N200" s="1482"/>
      <c r="O200" s="1486"/>
      <c r="P200" s="1487"/>
      <c r="Q200" s="1487"/>
      <c r="R200" s="1488"/>
      <c r="S200" s="1463"/>
      <c r="T200" s="1464"/>
      <c r="U200" s="1464"/>
      <c r="V200" s="1465"/>
      <c r="W200" s="1474"/>
      <c r="X200" s="1474"/>
      <c r="Y200" s="1474"/>
      <c r="Z200" s="1474"/>
      <c r="AA200" s="1489"/>
      <c r="AB200" s="1490"/>
      <c r="AC200" s="1491"/>
      <c r="AD200" s="1489"/>
      <c r="AE200" s="1490"/>
      <c r="AF200" s="1491"/>
      <c r="AG200" s="1471"/>
      <c r="AH200" s="1472"/>
      <c r="AI200" s="1473"/>
      <c r="AJ200" s="1471"/>
      <c r="AK200" s="1472"/>
      <c r="AL200" s="1473"/>
      <c r="AM200" s="50"/>
    </row>
    <row r="201" spans="2:39" ht="24.95" hidden="1" customHeight="1" outlineLevel="1">
      <c r="B201" s="1478">
        <v>189</v>
      </c>
      <c r="C201" s="1479"/>
      <c r="D201" s="1492"/>
      <c r="E201" s="1492"/>
      <c r="F201" s="1492"/>
      <c r="G201" s="1483"/>
      <c r="H201" s="1484"/>
      <c r="I201" s="1484"/>
      <c r="J201" s="1485"/>
      <c r="K201" s="1480"/>
      <c r="L201" s="1481"/>
      <c r="M201" s="1481"/>
      <c r="N201" s="1482"/>
      <c r="O201" s="1486"/>
      <c r="P201" s="1487"/>
      <c r="Q201" s="1487"/>
      <c r="R201" s="1488"/>
      <c r="S201" s="1463"/>
      <c r="T201" s="1464"/>
      <c r="U201" s="1464"/>
      <c r="V201" s="1465"/>
      <c r="W201" s="1474"/>
      <c r="X201" s="1474"/>
      <c r="Y201" s="1474"/>
      <c r="Z201" s="1474"/>
      <c r="AA201" s="1489"/>
      <c r="AB201" s="1490"/>
      <c r="AC201" s="1491"/>
      <c r="AD201" s="1489"/>
      <c r="AE201" s="1490"/>
      <c r="AF201" s="1491"/>
      <c r="AG201" s="1471"/>
      <c r="AH201" s="1472"/>
      <c r="AI201" s="1473"/>
      <c r="AJ201" s="1471"/>
      <c r="AK201" s="1472"/>
      <c r="AL201" s="1473"/>
      <c r="AM201" s="50"/>
    </row>
    <row r="202" spans="2:39" ht="24.95" hidden="1" customHeight="1" outlineLevel="1">
      <c r="B202" s="1478">
        <v>190</v>
      </c>
      <c r="C202" s="1479"/>
      <c r="D202" s="1492"/>
      <c r="E202" s="1492"/>
      <c r="F202" s="1492"/>
      <c r="G202" s="1483"/>
      <c r="H202" s="1484"/>
      <c r="I202" s="1484"/>
      <c r="J202" s="1485"/>
      <c r="K202" s="1480"/>
      <c r="L202" s="1481"/>
      <c r="M202" s="1481"/>
      <c r="N202" s="1482"/>
      <c r="O202" s="1486"/>
      <c r="P202" s="1487"/>
      <c r="Q202" s="1487"/>
      <c r="R202" s="1488"/>
      <c r="S202" s="1463"/>
      <c r="T202" s="1464"/>
      <c r="U202" s="1464"/>
      <c r="V202" s="1465"/>
      <c r="W202" s="1474"/>
      <c r="X202" s="1474"/>
      <c r="Y202" s="1474"/>
      <c r="Z202" s="1474"/>
      <c r="AA202" s="1489"/>
      <c r="AB202" s="1490"/>
      <c r="AC202" s="1491"/>
      <c r="AD202" s="1489"/>
      <c r="AE202" s="1490"/>
      <c r="AF202" s="1491"/>
      <c r="AG202" s="1471"/>
      <c r="AH202" s="1472"/>
      <c r="AI202" s="1473"/>
      <c r="AJ202" s="1471"/>
      <c r="AK202" s="1472"/>
      <c r="AL202" s="1473"/>
      <c r="AM202" s="50"/>
    </row>
    <row r="203" spans="2:39" ht="24.95" hidden="1" customHeight="1" outlineLevel="1">
      <c r="B203" s="1478">
        <v>191</v>
      </c>
      <c r="C203" s="1479"/>
      <c r="D203" s="1492"/>
      <c r="E203" s="1492"/>
      <c r="F203" s="1492"/>
      <c r="G203" s="1483"/>
      <c r="H203" s="1484"/>
      <c r="I203" s="1484"/>
      <c r="J203" s="1485"/>
      <c r="K203" s="1480"/>
      <c r="L203" s="1481"/>
      <c r="M203" s="1481"/>
      <c r="N203" s="1482"/>
      <c r="O203" s="1486"/>
      <c r="P203" s="1487"/>
      <c r="Q203" s="1487"/>
      <c r="R203" s="1488"/>
      <c r="S203" s="1463"/>
      <c r="T203" s="1464"/>
      <c r="U203" s="1464"/>
      <c r="V203" s="1465"/>
      <c r="W203" s="1474"/>
      <c r="X203" s="1474"/>
      <c r="Y203" s="1474"/>
      <c r="Z203" s="1474"/>
      <c r="AA203" s="1489"/>
      <c r="AB203" s="1490"/>
      <c r="AC203" s="1491"/>
      <c r="AD203" s="1489"/>
      <c r="AE203" s="1490"/>
      <c r="AF203" s="1491"/>
      <c r="AG203" s="1471"/>
      <c r="AH203" s="1472"/>
      <c r="AI203" s="1473"/>
      <c r="AJ203" s="1471"/>
      <c r="AK203" s="1472"/>
      <c r="AL203" s="1473"/>
      <c r="AM203" s="50"/>
    </row>
    <row r="204" spans="2:39" ht="24.95" hidden="1" customHeight="1" outlineLevel="1">
      <c r="B204" s="1478">
        <v>192</v>
      </c>
      <c r="C204" s="1479"/>
      <c r="D204" s="1492"/>
      <c r="E204" s="1492"/>
      <c r="F204" s="1492"/>
      <c r="G204" s="1483"/>
      <c r="H204" s="1484"/>
      <c r="I204" s="1484"/>
      <c r="J204" s="1485"/>
      <c r="K204" s="1480"/>
      <c r="L204" s="1481"/>
      <c r="M204" s="1481"/>
      <c r="N204" s="1482"/>
      <c r="O204" s="1486"/>
      <c r="P204" s="1487"/>
      <c r="Q204" s="1487"/>
      <c r="R204" s="1488"/>
      <c r="S204" s="1463"/>
      <c r="T204" s="1464"/>
      <c r="U204" s="1464"/>
      <c r="V204" s="1465"/>
      <c r="W204" s="1474"/>
      <c r="X204" s="1474"/>
      <c r="Y204" s="1474"/>
      <c r="Z204" s="1474"/>
      <c r="AA204" s="1489"/>
      <c r="AB204" s="1490"/>
      <c r="AC204" s="1491"/>
      <c r="AD204" s="1489"/>
      <c r="AE204" s="1490"/>
      <c r="AF204" s="1491"/>
      <c r="AG204" s="1471"/>
      <c r="AH204" s="1472"/>
      <c r="AI204" s="1473"/>
      <c r="AJ204" s="1471"/>
      <c r="AK204" s="1472"/>
      <c r="AL204" s="1473"/>
      <c r="AM204" s="50"/>
    </row>
    <row r="205" spans="2:39" ht="24.95" hidden="1" customHeight="1" outlineLevel="1">
      <c r="B205" s="1478">
        <v>193</v>
      </c>
      <c r="C205" s="1479"/>
      <c r="D205" s="1492"/>
      <c r="E205" s="1492"/>
      <c r="F205" s="1492"/>
      <c r="G205" s="1483"/>
      <c r="H205" s="1484"/>
      <c r="I205" s="1484"/>
      <c r="J205" s="1485"/>
      <c r="K205" s="1480"/>
      <c r="L205" s="1481"/>
      <c r="M205" s="1481"/>
      <c r="N205" s="1482"/>
      <c r="O205" s="1486"/>
      <c r="P205" s="1487"/>
      <c r="Q205" s="1487"/>
      <c r="R205" s="1488"/>
      <c r="S205" s="1463"/>
      <c r="T205" s="1464"/>
      <c r="U205" s="1464"/>
      <c r="V205" s="1465"/>
      <c r="W205" s="1474"/>
      <c r="X205" s="1474"/>
      <c r="Y205" s="1474"/>
      <c r="Z205" s="1474"/>
      <c r="AA205" s="1489"/>
      <c r="AB205" s="1490"/>
      <c r="AC205" s="1491"/>
      <c r="AD205" s="1489"/>
      <c r="AE205" s="1490"/>
      <c r="AF205" s="1491"/>
      <c r="AG205" s="1471"/>
      <c r="AH205" s="1472"/>
      <c r="AI205" s="1473"/>
      <c r="AJ205" s="1471"/>
      <c r="AK205" s="1472"/>
      <c r="AL205" s="1473"/>
      <c r="AM205" s="50"/>
    </row>
    <row r="206" spans="2:39" ht="24.95" hidden="1" customHeight="1" outlineLevel="1">
      <c r="B206" s="1478">
        <v>194</v>
      </c>
      <c r="C206" s="1479"/>
      <c r="D206" s="1492"/>
      <c r="E206" s="1492"/>
      <c r="F206" s="1492"/>
      <c r="G206" s="1483"/>
      <c r="H206" s="1484"/>
      <c r="I206" s="1484"/>
      <c r="J206" s="1485"/>
      <c r="K206" s="1480"/>
      <c r="L206" s="1481"/>
      <c r="M206" s="1481"/>
      <c r="N206" s="1482"/>
      <c r="O206" s="1486"/>
      <c r="P206" s="1487"/>
      <c r="Q206" s="1487"/>
      <c r="R206" s="1488"/>
      <c r="S206" s="1463"/>
      <c r="T206" s="1464"/>
      <c r="U206" s="1464"/>
      <c r="V206" s="1465"/>
      <c r="W206" s="1474"/>
      <c r="X206" s="1474"/>
      <c r="Y206" s="1474"/>
      <c r="Z206" s="1474"/>
      <c r="AA206" s="1489"/>
      <c r="AB206" s="1490"/>
      <c r="AC206" s="1491"/>
      <c r="AD206" s="1489"/>
      <c r="AE206" s="1490"/>
      <c r="AF206" s="1491"/>
      <c r="AG206" s="1471"/>
      <c r="AH206" s="1472"/>
      <c r="AI206" s="1473"/>
      <c r="AJ206" s="1471"/>
      <c r="AK206" s="1472"/>
      <c r="AL206" s="1473"/>
      <c r="AM206" s="50"/>
    </row>
    <row r="207" spans="2:39" ht="24.95" hidden="1" customHeight="1" outlineLevel="1">
      <c r="B207" s="1478">
        <v>195</v>
      </c>
      <c r="C207" s="1479"/>
      <c r="D207" s="1492"/>
      <c r="E207" s="1492"/>
      <c r="F207" s="1492"/>
      <c r="G207" s="1483"/>
      <c r="H207" s="1484"/>
      <c r="I207" s="1484"/>
      <c r="J207" s="1485"/>
      <c r="K207" s="1480"/>
      <c r="L207" s="1481"/>
      <c r="M207" s="1481"/>
      <c r="N207" s="1482"/>
      <c r="O207" s="1486"/>
      <c r="P207" s="1487"/>
      <c r="Q207" s="1487"/>
      <c r="R207" s="1488"/>
      <c r="S207" s="1463"/>
      <c r="T207" s="1464"/>
      <c r="U207" s="1464"/>
      <c r="V207" s="1465"/>
      <c r="W207" s="1474"/>
      <c r="X207" s="1474"/>
      <c r="Y207" s="1474"/>
      <c r="Z207" s="1474"/>
      <c r="AA207" s="1489"/>
      <c r="AB207" s="1490"/>
      <c r="AC207" s="1491"/>
      <c r="AD207" s="1489"/>
      <c r="AE207" s="1490"/>
      <c r="AF207" s="1491"/>
      <c r="AG207" s="1471"/>
      <c r="AH207" s="1472"/>
      <c r="AI207" s="1473"/>
      <c r="AJ207" s="1471"/>
      <c r="AK207" s="1472"/>
      <c r="AL207" s="1473"/>
      <c r="AM207" s="50"/>
    </row>
    <row r="208" spans="2:39" ht="24.95" hidden="1" customHeight="1" outlineLevel="1">
      <c r="B208" s="1478">
        <v>196</v>
      </c>
      <c r="C208" s="1479"/>
      <c r="D208" s="1492"/>
      <c r="E208" s="1492"/>
      <c r="F208" s="1492"/>
      <c r="G208" s="1483"/>
      <c r="H208" s="1484"/>
      <c r="I208" s="1484"/>
      <c r="J208" s="1485"/>
      <c r="K208" s="1480"/>
      <c r="L208" s="1481"/>
      <c r="M208" s="1481"/>
      <c r="N208" s="1482"/>
      <c r="O208" s="1486"/>
      <c r="P208" s="1487"/>
      <c r="Q208" s="1487"/>
      <c r="R208" s="1488"/>
      <c r="S208" s="1463"/>
      <c r="T208" s="1464"/>
      <c r="U208" s="1464"/>
      <c r="V208" s="1465"/>
      <c r="W208" s="1474"/>
      <c r="X208" s="1474"/>
      <c r="Y208" s="1474"/>
      <c r="Z208" s="1474"/>
      <c r="AA208" s="1489"/>
      <c r="AB208" s="1490"/>
      <c r="AC208" s="1491"/>
      <c r="AD208" s="1489"/>
      <c r="AE208" s="1490"/>
      <c r="AF208" s="1491"/>
      <c r="AG208" s="1471"/>
      <c r="AH208" s="1472"/>
      <c r="AI208" s="1473"/>
      <c r="AJ208" s="1471"/>
      <c r="AK208" s="1472"/>
      <c r="AL208" s="1473"/>
      <c r="AM208" s="50"/>
    </row>
    <row r="209" spans="2:39" ht="24.95" hidden="1" customHeight="1" outlineLevel="1">
      <c r="B209" s="1478">
        <v>197</v>
      </c>
      <c r="C209" s="1479"/>
      <c r="D209" s="1492"/>
      <c r="E209" s="1492"/>
      <c r="F209" s="1492"/>
      <c r="G209" s="1483"/>
      <c r="H209" s="1484"/>
      <c r="I209" s="1484"/>
      <c r="J209" s="1485"/>
      <c r="K209" s="1480"/>
      <c r="L209" s="1481"/>
      <c r="M209" s="1481"/>
      <c r="N209" s="1482"/>
      <c r="O209" s="1486"/>
      <c r="P209" s="1487"/>
      <c r="Q209" s="1487"/>
      <c r="R209" s="1488"/>
      <c r="S209" s="1463"/>
      <c r="T209" s="1464"/>
      <c r="U209" s="1464"/>
      <c r="V209" s="1465"/>
      <c r="W209" s="1474"/>
      <c r="X209" s="1474"/>
      <c r="Y209" s="1474"/>
      <c r="Z209" s="1474"/>
      <c r="AA209" s="1489"/>
      <c r="AB209" s="1490"/>
      <c r="AC209" s="1491"/>
      <c r="AD209" s="1489"/>
      <c r="AE209" s="1490"/>
      <c r="AF209" s="1491"/>
      <c r="AG209" s="1471"/>
      <c r="AH209" s="1472"/>
      <c r="AI209" s="1473"/>
      <c r="AJ209" s="1471"/>
      <c r="AK209" s="1472"/>
      <c r="AL209" s="1473"/>
      <c r="AM209" s="50"/>
    </row>
    <row r="210" spans="2:39" ht="24.95" hidden="1" customHeight="1" outlineLevel="1">
      <c r="B210" s="1478">
        <v>198</v>
      </c>
      <c r="C210" s="1479"/>
      <c r="D210" s="1492"/>
      <c r="E210" s="1492"/>
      <c r="F210" s="1492"/>
      <c r="G210" s="1483"/>
      <c r="H210" s="1484"/>
      <c r="I210" s="1484"/>
      <c r="J210" s="1485"/>
      <c r="K210" s="1480"/>
      <c r="L210" s="1481"/>
      <c r="M210" s="1481"/>
      <c r="N210" s="1482"/>
      <c r="O210" s="1486"/>
      <c r="P210" s="1487"/>
      <c r="Q210" s="1487"/>
      <c r="R210" s="1488"/>
      <c r="S210" s="1463"/>
      <c r="T210" s="1464"/>
      <c r="U210" s="1464"/>
      <c r="V210" s="1465"/>
      <c r="W210" s="1474"/>
      <c r="X210" s="1474"/>
      <c r="Y210" s="1474"/>
      <c r="Z210" s="1474"/>
      <c r="AA210" s="1489"/>
      <c r="AB210" s="1490"/>
      <c r="AC210" s="1491"/>
      <c r="AD210" s="1489"/>
      <c r="AE210" s="1490"/>
      <c r="AF210" s="1491"/>
      <c r="AG210" s="1471"/>
      <c r="AH210" s="1472"/>
      <c r="AI210" s="1473"/>
      <c r="AJ210" s="1471"/>
      <c r="AK210" s="1472"/>
      <c r="AL210" s="1473"/>
      <c r="AM210" s="50"/>
    </row>
    <row r="211" spans="2:39" ht="24.95" hidden="1" customHeight="1" outlineLevel="1">
      <c r="B211" s="1478">
        <v>199</v>
      </c>
      <c r="C211" s="1479"/>
      <c r="D211" s="1492"/>
      <c r="E211" s="1492"/>
      <c r="F211" s="1492"/>
      <c r="G211" s="1483"/>
      <c r="H211" s="1484"/>
      <c r="I211" s="1484"/>
      <c r="J211" s="1485"/>
      <c r="K211" s="1480"/>
      <c r="L211" s="1481"/>
      <c r="M211" s="1481"/>
      <c r="N211" s="1482"/>
      <c r="O211" s="1486"/>
      <c r="P211" s="1487"/>
      <c r="Q211" s="1487"/>
      <c r="R211" s="1488"/>
      <c r="S211" s="1463"/>
      <c r="T211" s="1464"/>
      <c r="U211" s="1464"/>
      <c r="V211" s="1465"/>
      <c r="W211" s="1474"/>
      <c r="X211" s="1474"/>
      <c r="Y211" s="1474"/>
      <c r="Z211" s="1474"/>
      <c r="AA211" s="1489"/>
      <c r="AB211" s="1490"/>
      <c r="AC211" s="1491"/>
      <c r="AD211" s="1489"/>
      <c r="AE211" s="1490"/>
      <c r="AF211" s="1491"/>
      <c r="AG211" s="1471"/>
      <c r="AH211" s="1472"/>
      <c r="AI211" s="1473"/>
      <c r="AJ211" s="1471"/>
      <c r="AK211" s="1472"/>
      <c r="AL211" s="1473"/>
      <c r="AM211" s="50"/>
    </row>
    <row r="212" spans="2:39" ht="24.95" hidden="1" customHeight="1" outlineLevel="1">
      <c r="B212" s="1478">
        <v>200</v>
      </c>
      <c r="C212" s="1479"/>
      <c r="D212" s="1492"/>
      <c r="E212" s="1492"/>
      <c r="F212" s="1492"/>
      <c r="G212" s="1483"/>
      <c r="H212" s="1484"/>
      <c r="I212" s="1484"/>
      <c r="J212" s="1485"/>
      <c r="K212" s="1480"/>
      <c r="L212" s="1481"/>
      <c r="M212" s="1481"/>
      <c r="N212" s="1482"/>
      <c r="O212" s="1486"/>
      <c r="P212" s="1487"/>
      <c r="Q212" s="1487"/>
      <c r="R212" s="1488"/>
      <c r="S212" s="1463"/>
      <c r="T212" s="1464"/>
      <c r="U212" s="1464"/>
      <c r="V212" s="1465"/>
      <c r="W212" s="1474"/>
      <c r="X212" s="1474"/>
      <c r="Y212" s="1474"/>
      <c r="Z212" s="1474"/>
      <c r="AA212" s="1489"/>
      <c r="AB212" s="1490"/>
      <c r="AC212" s="1491"/>
      <c r="AD212" s="1489"/>
      <c r="AE212" s="1490"/>
      <c r="AF212" s="1491"/>
      <c r="AG212" s="1471"/>
      <c r="AH212" s="1472"/>
      <c r="AI212" s="1473"/>
      <c r="AJ212" s="1471"/>
      <c r="AK212" s="1472"/>
      <c r="AL212" s="1473"/>
      <c r="AM212" s="50"/>
    </row>
    <row r="213" spans="2:39" ht="24.95" hidden="1" customHeight="1" outlineLevel="1">
      <c r="B213" s="1478">
        <v>201</v>
      </c>
      <c r="C213" s="1479"/>
      <c r="D213" s="1492"/>
      <c r="E213" s="1492"/>
      <c r="F213" s="1492"/>
      <c r="G213" s="1483"/>
      <c r="H213" s="1484"/>
      <c r="I213" s="1484"/>
      <c r="J213" s="1485"/>
      <c r="K213" s="1480"/>
      <c r="L213" s="1481"/>
      <c r="M213" s="1481"/>
      <c r="N213" s="1482"/>
      <c r="O213" s="1486"/>
      <c r="P213" s="1487"/>
      <c r="Q213" s="1487"/>
      <c r="R213" s="1488"/>
      <c r="S213" s="1463"/>
      <c r="T213" s="1464"/>
      <c r="U213" s="1464"/>
      <c r="V213" s="1465"/>
      <c r="W213" s="1474"/>
      <c r="X213" s="1474"/>
      <c r="Y213" s="1474"/>
      <c r="Z213" s="1474"/>
      <c r="AA213" s="1489"/>
      <c r="AB213" s="1490"/>
      <c r="AC213" s="1491"/>
      <c r="AD213" s="1489"/>
      <c r="AE213" s="1490"/>
      <c r="AF213" s="1491"/>
      <c r="AG213" s="1471"/>
      <c r="AH213" s="1472"/>
      <c r="AI213" s="1473"/>
      <c r="AJ213" s="1471"/>
      <c r="AK213" s="1472"/>
      <c r="AL213" s="1473"/>
      <c r="AM213" s="50"/>
    </row>
    <row r="214" spans="2:39" ht="24.95" hidden="1" customHeight="1" outlineLevel="1">
      <c r="B214" s="1478">
        <v>202</v>
      </c>
      <c r="C214" s="1479"/>
      <c r="D214" s="1492"/>
      <c r="E214" s="1492"/>
      <c r="F214" s="1492"/>
      <c r="G214" s="1483"/>
      <c r="H214" s="1484"/>
      <c r="I214" s="1484"/>
      <c r="J214" s="1485"/>
      <c r="K214" s="1480"/>
      <c r="L214" s="1481"/>
      <c r="M214" s="1481"/>
      <c r="N214" s="1482"/>
      <c r="O214" s="1486"/>
      <c r="P214" s="1487"/>
      <c r="Q214" s="1487"/>
      <c r="R214" s="1488"/>
      <c r="S214" s="1463"/>
      <c r="T214" s="1464"/>
      <c r="U214" s="1464"/>
      <c r="V214" s="1465"/>
      <c r="W214" s="1474"/>
      <c r="X214" s="1474"/>
      <c r="Y214" s="1474"/>
      <c r="Z214" s="1474"/>
      <c r="AA214" s="1489"/>
      <c r="AB214" s="1490"/>
      <c r="AC214" s="1491"/>
      <c r="AD214" s="1489"/>
      <c r="AE214" s="1490"/>
      <c r="AF214" s="1491"/>
      <c r="AG214" s="1471"/>
      <c r="AH214" s="1472"/>
      <c r="AI214" s="1473"/>
      <c r="AJ214" s="1471"/>
      <c r="AK214" s="1472"/>
      <c r="AL214" s="1473"/>
      <c r="AM214" s="50"/>
    </row>
    <row r="215" spans="2:39" ht="24.95" hidden="1" customHeight="1" outlineLevel="1">
      <c r="B215" s="1478">
        <v>203</v>
      </c>
      <c r="C215" s="1479"/>
      <c r="D215" s="1492"/>
      <c r="E215" s="1492"/>
      <c r="F215" s="1492"/>
      <c r="G215" s="1483"/>
      <c r="H215" s="1484"/>
      <c r="I215" s="1484"/>
      <c r="J215" s="1485"/>
      <c r="K215" s="1480"/>
      <c r="L215" s="1481"/>
      <c r="M215" s="1481"/>
      <c r="N215" s="1482"/>
      <c r="O215" s="1486"/>
      <c r="P215" s="1487"/>
      <c r="Q215" s="1487"/>
      <c r="R215" s="1488"/>
      <c r="S215" s="1463"/>
      <c r="T215" s="1464"/>
      <c r="U215" s="1464"/>
      <c r="V215" s="1465"/>
      <c r="W215" s="1474"/>
      <c r="X215" s="1474"/>
      <c r="Y215" s="1474"/>
      <c r="Z215" s="1474"/>
      <c r="AA215" s="1489"/>
      <c r="AB215" s="1490"/>
      <c r="AC215" s="1491"/>
      <c r="AD215" s="1489"/>
      <c r="AE215" s="1490"/>
      <c r="AF215" s="1491"/>
      <c r="AG215" s="1471"/>
      <c r="AH215" s="1472"/>
      <c r="AI215" s="1473"/>
      <c r="AJ215" s="1471"/>
      <c r="AK215" s="1472"/>
      <c r="AL215" s="1473"/>
      <c r="AM215" s="50"/>
    </row>
    <row r="216" spans="2:39" ht="24.95" hidden="1" customHeight="1" outlineLevel="1">
      <c r="B216" s="1478">
        <v>204</v>
      </c>
      <c r="C216" s="1479"/>
      <c r="D216" s="1492"/>
      <c r="E216" s="1492"/>
      <c r="F216" s="1492"/>
      <c r="G216" s="1483"/>
      <c r="H216" s="1484"/>
      <c r="I216" s="1484"/>
      <c r="J216" s="1485"/>
      <c r="K216" s="1480"/>
      <c r="L216" s="1481"/>
      <c r="M216" s="1481"/>
      <c r="N216" s="1482"/>
      <c r="O216" s="1486"/>
      <c r="P216" s="1487"/>
      <c r="Q216" s="1487"/>
      <c r="R216" s="1488"/>
      <c r="S216" s="1463"/>
      <c r="T216" s="1464"/>
      <c r="U216" s="1464"/>
      <c r="V216" s="1465"/>
      <c r="W216" s="1474"/>
      <c r="X216" s="1474"/>
      <c r="Y216" s="1474"/>
      <c r="Z216" s="1474"/>
      <c r="AA216" s="1489"/>
      <c r="AB216" s="1490"/>
      <c r="AC216" s="1491"/>
      <c r="AD216" s="1489"/>
      <c r="AE216" s="1490"/>
      <c r="AF216" s="1491"/>
      <c r="AG216" s="1471"/>
      <c r="AH216" s="1472"/>
      <c r="AI216" s="1473"/>
      <c r="AJ216" s="1471"/>
      <c r="AK216" s="1472"/>
      <c r="AL216" s="1473"/>
      <c r="AM216" s="50"/>
    </row>
    <row r="217" spans="2:39" ht="24.95" hidden="1" customHeight="1" outlineLevel="1">
      <c r="B217" s="1478">
        <v>205</v>
      </c>
      <c r="C217" s="1479"/>
      <c r="D217" s="1492"/>
      <c r="E217" s="1492"/>
      <c r="F217" s="1492"/>
      <c r="G217" s="1483"/>
      <c r="H217" s="1484"/>
      <c r="I217" s="1484"/>
      <c r="J217" s="1485"/>
      <c r="K217" s="1480"/>
      <c r="L217" s="1481"/>
      <c r="M217" s="1481"/>
      <c r="N217" s="1482"/>
      <c r="O217" s="1486"/>
      <c r="P217" s="1487"/>
      <c r="Q217" s="1487"/>
      <c r="R217" s="1488"/>
      <c r="S217" s="1463"/>
      <c r="T217" s="1464"/>
      <c r="U217" s="1464"/>
      <c r="V217" s="1465"/>
      <c r="W217" s="1474"/>
      <c r="X217" s="1474"/>
      <c r="Y217" s="1474"/>
      <c r="Z217" s="1474"/>
      <c r="AA217" s="1489"/>
      <c r="AB217" s="1490"/>
      <c r="AC217" s="1491"/>
      <c r="AD217" s="1489"/>
      <c r="AE217" s="1490"/>
      <c r="AF217" s="1491"/>
      <c r="AG217" s="1471"/>
      <c r="AH217" s="1472"/>
      <c r="AI217" s="1473"/>
      <c r="AJ217" s="1471"/>
      <c r="AK217" s="1472"/>
      <c r="AL217" s="1473"/>
      <c r="AM217" s="50"/>
    </row>
    <row r="218" spans="2:39" ht="24.95" hidden="1" customHeight="1" outlineLevel="1">
      <c r="B218" s="1478">
        <v>206</v>
      </c>
      <c r="C218" s="1479"/>
      <c r="D218" s="1492"/>
      <c r="E218" s="1492"/>
      <c r="F218" s="1492"/>
      <c r="G218" s="1483"/>
      <c r="H218" s="1484"/>
      <c r="I218" s="1484"/>
      <c r="J218" s="1485"/>
      <c r="K218" s="1480"/>
      <c r="L218" s="1481"/>
      <c r="M218" s="1481"/>
      <c r="N218" s="1482"/>
      <c r="O218" s="1486"/>
      <c r="P218" s="1487"/>
      <c r="Q218" s="1487"/>
      <c r="R218" s="1488"/>
      <c r="S218" s="1463"/>
      <c r="T218" s="1464"/>
      <c r="U218" s="1464"/>
      <c r="V218" s="1465"/>
      <c r="W218" s="1474"/>
      <c r="X218" s="1474"/>
      <c r="Y218" s="1474"/>
      <c r="Z218" s="1474"/>
      <c r="AA218" s="1489"/>
      <c r="AB218" s="1490"/>
      <c r="AC218" s="1491"/>
      <c r="AD218" s="1489"/>
      <c r="AE218" s="1490"/>
      <c r="AF218" s="1491"/>
      <c r="AG218" s="1471"/>
      <c r="AH218" s="1472"/>
      <c r="AI218" s="1473"/>
      <c r="AJ218" s="1471"/>
      <c r="AK218" s="1472"/>
      <c r="AL218" s="1473"/>
      <c r="AM218" s="50"/>
    </row>
    <row r="219" spans="2:39" ht="24.95" hidden="1" customHeight="1" outlineLevel="1">
      <c r="B219" s="1478">
        <v>207</v>
      </c>
      <c r="C219" s="1479"/>
      <c r="D219" s="1492"/>
      <c r="E219" s="1492"/>
      <c r="F219" s="1492"/>
      <c r="G219" s="1483"/>
      <c r="H219" s="1484"/>
      <c r="I219" s="1484"/>
      <c r="J219" s="1485"/>
      <c r="K219" s="1480"/>
      <c r="L219" s="1481"/>
      <c r="M219" s="1481"/>
      <c r="N219" s="1482"/>
      <c r="O219" s="1486"/>
      <c r="P219" s="1487"/>
      <c r="Q219" s="1487"/>
      <c r="R219" s="1488"/>
      <c r="S219" s="1463"/>
      <c r="T219" s="1464"/>
      <c r="U219" s="1464"/>
      <c r="V219" s="1465"/>
      <c r="W219" s="1474"/>
      <c r="X219" s="1474"/>
      <c r="Y219" s="1474"/>
      <c r="Z219" s="1474"/>
      <c r="AA219" s="1489"/>
      <c r="AB219" s="1490"/>
      <c r="AC219" s="1491"/>
      <c r="AD219" s="1489"/>
      <c r="AE219" s="1490"/>
      <c r="AF219" s="1491"/>
      <c r="AG219" s="1471"/>
      <c r="AH219" s="1472"/>
      <c r="AI219" s="1473"/>
      <c r="AJ219" s="1471"/>
      <c r="AK219" s="1472"/>
      <c r="AL219" s="1473"/>
      <c r="AM219" s="50"/>
    </row>
    <row r="220" spans="2:39" ht="24.95" hidden="1" customHeight="1" outlineLevel="1">
      <c r="B220" s="1478">
        <v>208</v>
      </c>
      <c r="C220" s="1479"/>
      <c r="D220" s="1492"/>
      <c r="E220" s="1492"/>
      <c r="F220" s="1492"/>
      <c r="G220" s="1483"/>
      <c r="H220" s="1484"/>
      <c r="I220" s="1484"/>
      <c r="J220" s="1485"/>
      <c r="K220" s="1480"/>
      <c r="L220" s="1481"/>
      <c r="M220" s="1481"/>
      <c r="N220" s="1482"/>
      <c r="O220" s="1486"/>
      <c r="P220" s="1487"/>
      <c r="Q220" s="1487"/>
      <c r="R220" s="1488"/>
      <c r="S220" s="1463"/>
      <c r="T220" s="1464"/>
      <c r="U220" s="1464"/>
      <c r="V220" s="1465"/>
      <c r="W220" s="1474"/>
      <c r="X220" s="1474"/>
      <c r="Y220" s="1474"/>
      <c r="Z220" s="1474"/>
      <c r="AA220" s="1489"/>
      <c r="AB220" s="1490"/>
      <c r="AC220" s="1491"/>
      <c r="AD220" s="1489"/>
      <c r="AE220" s="1490"/>
      <c r="AF220" s="1491"/>
      <c r="AG220" s="1471"/>
      <c r="AH220" s="1472"/>
      <c r="AI220" s="1473"/>
      <c r="AJ220" s="1471"/>
      <c r="AK220" s="1472"/>
      <c r="AL220" s="1473"/>
      <c r="AM220" s="50"/>
    </row>
    <row r="221" spans="2:39" ht="24.95" hidden="1" customHeight="1" outlineLevel="1">
      <c r="B221" s="1478">
        <v>209</v>
      </c>
      <c r="C221" s="1479"/>
      <c r="D221" s="1492"/>
      <c r="E221" s="1492"/>
      <c r="F221" s="1492"/>
      <c r="G221" s="1483"/>
      <c r="H221" s="1484"/>
      <c r="I221" s="1484"/>
      <c r="J221" s="1485"/>
      <c r="K221" s="1480"/>
      <c r="L221" s="1481"/>
      <c r="M221" s="1481"/>
      <c r="N221" s="1482"/>
      <c r="O221" s="1486"/>
      <c r="P221" s="1487"/>
      <c r="Q221" s="1487"/>
      <c r="R221" s="1488"/>
      <c r="S221" s="1463"/>
      <c r="T221" s="1464"/>
      <c r="U221" s="1464"/>
      <c r="V221" s="1465"/>
      <c r="W221" s="1474"/>
      <c r="X221" s="1474"/>
      <c r="Y221" s="1474"/>
      <c r="Z221" s="1474"/>
      <c r="AA221" s="1489"/>
      <c r="AB221" s="1490"/>
      <c r="AC221" s="1491"/>
      <c r="AD221" s="1489"/>
      <c r="AE221" s="1490"/>
      <c r="AF221" s="1491"/>
      <c r="AG221" s="1471"/>
      <c r="AH221" s="1472"/>
      <c r="AI221" s="1473"/>
      <c r="AJ221" s="1471"/>
      <c r="AK221" s="1472"/>
      <c r="AL221" s="1473"/>
      <c r="AM221" s="50"/>
    </row>
    <row r="222" spans="2:39" ht="24.95" hidden="1" customHeight="1" outlineLevel="1">
      <c r="B222" s="1478">
        <v>210</v>
      </c>
      <c r="C222" s="1479"/>
      <c r="D222" s="1492"/>
      <c r="E222" s="1492"/>
      <c r="F222" s="1492"/>
      <c r="G222" s="1483"/>
      <c r="H222" s="1484"/>
      <c r="I222" s="1484"/>
      <c r="J222" s="1485"/>
      <c r="K222" s="1480"/>
      <c r="L222" s="1481"/>
      <c r="M222" s="1481"/>
      <c r="N222" s="1482"/>
      <c r="O222" s="1486"/>
      <c r="P222" s="1487"/>
      <c r="Q222" s="1487"/>
      <c r="R222" s="1488"/>
      <c r="S222" s="1463"/>
      <c r="T222" s="1464"/>
      <c r="U222" s="1464"/>
      <c r="V222" s="1465"/>
      <c r="W222" s="1474"/>
      <c r="X222" s="1474"/>
      <c r="Y222" s="1474"/>
      <c r="Z222" s="1474"/>
      <c r="AA222" s="1489"/>
      <c r="AB222" s="1490"/>
      <c r="AC222" s="1491"/>
      <c r="AD222" s="1489"/>
      <c r="AE222" s="1490"/>
      <c r="AF222" s="1491"/>
      <c r="AG222" s="1471"/>
      <c r="AH222" s="1472"/>
      <c r="AI222" s="1473"/>
      <c r="AJ222" s="1471"/>
      <c r="AK222" s="1472"/>
      <c r="AL222" s="1473"/>
      <c r="AM222" s="50"/>
    </row>
    <row r="223" spans="2:39" ht="24.95" hidden="1" customHeight="1" outlineLevel="1">
      <c r="B223" s="1478">
        <v>211</v>
      </c>
      <c r="C223" s="1479"/>
      <c r="D223" s="1492"/>
      <c r="E223" s="1492"/>
      <c r="F223" s="1492"/>
      <c r="G223" s="1483"/>
      <c r="H223" s="1484"/>
      <c r="I223" s="1484"/>
      <c r="J223" s="1485"/>
      <c r="K223" s="1480"/>
      <c r="L223" s="1481"/>
      <c r="M223" s="1481"/>
      <c r="N223" s="1482"/>
      <c r="O223" s="1486"/>
      <c r="P223" s="1487"/>
      <c r="Q223" s="1487"/>
      <c r="R223" s="1488"/>
      <c r="S223" s="1463"/>
      <c r="T223" s="1464"/>
      <c r="U223" s="1464"/>
      <c r="V223" s="1465"/>
      <c r="W223" s="1474"/>
      <c r="X223" s="1474"/>
      <c r="Y223" s="1474"/>
      <c r="Z223" s="1474"/>
      <c r="AA223" s="1489"/>
      <c r="AB223" s="1490"/>
      <c r="AC223" s="1491"/>
      <c r="AD223" s="1489"/>
      <c r="AE223" s="1490"/>
      <c r="AF223" s="1491"/>
      <c r="AG223" s="1471"/>
      <c r="AH223" s="1472"/>
      <c r="AI223" s="1473"/>
      <c r="AJ223" s="1471"/>
      <c r="AK223" s="1472"/>
      <c r="AL223" s="1473"/>
      <c r="AM223" s="50"/>
    </row>
    <row r="224" spans="2:39" ht="24.95" hidden="1" customHeight="1" outlineLevel="1">
      <c r="B224" s="1478">
        <v>212</v>
      </c>
      <c r="C224" s="1479"/>
      <c r="D224" s="1492"/>
      <c r="E224" s="1492"/>
      <c r="F224" s="1492"/>
      <c r="G224" s="1483"/>
      <c r="H224" s="1484"/>
      <c r="I224" s="1484"/>
      <c r="J224" s="1485"/>
      <c r="K224" s="1480"/>
      <c r="L224" s="1481"/>
      <c r="M224" s="1481"/>
      <c r="N224" s="1482"/>
      <c r="O224" s="1486"/>
      <c r="P224" s="1487"/>
      <c r="Q224" s="1487"/>
      <c r="R224" s="1488"/>
      <c r="S224" s="1463"/>
      <c r="T224" s="1464"/>
      <c r="U224" s="1464"/>
      <c r="V224" s="1465"/>
      <c r="W224" s="1474"/>
      <c r="X224" s="1474"/>
      <c r="Y224" s="1474"/>
      <c r="Z224" s="1474"/>
      <c r="AA224" s="1489"/>
      <c r="AB224" s="1490"/>
      <c r="AC224" s="1491"/>
      <c r="AD224" s="1489"/>
      <c r="AE224" s="1490"/>
      <c r="AF224" s="1491"/>
      <c r="AG224" s="1471"/>
      <c r="AH224" s="1472"/>
      <c r="AI224" s="1473"/>
      <c r="AJ224" s="1471"/>
      <c r="AK224" s="1472"/>
      <c r="AL224" s="1473"/>
      <c r="AM224" s="50"/>
    </row>
    <row r="225" spans="2:39" ht="24.95" hidden="1" customHeight="1" outlineLevel="1">
      <c r="B225" s="1478">
        <v>213</v>
      </c>
      <c r="C225" s="1479"/>
      <c r="D225" s="1492"/>
      <c r="E225" s="1492"/>
      <c r="F225" s="1492"/>
      <c r="G225" s="1483"/>
      <c r="H225" s="1484"/>
      <c r="I225" s="1484"/>
      <c r="J225" s="1485"/>
      <c r="K225" s="1480"/>
      <c r="L225" s="1481"/>
      <c r="M225" s="1481"/>
      <c r="N225" s="1482"/>
      <c r="O225" s="1486"/>
      <c r="P225" s="1487"/>
      <c r="Q225" s="1487"/>
      <c r="R225" s="1488"/>
      <c r="S225" s="1463"/>
      <c r="T225" s="1464"/>
      <c r="U225" s="1464"/>
      <c r="V225" s="1465"/>
      <c r="W225" s="1474"/>
      <c r="X225" s="1474"/>
      <c r="Y225" s="1474"/>
      <c r="Z225" s="1474"/>
      <c r="AA225" s="1489"/>
      <c r="AB225" s="1490"/>
      <c r="AC225" s="1491"/>
      <c r="AD225" s="1489"/>
      <c r="AE225" s="1490"/>
      <c r="AF225" s="1491"/>
      <c r="AG225" s="1471"/>
      <c r="AH225" s="1472"/>
      <c r="AI225" s="1473"/>
      <c r="AJ225" s="1471"/>
      <c r="AK225" s="1472"/>
      <c r="AL225" s="1473"/>
      <c r="AM225" s="50"/>
    </row>
    <row r="226" spans="2:39" ht="24.95" hidden="1" customHeight="1" outlineLevel="1">
      <c r="B226" s="1478">
        <v>214</v>
      </c>
      <c r="C226" s="1479"/>
      <c r="D226" s="1492"/>
      <c r="E226" s="1492"/>
      <c r="F226" s="1492"/>
      <c r="G226" s="1483"/>
      <c r="H226" s="1484"/>
      <c r="I226" s="1484"/>
      <c r="J226" s="1485"/>
      <c r="K226" s="1480"/>
      <c r="L226" s="1481"/>
      <c r="M226" s="1481"/>
      <c r="N226" s="1482"/>
      <c r="O226" s="1486"/>
      <c r="P226" s="1487"/>
      <c r="Q226" s="1487"/>
      <c r="R226" s="1488"/>
      <c r="S226" s="1463"/>
      <c r="T226" s="1464"/>
      <c r="U226" s="1464"/>
      <c r="V226" s="1465"/>
      <c r="W226" s="1474"/>
      <c r="X226" s="1474"/>
      <c r="Y226" s="1474"/>
      <c r="Z226" s="1474"/>
      <c r="AA226" s="1489"/>
      <c r="AB226" s="1490"/>
      <c r="AC226" s="1491"/>
      <c r="AD226" s="1489"/>
      <c r="AE226" s="1490"/>
      <c r="AF226" s="1491"/>
      <c r="AG226" s="1471"/>
      <c r="AH226" s="1472"/>
      <c r="AI226" s="1473"/>
      <c r="AJ226" s="1471"/>
      <c r="AK226" s="1472"/>
      <c r="AL226" s="1473"/>
      <c r="AM226" s="50"/>
    </row>
    <row r="227" spans="2:39" ht="24.95" hidden="1" customHeight="1" outlineLevel="1">
      <c r="B227" s="1478">
        <v>215</v>
      </c>
      <c r="C227" s="1479"/>
      <c r="D227" s="1492"/>
      <c r="E227" s="1492"/>
      <c r="F227" s="1492"/>
      <c r="G227" s="1483"/>
      <c r="H227" s="1484"/>
      <c r="I227" s="1484"/>
      <c r="J227" s="1485"/>
      <c r="K227" s="1480"/>
      <c r="L227" s="1481"/>
      <c r="M227" s="1481"/>
      <c r="N227" s="1482"/>
      <c r="O227" s="1486"/>
      <c r="P227" s="1487"/>
      <c r="Q227" s="1487"/>
      <c r="R227" s="1488"/>
      <c r="S227" s="1463"/>
      <c r="T227" s="1464"/>
      <c r="U227" s="1464"/>
      <c r="V227" s="1465"/>
      <c r="W227" s="1474"/>
      <c r="X227" s="1474"/>
      <c r="Y227" s="1474"/>
      <c r="Z227" s="1474"/>
      <c r="AA227" s="1489"/>
      <c r="AB227" s="1490"/>
      <c r="AC227" s="1491"/>
      <c r="AD227" s="1489"/>
      <c r="AE227" s="1490"/>
      <c r="AF227" s="1491"/>
      <c r="AG227" s="1471"/>
      <c r="AH227" s="1472"/>
      <c r="AI227" s="1473"/>
      <c r="AJ227" s="1471"/>
      <c r="AK227" s="1472"/>
      <c r="AL227" s="1473"/>
      <c r="AM227" s="50"/>
    </row>
    <row r="228" spans="2:39" ht="24.95" hidden="1" customHeight="1" outlineLevel="1">
      <c r="B228" s="1478">
        <v>216</v>
      </c>
      <c r="C228" s="1479"/>
      <c r="D228" s="1492"/>
      <c r="E228" s="1492"/>
      <c r="F228" s="1492"/>
      <c r="G228" s="1483"/>
      <c r="H228" s="1484"/>
      <c r="I228" s="1484"/>
      <c r="J228" s="1485"/>
      <c r="K228" s="1480"/>
      <c r="L228" s="1481"/>
      <c r="M228" s="1481"/>
      <c r="N228" s="1482"/>
      <c r="O228" s="1486"/>
      <c r="P228" s="1487"/>
      <c r="Q228" s="1487"/>
      <c r="R228" s="1488"/>
      <c r="S228" s="1463"/>
      <c r="T228" s="1464"/>
      <c r="U228" s="1464"/>
      <c r="V228" s="1465"/>
      <c r="W228" s="1474"/>
      <c r="X228" s="1474"/>
      <c r="Y228" s="1474"/>
      <c r="Z228" s="1474"/>
      <c r="AA228" s="1489"/>
      <c r="AB228" s="1490"/>
      <c r="AC228" s="1491"/>
      <c r="AD228" s="1489"/>
      <c r="AE228" s="1490"/>
      <c r="AF228" s="1491"/>
      <c r="AG228" s="1471"/>
      <c r="AH228" s="1472"/>
      <c r="AI228" s="1473"/>
      <c r="AJ228" s="1471"/>
      <c r="AK228" s="1472"/>
      <c r="AL228" s="1473"/>
      <c r="AM228" s="50"/>
    </row>
    <row r="229" spans="2:39" ht="24.75" hidden="1" customHeight="1" outlineLevel="1">
      <c r="B229" s="1478">
        <v>217</v>
      </c>
      <c r="C229" s="1479"/>
      <c r="D229" s="1492"/>
      <c r="E229" s="1492"/>
      <c r="F229" s="1492"/>
      <c r="G229" s="1483"/>
      <c r="H229" s="1484"/>
      <c r="I229" s="1484"/>
      <c r="J229" s="1485"/>
      <c r="K229" s="1480"/>
      <c r="L229" s="1481"/>
      <c r="M229" s="1481"/>
      <c r="N229" s="1482"/>
      <c r="O229" s="1486"/>
      <c r="P229" s="1487"/>
      <c r="Q229" s="1487"/>
      <c r="R229" s="1488"/>
      <c r="S229" s="1463"/>
      <c r="T229" s="1464"/>
      <c r="U229" s="1464"/>
      <c r="V229" s="1465"/>
      <c r="W229" s="1474"/>
      <c r="X229" s="1474"/>
      <c r="Y229" s="1474"/>
      <c r="Z229" s="1474"/>
      <c r="AA229" s="1489"/>
      <c r="AB229" s="1490"/>
      <c r="AC229" s="1491"/>
      <c r="AD229" s="1489"/>
      <c r="AE229" s="1490"/>
      <c r="AF229" s="1491"/>
      <c r="AG229" s="1471"/>
      <c r="AH229" s="1472"/>
      <c r="AI229" s="1473"/>
      <c r="AJ229" s="1471"/>
      <c r="AK229" s="1472"/>
      <c r="AL229" s="1473"/>
      <c r="AM229" s="50"/>
    </row>
    <row r="230" spans="2:39" ht="24.75" hidden="1" customHeight="1" outlineLevel="1">
      <c r="B230" s="1478">
        <v>218</v>
      </c>
      <c r="C230" s="1479"/>
      <c r="D230" s="1492"/>
      <c r="E230" s="1492"/>
      <c r="F230" s="1492"/>
      <c r="G230" s="1483"/>
      <c r="H230" s="1484"/>
      <c r="I230" s="1484"/>
      <c r="J230" s="1485"/>
      <c r="K230" s="1480"/>
      <c r="L230" s="1481"/>
      <c r="M230" s="1481"/>
      <c r="N230" s="1482"/>
      <c r="O230" s="1486"/>
      <c r="P230" s="1487"/>
      <c r="Q230" s="1487"/>
      <c r="R230" s="1488"/>
      <c r="S230" s="1463"/>
      <c r="T230" s="1464"/>
      <c r="U230" s="1464"/>
      <c r="V230" s="1465"/>
      <c r="W230" s="1474"/>
      <c r="X230" s="1474"/>
      <c r="Y230" s="1474"/>
      <c r="Z230" s="1474"/>
      <c r="AA230" s="1489"/>
      <c r="AB230" s="1490"/>
      <c r="AC230" s="1491"/>
      <c r="AD230" s="1489"/>
      <c r="AE230" s="1490"/>
      <c r="AF230" s="1491"/>
      <c r="AG230" s="1471"/>
      <c r="AH230" s="1472"/>
      <c r="AI230" s="1473"/>
      <c r="AJ230" s="1471"/>
      <c r="AK230" s="1472"/>
      <c r="AL230" s="1473"/>
      <c r="AM230" s="50"/>
    </row>
    <row r="231" spans="2:39" ht="24.75" hidden="1" customHeight="1" outlineLevel="1">
      <c r="B231" s="1478">
        <v>219</v>
      </c>
      <c r="C231" s="1479"/>
      <c r="D231" s="1492"/>
      <c r="E231" s="1492"/>
      <c r="F231" s="1492"/>
      <c r="G231" s="1483"/>
      <c r="H231" s="1484"/>
      <c r="I231" s="1484"/>
      <c r="J231" s="1485"/>
      <c r="K231" s="1480"/>
      <c r="L231" s="1481"/>
      <c r="M231" s="1481"/>
      <c r="N231" s="1482"/>
      <c r="O231" s="1486"/>
      <c r="P231" s="1487"/>
      <c r="Q231" s="1487"/>
      <c r="R231" s="1488"/>
      <c r="S231" s="1463"/>
      <c r="T231" s="1464"/>
      <c r="U231" s="1464"/>
      <c r="V231" s="1465"/>
      <c r="W231" s="1474"/>
      <c r="X231" s="1474"/>
      <c r="Y231" s="1474"/>
      <c r="Z231" s="1474"/>
      <c r="AA231" s="1489"/>
      <c r="AB231" s="1490"/>
      <c r="AC231" s="1491"/>
      <c r="AD231" s="1489"/>
      <c r="AE231" s="1490"/>
      <c r="AF231" s="1491"/>
      <c r="AG231" s="1471"/>
      <c r="AH231" s="1472"/>
      <c r="AI231" s="1473"/>
      <c r="AJ231" s="1471"/>
      <c r="AK231" s="1472"/>
      <c r="AL231" s="1473"/>
    </row>
    <row r="232" spans="2:39" ht="24.75" hidden="1" customHeight="1" outlineLevel="1">
      <c r="B232" s="1478">
        <v>220</v>
      </c>
      <c r="C232" s="1479"/>
      <c r="D232" s="1492"/>
      <c r="E232" s="1492"/>
      <c r="F232" s="1492"/>
      <c r="G232" s="1483"/>
      <c r="H232" s="1484"/>
      <c r="I232" s="1484"/>
      <c r="J232" s="1485"/>
      <c r="K232" s="1480"/>
      <c r="L232" s="1481"/>
      <c r="M232" s="1481"/>
      <c r="N232" s="1482"/>
      <c r="O232" s="1486"/>
      <c r="P232" s="1487"/>
      <c r="Q232" s="1487"/>
      <c r="R232" s="1488"/>
      <c r="S232" s="1463"/>
      <c r="T232" s="1464"/>
      <c r="U232" s="1464"/>
      <c r="V232" s="1465"/>
      <c r="W232" s="1474"/>
      <c r="X232" s="1474"/>
      <c r="Y232" s="1474"/>
      <c r="Z232" s="1474"/>
      <c r="AA232" s="1489"/>
      <c r="AB232" s="1490"/>
      <c r="AC232" s="1491"/>
      <c r="AD232" s="1489"/>
      <c r="AE232" s="1490"/>
      <c r="AF232" s="1491"/>
      <c r="AG232" s="1471"/>
      <c r="AH232" s="1472"/>
      <c r="AI232" s="1473"/>
      <c r="AJ232" s="1471"/>
      <c r="AK232" s="1472"/>
      <c r="AL232" s="1473"/>
    </row>
    <row r="233" spans="2:39" ht="24.75" hidden="1" customHeight="1" outlineLevel="1">
      <c r="B233" s="1478">
        <v>221</v>
      </c>
      <c r="C233" s="1479"/>
      <c r="D233" s="1492"/>
      <c r="E233" s="1492"/>
      <c r="F233" s="1492"/>
      <c r="G233" s="1483"/>
      <c r="H233" s="1484"/>
      <c r="I233" s="1484"/>
      <c r="J233" s="1485"/>
      <c r="K233" s="1480"/>
      <c r="L233" s="1481"/>
      <c r="M233" s="1481"/>
      <c r="N233" s="1482"/>
      <c r="O233" s="1486"/>
      <c r="P233" s="1487"/>
      <c r="Q233" s="1487"/>
      <c r="R233" s="1488"/>
      <c r="S233" s="1463"/>
      <c r="T233" s="1464"/>
      <c r="U233" s="1464"/>
      <c r="V233" s="1465"/>
      <c r="W233" s="1474"/>
      <c r="X233" s="1474"/>
      <c r="Y233" s="1474"/>
      <c r="Z233" s="1474"/>
      <c r="AA233" s="1489"/>
      <c r="AB233" s="1490"/>
      <c r="AC233" s="1491"/>
      <c r="AD233" s="1489"/>
      <c r="AE233" s="1490"/>
      <c r="AF233" s="1491"/>
      <c r="AG233" s="1471"/>
      <c r="AH233" s="1472"/>
      <c r="AI233" s="1473"/>
      <c r="AJ233" s="1471"/>
      <c r="AK233" s="1472"/>
      <c r="AL233" s="1473"/>
    </row>
    <row r="234" spans="2:39" ht="24.75" hidden="1" customHeight="1" outlineLevel="1">
      <c r="B234" s="1478">
        <v>222</v>
      </c>
      <c r="C234" s="1479"/>
      <c r="D234" s="1492"/>
      <c r="E234" s="1492"/>
      <c r="F234" s="1492"/>
      <c r="G234" s="1483"/>
      <c r="H234" s="1484"/>
      <c r="I234" s="1484"/>
      <c r="J234" s="1485"/>
      <c r="K234" s="1480"/>
      <c r="L234" s="1481"/>
      <c r="M234" s="1481"/>
      <c r="N234" s="1482"/>
      <c r="O234" s="1486"/>
      <c r="P234" s="1487"/>
      <c r="Q234" s="1487"/>
      <c r="R234" s="1488"/>
      <c r="S234" s="1463"/>
      <c r="T234" s="1464"/>
      <c r="U234" s="1464"/>
      <c r="V234" s="1465"/>
      <c r="W234" s="1474"/>
      <c r="X234" s="1474"/>
      <c r="Y234" s="1474"/>
      <c r="Z234" s="1474"/>
      <c r="AA234" s="1489"/>
      <c r="AB234" s="1490"/>
      <c r="AC234" s="1491"/>
      <c r="AD234" s="1489"/>
      <c r="AE234" s="1490"/>
      <c r="AF234" s="1491"/>
      <c r="AG234" s="1471"/>
      <c r="AH234" s="1472"/>
      <c r="AI234" s="1473"/>
      <c r="AJ234" s="1471"/>
      <c r="AK234" s="1472"/>
      <c r="AL234" s="1473"/>
    </row>
    <row r="235" spans="2:39" ht="24.75" hidden="1" customHeight="1" outlineLevel="1">
      <c r="B235" s="1478">
        <v>223</v>
      </c>
      <c r="C235" s="1479"/>
      <c r="D235" s="1492"/>
      <c r="E235" s="1492"/>
      <c r="F235" s="1492"/>
      <c r="G235" s="1483"/>
      <c r="H235" s="1484"/>
      <c r="I235" s="1484"/>
      <c r="J235" s="1485"/>
      <c r="K235" s="1480"/>
      <c r="L235" s="1481"/>
      <c r="M235" s="1481"/>
      <c r="N235" s="1482"/>
      <c r="O235" s="1486"/>
      <c r="P235" s="1487"/>
      <c r="Q235" s="1487"/>
      <c r="R235" s="1488"/>
      <c r="S235" s="1463"/>
      <c r="T235" s="1464"/>
      <c r="U235" s="1464"/>
      <c r="V235" s="1465"/>
      <c r="W235" s="1474"/>
      <c r="X235" s="1474"/>
      <c r="Y235" s="1474"/>
      <c r="Z235" s="1474"/>
      <c r="AA235" s="1489"/>
      <c r="AB235" s="1490"/>
      <c r="AC235" s="1491"/>
      <c r="AD235" s="1489"/>
      <c r="AE235" s="1490"/>
      <c r="AF235" s="1491"/>
      <c r="AG235" s="1471"/>
      <c r="AH235" s="1472"/>
      <c r="AI235" s="1473"/>
      <c r="AJ235" s="1471"/>
      <c r="AK235" s="1472"/>
      <c r="AL235" s="1473"/>
    </row>
    <row r="236" spans="2:39" ht="24.75" hidden="1" customHeight="1" outlineLevel="1">
      <c r="B236" s="1478">
        <v>224</v>
      </c>
      <c r="C236" s="1479"/>
      <c r="D236" s="1492"/>
      <c r="E236" s="1492"/>
      <c r="F236" s="1492"/>
      <c r="G236" s="1483"/>
      <c r="H236" s="1484"/>
      <c r="I236" s="1484"/>
      <c r="J236" s="1485"/>
      <c r="K236" s="1480"/>
      <c r="L236" s="1481"/>
      <c r="M236" s="1481"/>
      <c r="N236" s="1482"/>
      <c r="O236" s="1486"/>
      <c r="P236" s="1487"/>
      <c r="Q236" s="1487"/>
      <c r="R236" s="1488"/>
      <c r="S236" s="1463"/>
      <c r="T236" s="1464"/>
      <c r="U236" s="1464"/>
      <c r="V236" s="1465"/>
      <c r="W236" s="1474"/>
      <c r="X236" s="1474"/>
      <c r="Y236" s="1474"/>
      <c r="Z236" s="1474"/>
      <c r="AA236" s="1489"/>
      <c r="AB236" s="1490"/>
      <c r="AC236" s="1491"/>
      <c r="AD236" s="1489"/>
      <c r="AE236" s="1490"/>
      <c r="AF236" s="1491"/>
      <c r="AG236" s="1471"/>
      <c r="AH236" s="1472"/>
      <c r="AI236" s="1473"/>
      <c r="AJ236" s="1471"/>
      <c r="AK236" s="1472"/>
      <c r="AL236" s="1473"/>
    </row>
    <row r="237" spans="2:39" ht="24.75" hidden="1" customHeight="1" outlineLevel="1">
      <c r="B237" s="1478">
        <v>225</v>
      </c>
      <c r="C237" s="1479"/>
      <c r="D237" s="1492"/>
      <c r="E237" s="1492"/>
      <c r="F237" s="1492"/>
      <c r="G237" s="1483"/>
      <c r="H237" s="1484"/>
      <c r="I237" s="1484"/>
      <c r="J237" s="1485"/>
      <c r="K237" s="1480"/>
      <c r="L237" s="1481"/>
      <c r="M237" s="1481"/>
      <c r="N237" s="1482"/>
      <c r="O237" s="1486"/>
      <c r="P237" s="1487"/>
      <c r="Q237" s="1487"/>
      <c r="R237" s="1488"/>
      <c r="S237" s="1463"/>
      <c r="T237" s="1464"/>
      <c r="U237" s="1464"/>
      <c r="V237" s="1465"/>
      <c r="W237" s="1474"/>
      <c r="X237" s="1474"/>
      <c r="Y237" s="1474"/>
      <c r="Z237" s="1474"/>
      <c r="AA237" s="1489"/>
      <c r="AB237" s="1490"/>
      <c r="AC237" s="1491"/>
      <c r="AD237" s="1489"/>
      <c r="AE237" s="1490"/>
      <c r="AF237" s="1491"/>
      <c r="AG237" s="1471"/>
      <c r="AH237" s="1472"/>
      <c r="AI237" s="1473"/>
      <c r="AJ237" s="1471"/>
      <c r="AK237" s="1472"/>
      <c r="AL237" s="1473"/>
    </row>
    <row r="238" spans="2:39" ht="24.75" hidden="1" customHeight="1" outlineLevel="1">
      <c r="B238" s="1478">
        <v>226</v>
      </c>
      <c r="C238" s="1479"/>
      <c r="D238" s="1492"/>
      <c r="E238" s="1492"/>
      <c r="F238" s="1492"/>
      <c r="G238" s="1483"/>
      <c r="H238" s="1484"/>
      <c r="I238" s="1484"/>
      <c r="J238" s="1485"/>
      <c r="K238" s="1480"/>
      <c r="L238" s="1481"/>
      <c r="M238" s="1481"/>
      <c r="N238" s="1482"/>
      <c r="O238" s="1486"/>
      <c r="P238" s="1487"/>
      <c r="Q238" s="1487"/>
      <c r="R238" s="1488"/>
      <c r="S238" s="1463"/>
      <c r="T238" s="1464"/>
      <c r="U238" s="1464"/>
      <c r="V238" s="1465"/>
      <c r="W238" s="1474"/>
      <c r="X238" s="1474"/>
      <c r="Y238" s="1474"/>
      <c r="Z238" s="1474"/>
      <c r="AA238" s="1489"/>
      <c r="AB238" s="1490"/>
      <c r="AC238" s="1491"/>
      <c r="AD238" s="1489"/>
      <c r="AE238" s="1490"/>
      <c r="AF238" s="1491"/>
      <c r="AG238" s="1471"/>
      <c r="AH238" s="1472"/>
      <c r="AI238" s="1473"/>
      <c r="AJ238" s="1471"/>
      <c r="AK238" s="1472"/>
      <c r="AL238" s="1473"/>
    </row>
    <row r="239" spans="2:39" ht="24.75" hidden="1" customHeight="1" outlineLevel="1">
      <c r="B239" s="1478">
        <v>227</v>
      </c>
      <c r="C239" s="1479"/>
      <c r="D239" s="1492"/>
      <c r="E239" s="1492"/>
      <c r="F239" s="1492"/>
      <c r="G239" s="1483"/>
      <c r="H239" s="1484"/>
      <c r="I239" s="1484"/>
      <c r="J239" s="1485"/>
      <c r="K239" s="1480"/>
      <c r="L239" s="1481"/>
      <c r="M239" s="1481"/>
      <c r="N239" s="1482"/>
      <c r="O239" s="1486"/>
      <c r="P239" s="1487"/>
      <c r="Q239" s="1487"/>
      <c r="R239" s="1488"/>
      <c r="S239" s="1463"/>
      <c r="T239" s="1464"/>
      <c r="U239" s="1464"/>
      <c r="V239" s="1465"/>
      <c r="W239" s="1474"/>
      <c r="X239" s="1474"/>
      <c r="Y239" s="1474"/>
      <c r="Z239" s="1474"/>
      <c r="AA239" s="1489"/>
      <c r="AB239" s="1490"/>
      <c r="AC239" s="1491"/>
      <c r="AD239" s="1489"/>
      <c r="AE239" s="1490"/>
      <c r="AF239" s="1491"/>
      <c r="AG239" s="1471"/>
      <c r="AH239" s="1472"/>
      <c r="AI239" s="1473"/>
      <c r="AJ239" s="1471"/>
      <c r="AK239" s="1472"/>
      <c r="AL239" s="1473"/>
    </row>
    <row r="240" spans="2:39" ht="24.75" hidden="1" customHeight="1" outlineLevel="1">
      <c r="B240" s="1478">
        <v>228</v>
      </c>
      <c r="C240" s="1479"/>
      <c r="D240" s="1492"/>
      <c r="E240" s="1492"/>
      <c r="F240" s="1492"/>
      <c r="G240" s="1483"/>
      <c r="H240" s="1484"/>
      <c r="I240" s="1484"/>
      <c r="J240" s="1485"/>
      <c r="K240" s="1480"/>
      <c r="L240" s="1481"/>
      <c r="M240" s="1481"/>
      <c r="N240" s="1482"/>
      <c r="O240" s="1486"/>
      <c r="P240" s="1487"/>
      <c r="Q240" s="1487"/>
      <c r="R240" s="1488"/>
      <c r="S240" s="1463"/>
      <c r="T240" s="1464"/>
      <c r="U240" s="1464"/>
      <c r="V240" s="1465"/>
      <c r="W240" s="1474"/>
      <c r="X240" s="1474"/>
      <c r="Y240" s="1474"/>
      <c r="Z240" s="1474"/>
      <c r="AA240" s="1489"/>
      <c r="AB240" s="1490"/>
      <c r="AC240" s="1491"/>
      <c r="AD240" s="1489"/>
      <c r="AE240" s="1490"/>
      <c r="AF240" s="1491"/>
      <c r="AG240" s="1471"/>
      <c r="AH240" s="1472"/>
      <c r="AI240" s="1473"/>
      <c r="AJ240" s="1471"/>
      <c r="AK240" s="1472"/>
      <c r="AL240" s="1473"/>
    </row>
    <row r="241" spans="2:38" ht="24.75" hidden="1" customHeight="1" outlineLevel="1">
      <c r="B241" s="1478">
        <v>229</v>
      </c>
      <c r="C241" s="1479"/>
      <c r="D241" s="1492"/>
      <c r="E241" s="1492"/>
      <c r="F241" s="1492"/>
      <c r="G241" s="1483"/>
      <c r="H241" s="1484"/>
      <c r="I241" s="1484"/>
      <c r="J241" s="1485"/>
      <c r="K241" s="1480"/>
      <c r="L241" s="1481"/>
      <c r="M241" s="1481"/>
      <c r="N241" s="1482"/>
      <c r="O241" s="1486"/>
      <c r="P241" s="1487"/>
      <c r="Q241" s="1487"/>
      <c r="R241" s="1488"/>
      <c r="S241" s="1463"/>
      <c r="T241" s="1464"/>
      <c r="U241" s="1464"/>
      <c r="V241" s="1465"/>
      <c r="W241" s="1474"/>
      <c r="X241" s="1474"/>
      <c r="Y241" s="1474"/>
      <c r="Z241" s="1474"/>
      <c r="AA241" s="1489"/>
      <c r="AB241" s="1490"/>
      <c r="AC241" s="1491"/>
      <c r="AD241" s="1489"/>
      <c r="AE241" s="1490"/>
      <c r="AF241" s="1491"/>
      <c r="AG241" s="1471"/>
      <c r="AH241" s="1472"/>
      <c r="AI241" s="1473"/>
      <c r="AJ241" s="1471"/>
      <c r="AK241" s="1472"/>
      <c r="AL241" s="1473"/>
    </row>
    <row r="242" spans="2:38" ht="24.75" hidden="1" customHeight="1" outlineLevel="1">
      <c r="B242" s="1478">
        <v>230</v>
      </c>
      <c r="C242" s="1479"/>
      <c r="D242" s="1492"/>
      <c r="E242" s="1492"/>
      <c r="F242" s="1492"/>
      <c r="G242" s="1483"/>
      <c r="H242" s="1484"/>
      <c r="I242" s="1484"/>
      <c r="J242" s="1485"/>
      <c r="K242" s="1480"/>
      <c r="L242" s="1481"/>
      <c r="M242" s="1481"/>
      <c r="N242" s="1482"/>
      <c r="O242" s="1486"/>
      <c r="P242" s="1487"/>
      <c r="Q242" s="1487"/>
      <c r="R242" s="1488"/>
      <c r="S242" s="1463"/>
      <c r="T242" s="1464"/>
      <c r="U242" s="1464"/>
      <c r="V242" s="1465"/>
      <c r="W242" s="1474"/>
      <c r="X242" s="1474"/>
      <c r="Y242" s="1474"/>
      <c r="Z242" s="1474"/>
      <c r="AA242" s="1489"/>
      <c r="AB242" s="1490"/>
      <c r="AC242" s="1491"/>
      <c r="AD242" s="1489"/>
      <c r="AE242" s="1490"/>
      <c r="AF242" s="1491"/>
      <c r="AG242" s="1471"/>
      <c r="AH242" s="1472"/>
      <c r="AI242" s="1473"/>
      <c r="AJ242" s="1471"/>
      <c r="AK242" s="1472"/>
      <c r="AL242" s="1473"/>
    </row>
    <row r="243" spans="2:38" ht="16.5" customHeight="1" collapsed="1"/>
  </sheetData>
  <sheetProtection algorithmName="SHA-512" hashValue="VR9gKZhedAEjg3q7LvJjm5b2g4Vlc21LimSECXBy6SGJFItM6I+lbpvV+L9+DsiwYQyfZBEb7bZvoavcBvsvpw==" saltValue="0FcNVzRH6j3bJ47uDJFLgQ==" spinCount="100000" sheet="1" formatCells="0" formatRows="0" insertColumns="0" insertRows="0" selectLockedCells="1" autoFilter="0" pivotTables="0"/>
  <mergeCells count="2554">
    <mergeCell ref="S242:V242"/>
    <mergeCell ref="W242:Z242"/>
    <mergeCell ref="AA242:AC242"/>
    <mergeCell ref="AD242:AF242"/>
    <mergeCell ref="AG242:AI242"/>
    <mergeCell ref="AJ242:AL242"/>
    <mergeCell ref="W241:Z241"/>
    <mergeCell ref="AA241:AC241"/>
    <mergeCell ref="AD241:AF241"/>
    <mergeCell ref="AG241:AI241"/>
    <mergeCell ref="AJ241:AL241"/>
    <mergeCell ref="B242:C242"/>
    <mergeCell ref="D242:F242"/>
    <mergeCell ref="G242:J242"/>
    <mergeCell ref="K242:N242"/>
    <mergeCell ref="O242:R242"/>
    <mergeCell ref="B241:C241"/>
    <mergeCell ref="D241:F241"/>
    <mergeCell ref="G241:J241"/>
    <mergeCell ref="K241:N241"/>
    <mergeCell ref="O241:R241"/>
    <mergeCell ref="S241:V241"/>
    <mergeCell ref="S240:V240"/>
    <mergeCell ref="W240:Z240"/>
    <mergeCell ref="AA240:AC240"/>
    <mergeCell ref="AD240:AF240"/>
    <mergeCell ref="AG240:AI240"/>
    <mergeCell ref="AJ240:AL240"/>
    <mergeCell ref="W239:Z239"/>
    <mergeCell ref="AA239:AC239"/>
    <mergeCell ref="AD239:AF239"/>
    <mergeCell ref="AG239:AI239"/>
    <mergeCell ref="AJ239:AL239"/>
    <mergeCell ref="B240:C240"/>
    <mergeCell ref="D240:F240"/>
    <mergeCell ref="G240:J240"/>
    <mergeCell ref="K240:N240"/>
    <mergeCell ref="O240:R240"/>
    <mergeCell ref="B239:C239"/>
    <mergeCell ref="D239:F239"/>
    <mergeCell ref="G239:J239"/>
    <mergeCell ref="K239:N239"/>
    <mergeCell ref="O239:R239"/>
    <mergeCell ref="S239:V239"/>
    <mergeCell ref="S238:V238"/>
    <mergeCell ref="W238:Z238"/>
    <mergeCell ref="AA238:AC238"/>
    <mergeCell ref="AD238:AF238"/>
    <mergeCell ref="AG238:AI238"/>
    <mergeCell ref="AJ238:AL238"/>
    <mergeCell ref="W237:Z237"/>
    <mergeCell ref="AA237:AC237"/>
    <mergeCell ref="AD237:AF237"/>
    <mergeCell ref="AG237:AI237"/>
    <mergeCell ref="AJ237:AL237"/>
    <mergeCell ref="B238:C238"/>
    <mergeCell ref="D238:F238"/>
    <mergeCell ref="G238:J238"/>
    <mergeCell ref="K238:N238"/>
    <mergeCell ref="O238:R238"/>
    <mergeCell ref="B237:C237"/>
    <mergeCell ref="D237:F237"/>
    <mergeCell ref="G237:J237"/>
    <mergeCell ref="K237:N237"/>
    <mergeCell ref="O237:R237"/>
    <mergeCell ref="S237:V237"/>
    <mergeCell ref="S236:V236"/>
    <mergeCell ref="W236:Z236"/>
    <mergeCell ref="AA236:AC236"/>
    <mergeCell ref="AD236:AF236"/>
    <mergeCell ref="AG236:AI236"/>
    <mergeCell ref="AJ236:AL236"/>
    <mergeCell ref="W235:Z235"/>
    <mergeCell ref="AA235:AC235"/>
    <mergeCell ref="AD235:AF235"/>
    <mergeCell ref="AG235:AI235"/>
    <mergeCell ref="AJ235:AL235"/>
    <mergeCell ref="B236:C236"/>
    <mergeCell ref="D236:F236"/>
    <mergeCell ref="G236:J236"/>
    <mergeCell ref="K236:N236"/>
    <mergeCell ref="O236:R236"/>
    <mergeCell ref="B235:C235"/>
    <mergeCell ref="D235:F235"/>
    <mergeCell ref="G235:J235"/>
    <mergeCell ref="K235:N235"/>
    <mergeCell ref="O235:R235"/>
    <mergeCell ref="S235:V235"/>
    <mergeCell ref="S234:V234"/>
    <mergeCell ref="W234:Z234"/>
    <mergeCell ref="AA234:AC234"/>
    <mergeCell ref="AD234:AF234"/>
    <mergeCell ref="AG234:AI234"/>
    <mergeCell ref="AJ234:AL234"/>
    <mergeCell ref="W233:Z233"/>
    <mergeCell ref="AA233:AC233"/>
    <mergeCell ref="AD233:AF233"/>
    <mergeCell ref="AG233:AI233"/>
    <mergeCell ref="AJ233:AL233"/>
    <mergeCell ref="B234:C234"/>
    <mergeCell ref="D234:F234"/>
    <mergeCell ref="G234:J234"/>
    <mergeCell ref="K234:N234"/>
    <mergeCell ref="O234:R234"/>
    <mergeCell ref="B233:C233"/>
    <mergeCell ref="D233:F233"/>
    <mergeCell ref="G233:J233"/>
    <mergeCell ref="K233:N233"/>
    <mergeCell ref="O233:R233"/>
    <mergeCell ref="S233:V233"/>
    <mergeCell ref="S232:V232"/>
    <mergeCell ref="W232:Z232"/>
    <mergeCell ref="AA232:AC232"/>
    <mergeCell ref="AD232:AF232"/>
    <mergeCell ref="AG232:AI232"/>
    <mergeCell ref="AJ232:AL232"/>
    <mergeCell ref="W231:Z231"/>
    <mergeCell ref="AA231:AC231"/>
    <mergeCell ref="AD231:AF231"/>
    <mergeCell ref="AG231:AI231"/>
    <mergeCell ref="AJ231:AL231"/>
    <mergeCell ref="B232:C232"/>
    <mergeCell ref="D232:F232"/>
    <mergeCell ref="G232:J232"/>
    <mergeCell ref="K232:N232"/>
    <mergeCell ref="O232:R232"/>
    <mergeCell ref="B231:C231"/>
    <mergeCell ref="D231:F231"/>
    <mergeCell ref="G231:J231"/>
    <mergeCell ref="K231:N231"/>
    <mergeCell ref="O231:R231"/>
    <mergeCell ref="S231:V231"/>
    <mergeCell ref="S230:V230"/>
    <mergeCell ref="W230:Z230"/>
    <mergeCell ref="AA230:AC230"/>
    <mergeCell ref="AD230:AF230"/>
    <mergeCell ref="AG230:AI230"/>
    <mergeCell ref="AJ230:AL230"/>
    <mergeCell ref="W229:Z229"/>
    <mergeCell ref="AA229:AC229"/>
    <mergeCell ref="AD229:AF229"/>
    <mergeCell ref="AG229:AI229"/>
    <mergeCell ref="AJ229:AL229"/>
    <mergeCell ref="B230:C230"/>
    <mergeCell ref="D230:F230"/>
    <mergeCell ref="G230:J230"/>
    <mergeCell ref="K230:N230"/>
    <mergeCell ref="O230:R230"/>
    <mergeCell ref="B229:C229"/>
    <mergeCell ref="D229:F229"/>
    <mergeCell ref="G229:J229"/>
    <mergeCell ref="K229:N229"/>
    <mergeCell ref="O229:R229"/>
    <mergeCell ref="S229:V229"/>
    <mergeCell ref="S228:V228"/>
    <mergeCell ref="W228:Z228"/>
    <mergeCell ref="AA228:AC228"/>
    <mergeCell ref="AD228:AF228"/>
    <mergeCell ref="AG228:AI228"/>
    <mergeCell ref="AJ228:AL228"/>
    <mergeCell ref="W227:Z227"/>
    <mergeCell ref="AA227:AC227"/>
    <mergeCell ref="AD227:AF227"/>
    <mergeCell ref="AG227:AI227"/>
    <mergeCell ref="AJ227:AL227"/>
    <mergeCell ref="B228:C228"/>
    <mergeCell ref="D228:F228"/>
    <mergeCell ref="G228:J228"/>
    <mergeCell ref="K228:N228"/>
    <mergeCell ref="O228:R228"/>
    <mergeCell ref="B227:C227"/>
    <mergeCell ref="D227:F227"/>
    <mergeCell ref="G227:J227"/>
    <mergeCell ref="K227:N227"/>
    <mergeCell ref="O227:R227"/>
    <mergeCell ref="S227:V227"/>
    <mergeCell ref="S226:V226"/>
    <mergeCell ref="W226:Z226"/>
    <mergeCell ref="AA226:AC226"/>
    <mergeCell ref="AD226:AF226"/>
    <mergeCell ref="AG226:AI226"/>
    <mergeCell ref="AJ226:AL226"/>
    <mergeCell ref="W225:Z225"/>
    <mergeCell ref="AA225:AC225"/>
    <mergeCell ref="AD225:AF225"/>
    <mergeCell ref="AG225:AI225"/>
    <mergeCell ref="AJ225:AL225"/>
    <mergeCell ref="B226:C226"/>
    <mergeCell ref="D226:F226"/>
    <mergeCell ref="G226:J226"/>
    <mergeCell ref="K226:N226"/>
    <mergeCell ref="O226:R226"/>
    <mergeCell ref="B225:C225"/>
    <mergeCell ref="D225:F225"/>
    <mergeCell ref="G225:J225"/>
    <mergeCell ref="K225:N225"/>
    <mergeCell ref="O225:R225"/>
    <mergeCell ref="S225:V225"/>
    <mergeCell ref="S224:V224"/>
    <mergeCell ref="W224:Z224"/>
    <mergeCell ref="AA224:AC224"/>
    <mergeCell ref="AD224:AF224"/>
    <mergeCell ref="AG224:AI224"/>
    <mergeCell ref="AJ224:AL224"/>
    <mergeCell ref="W223:Z223"/>
    <mergeCell ref="AA223:AC223"/>
    <mergeCell ref="AD223:AF223"/>
    <mergeCell ref="AG223:AI223"/>
    <mergeCell ref="AJ223:AL223"/>
    <mergeCell ref="B224:C224"/>
    <mergeCell ref="D224:F224"/>
    <mergeCell ref="G224:J224"/>
    <mergeCell ref="K224:N224"/>
    <mergeCell ref="O224:R224"/>
    <mergeCell ref="B223:C223"/>
    <mergeCell ref="D223:F223"/>
    <mergeCell ref="G223:J223"/>
    <mergeCell ref="K223:N223"/>
    <mergeCell ref="O223:R223"/>
    <mergeCell ref="S223:V223"/>
    <mergeCell ref="S222:V222"/>
    <mergeCell ref="W222:Z222"/>
    <mergeCell ref="AA222:AC222"/>
    <mergeCell ref="AD222:AF222"/>
    <mergeCell ref="AG222:AI222"/>
    <mergeCell ref="AJ222:AL222"/>
    <mergeCell ref="W221:Z221"/>
    <mergeCell ref="AA221:AC221"/>
    <mergeCell ref="AD221:AF221"/>
    <mergeCell ref="AG221:AI221"/>
    <mergeCell ref="AJ221:AL221"/>
    <mergeCell ref="B222:C222"/>
    <mergeCell ref="D222:F222"/>
    <mergeCell ref="G222:J222"/>
    <mergeCell ref="K222:N222"/>
    <mergeCell ref="O222:R222"/>
    <mergeCell ref="B221:C221"/>
    <mergeCell ref="D221:F221"/>
    <mergeCell ref="G221:J221"/>
    <mergeCell ref="K221:N221"/>
    <mergeCell ref="O221:R221"/>
    <mergeCell ref="S221:V221"/>
    <mergeCell ref="S220:V220"/>
    <mergeCell ref="W220:Z220"/>
    <mergeCell ref="AA220:AC220"/>
    <mergeCell ref="AD220:AF220"/>
    <mergeCell ref="AG220:AI220"/>
    <mergeCell ref="AJ220:AL220"/>
    <mergeCell ref="W219:Z219"/>
    <mergeCell ref="AA219:AC219"/>
    <mergeCell ref="AD219:AF219"/>
    <mergeCell ref="AG219:AI219"/>
    <mergeCell ref="AJ219:AL219"/>
    <mergeCell ref="B220:C220"/>
    <mergeCell ref="D220:F220"/>
    <mergeCell ref="G220:J220"/>
    <mergeCell ref="K220:N220"/>
    <mergeCell ref="O220:R220"/>
    <mergeCell ref="B219:C219"/>
    <mergeCell ref="D219:F219"/>
    <mergeCell ref="G219:J219"/>
    <mergeCell ref="K219:N219"/>
    <mergeCell ref="O219:R219"/>
    <mergeCell ref="S219:V219"/>
    <mergeCell ref="S218:V218"/>
    <mergeCell ref="W218:Z218"/>
    <mergeCell ref="AA218:AC218"/>
    <mergeCell ref="AD218:AF218"/>
    <mergeCell ref="AG218:AI218"/>
    <mergeCell ref="AJ218:AL218"/>
    <mergeCell ref="W217:Z217"/>
    <mergeCell ref="AA217:AC217"/>
    <mergeCell ref="AD217:AF217"/>
    <mergeCell ref="AG217:AI217"/>
    <mergeCell ref="AJ217:AL217"/>
    <mergeCell ref="B218:C218"/>
    <mergeCell ref="D218:F218"/>
    <mergeCell ref="G218:J218"/>
    <mergeCell ref="K218:N218"/>
    <mergeCell ref="O218:R218"/>
    <mergeCell ref="B217:C217"/>
    <mergeCell ref="D217:F217"/>
    <mergeCell ref="G217:J217"/>
    <mergeCell ref="K217:N217"/>
    <mergeCell ref="O217:R217"/>
    <mergeCell ref="S217:V217"/>
    <mergeCell ref="S216:V216"/>
    <mergeCell ref="W216:Z216"/>
    <mergeCell ref="AA216:AC216"/>
    <mergeCell ref="AD216:AF216"/>
    <mergeCell ref="AG216:AI216"/>
    <mergeCell ref="AJ216:AL216"/>
    <mergeCell ref="W215:Z215"/>
    <mergeCell ref="AA215:AC215"/>
    <mergeCell ref="AD215:AF215"/>
    <mergeCell ref="AG215:AI215"/>
    <mergeCell ref="AJ215:AL215"/>
    <mergeCell ref="B216:C216"/>
    <mergeCell ref="D216:F216"/>
    <mergeCell ref="G216:J216"/>
    <mergeCell ref="K216:N216"/>
    <mergeCell ref="O216:R216"/>
    <mergeCell ref="B215:C215"/>
    <mergeCell ref="D215:F215"/>
    <mergeCell ref="G215:J215"/>
    <mergeCell ref="K215:N215"/>
    <mergeCell ref="O215:R215"/>
    <mergeCell ref="S215:V215"/>
    <mergeCell ref="S214:V214"/>
    <mergeCell ref="W214:Z214"/>
    <mergeCell ref="AA214:AC214"/>
    <mergeCell ref="AD214:AF214"/>
    <mergeCell ref="AG214:AI214"/>
    <mergeCell ref="AJ214:AL214"/>
    <mergeCell ref="W213:Z213"/>
    <mergeCell ref="AA213:AC213"/>
    <mergeCell ref="AD213:AF213"/>
    <mergeCell ref="AG213:AI213"/>
    <mergeCell ref="AJ213:AL213"/>
    <mergeCell ref="B214:C214"/>
    <mergeCell ref="D214:F214"/>
    <mergeCell ref="G214:J214"/>
    <mergeCell ref="K214:N214"/>
    <mergeCell ref="O214:R214"/>
    <mergeCell ref="B213:C213"/>
    <mergeCell ref="D213:F213"/>
    <mergeCell ref="G213:J213"/>
    <mergeCell ref="K213:N213"/>
    <mergeCell ref="O213:R213"/>
    <mergeCell ref="S213:V213"/>
    <mergeCell ref="S212:V212"/>
    <mergeCell ref="W212:Z212"/>
    <mergeCell ref="AA212:AC212"/>
    <mergeCell ref="AD212:AF212"/>
    <mergeCell ref="AG212:AI212"/>
    <mergeCell ref="AJ212:AL212"/>
    <mergeCell ref="W211:Z211"/>
    <mergeCell ref="AA211:AC211"/>
    <mergeCell ref="AD211:AF211"/>
    <mergeCell ref="AG211:AI211"/>
    <mergeCell ref="AJ211:AL211"/>
    <mergeCell ref="B212:C212"/>
    <mergeCell ref="D212:F212"/>
    <mergeCell ref="G212:J212"/>
    <mergeCell ref="K212:N212"/>
    <mergeCell ref="O212:R212"/>
    <mergeCell ref="B211:C211"/>
    <mergeCell ref="D211:F211"/>
    <mergeCell ref="G211:J211"/>
    <mergeCell ref="K211:N211"/>
    <mergeCell ref="O211:R211"/>
    <mergeCell ref="S211:V211"/>
    <mergeCell ref="S210:V210"/>
    <mergeCell ref="W210:Z210"/>
    <mergeCell ref="AA210:AC210"/>
    <mergeCell ref="AD210:AF210"/>
    <mergeCell ref="AG210:AI210"/>
    <mergeCell ref="AJ210:AL210"/>
    <mergeCell ref="W209:Z209"/>
    <mergeCell ref="AA209:AC209"/>
    <mergeCell ref="AD209:AF209"/>
    <mergeCell ref="AG209:AI209"/>
    <mergeCell ref="AJ209:AL209"/>
    <mergeCell ref="B210:C210"/>
    <mergeCell ref="D210:F210"/>
    <mergeCell ref="G210:J210"/>
    <mergeCell ref="K210:N210"/>
    <mergeCell ref="O210:R210"/>
    <mergeCell ref="B209:C209"/>
    <mergeCell ref="D209:F209"/>
    <mergeCell ref="G209:J209"/>
    <mergeCell ref="K209:N209"/>
    <mergeCell ref="O209:R209"/>
    <mergeCell ref="S209:V209"/>
    <mergeCell ref="S208:V208"/>
    <mergeCell ref="W208:Z208"/>
    <mergeCell ref="AA208:AC208"/>
    <mergeCell ref="AD208:AF208"/>
    <mergeCell ref="AG208:AI208"/>
    <mergeCell ref="AJ208:AL208"/>
    <mergeCell ref="W207:Z207"/>
    <mergeCell ref="AA207:AC207"/>
    <mergeCell ref="AD207:AF207"/>
    <mergeCell ref="AG207:AI207"/>
    <mergeCell ref="AJ207:AL207"/>
    <mergeCell ref="B208:C208"/>
    <mergeCell ref="D208:F208"/>
    <mergeCell ref="G208:J208"/>
    <mergeCell ref="K208:N208"/>
    <mergeCell ref="O208:R208"/>
    <mergeCell ref="B207:C207"/>
    <mergeCell ref="D207:F207"/>
    <mergeCell ref="G207:J207"/>
    <mergeCell ref="K207:N207"/>
    <mergeCell ref="O207:R207"/>
    <mergeCell ref="S207:V207"/>
    <mergeCell ref="S206:V206"/>
    <mergeCell ref="W206:Z206"/>
    <mergeCell ref="AA206:AC206"/>
    <mergeCell ref="AD206:AF206"/>
    <mergeCell ref="AG206:AI206"/>
    <mergeCell ref="AJ206:AL206"/>
    <mergeCell ref="W205:Z205"/>
    <mergeCell ref="AA205:AC205"/>
    <mergeCell ref="AD205:AF205"/>
    <mergeCell ref="AG205:AI205"/>
    <mergeCell ref="AJ205:AL205"/>
    <mergeCell ref="B206:C206"/>
    <mergeCell ref="D206:F206"/>
    <mergeCell ref="G206:J206"/>
    <mergeCell ref="K206:N206"/>
    <mergeCell ref="O206:R206"/>
    <mergeCell ref="B205:C205"/>
    <mergeCell ref="D205:F205"/>
    <mergeCell ref="G205:J205"/>
    <mergeCell ref="K205:N205"/>
    <mergeCell ref="O205:R205"/>
    <mergeCell ref="S205:V205"/>
    <mergeCell ref="S204:V204"/>
    <mergeCell ref="W204:Z204"/>
    <mergeCell ref="AA204:AC204"/>
    <mergeCell ref="AD204:AF204"/>
    <mergeCell ref="AG204:AI204"/>
    <mergeCell ref="AJ204:AL204"/>
    <mergeCell ref="W203:Z203"/>
    <mergeCell ref="AA203:AC203"/>
    <mergeCell ref="AD203:AF203"/>
    <mergeCell ref="AG203:AI203"/>
    <mergeCell ref="AJ203:AL203"/>
    <mergeCell ref="B204:C204"/>
    <mergeCell ref="D204:F204"/>
    <mergeCell ref="G204:J204"/>
    <mergeCell ref="K204:N204"/>
    <mergeCell ref="O204:R204"/>
    <mergeCell ref="B203:C203"/>
    <mergeCell ref="D203:F203"/>
    <mergeCell ref="G203:J203"/>
    <mergeCell ref="K203:N203"/>
    <mergeCell ref="O203:R203"/>
    <mergeCell ref="S203:V203"/>
    <mergeCell ref="S202:V202"/>
    <mergeCell ref="W202:Z202"/>
    <mergeCell ref="AA202:AC202"/>
    <mergeCell ref="AD202:AF202"/>
    <mergeCell ref="AG202:AI202"/>
    <mergeCell ref="AJ202:AL202"/>
    <mergeCell ref="W201:Z201"/>
    <mergeCell ref="AA201:AC201"/>
    <mergeCell ref="AD201:AF201"/>
    <mergeCell ref="AG201:AI201"/>
    <mergeCell ref="AJ201:AL201"/>
    <mergeCell ref="B202:C202"/>
    <mergeCell ref="D202:F202"/>
    <mergeCell ref="G202:J202"/>
    <mergeCell ref="K202:N202"/>
    <mergeCell ref="O202:R202"/>
    <mergeCell ref="B201:C201"/>
    <mergeCell ref="D201:F201"/>
    <mergeCell ref="G201:J201"/>
    <mergeCell ref="K201:N201"/>
    <mergeCell ref="O201:R201"/>
    <mergeCell ref="S201:V201"/>
    <mergeCell ref="S200:V200"/>
    <mergeCell ref="W200:Z200"/>
    <mergeCell ref="AA200:AC200"/>
    <mergeCell ref="AD200:AF200"/>
    <mergeCell ref="AG200:AI200"/>
    <mergeCell ref="AJ200:AL200"/>
    <mergeCell ref="W199:Z199"/>
    <mergeCell ref="AA199:AC199"/>
    <mergeCell ref="AD199:AF199"/>
    <mergeCell ref="AG199:AI199"/>
    <mergeCell ref="AJ199:AL199"/>
    <mergeCell ref="B200:C200"/>
    <mergeCell ref="D200:F200"/>
    <mergeCell ref="G200:J200"/>
    <mergeCell ref="K200:N200"/>
    <mergeCell ref="O200:R200"/>
    <mergeCell ref="B199:C199"/>
    <mergeCell ref="D199:F199"/>
    <mergeCell ref="G199:J199"/>
    <mergeCell ref="K199:N199"/>
    <mergeCell ref="O199:R199"/>
    <mergeCell ref="S199:V199"/>
    <mergeCell ref="S198:V198"/>
    <mergeCell ref="W198:Z198"/>
    <mergeCell ref="AA198:AC198"/>
    <mergeCell ref="AD198:AF198"/>
    <mergeCell ref="AG198:AI198"/>
    <mergeCell ref="AJ198:AL198"/>
    <mergeCell ref="W197:Z197"/>
    <mergeCell ref="AA197:AC197"/>
    <mergeCell ref="AD197:AF197"/>
    <mergeCell ref="AG197:AI197"/>
    <mergeCell ref="AJ197:AL197"/>
    <mergeCell ref="B198:C198"/>
    <mergeCell ref="D198:F198"/>
    <mergeCell ref="G198:J198"/>
    <mergeCell ref="K198:N198"/>
    <mergeCell ref="O198:R198"/>
    <mergeCell ref="B197:C197"/>
    <mergeCell ref="D197:F197"/>
    <mergeCell ref="G197:J197"/>
    <mergeCell ref="K197:N197"/>
    <mergeCell ref="O197:R197"/>
    <mergeCell ref="S197:V197"/>
    <mergeCell ref="S196:V196"/>
    <mergeCell ref="W196:Z196"/>
    <mergeCell ref="AA196:AC196"/>
    <mergeCell ref="AD196:AF196"/>
    <mergeCell ref="AG196:AI196"/>
    <mergeCell ref="AJ196:AL196"/>
    <mergeCell ref="W195:Z195"/>
    <mergeCell ref="AA195:AC195"/>
    <mergeCell ref="AD195:AF195"/>
    <mergeCell ref="AG195:AI195"/>
    <mergeCell ref="AJ195:AL195"/>
    <mergeCell ref="B196:C196"/>
    <mergeCell ref="D196:F196"/>
    <mergeCell ref="G196:J196"/>
    <mergeCell ref="K196:N196"/>
    <mergeCell ref="O196:R196"/>
    <mergeCell ref="B195:C195"/>
    <mergeCell ref="D195:F195"/>
    <mergeCell ref="G195:J195"/>
    <mergeCell ref="K195:N195"/>
    <mergeCell ref="O195:R195"/>
    <mergeCell ref="S195:V195"/>
    <mergeCell ref="S194:V194"/>
    <mergeCell ref="W194:Z194"/>
    <mergeCell ref="AA194:AC194"/>
    <mergeCell ref="AD194:AF194"/>
    <mergeCell ref="AG194:AI194"/>
    <mergeCell ref="AJ194:AL194"/>
    <mergeCell ref="W193:Z193"/>
    <mergeCell ref="AA193:AC193"/>
    <mergeCell ref="AD193:AF193"/>
    <mergeCell ref="AG193:AI193"/>
    <mergeCell ref="AJ193:AL193"/>
    <mergeCell ref="B194:C194"/>
    <mergeCell ref="D194:F194"/>
    <mergeCell ref="G194:J194"/>
    <mergeCell ref="K194:N194"/>
    <mergeCell ref="O194:R194"/>
    <mergeCell ref="B193:C193"/>
    <mergeCell ref="D193:F193"/>
    <mergeCell ref="G193:J193"/>
    <mergeCell ref="K193:N193"/>
    <mergeCell ref="O193:R193"/>
    <mergeCell ref="S193:V193"/>
    <mergeCell ref="S192:V192"/>
    <mergeCell ref="W192:Z192"/>
    <mergeCell ref="AA192:AC192"/>
    <mergeCell ref="AD192:AF192"/>
    <mergeCell ref="AG192:AI192"/>
    <mergeCell ref="AJ192:AL192"/>
    <mergeCell ref="W191:Z191"/>
    <mergeCell ref="AA191:AC191"/>
    <mergeCell ref="AD191:AF191"/>
    <mergeCell ref="AG191:AI191"/>
    <mergeCell ref="AJ191:AL191"/>
    <mergeCell ref="B192:C192"/>
    <mergeCell ref="D192:F192"/>
    <mergeCell ref="G192:J192"/>
    <mergeCell ref="K192:N192"/>
    <mergeCell ref="O192:R192"/>
    <mergeCell ref="B191:C191"/>
    <mergeCell ref="D191:F191"/>
    <mergeCell ref="G191:J191"/>
    <mergeCell ref="K191:N191"/>
    <mergeCell ref="O191:R191"/>
    <mergeCell ref="S191:V191"/>
    <mergeCell ref="S190:V190"/>
    <mergeCell ref="W190:Z190"/>
    <mergeCell ref="AA190:AC190"/>
    <mergeCell ref="AD190:AF190"/>
    <mergeCell ref="AG190:AI190"/>
    <mergeCell ref="AJ190:AL190"/>
    <mergeCell ref="W189:Z189"/>
    <mergeCell ref="AA189:AC189"/>
    <mergeCell ref="AD189:AF189"/>
    <mergeCell ref="AG189:AI189"/>
    <mergeCell ref="AJ189:AL189"/>
    <mergeCell ref="B190:C190"/>
    <mergeCell ref="D190:F190"/>
    <mergeCell ref="G190:J190"/>
    <mergeCell ref="K190:N190"/>
    <mergeCell ref="O190:R190"/>
    <mergeCell ref="B189:C189"/>
    <mergeCell ref="D189:F189"/>
    <mergeCell ref="G189:J189"/>
    <mergeCell ref="K189:N189"/>
    <mergeCell ref="O189:R189"/>
    <mergeCell ref="S189:V189"/>
    <mergeCell ref="S188:V188"/>
    <mergeCell ref="W188:Z188"/>
    <mergeCell ref="AA188:AC188"/>
    <mergeCell ref="AD188:AF188"/>
    <mergeCell ref="AG188:AI188"/>
    <mergeCell ref="AJ188:AL188"/>
    <mergeCell ref="W187:Z187"/>
    <mergeCell ref="AA187:AC187"/>
    <mergeCell ref="AD187:AF187"/>
    <mergeCell ref="AG187:AI187"/>
    <mergeCell ref="AJ187:AL187"/>
    <mergeCell ref="B188:C188"/>
    <mergeCell ref="D188:F188"/>
    <mergeCell ref="G188:J188"/>
    <mergeCell ref="K188:N188"/>
    <mergeCell ref="O188:R188"/>
    <mergeCell ref="B187:C187"/>
    <mergeCell ref="D187:F187"/>
    <mergeCell ref="G187:J187"/>
    <mergeCell ref="K187:N187"/>
    <mergeCell ref="O187:R187"/>
    <mergeCell ref="S187:V187"/>
    <mergeCell ref="S186:V186"/>
    <mergeCell ref="W186:Z186"/>
    <mergeCell ref="AA186:AC186"/>
    <mergeCell ref="AD186:AF186"/>
    <mergeCell ref="AG186:AI186"/>
    <mergeCell ref="AJ186:AL186"/>
    <mergeCell ref="W185:Z185"/>
    <mergeCell ref="AA185:AC185"/>
    <mergeCell ref="AD185:AF185"/>
    <mergeCell ref="AG185:AI185"/>
    <mergeCell ref="AJ185:AL185"/>
    <mergeCell ref="B186:C186"/>
    <mergeCell ref="D186:F186"/>
    <mergeCell ref="G186:J186"/>
    <mergeCell ref="K186:N186"/>
    <mergeCell ref="O186:R186"/>
    <mergeCell ref="B185:C185"/>
    <mergeCell ref="D185:F185"/>
    <mergeCell ref="G185:J185"/>
    <mergeCell ref="K185:N185"/>
    <mergeCell ref="O185:R185"/>
    <mergeCell ref="S185:V185"/>
    <mergeCell ref="S184:V184"/>
    <mergeCell ref="W184:Z184"/>
    <mergeCell ref="AA184:AC184"/>
    <mergeCell ref="AD184:AF184"/>
    <mergeCell ref="AG184:AI184"/>
    <mergeCell ref="AJ184:AL184"/>
    <mergeCell ref="W183:Z183"/>
    <mergeCell ref="AA183:AC183"/>
    <mergeCell ref="AD183:AF183"/>
    <mergeCell ref="AG183:AI183"/>
    <mergeCell ref="AJ183:AL183"/>
    <mergeCell ref="B184:C184"/>
    <mergeCell ref="D184:F184"/>
    <mergeCell ref="G184:J184"/>
    <mergeCell ref="K184:N184"/>
    <mergeCell ref="O184:R184"/>
    <mergeCell ref="B183:C183"/>
    <mergeCell ref="D183:F183"/>
    <mergeCell ref="G183:J183"/>
    <mergeCell ref="K183:N183"/>
    <mergeCell ref="O183:R183"/>
    <mergeCell ref="S183:V183"/>
    <mergeCell ref="S182:V182"/>
    <mergeCell ref="W182:Z182"/>
    <mergeCell ref="AA182:AC182"/>
    <mergeCell ref="AD182:AF182"/>
    <mergeCell ref="AG182:AI182"/>
    <mergeCell ref="AJ182:AL182"/>
    <mergeCell ref="W181:Z181"/>
    <mergeCell ref="AA181:AC181"/>
    <mergeCell ref="AD181:AF181"/>
    <mergeCell ref="AG181:AI181"/>
    <mergeCell ref="AJ181:AL181"/>
    <mergeCell ref="B182:C182"/>
    <mergeCell ref="D182:F182"/>
    <mergeCell ref="G182:J182"/>
    <mergeCell ref="K182:N182"/>
    <mergeCell ref="O182:R182"/>
    <mergeCell ref="B181:C181"/>
    <mergeCell ref="D181:F181"/>
    <mergeCell ref="G181:J181"/>
    <mergeCell ref="K181:N181"/>
    <mergeCell ref="O181:R181"/>
    <mergeCell ref="S181:V181"/>
    <mergeCell ref="S180:V180"/>
    <mergeCell ref="W180:Z180"/>
    <mergeCell ref="AA180:AC180"/>
    <mergeCell ref="AD180:AF180"/>
    <mergeCell ref="AG180:AI180"/>
    <mergeCell ref="AJ180:AL180"/>
    <mergeCell ref="W179:Z179"/>
    <mergeCell ref="AA179:AC179"/>
    <mergeCell ref="AD179:AF179"/>
    <mergeCell ref="AG179:AI179"/>
    <mergeCell ref="AJ179:AL179"/>
    <mergeCell ref="B180:C180"/>
    <mergeCell ref="D180:F180"/>
    <mergeCell ref="G180:J180"/>
    <mergeCell ref="K180:N180"/>
    <mergeCell ref="O180:R180"/>
    <mergeCell ref="B179:C179"/>
    <mergeCell ref="D179:F179"/>
    <mergeCell ref="G179:J179"/>
    <mergeCell ref="K179:N179"/>
    <mergeCell ref="O179:R179"/>
    <mergeCell ref="S179:V179"/>
    <mergeCell ref="S178:V178"/>
    <mergeCell ref="W178:Z178"/>
    <mergeCell ref="AA178:AC178"/>
    <mergeCell ref="AD178:AF178"/>
    <mergeCell ref="AG178:AI178"/>
    <mergeCell ref="AJ178:AL178"/>
    <mergeCell ref="W177:Z177"/>
    <mergeCell ref="AA177:AC177"/>
    <mergeCell ref="AD177:AF177"/>
    <mergeCell ref="AG177:AI177"/>
    <mergeCell ref="AJ177:AL177"/>
    <mergeCell ref="B178:C178"/>
    <mergeCell ref="D178:F178"/>
    <mergeCell ref="G178:J178"/>
    <mergeCell ref="K178:N178"/>
    <mergeCell ref="O178:R178"/>
    <mergeCell ref="B177:C177"/>
    <mergeCell ref="D177:F177"/>
    <mergeCell ref="G177:J177"/>
    <mergeCell ref="K177:N177"/>
    <mergeCell ref="O177:R177"/>
    <mergeCell ref="S177:V177"/>
    <mergeCell ref="S176:V176"/>
    <mergeCell ref="W176:Z176"/>
    <mergeCell ref="AA176:AC176"/>
    <mergeCell ref="AD176:AF176"/>
    <mergeCell ref="AG176:AI176"/>
    <mergeCell ref="AJ176:AL176"/>
    <mergeCell ref="W175:Z175"/>
    <mergeCell ref="AA175:AC175"/>
    <mergeCell ref="AD175:AF175"/>
    <mergeCell ref="AG175:AI175"/>
    <mergeCell ref="AJ175:AL175"/>
    <mergeCell ref="B176:C176"/>
    <mergeCell ref="D176:F176"/>
    <mergeCell ref="G176:J176"/>
    <mergeCell ref="K176:N176"/>
    <mergeCell ref="O176:R176"/>
    <mergeCell ref="B175:C175"/>
    <mergeCell ref="D175:F175"/>
    <mergeCell ref="G175:J175"/>
    <mergeCell ref="K175:N175"/>
    <mergeCell ref="O175:R175"/>
    <mergeCell ref="S175:V175"/>
    <mergeCell ref="S174:V174"/>
    <mergeCell ref="W174:Z174"/>
    <mergeCell ref="AA174:AC174"/>
    <mergeCell ref="AD174:AF174"/>
    <mergeCell ref="AG174:AI174"/>
    <mergeCell ref="AJ174:AL174"/>
    <mergeCell ref="W173:Z173"/>
    <mergeCell ref="AA173:AC173"/>
    <mergeCell ref="AD173:AF173"/>
    <mergeCell ref="AG173:AI173"/>
    <mergeCell ref="AJ173:AL173"/>
    <mergeCell ref="B174:C174"/>
    <mergeCell ref="D174:F174"/>
    <mergeCell ref="G174:J174"/>
    <mergeCell ref="K174:N174"/>
    <mergeCell ref="O174:R174"/>
    <mergeCell ref="B173:C173"/>
    <mergeCell ref="D173:F173"/>
    <mergeCell ref="G173:J173"/>
    <mergeCell ref="K173:N173"/>
    <mergeCell ref="O173:R173"/>
    <mergeCell ref="S173:V173"/>
    <mergeCell ref="S172:V172"/>
    <mergeCell ref="W172:Z172"/>
    <mergeCell ref="AA172:AC172"/>
    <mergeCell ref="AD172:AF172"/>
    <mergeCell ref="AG172:AI172"/>
    <mergeCell ref="AJ172:AL172"/>
    <mergeCell ref="W171:Z171"/>
    <mergeCell ref="AA171:AC171"/>
    <mergeCell ref="AD171:AF171"/>
    <mergeCell ref="AG171:AI171"/>
    <mergeCell ref="AJ171:AL171"/>
    <mergeCell ref="B172:C172"/>
    <mergeCell ref="D172:F172"/>
    <mergeCell ref="G172:J172"/>
    <mergeCell ref="K172:N172"/>
    <mergeCell ref="O172:R172"/>
    <mergeCell ref="B171:C171"/>
    <mergeCell ref="D171:F171"/>
    <mergeCell ref="G171:J171"/>
    <mergeCell ref="K171:N171"/>
    <mergeCell ref="O171:R171"/>
    <mergeCell ref="S171:V171"/>
    <mergeCell ref="S170:V170"/>
    <mergeCell ref="W170:Z170"/>
    <mergeCell ref="AA170:AC170"/>
    <mergeCell ref="AD170:AF170"/>
    <mergeCell ref="AG170:AI170"/>
    <mergeCell ref="AJ170:AL170"/>
    <mergeCell ref="W169:Z169"/>
    <mergeCell ref="AA169:AC169"/>
    <mergeCell ref="AD169:AF169"/>
    <mergeCell ref="AG169:AI169"/>
    <mergeCell ref="AJ169:AL169"/>
    <mergeCell ref="B170:C170"/>
    <mergeCell ref="D170:F170"/>
    <mergeCell ref="G170:J170"/>
    <mergeCell ref="K170:N170"/>
    <mergeCell ref="O170:R170"/>
    <mergeCell ref="B169:C169"/>
    <mergeCell ref="D169:F169"/>
    <mergeCell ref="G169:J169"/>
    <mergeCell ref="K169:N169"/>
    <mergeCell ref="O169:R169"/>
    <mergeCell ref="S169:V169"/>
    <mergeCell ref="S168:V168"/>
    <mergeCell ref="W168:Z168"/>
    <mergeCell ref="AA168:AC168"/>
    <mergeCell ref="AD168:AF168"/>
    <mergeCell ref="AG168:AI168"/>
    <mergeCell ref="AJ168:AL168"/>
    <mergeCell ref="W167:Z167"/>
    <mergeCell ref="AA167:AC167"/>
    <mergeCell ref="AD167:AF167"/>
    <mergeCell ref="AG167:AI167"/>
    <mergeCell ref="AJ167:AL167"/>
    <mergeCell ref="B168:C168"/>
    <mergeCell ref="D168:F168"/>
    <mergeCell ref="G168:J168"/>
    <mergeCell ref="K168:N168"/>
    <mergeCell ref="O168:R168"/>
    <mergeCell ref="B167:C167"/>
    <mergeCell ref="D167:F167"/>
    <mergeCell ref="G167:J167"/>
    <mergeCell ref="K167:N167"/>
    <mergeCell ref="O167:R167"/>
    <mergeCell ref="S167:V167"/>
    <mergeCell ref="S166:V166"/>
    <mergeCell ref="W166:Z166"/>
    <mergeCell ref="AA166:AC166"/>
    <mergeCell ref="AD166:AF166"/>
    <mergeCell ref="AG166:AI166"/>
    <mergeCell ref="AJ166:AL166"/>
    <mergeCell ref="W165:Z165"/>
    <mergeCell ref="AA165:AC165"/>
    <mergeCell ref="AD165:AF165"/>
    <mergeCell ref="AG165:AI165"/>
    <mergeCell ref="AJ165:AL165"/>
    <mergeCell ref="B166:C166"/>
    <mergeCell ref="D166:F166"/>
    <mergeCell ref="G166:J166"/>
    <mergeCell ref="K166:N166"/>
    <mergeCell ref="O166:R166"/>
    <mergeCell ref="B165:C165"/>
    <mergeCell ref="D165:F165"/>
    <mergeCell ref="G165:J165"/>
    <mergeCell ref="K165:N165"/>
    <mergeCell ref="O165:R165"/>
    <mergeCell ref="S165:V165"/>
    <mergeCell ref="S164:V164"/>
    <mergeCell ref="W164:Z164"/>
    <mergeCell ref="AA164:AC164"/>
    <mergeCell ref="AD164:AF164"/>
    <mergeCell ref="AG164:AI164"/>
    <mergeCell ref="AJ164:AL164"/>
    <mergeCell ref="W163:Z163"/>
    <mergeCell ref="AA163:AC163"/>
    <mergeCell ref="AD163:AF163"/>
    <mergeCell ref="AG163:AI163"/>
    <mergeCell ref="AJ163:AL163"/>
    <mergeCell ref="B164:C164"/>
    <mergeCell ref="D164:F164"/>
    <mergeCell ref="G164:J164"/>
    <mergeCell ref="K164:N164"/>
    <mergeCell ref="O164:R164"/>
    <mergeCell ref="B163:C163"/>
    <mergeCell ref="D163:F163"/>
    <mergeCell ref="G163:J163"/>
    <mergeCell ref="K163:N163"/>
    <mergeCell ref="O163:R163"/>
    <mergeCell ref="S163:V163"/>
    <mergeCell ref="S162:V162"/>
    <mergeCell ref="W162:Z162"/>
    <mergeCell ref="AA162:AC162"/>
    <mergeCell ref="AD162:AF162"/>
    <mergeCell ref="AG162:AI162"/>
    <mergeCell ref="AJ162:AL162"/>
    <mergeCell ref="W161:Z161"/>
    <mergeCell ref="AA161:AC161"/>
    <mergeCell ref="AD161:AF161"/>
    <mergeCell ref="AG161:AI161"/>
    <mergeCell ref="AJ161:AL161"/>
    <mergeCell ref="B162:C162"/>
    <mergeCell ref="D162:F162"/>
    <mergeCell ref="G162:J162"/>
    <mergeCell ref="K162:N162"/>
    <mergeCell ref="O162:R162"/>
    <mergeCell ref="B161:C161"/>
    <mergeCell ref="D161:F161"/>
    <mergeCell ref="G161:J161"/>
    <mergeCell ref="K161:N161"/>
    <mergeCell ref="O161:R161"/>
    <mergeCell ref="S161:V161"/>
    <mergeCell ref="S160:V160"/>
    <mergeCell ref="W160:Z160"/>
    <mergeCell ref="AA160:AC160"/>
    <mergeCell ref="AD160:AF160"/>
    <mergeCell ref="AG160:AI160"/>
    <mergeCell ref="AJ160:AL160"/>
    <mergeCell ref="W159:Z159"/>
    <mergeCell ref="AA159:AC159"/>
    <mergeCell ref="AD159:AF159"/>
    <mergeCell ref="AG159:AI159"/>
    <mergeCell ref="AJ159:AL159"/>
    <mergeCell ref="B160:C160"/>
    <mergeCell ref="D160:F160"/>
    <mergeCell ref="G160:J160"/>
    <mergeCell ref="K160:N160"/>
    <mergeCell ref="O160:R160"/>
    <mergeCell ref="B159:C159"/>
    <mergeCell ref="D159:F159"/>
    <mergeCell ref="G159:J159"/>
    <mergeCell ref="K159:N159"/>
    <mergeCell ref="O159:R159"/>
    <mergeCell ref="S159:V159"/>
    <mergeCell ref="S158:V158"/>
    <mergeCell ref="W158:Z158"/>
    <mergeCell ref="AA158:AC158"/>
    <mergeCell ref="AD158:AF158"/>
    <mergeCell ref="AG158:AI158"/>
    <mergeCell ref="AJ158:AL158"/>
    <mergeCell ref="W157:Z157"/>
    <mergeCell ref="AA157:AC157"/>
    <mergeCell ref="AD157:AF157"/>
    <mergeCell ref="AG157:AI157"/>
    <mergeCell ref="AJ157:AL157"/>
    <mergeCell ref="B158:C158"/>
    <mergeCell ref="D158:F158"/>
    <mergeCell ref="G158:J158"/>
    <mergeCell ref="K158:N158"/>
    <mergeCell ref="O158:R158"/>
    <mergeCell ref="B157:C157"/>
    <mergeCell ref="D157:F157"/>
    <mergeCell ref="G157:J157"/>
    <mergeCell ref="K157:N157"/>
    <mergeCell ref="O157:R157"/>
    <mergeCell ref="S157:V157"/>
    <mergeCell ref="S156:V156"/>
    <mergeCell ref="W156:Z156"/>
    <mergeCell ref="AA156:AC156"/>
    <mergeCell ref="AD156:AF156"/>
    <mergeCell ref="AG156:AI156"/>
    <mergeCell ref="AJ156:AL156"/>
    <mergeCell ref="W155:Z155"/>
    <mergeCell ref="AA155:AC155"/>
    <mergeCell ref="AD155:AF155"/>
    <mergeCell ref="AG155:AI155"/>
    <mergeCell ref="AJ155:AL155"/>
    <mergeCell ref="B156:C156"/>
    <mergeCell ref="D156:F156"/>
    <mergeCell ref="G156:J156"/>
    <mergeCell ref="K156:N156"/>
    <mergeCell ref="O156:R156"/>
    <mergeCell ref="B155:C155"/>
    <mergeCell ref="D155:F155"/>
    <mergeCell ref="G155:J155"/>
    <mergeCell ref="K155:N155"/>
    <mergeCell ref="O155:R155"/>
    <mergeCell ref="S155:V155"/>
    <mergeCell ref="S154:V154"/>
    <mergeCell ref="W154:Z154"/>
    <mergeCell ref="AA154:AC154"/>
    <mergeCell ref="AD154:AF154"/>
    <mergeCell ref="AG154:AI154"/>
    <mergeCell ref="AJ154:AL154"/>
    <mergeCell ref="W153:Z153"/>
    <mergeCell ref="AA153:AC153"/>
    <mergeCell ref="AD153:AF153"/>
    <mergeCell ref="AG153:AI153"/>
    <mergeCell ref="AJ153:AL153"/>
    <mergeCell ref="B154:C154"/>
    <mergeCell ref="D154:F154"/>
    <mergeCell ref="G154:J154"/>
    <mergeCell ref="K154:N154"/>
    <mergeCell ref="O154:R154"/>
    <mergeCell ref="B153:C153"/>
    <mergeCell ref="D153:F153"/>
    <mergeCell ref="G153:J153"/>
    <mergeCell ref="K153:N153"/>
    <mergeCell ref="O153:R153"/>
    <mergeCell ref="S153:V153"/>
    <mergeCell ref="S152:V152"/>
    <mergeCell ref="W152:Z152"/>
    <mergeCell ref="AA152:AC152"/>
    <mergeCell ref="AD152:AF152"/>
    <mergeCell ref="AG152:AI152"/>
    <mergeCell ref="AJ152:AL152"/>
    <mergeCell ref="W151:Z151"/>
    <mergeCell ref="AA151:AC151"/>
    <mergeCell ref="AD151:AF151"/>
    <mergeCell ref="AG151:AI151"/>
    <mergeCell ref="AJ151:AL151"/>
    <mergeCell ref="B152:C152"/>
    <mergeCell ref="D152:F152"/>
    <mergeCell ref="G152:J152"/>
    <mergeCell ref="K152:N152"/>
    <mergeCell ref="O152:R152"/>
    <mergeCell ref="B151:C151"/>
    <mergeCell ref="D151:F151"/>
    <mergeCell ref="G151:J151"/>
    <mergeCell ref="K151:N151"/>
    <mergeCell ref="O151:R151"/>
    <mergeCell ref="S151:V151"/>
    <mergeCell ref="S150:V150"/>
    <mergeCell ref="W150:Z150"/>
    <mergeCell ref="AA150:AC150"/>
    <mergeCell ref="AD150:AF150"/>
    <mergeCell ref="AG150:AI150"/>
    <mergeCell ref="AJ150:AL150"/>
    <mergeCell ref="W149:Z149"/>
    <mergeCell ref="AA149:AC149"/>
    <mergeCell ref="AD149:AF149"/>
    <mergeCell ref="AG149:AI149"/>
    <mergeCell ref="AJ149:AL149"/>
    <mergeCell ref="B150:C150"/>
    <mergeCell ref="D150:F150"/>
    <mergeCell ref="G150:J150"/>
    <mergeCell ref="K150:N150"/>
    <mergeCell ref="O150:R150"/>
    <mergeCell ref="B149:C149"/>
    <mergeCell ref="D149:F149"/>
    <mergeCell ref="G149:J149"/>
    <mergeCell ref="K149:N149"/>
    <mergeCell ref="O149:R149"/>
    <mergeCell ref="S149:V149"/>
    <mergeCell ref="S148:V148"/>
    <mergeCell ref="W148:Z148"/>
    <mergeCell ref="AA148:AC148"/>
    <mergeCell ref="AD148:AF148"/>
    <mergeCell ref="AG148:AI148"/>
    <mergeCell ref="AJ148:AL148"/>
    <mergeCell ref="W147:Z147"/>
    <mergeCell ref="AA147:AC147"/>
    <mergeCell ref="AD147:AF147"/>
    <mergeCell ref="AG147:AI147"/>
    <mergeCell ref="AJ147:AL147"/>
    <mergeCell ref="B148:C148"/>
    <mergeCell ref="D148:F148"/>
    <mergeCell ref="G148:J148"/>
    <mergeCell ref="K148:N148"/>
    <mergeCell ref="O148:R148"/>
    <mergeCell ref="B147:C147"/>
    <mergeCell ref="D147:F147"/>
    <mergeCell ref="G147:J147"/>
    <mergeCell ref="K147:N147"/>
    <mergeCell ref="O147:R147"/>
    <mergeCell ref="S147:V147"/>
    <mergeCell ref="S146:V146"/>
    <mergeCell ref="W146:Z146"/>
    <mergeCell ref="AA146:AC146"/>
    <mergeCell ref="AD146:AF146"/>
    <mergeCell ref="AG146:AI146"/>
    <mergeCell ref="AJ146:AL146"/>
    <mergeCell ref="W145:Z145"/>
    <mergeCell ref="AA145:AC145"/>
    <mergeCell ref="AD145:AF145"/>
    <mergeCell ref="AG145:AI145"/>
    <mergeCell ref="AJ145:AL145"/>
    <mergeCell ref="B146:C146"/>
    <mergeCell ref="D146:F146"/>
    <mergeCell ref="G146:J146"/>
    <mergeCell ref="K146:N146"/>
    <mergeCell ref="O146:R146"/>
    <mergeCell ref="B145:C145"/>
    <mergeCell ref="D145:F145"/>
    <mergeCell ref="G145:J145"/>
    <mergeCell ref="K145:N145"/>
    <mergeCell ref="O145:R145"/>
    <mergeCell ref="S145:V145"/>
    <mergeCell ref="S144:V144"/>
    <mergeCell ref="W144:Z144"/>
    <mergeCell ref="AA144:AC144"/>
    <mergeCell ref="AD144:AF144"/>
    <mergeCell ref="AG144:AI144"/>
    <mergeCell ref="AJ144:AL144"/>
    <mergeCell ref="W143:Z143"/>
    <mergeCell ref="AA143:AC143"/>
    <mergeCell ref="AD143:AF143"/>
    <mergeCell ref="AG143:AI143"/>
    <mergeCell ref="AJ143:AL143"/>
    <mergeCell ref="B144:C144"/>
    <mergeCell ref="D144:F144"/>
    <mergeCell ref="G144:J144"/>
    <mergeCell ref="K144:N144"/>
    <mergeCell ref="O144:R144"/>
    <mergeCell ref="B143:C143"/>
    <mergeCell ref="D143:F143"/>
    <mergeCell ref="G143:J143"/>
    <mergeCell ref="K143:N143"/>
    <mergeCell ref="O143:R143"/>
    <mergeCell ref="S143:V143"/>
    <mergeCell ref="S142:V142"/>
    <mergeCell ref="W142:Z142"/>
    <mergeCell ref="AA142:AC142"/>
    <mergeCell ref="AD142:AF142"/>
    <mergeCell ref="AG142:AI142"/>
    <mergeCell ref="AJ142:AL142"/>
    <mergeCell ref="W141:Z141"/>
    <mergeCell ref="AA141:AC141"/>
    <mergeCell ref="AD141:AF141"/>
    <mergeCell ref="AG141:AI141"/>
    <mergeCell ref="AJ141:AL141"/>
    <mergeCell ref="B142:C142"/>
    <mergeCell ref="D142:F142"/>
    <mergeCell ref="G142:J142"/>
    <mergeCell ref="K142:N142"/>
    <mergeCell ref="O142:R142"/>
    <mergeCell ref="B141:C141"/>
    <mergeCell ref="D141:F141"/>
    <mergeCell ref="G141:J141"/>
    <mergeCell ref="K141:N141"/>
    <mergeCell ref="O141:R141"/>
    <mergeCell ref="S141:V141"/>
    <mergeCell ref="S140:V140"/>
    <mergeCell ref="W140:Z140"/>
    <mergeCell ref="AA140:AC140"/>
    <mergeCell ref="AD140:AF140"/>
    <mergeCell ref="AG140:AI140"/>
    <mergeCell ref="AJ140:AL140"/>
    <mergeCell ref="W139:Z139"/>
    <mergeCell ref="AA139:AC139"/>
    <mergeCell ref="AD139:AF139"/>
    <mergeCell ref="AG139:AI139"/>
    <mergeCell ref="AJ139:AL139"/>
    <mergeCell ref="B140:C140"/>
    <mergeCell ref="D140:F140"/>
    <mergeCell ref="G140:J140"/>
    <mergeCell ref="K140:N140"/>
    <mergeCell ref="O140:R140"/>
    <mergeCell ref="B139:C139"/>
    <mergeCell ref="D139:F139"/>
    <mergeCell ref="G139:J139"/>
    <mergeCell ref="K139:N139"/>
    <mergeCell ref="O139:R139"/>
    <mergeCell ref="S139:V139"/>
    <mergeCell ref="S138:V138"/>
    <mergeCell ref="W138:Z138"/>
    <mergeCell ref="AA138:AC138"/>
    <mergeCell ref="AD138:AF138"/>
    <mergeCell ref="AG138:AI138"/>
    <mergeCell ref="AJ138:AL138"/>
    <mergeCell ref="W137:Z137"/>
    <mergeCell ref="AA137:AC137"/>
    <mergeCell ref="AD137:AF137"/>
    <mergeCell ref="AG137:AI137"/>
    <mergeCell ref="AJ137:AL137"/>
    <mergeCell ref="B138:C138"/>
    <mergeCell ref="D138:F138"/>
    <mergeCell ref="G138:J138"/>
    <mergeCell ref="K138:N138"/>
    <mergeCell ref="O138:R138"/>
    <mergeCell ref="B137:C137"/>
    <mergeCell ref="D137:F137"/>
    <mergeCell ref="G137:J137"/>
    <mergeCell ref="K137:N137"/>
    <mergeCell ref="O137:R137"/>
    <mergeCell ref="S137:V137"/>
    <mergeCell ref="S136:V136"/>
    <mergeCell ref="W136:Z136"/>
    <mergeCell ref="AA136:AC136"/>
    <mergeCell ref="AD136:AF136"/>
    <mergeCell ref="AG136:AI136"/>
    <mergeCell ref="AJ136:AL136"/>
    <mergeCell ref="W135:Z135"/>
    <mergeCell ref="AA135:AC135"/>
    <mergeCell ref="AD135:AF135"/>
    <mergeCell ref="AG135:AI135"/>
    <mergeCell ref="AJ135:AL135"/>
    <mergeCell ref="B136:C136"/>
    <mergeCell ref="D136:F136"/>
    <mergeCell ref="G136:J136"/>
    <mergeCell ref="K136:N136"/>
    <mergeCell ref="O136:R136"/>
    <mergeCell ref="B135:C135"/>
    <mergeCell ref="D135:F135"/>
    <mergeCell ref="G135:J135"/>
    <mergeCell ref="K135:N135"/>
    <mergeCell ref="O135:R135"/>
    <mergeCell ref="S135:V135"/>
    <mergeCell ref="S134:V134"/>
    <mergeCell ref="W134:Z134"/>
    <mergeCell ref="AA134:AC134"/>
    <mergeCell ref="AD134:AF134"/>
    <mergeCell ref="AG134:AI134"/>
    <mergeCell ref="AJ134:AL134"/>
    <mergeCell ref="W133:Z133"/>
    <mergeCell ref="AA133:AC133"/>
    <mergeCell ref="AD133:AF133"/>
    <mergeCell ref="AG133:AI133"/>
    <mergeCell ref="AJ133:AL133"/>
    <mergeCell ref="B134:C134"/>
    <mergeCell ref="D134:F134"/>
    <mergeCell ref="G134:J134"/>
    <mergeCell ref="K134:N134"/>
    <mergeCell ref="O134:R134"/>
    <mergeCell ref="B133:C133"/>
    <mergeCell ref="D133:F133"/>
    <mergeCell ref="G133:J133"/>
    <mergeCell ref="K133:N133"/>
    <mergeCell ref="O133:R133"/>
    <mergeCell ref="S133:V133"/>
    <mergeCell ref="S132:V132"/>
    <mergeCell ref="W132:Z132"/>
    <mergeCell ref="AA132:AC132"/>
    <mergeCell ref="AD132:AF132"/>
    <mergeCell ref="AG132:AI132"/>
    <mergeCell ref="AJ132:AL132"/>
    <mergeCell ref="W131:Z131"/>
    <mergeCell ref="AA131:AC131"/>
    <mergeCell ref="AD131:AF131"/>
    <mergeCell ref="AG131:AI131"/>
    <mergeCell ref="AJ131:AL131"/>
    <mergeCell ref="B132:C132"/>
    <mergeCell ref="D132:F132"/>
    <mergeCell ref="G132:J132"/>
    <mergeCell ref="K132:N132"/>
    <mergeCell ref="O132:R132"/>
    <mergeCell ref="B131:C131"/>
    <mergeCell ref="D131:F131"/>
    <mergeCell ref="G131:J131"/>
    <mergeCell ref="K131:N131"/>
    <mergeCell ref="O131:R131"/>
    <mergeCell ref="S131:V131"/>
    <mergeCell ref="S130:V130"/>
    <mergeCell ref="W130:Z130"/>
    <mergeCell ref="AA130:AC130"/>
    <mergeCell ref="AD130:AF130"/>
    <mergeCell ref="AG130:AI130"/>
    <mergeCell ref="AJ130:AL130"/>
    <mergeCell ref="W129:Z129"/>
    <mergeCell ref="AA129:AC129"/>
    <mergeCell ref="AD129:AF129"/>
    <mergeCell ref="AG129:AI129"/>
    <mergeCell ref="AJ129:AL129"/>
    <mergeCell ref="B130:C130"/>
    <mergeCell ref="D130:F130"/>
    <mergeCell ref="G130:J130"/>
    <mergeCell ref="K130:N130"/>
    <mergeCell ref="O130:R130"/>
    <mergeCell ref="B129:C129"/>
    <mergeCell ref="D129:F129"/>
    <mergeCell ref="G129:J129"/>
    <mergeCell ref="K129:N129"/>
    <mergeCell ref="O129:R129"/>
    <mergeCell ref="S129:V129"/>
    <mergeCell ref="S128:V128"/>
    <mergeCell ref="W128:Z128"/>
    <mergeCell ref="AA128:AC128"/>
    <mergeCell ref="AD128:AF128"/>
    <mergeCell ref="AG128:AI128"/>
    <mergeCell ref="AJ128:AL128"/>
    <mergeCell ref="W127:Z127"/>
    <mergeCell ref="AA127:AC127"/>
    <mergeCell ref="AD127:AF127"/>
    <mergeCell ref="AG127:AI127"/>
    <mergeCell ref="AJ127:AL127"/>
    <mergeCell ref="B128:C128"/>
    <mergeCell ref="D128:F128"/>
    <mergeCell ref="G128:J128"/>
    <mergeCell ref="K128:N128"/>
    <mergeCell ref="O128:R128"/>
    <mergeCell ref="B127:C127"/>
    <mergeCell ref="D127:F127"/>
    <mergeCell ref="G127:J127"/>
    <mergeCell ref="K127:N127"/>
    <mergeCell ref="O127:R127"/>
    <mergeCell ref="S127:V127"/>
    <mergeCell ref="S126:V126"/>
    <mergeCell ref="W126:Z126"/>
    <mergeCell ref="AA126:AC126"/>
    <mergeCell ref="AD126:AF126"/>
    <mergeCell ref="AG126:AI126"/>
    <mergeCell ref="AJ126:AL126"/>
    <mergeCell ref="W125:Z125"/>
    <mergeCell ref="AA125:AC125"/>
    <mergeCell ref="AD125:AF125"/>
    <mergeCell ref="AG125:AI125"/>
    <mergeCell ref="AJ125:AL125"/>
    <mergeCell ref="B126:C126"/>
    <mergeCell ref="D126:F126"/>
    <mergeCell ref="G126:J126"/>
    <mergeCell ref="K126:N126"/>
    <mergeCell ref="O126:R126"/>
    <mergeCell ref="B125:C125"/>
    <mergeCell ref="D125:F125"/>
    <mergeCell ref="G125:J125"/>
    <mergeCell ref="K125:N125"/>
    <mergeCell ref="O125:R125"/>
    <mergeCell ref="S125:V125"/>
    <mergeCell ref="S124:V124"/>
    <mergeCell ref="W124:Z124"/>
    <mergeCell ref="AA124:AC124"/>
    <mergeCell ref="AD124:AF124"/>
    <mergeCell ref="AG124:AI124"/>
    <mergeCell ref="AJ124:AL124"/>
    <mergeCell ref="W123:Z123"/>
    <mergeCell ref="AA123:AC123"/>
    <mergeCell ref="AD123:AF123"/>
    <mergeCell ref="AG123:AI123"/>
    <mergeCell ref="AJ123:AL123"/>
    <mergeCell ref="B124:C124"/>
    <mergeCell ref="D124:F124"/>
    <mergeCell ref="G124:J124"/>
    <mergeCell ref="K124:N124"/>
    <mergeCell ref="O124:R124"/>
    <mergeCell ref="B123:C123"/>
    <mergeCell ref="D123:F123"/>
    <mergeCell ref="G123:J123"/>
    <mergeCell ref="K123:N123"/>
    <mergeCell ref="O123:R123"/>
    <mergeCell ref="S123:V123"/>
    <mergeCell ref="S122:V122"/>
    <mergeCell ref="W122:Z122"/>
    <mergeCell ref="AA122:AC122"/>
    <mergeCell ref="AD122:AF122"/>
    <mergeCell ref="AG122:AI122"/>
    <mergeCell ref="AJ122:AL122"/>
    <mergeCell ref="W121:Z121"/>
    <mergeCell ref="AA121:AC121"/>
    <mergeCell ref="AD121:AF121"/>
    <mergeCell ref="AG121:AI121"/>
    <mergeCell ref="AJ121:AL121"/>
    <mergeCell ref="B122:C122"/>
    <mergeCell ref="D122:F122"/>
    <mergeCell ref="G122:J122"/>
    <mergeCell ref="K122:N122"/>
    <mergeCell ref="O122:R122"/>
    <mergeCell ref="B121:C121"/>
    <mergeCell ref="D121:F121"/>
    <mergeCell ref="G121:J121"/>
    <mergeCell ref="K121:N121"/>
    <mergeCell ref="O121:R121"/>
    <mergeCell ref="S121:V121"/>
    <mergeCell ref="S120:V120"/>
    <mergeCell ref="W120:Z120"/>
    <mergeCell ref="AA120:AC120"/>
    <mergeCell ref="AD120:AF120"/>
    <mergeCell ref="AG120:AI120"/>
    <mergeCell ref="AJ120:AL120"/>
    <mergeCell ref="W119:Z119"/>
    <mergeCell ref="AA119:AC119"/>
    <mergeCell ref="AD119:AF119"/>
    <mergeCell ref="AG119:AI119"/>
    <mergeCell ref="AJ119:AL119"/>
    <mergeCell ref="B120:C120"/>
    <mergeCell ref="D120:F120"/>
    <mergeCell ref="G120:J120"/>
    <mergeCell ref="K120:N120"/>
    <mergeCell ref="O120:R120"/>
    <mergeCell ref="B119:C119"/>
    <mergeCell ref="D119:F119"/>
    <mergeCell ref="G119:J119"/>
    <mergeCell ref="K119:N119"/>
    <mergeCell ref="O119:R119"/>
    <mergeCell ref="S119:V119"/>
    <mergeCell ref="S118:V118"/>
    <mergeCell ref="W118:Z118"/>
    <mergeCell ref="AA118:AC118"/>
    <mergeCell ref="AD118:AF118"/>
    <mergeCell ref="AG118:AI118"/>
    <mergeCell ref="AJ118:AL118"/>
    <mergeCell ref="W117:Z117"/>
    <mergeCell ref="AA117:AC117"/>
    <mergeCell ref="AD117:AF117"/>
    <mergeCell ref="AG117:AI117"/>
    <mergeCell ref="AJ117:AL117"/>
    <mergeCell ref="B118:C118"/>
    <mergeCell ref="D118:F118"/>
    <mergeCell ref="G118:J118"/>
    <mergeCell ref="K118:N118"/>
    <mergeCell ref="O118:R118"/>
    <mergeCell ref="B117:C117"/>
    <mergeCell ref="D117:F117"/>
    <mergeCell ref="G117:J117"/>
    <mergeCell ref="K117:N117"/>
    <mergeCell ref="O117:R117"/>
    <mergeCell ref="S117:V117"/>
    <mergeCell ref="S116:V116"/>
    <mergeCell ref="W116:Z116"/>
    <mergeCell ref="AA116:AC116"/>
    <mergeCell ref="AD116:AF116"/>
    <mergeCell ref="AG116:AI116"/>
    <mergeCell ref="AJ116:AL116"/>
    <mergeCell ref="W115:Z115"/>
    <mergeCell ref="AA115:AC115"/>
    <mergeCell ref="AD115:AF115"/>
    <mergeCell ref="AG115:AI115"/>
    <mergeCell ref="AJ115:AL115"/>
    <mergeCell ref="B116:C116"/>
    <mergeCell ref="D116:F116"/>
    <mergeCell ref="G116:J116"/>
    <mergeCell ref="K116:N116"/>
    <mergeCell ref="O116:R116"/>
    <mergeCell ref="B115:C115"/>
    <mergeCell ref="D115:F115"/>
    <mergeCell ref="G115:J115"/>
    <mergeCell ref="K115:N115"/>
    <mergeCell ref="O115:R115"/>
    <mergeCell ref="S115:V115"/>
    <mergeCell ref="S114:V114"/>
    <mergeCell ref="W114:Z114"/>
    <mergeCell ref="AA114:AC114"/>
    <mergeCell ref="AD114:AF114"/>
    <mergeCell ref="AG114:AI114"/>
    <mergeCell ref="AJ114:AL114"/>
    <mergeCell ref="W113:Z113"/>
    <mergeCell ref="AA113:AC113"/>
    <mergeCell ref="AD113:AF113"/>
    <mergeCell ref="AG113:AI113"/>
    <mergeCell ref="AJ113:AL113"/>
    <mergeCell ref="B114:C114"/>
    <mergeCell ref="D114:F114"/>
    <mergeCell ref="G114:J114"/>
    <mergeCell ref="K114:N114"/>
    <mergeCell ref="O114:R114"/>
    <mergeCell ref="B113:C113"/>
    <mergeCell ref="D113:F113"/>
    <mergeCell ref="G113:J113"/>
    <mergeCell ref="K113:N113"/>
    <mergeCell ref="O113:R113"/>
    <mergeCell ref="S113:V113"/>
    <mergeCell ref="S112:V112"/>
    <mergeCell ref="W112:Z112"/>
    <mergeCell ref="AA112:AC112"/>
    <mergeCell ref="AD112:AF112"/>
    <mergeCell ref="AG112:AI112"/>
    <mergeCell ref="AJ112:AL112"/>
    <mergeCell ref="W111:Z111"/>
    <mergeCell ref="AA111:AC111"/>
    <mergeCell ref="AD111:AF111"/>
    <mergeCell ref="AG111:AI111"/>
    <mergeCell ref="AJ111:AL111"/>
    <mergeCell ref="B112:C112"/>
    <mergeCell ref="D112:F112"/>
    <mergeCell ref="G112:J112"/>
    <mergeCell ref="K112:N112"/>
    <mergeCell ref="O112:R112"/>
    <mergeCell ref="B111:C111"/>
    <mergeCell ref="D111:F111"/>
    <mergeCell ref="G111:J111"/>
    <mergeCell ref="K111:N111"/>
    <mergeCell ref="O111:R111"/>
    <mergeCell ref="S111:V111"/>
    <mergeCell ref="S110:V110"/>
    <mergeCell ref="W110:Z110"/>
    <mergeCell ref="AA110:AC110"/>
    <mergeCell ref="AD110:AF110"/>
    <mergeCell ref="AG110:AI110"/>
    <mergeCell ref="AJ110:AL110"/>
    <mergeCell ref="W109:Z109"/>
    <mergeCell ref="AA109:AC109"/>
    <mergeCell ref="AD109:AF109"/>
    <mergeCell ref="AG109:AI109"/>
    <mergeCell ref="AJ109:AL109"/>
    <mergeCell ref="B110:C110"/>
    <mergeCell ref="D110:F110"/>
    <mergeCell ref="G110:J110"/>
    <mergeCell ref="K110:N110"/>
    <mergeCell ref="O110:R110"/>
    <mergeCell ref="B109:C109"/>
    <mergeCell ref="D109:F109"/>
    <mergeCell ref="G109:J109"/>
    <mergeCell ref="K109:N109"/>
    <mergeCell ref="O109:R109"/>
    <mergeCell ref="S109:V109"/>
    <mergeCell ref="S108:V108"/>
    <mergeCell ref="W108:Z108"/>
    <mergeCell ref="AA108:AC108"/>
    <mergeCell ref="AD108:AF108"/>
    <mergeCell ref="AG108:AI108"/>
    <mergeCell ref="AJ108:AL108"/>
    <mergeCell ref="W107:Z107"/>
    <mergeCell ref="AA107:AC107"/>
    <mergeCell ref="AD107:AF107"/>
    <mergeCell ref="AG107:AI107"/>
    <mergeCell ref="AJ107:AL107"/>
    <mergeCell ref="B108:C108"/>
    <mergeCell ref="D108:F108"/>
    <mergeCell ref="G108:J108"/>
    <mergeCell ref="K108:N108"/>
    <mergeCell ref="O108:R108"/>
    <mergeCell ref="B107:C107"/>
    <mergeCell ref="D107:F107"/>
    <mergeCell ref="G107:J107"/>
    <mergeCell ref="K107:N107"/>
    <mergeCell ref="O107:R107"/>
    <mergeCell ref="S107:V107"/>
    <mergeCell ref="S106:V106"/>
    <mergeCell ref="W106:Z106"/>
    <mergeCell ref="AA106:AC106"/>
    <mergeCell ref="AD106:AF106"/>
    <mergeCell ref="AG106:AI106"/>
    <mergeCell ref="AJ106:AL106"/>
    <mergeCell ref="W105:Z105"/>
    <mergeCell ref="AA105:AC105"/>
    <mergeCell ref="AD105:AF105"/>
    <mergeCell ref="AG105:AI105"/>
    <mergeCell ref="AJ105:AL105"/>
    <mergeCell ref="B106:C106"/>
    <mergeCell ref="D106:F106"/>
    <mergeCell ref="G106:J106"/>
    <mergeCell ref="K106:N106"/>
    <mergeCell ref="O106:R106"/>
    <mergeCell ref="B105:C105"/>
    <mergeCell ref="D105:F105"/>
    <mergeCell ref="G105:J105"/>
    <mergeCell ref="K105:N105"/>
    <mergeCell ref="O105:R105"/>
    <mergeCell ref="S105:V105"/>
    <mergeCell ref="S104:V104"/>
    <mergeCell ref="W104:Z104"/>
    <mergeCell ref="AA104:AC104"/>
    <mergeCell ref="AD104:AF104"/>
    <mergeCell ref="AG104:AI104"/>
    <mergeCell ref="AJ104:AL104"/>
    <mergeCell ref="W103:Z103"/>
    <mergeCell ref="AA103:AC103"/>
    <mergeCell ref="AD103:AF103"/>
    <mergeCell ref="AG103:AI103"/>
    <mergeCell ref="AJ103:AL103"/>
    <mergeCell ref="B104:C104"/>
    <mergeCell ref="D104:F104"/>
    <mergeCell ref="G104:J104"/>
    <mergeCell ref="K104:N104"/>
    <mergeCell ref="O104:R104"/>
    <mergeCell ref="B103:C103"/>
    <mergeCell ref="D103:F103"/>
    <mergeCell ref="G103:J103"/>
    <mergeCell ref="K103:N103"/>
    <mergeCell ref="O103:R103"/>
    <mergeCell ref="S103:V103"/>
    <mergeCell ref="S102:V102"/>
    <mergeCell ref="W102:Z102"/>
    <mergeCell ref="AA102:AC102"/>
    <mergeCell ref="AD102:AF102"/>
    <mergeCell ref="AG102:AI102"/>
    <mergeCell ref="AJ102:AL102"/>
    <mergeCell ref="W101:Z101"/>
    <mergeCell ref="AA101:AC101"/>
    <mergeCell ref="AD101:AF101"/>
    <mergeCell ref="AG101:AI101"/>
    <mergeCell ref="AJ101:AL101"/>
    <mergeCell ref="B102:C102"/>
    <mergeCell ref="D102:F102"/>
    <mergeCell ref="G102:J102"/>
    <mergeCell ref="K102:N102"/>
    <mergeCell ref="O102:R102"/>
    <mergeCell ref="B101:C101"/>
    <mergeCell ref="D101:F101"/>
    <mergeCell ref="G101:J101"/>
    <mergeCell ref="K101:N101"/>
    <mergeCell ref="O101:R101"/>
    <mergeCell ref="S101:V101"/>
    <mergeCell ref="S100:V100"/>
    <mergeCell ref="W100:Z100"/>
    <mergeCell ref="AA100:AC100"/>
    <mergeCell ref="AD100:AF100"/>
    <mergeCell ref="AG100:AI100"/>
    <mergeCell ref="AJ100:AL100"/>
    <mergeCell ref="W99:Z99"/>
    <mergeCell ref="AA99:AC99"/>
    <mergeCell ref="AD99:AF99"/>
    <mergeCell ref="AG99:AI99"/>
    <mergeCell ref="AJ99:AL99"/>
    <mergeCell ref="B100:C100"/>
    <mergeCell ref="D100:F100"/>
    <mergeCell ref="G100:J100"/>
    <mergeCell ref="K100:N100"/>
    <mergeCell ref="O100:R100"/>
    <mergeCell ref="B99:C99"/>
    <mergeCell ref="D99:F99"/>
    <mergeCell ref="G99:J99"/>
    <mergeCell ref="K99:N99"/>
    <mergeCell ref="O99:R99"/>
    <mergeCell ref="S99:V99"/>
    <mergeCell ref="S98:V98"/>
    <mergeCell ref="W98:Z98"/>
    <mergeCell ref="AA98:AC98"/>
    <mergeCell ref="AD98:AF98"/>
    <mergeCell ref="AG98:AI98"/>
    <mergeCell ref="AJ98:AL98"/>
    <mergeCell ref="W97:Z97"/>
    <mergeCell ref="AA97:AC97"/>
    <mergeCell ref="AD97:AF97"/>
    <mergeCell ref="AG97:AI97"/>
    <mergeCell ref="AJ97:AL97"/>
    <mergeCell ref="B98:C98"/>
    <mergeCell ref="D98:F98"/>
    <mergeCell ref="G98:J98"/>
    <mergeCell ref="K98:N98"/>
    <mergeCell ref="O98:R98"/>
    <mergeCell ref="B97:C97"/>
    <mergeCell ref="D97:F97"/>
    <mergeCell ref="G97:J97"/>
    <mergeCell ref="K97:N97"/>
    <mergeCell ref="O97:R97"/>
    <mergeCell ref="S97:V97"/>
    <mergeCell ref="S96:V96"/>
    <mergeCell ref="W96:Z96"/>
    <mergeCell ref="AA96:AC96"/>
    <mergeCell ref="AD96:AF96"/>
    <mergeCell ref="AG96:AI96"/>
    <mergeCell ref="AJ96:AL96"/>
    <mergeCell ref="W95:Z95"/>
    <mergeCell ref="AA95:AC95"/>
    <mergeCell ref="AD95:AF95"/>
    <mergeCell ref="AG95:AI95"/>
    <mergeCell ref="AJ95:AL95"/>
    <mergeCell ref="B96:C96"/>
    <mergeCell ref="D96:F96"/>
    <mergeCell ref="G96:J96"/>
    <mergeCell ref="K96:N96"/>
    <mergeCell ref="O96:R96"/>
    <mergeCell ref="B95:C95"/>
    <mergeCell ref="D95:F95"/>
    <mergeCell ref="G95:J95"/>
    <mergeCell ref="K95:N95"/>
    <mergeCell ref="O95:R95"/>
    <mergeCell ref="S95:V95"/>
    <mergeCell ref="S94:V94"/>
    <mergeCell ref="W94:Z94"/>
    <mergeCell ref="AA94:AC94"/>
    <mergeCell ref="AD94:AF94"/>
    <mergeCell ref="AG94:AI94"/>
    <mergeCell ref="AJ94:AL94"/>
    <mergeCell ref="W93:Z93"/>
    <mergeCell ref="AA93:AC93"/>
    <mergeCell ref="AD93:AF93"/>
    <mergeCell ref="AG93:AI93"/>
    <mergeCell ref="AJ93:AL93"/>
    <mergeCell ref="B94:C94"/>
    <mergeCell ref="D94:F94"/>
    <mergeCell ref="G94:J94"/>
    <mergeCell ref="K94:N94"/>
    <mergeCell ref="O94:R94"/>
    <mergeCell ref="B93:C93"/>
    <mergeCell ref="D93:F93"/>
    <mergeCell ref="G93:J93"/>
    <mergeCell ref="K93:N93"/>
    <mergeCell ref="O93:R93"/>
    <mergeCell ref="S93:V93"/>
    <mergeCell ref="S92:V92"/>
    <mergeCell ref="W92:Z92"/>
    <mergeCell ref="AA92:AC92"/>
    <mergeCell ref="AD92:AF92"/>
    <mergeCell ref="AG92:AI92"/>
    <mergeCell ref="AJ92:AL92"/>
    <mergeCell ref="W91:Z91"/>
    <mergeCell ref="AA91:AC91"/>
    <mergeCell ref="AD91:AF91"/>
    <mergeCell ref="AG91:AI91"/>
    <mergeCell ref="AJ91:AL91"/>
    <mergeCell ref="B92:C92"/>
    <mergeCell ref="D92:F92"/>
    <mergeCell ref="G92:J92"/>
    <mergeCell ref="K92:N92"/>
    <mergeCell ref="O92:R92"/>
    <mergeCell ref="B91:C91"/>
    <mergeCell ref="D91:F91"/>
    <mergeCell ref="G91:J91"/>
    <mergeCell ref="K91:N91"/>
    <mergeCell ref="O91:R91"/>
    <mergeCell ref="S91:V91"/>
    <mergeCell ref="S90:V90"/>
    <mergeCell ref="W90:Z90"/>
    <mergeCell ref="AA90:AC90"/>
    <mergeCell ref="AD90:AF90"/>
    <mergeCell ref="AG90:AI90"/>
    <mergeCell ref="AJ90:AL90"/>
    <mergeCell ref="W89:Z89"/>
    <mergeCell ref="AA89:AC89"/>
    <mergeCell ref="AD89:AF89"/>
    <mergeCell ref="AG89:AI89"/>
    <mergeCell ref="AJ89:AL89"/>
    <mergeCell ref="B90:C90"/>
    <mergeCell ref="D90:F90"/>
    <mergeCell ref="G90:J90"/>
    <mergeCell ref="K90:N90"/>
    <mergeCell ref="O90:R90"/>
    <mergeCell ref="B89:C89"/>
    <mergeCell ref="D89:F89"/>
    <mergeCell ref="G89:J89"/>
    <mergeCell ref="K89:N89"/>
    <mergeCell ref="O89:R89"/>
    <mergeCell ref="S89:V89"/>
    <mergeCell ref="S88:V88"/>
    <mergeCell ref="W88:Z88"/>
    <mergeCell ref="AA88:AC88"/>
    <mergeCell ref="AD88:AF88"/>
    <mergeCell ref="AG88:AI88"/>
    <mergeCell ref="AJ88:AL88"/>
    <mergeCell ref="W87:Z87"/>
    <mergeCell ref="AA87:AC87"/>
    <mergeCell ref="AD87:AF87"/>
    <mergeCell ref="AG87:AI87"/>
    <mergeCell ref="AJ87:AL87"/>
    <mergeCell ref="B88:C88"/>
    <mergeCell ref="D88:F88"/>
    <mergeCell ref="G88:J88"/>
    <mergeCell ref="K88:N88"/>
    <mergeCell ref="O88:R88"/>
    <mergeCell ref="B87:C87"/>
    <mergeCell ref="D87:F87"/>
    <mergeCell ref="G87:J87"/>
    <mergeCell ref="K87:N87"/>
    <mergeCell ref="O87:R87"/>
    <mergeCell ref="S87:V87"/>
    <mergeCell ref="S86:V86"/>
    <mergeCell ref="W86:Z86"/>
    <mergeCell ref="AA86:AC86"/>
    <mergeCell ref="AD86:AF86"/>
    <mergeCell ref="AG86:AI86"/>
    <mergeCell ref="AJ86:AL86"/>
    <mergeCell ref="W85:Z85"/>
    <mergeCell ref="AA85:AC85"/>
    <mergeCell ref="AD85:AF85"/>
    <mergeCell ref="AG85:AI85"/>
    <mergeCell ref="AJ85:AL85"/>
    <mergeCell ref="B86:C86"/>
    <mergeCell ref="D86:F86"/>
    <mergeCell ref="G86:J86"/>
    <mergeCell ref="K86:N86"/>
    <mergeCell ref="O86:R86"/>
    <mergeCell ref="B85:C85"/>
    <mergeCell ref="D85:F85"/>
    <mergeCell ref="G85:J85"/>
    <mergeCell ref="K85:N85"/>
    <mergeCell ref="O85:R85"/>
    <mergeCell ref="S85:V85"/>
    <mergeCell ref="S84:V84"/>
    <mergeCell ref="W84:Z84"/>
    <mergeCell ref="AA84:AC84"/>
    <mergeCell ref="AD84:AF84"/>
    <mergeCell ref="AG84:AI84"/>
    <mergeCell ref="AJ84:AL84"/>
    <mergeCell ref="W83:Z83"/>
    <mergeCell ref="AA83:AC83"/>
    <mergeCell ref="AD83:AF83"/>
    <mergeCell ref="AG83:AI83"/>
    <mergeCell ref="AJ83:AL83"/>
    <mergeCell ref="B84:C84"/>
    <mergeCell ref="D84:F84"/>
    <mergeCell ref="G84:J84"/>
    <mergeCell ref="K84:N84"/>
    <mergeCell ref="O84:R84"/>
    <mergeCell ref="B83:C83"/>
    <mergeCell ref="D83:F83"/>
    <mergeCell ref="G83:J83"/>
    <mergeCell ref="K83:N83"/>
    <mergeCell ref="O83:R83"/>
    <mergeCell ref="S83:V83"/>
    <mergeCell ref="S82:V82"/>
    <mergeCell ref="W82:Z82"/>
    <mergeCell ref="AA82:AC82"/>
    <mergeCell ref="AD82:AF82"/>
    <mergeCell ref="AG82:AI82"/>
    <mergeCell ref="AJ82:AL82"/>
    <mergeCell ref="W81:Z81"/>
    <mergeCell ref="AA81:AC81"/>
    <mergeCell ref="AD81:AF81"/>
    <mergeCell ref="AG81:AI81"/>
    <mergeCell ref="AJ81:AL81"/>
    <mergeCell ref="B82:C82"/>
    <mergeCell ref="D82:F82"/>
    <mergeCell ref="G82:J82"/>
    <mergeCell ref="K82:N82"/>
    <mergeCell ref="O82:R82"/>
    <mergeCell ref="B81:C81"/>
    <mergeCell ref="D81:F81"/>
    <mergeCell ref="G81:J81"/>
    <mergeCell ref="K81:N81"/>
    <mergeCell ref="O81:R81"/>
    <mergeCell ref="S81:V81"/>
    <mergeCell ref="S80:V80"/>
    <mergeCell ref="W80:Z80"/>
    <mergeCell ref="AA80:AC80"/>
    <mergeCell ref="AD80:AF80"/>
    <mergeCell ref="AG80:AI80"/>
    <mergeCell ref="AJ80:AL80"/>
    <mergeCell ref="W79:Z79"/>
    <mergeCell ref="AA79:AC79"/>
    <mergeCell ref="AD79:AF79"/>
    <mergeCell ref="AG79:AI79"/>
    <mergeCell ref="AJ79:AL79"/>
    <mergeCell ref="B80:C80"/>
    <mergeCell ref="D80:F80"/>
    <mergeCell ref="G80:J80"/>
    <mergeCell ref="K80:N80"/>
    <mergeCell ref="O80:R80"/>
    <mergeCell ref="B79:C79"/>
    <mergeCell ref="D79:F79"/>
    <mergeCell ref="G79:J79"/>
    <mergeCell ref="K79:N79"/>
    <mergeCell ref="O79:R79"/>
    <mergeCell ref="S79:V79"/>
    <mergeCell ref="S78:V78"/>
    <mergeCell ref="W78:Z78"/>
    <mergeCell ref="AA78:AC78"/>
    <mergeCell ref="AD78:AF78"/>
    <mergeCell ref="AG78:AI78"/>
    <mergeCell ref="AJ78:AL78"/>
    <mergeCell ref="W77:Z77"/>
    <mergeCell ref="AA77:AC77"/>
    <mergeCell ref="AD77:AF77"/>
    <mergeCell ref="AG77:AI77"/>
    <mergeCell ref="AJ77:AL77"/>
    <mergeCell ref="B78:C78"/>
    <mergeCell ref="D78:F78"/>
    <mergeCell ref="G78:J78"/>
    <mergeCell ref="K78:N78"/>
    <mergeCell ref="O78:R78"/>
    <mergeCell ref="B77:C77"/>
    <mergeCell ref="D77:F77"/>
    <mergeCell ref="G77:J77"/>
    <mergeCell ref="K77:N77"/>
    <mergeCell ref="O77:R77"/>
    <mergeCell ref="S77:V77"/>
    <mergeCell ref="S76:V76"/>
    <mergeCell ref="W76:Z76"/>
    <mergeCell ref="AA76:AC76"/>
    <mergeCell ref="AD76:AF76"/>
    <mergeCell ref="AG76:AI76"/>
    <mergeCell ref="AJ76:AL76"/>
    <mergeCell ref="W75:Z75"/>
    <mergeCell ref="AA75:AC75"/>
    <mergeCell ref="AD75:AF75"/>
    <mergeCell ref="AG75:AI75"/>
    <mergeCell ref="AJ75:AL75"/>
    <mergeCell ref="B76:C76"/>
    <mergeCell ref="D76:F76"/>
    <mergeCell ref="G76:J76"/>
    <mergeCell ref="K76:N76"/>
    <mergeCell ref="O76:R76"/>
    <mergeCell ref="B75:C75"/>
    <mergeCell ref="D75:F75"/>
    <mergeCell ref="G75:J75"/>
    <mergeCell ref="K75:N75"/>
    <mergeCell ref="O75:R75"/>
    <mergeCell ref="S75:V75"/>
    <mergeCell ref="S74:V74"/>
    <mergeCell ref="W74:Z74"/>
    <mergeCell ref="AA74:AC74"/>
    <mergeCell ref="AD74:AF74"/>
    <mergeCell ref="AG74:AI74"/>
    <mergeCell ref="AJ74:AL74"/>
    <mergeCell ref="W73:Z73"/>
    <mergeCell ref="AA73:AC73"/>
    <mergeCell ref="AD73:AF73"/>
    <mergeCell ref="AG73:AI73"/>
    <mergeCell ref="AJ73:AL73"/>
    <mergeCell ref="B74:C74"/>
    <mergeCell ref="D74:F74"/>
    <mergeCell ref="G74:J74"/>
    <mergeCell ref="K74:N74"/>
    <mergeCell ref="O74:R74"/>
    <mergeCell ref="B73:C73"/>
    <mergeCell ref="D73:F73"/>
    <mergeCell ref="G73:J73"/>
    <mergeCell ref="K73:N73"/>
    <mergeCell ref="O73:R73"/>
    <mergeCell ref="S73:V73"/>
    <mergeCell ref="S72:V72"/>
    <mergeCell ref="W72:Z72"/>
    <mergeCell ref="AA72:AC72"/>
    <mergeCell ref="AD72:AF72"/>
    <mergeCell ref="AG72:AI72"/>
    <mergeCell ref="AJ72:AL72"/>
    <mergeCell ref="W71:Z71"/>
    <mergeCell ref="AA71:AC71"/>
    <mergeCell ref="AD71:AF71"/>
    <mergeCell ref="AG71:AI71"/>
    <mergeCell ref="AJ71:AL71"/>
    <mergeCell ref="B72:C72"/>
    <mergeCell ref="D72:F72"/>
    <mergeCell ref="G72:J72"/>
    <mergeCell ref="K72:N72"/>
    <mergeCell ref="O72:R72"/>
    <mergeCell ref="B71:C71"/>
    <mergeCell ref="D71:F71"/>
    <mergeCell ref="G71:J71"/>
    <mergeCell ref="K71:N71"/>
    <mergeCell ref="O71:R71"/>
    <mergeCell ref="S71:V71"/>
    <mergeCell ref="S70:V70"/>
    <mergeCell ref="W70:Z70"/>
    <mergeCell ref="AA70:AC70"/>
    <mergeCell ref="AD70:AF70"/>
    <mergeCell ref="AG70:AI70"/>
    <mergeCell ref="AJ70:AL70"/>
    <mergeCell ref="W69:Z69"/>
    <mergeCell ref="AA69:AC69"/>
    <mergeCell ref="AD69:AF69"/>
    <mergeCell ref="AG69:AI69"/>
    <mergeCell ref="AJ69:AL69"/>
    <mergeCell ref="B70:C70"/>
    <mergeCell ref="D70:F70"/>
    <mergeCell ref="G70:J70"/>
    <mergeCell ref="K70:N70"/>
    <mergeCell ref="O70:R70"/>
    <mergeCell ref="B69:C69"/>
    <mergeCell ref="D69:F69"/>
    <mergeCell ref="G69:J69"/>
    <mergeCell ref="K69:N69"/>
    <mergeCell ref="O69:R69"/>
    <mergeCell ref="S69:V69"/>
    <mergeCell ref="S68:V68"/>
    <mergeCell ref="W68:Z68"/>
    <mergeCell ref="AA68:AC68"/>
    <mergeCell ref="AD68:AF68"/>
    <mergeCell ref="AG68:AI68"/>
    <mergeCell ref="AJ68:AL68"/>
    <mergeCell ref="W67:Z67"/>
    <mergeCell ref="AA67:AC67"/>
    <mergeCell ref="AD67:AF67"/>
    <mergeCell ref="AG67:AI67"/>
    <mergeCell ref="AJ67:AL67"/>
    <mergeCell ref="B68:C68"/>
    <mergeCell ref="D68:F68"/>
    <mergeCell ref="G68:J68"/>
    <mergeCell ref="K68:N68"/>
    <mergeCell ref="O68:R68"/>
    <mergeCell ref="B67:C67"/>
    <mergeCell ref="D67:F67"/>
    <mergeCell ref="G67:J67"/>
    <mergeCell ref="K67:N67"/>
    <mergeCell ref="O67:R67"/>
    <mergeCell ref="S67:V67"/>
    <mergeCell ref="S66:V66"/>
    <mergeCell ref="W66:Z66"/>
    <mergeCell ref="AA66:AC66"/>
    <mergeCell ref="AD66:AF66"/>
    <mergeCell ref="AG66:AI66"/>
    <mergeCell ref="AJ66:AL66"/>
    <mergeCell ref="W65:Z65"/>
    <mergeCell ref="AA65:AC65"/>
    <mergeCell ref="AD65:AF65"/>
    <mergeCell ref="AG65:AI65"/>
    <mergeCell ref="AJ65:AL65"/>
    <mergeCell ref="B66:C66"/>
    <mergeCell ref="D66:F66"/>
    <mergeCell ref="G66:J66"/>
    <mergeCell ref="K66:N66"/>
    <mergeCell ref="O66:R66"/>
    <mergeCell ref="B65:C65"/>
    <mergeCell ref="D65:F65"/>
    <mergeCell ref="G65:J65"/>
    <mergeCell ref="K65:N65"/>
    <mergeCell ref="O65:R65"/>
    <mergeCell ref="S65:V65"/>
    <mergeCell ref="S64:V64"/>
    <mergeCell ref="W64:Z64"/>
    <mergeCell ref="AA64:AC64"/>
    <mergeCell ref="AD64:AF64"/>
    <mergeCell ref="AG64:AI64"/>
    <mergeCell ref="AJ64:AL64"/>
    <mergeCell ref="W63:Z63"/>
    <mergeCell ref="AA63:AC63"/>
    <mergeCell ref="AD63:AF63"/>
    <mergeCell ref="AG63:AI63"/>
    <mergeCell ref="AJ63:AL63"/>
    <mergeCell ref="B64:C64"/>
    <mergeCell ref="D64:F64"/>
    <mergeCell ref="G64:J64"/>
    <mergeCell ref="K64:N64"/>
    <mergeCell ref="O64:R64"/>
    <mergeCell ref="B63:C63"/>
    <mergeCell ref="D63:F63"/>
    <mergeCell ref="G63:J63"/>
    <mergeCell ref="K63:N63"/>
    <mergeCell ref="O63:R63"/>
    <mergeCell ref="S63:V63"/>
    <mergeCell ref="S62:V62"/>
    <mergeCell ref="W62:Z62"/>
    <mergeCell ref="AA62:AC62"/>
    <mergeCell ref="AD62:AF62"/>
    <mergeCell ref="AG62:AI62"/>
    <mergeCell ref="AJ62:AL62"/>
    <mergeCell ref="W61:Z61"/>
    <mergeCell ref="AA61:AC61"/>
    <mergeCell ref="AD61:AF61"/>
    <mergeCell ref="AG61:AI61"/>
    <mergeCell ref="AJ61:AL61"/>
    <mergeCell ref="B62:C62"/>
    <mergeCell ref="D62:F62"/>
    <mergeCell ref="G62:J62"/>
    <mergeCell ref="K62:N62"/>
    <mergeCell ref="O62:R62"/>
    <mergeCell ref="B61:C61"/>
    <mergeCell ref="D61:F61"/>
    <mergeCell ref="G61:J61"/>
    <mergeCell ref="K61:N61"/>
    <mergeCell ref="O61:R61"/>
    <mergeCell ref="S61:V61"/>
    <mergeCell ref="S60:V60"/>
    <mergeCell ref="W60:Z60"/>
    <mergeCell ref="AA60:AC60"/>
    <mergeCell ref="AD60:AF60"/>
    <mergeCell ref="AG60:AI60"/>
    <mergeCell ref="AJ60:AL60"/>
    <mergeCell ref="W59:Z59"/>
    <mergeCell ref="AA59:AC59"/>
    <mergeCell ref="AD59:AF59"/>
    <mergeCell ref="AG59:AI59"/>
    <mergeCell ref="AJ59:AL59"/>
    <mergeCell ref="B60:C60"/>
    <mergeCell ref="D60:F60"/>
    <mergeCell ref="G60:J60"/>
    <mergeCell ref="K60:N60"/>
    <mergeCell ref="O60:R60"/>
    <mergeCell ref="B59:C59"/>
    <mergeCell ref="D59:F59"/>
    <mergeCell ref="G59:J59"/>
    <mergeCell ref="K59:N59"/>
    <mergeCell ref="O59:R59"/>
    <mergeCell ref="S59:V59"/>
    <mergeCell ref="S58:V58"/>
    <mergeCell ref="W58:Z58"/>
    <mergeCell ref="AA58:AC58"/>
    <mergeCell ref="AD58:AF58"/>
    <mergeCell ref="AG58:AI58"/>
    <mergeCell ref="AJ58:AL58"/>
    <mergeCell ref="W57:Z57"/>
    <mergeCell ref="AA57:AC57"/>
    <mergeCell ref="AD57:AF57"/>
    <mergeCell ref="AG57:AI57"/>
    <mergeCell ref="AJ57:AL57"/>
    <mergeCell ref="B58:C58"/>
    <mergeCell ref="D58:F58"/>
    <mergeCell ref="G58:J58"/>
    <mergeCell ref="K58:N58"/>
    <mergeCell ref="O58:R58"/>
    <mergeCell ref="B57:C57"/>
    <mergeCell ref="D57:F57"/>
    <mergeCell ref="G57:J57"/>
    <mergeCell ref="K57:N57"/>
    <mergeCell ref="O57:R57"/>
    <mergeCell ref="S57:V57"/>
    <mergeCell ref="S56:V56"/>
    <mergeCell ref="W56:Z56"/>
    <mergeCell ref="AA56:AC56"/>
    <mergeCell ref="AD56:AF56"/>
    <mergeCell ref="AG56:AI56"/>
    <mergeCell ref="AJ56:AL56"/>
    <mergeCell ref="W55:Z55"/>
    <mergeCell ref="AA55:AC55"/>
    <mergeCell ref="AD55:AF55"/>
    <mergeCell ref="AG55:AI55"/>
    <mergeCell ref="AJ55:AL55"/>
    <mergeCell ref="B56:C56"/>
    <mergeCell ref="D56:F56"/>
    <mergeCell ref="G56:J56"/>
    <mergeCell ref="K56:N56"/>
    <mergeCell ref="O56:R56"/>
    <mergeCell ref="B55:C55"/>
    <mergeCell ref="D55:F55"/>
    <mergeCell ref="G55:J55"/>
    <mergeCell ref="K55:N55"/>
    <mergeCell ref="O55:R55"/>
    <mergeCell ref="S55:V55"/>
    <mergeCell ref="S54:V54"/>
    <mergeCell ref="W54:Z54"/>
    <mergeCell ref="AA54:AC54"/>
    <mergeCell ref="AD54:AF54"/>
    <mergeCell ref="AG54:AI54"/>
    <mergeCell ref="AJ54:AL54"/>
    <mergeCell ref="W53:Z53"/>
    <mergeCell ref="AA53:AC53"/>
    <mergeCell ref="AD53:AF53"/>
    <mergeCell ref="AG53:AI53"/>
    <mergeCell ref="AJ53:AL53"/>
    <mergeCell ref="B54:C54"/>
    <mergeCell ref="D54:F54"/>
    <mergeCell ref="G54:J54"/>
    <mergeCell ref="K54:N54"/>
    <mergeCell ref="O54:R54"/>
    <mergeCell ref="B53:C53"/>
    <mergeCell ref="D53:F53"/>
    <mergeCell ref="G53:J53"/>
    <mergeCell ref="K53:N53"/>
    <mergeCell ref="O53:R53"/>
    <mergeCell ref="S53:V53"/>
    <mergeCell ref="S52:V52"/>
    <mergeCell ref="W52:Z52"/>
    <mergeCell ref="AA52:AC52"/>
    <mergeCell ref="AD52:AF52"/>
    <mergeCell ref="AG52:AI52"/>
    <mergeCell ref="AJ52:AL52"/>
    <mergeCell ref="W51:Z51"/>
    <mergeCell ref="AA51:AC51"/>
    <mergeCell ref="AD51:AF51"/>
    <mergeCell ref="AG51:AI51"/>
    <mergeCell ref="AJ51:AL51"/>
    <mergeCell ref="B52:C52"/>
    <mergeCell ref="D52:F52"/>
    <mergeCell ref="G52:J52"/>
    <mergeCell ref="K52:N52"/>
    <mergeCell ref="O52:R52"/>
    <mergeCell ref="B51:C51"/>
    <mergeCell ref="D51:F51"/>
    <mergeCell ref="G51:J51"/>
    <mergeCell ref="K51:N51"/>
    <mergeCell ref="O51:R51"/>
    <mergeCell ref="S51:V51"/>
    <mergeCell ref="S50:V50"/>
    <mergeCell ref="W50:Z50"/>
    <mergeCell ref="AA50:AC50"/>
    <mergeCell ref="AD50:AF50"/>
    <mergeCell ref="AG50:AI50"/>
    <mergeCell ref="AJ50:AL50"/>
    <mergeCell ref="W49:Z49"/>
    <mergeCell ref="AA49:AC49"/>
    <mergeCell ref="AD49:AF49"/>
    <mergeCell ref="AG49:AI49"/>
    <mergeCell ref="AJ49:AL49"/>
    <mergeCell ref="B50:C50"/>
    <mergeCell ref="D50:F50"/>
    <mergeCell ref="G50:J50"/>
    <mergeCell ref="K50:N50"/>
    <mergeCell ref="O50:R50"/>
    <mergeCell ref="B49:C49"/>
    <mergeCell ref="D49:F49"/>
    <mergeCell ref="G49:J49"/>
    <mergeCell ref="K49:N49"/>
    <mergeCell ref="O49:R49"/>
    <mergeCell ref="S49:V49"/>
    <mergeCell ref="S48:V48"/>
    <mergeCell ref="W48:Z48"/>
    <mergeCell ref="AA48:AC48"/>
    <mergeCell ref="AD48:AF48"/>
    <mergeCell ref="AG48:AI48"/>
    <mergeCell ref="AJ48:AL48"/>
    <mergeCell ref="W47:Z47"/>
    <mergeCell ref="AA47:AC47"/>
    <mergeCell ref="AD47:AF47"/>
    <mergeCell ref="AG47:AI47"/>
    <mergeCell ref="AJ47:AL47"/>
    <mergeCell ref="B48:C48"/>
    <mergeCell ref="D48:F48"/>
    <mergeCell ref="G48:J48"/>
    <mergeCell ref="K48:N48"/>
    <mergeCell ref="O48:R48"/>
    <mergeCell ref="B47:C47"/>
    <mergeCell ref="D47:F47"/>
    <mergeCell ref="G47:J47"/>
    <mergeCell ref="K47:N47"/>
    <mergeCell ref="O47:R47"/>
    <mergeCell ref="S47:V47"/>
    <mergeCell ref="S46:V46"/>
    <mergeCell ref="W46:Z46"/>
    <mergeCell ref="AA46:AC46"/>
    <mergeCell ref="AD46:AF46"/>
    <mergeCell ref="AG46:AI46"/>
    <mergeCell ref="AJ46:AL46"/>
    <mergeCell ref="W45:Z45"/>
    <mergeCell ref="AA45:AC45"/>
    <mergeCell ref="AD45:AF45"/>
    <mergeCell ref="AG45:AI45"/>
    <mergeCell ref="AJ45:AL45"/>
    <mergeCell ref="B46:C46"/>
    <mergeCell ref="D46:F46"/>
    <mergeCell ref="G46:J46"/>
    <mergeCell ref="K46:N46"/>
    <mergeCell ref="O46:R46"/>
    <mergeCell ref="B45:C45"/>
    <mergeCell ref="D45:F45"/>
    <mergeCell ref="G45:J45"/>
    <mergeCell ref="K45:N45"/>
    <mergeCell ref="O45:R45"/>
    <mergeCell ref="S45:V45"/>
    <mergeCell ref="S44:V44"/>
    <mergeCell ref="W44:Z44"/>
    <mergeCell ref="AA44:AC44"/>
    <mergeCell ref="AD44:AF44"/>
    <mergeCell ref="AG44:AI44"/>
    <mergeCell ref="AJ44:AL44"/>
    <mergeCell ref="W43:Z43"/>
    <mergeCell ref="AA43:AC43"/>
    <mergeCell ref="AD43:AF43"/>
    <mergeCell ref="AG43:AI43"/>
    <mergeCell ref="AJ43:AL43"/>
    <mergeCell ref="B44:C44"/>
    <mergeCell ref="D44:F44"/>
    <mergeCell ref="G44:J44"/>
    <mergeCell ref="K44:N44"/>
    <mergeCell ref="O44:R44"/>
    <mergeCell ref="B43:C43"/>
    <mergeCell ref="D43:F43"/>
    <mergeCell ref="G43:J43"/>
    <mergeCell ref="K43:N43"/>
    <mergeCell ref="O43:R43"/>
    <mergeCell ref="S43:V43"/>
    <mergeCell ref="S42:V42"/>
    <mergeCell ref="W42:Z42"/>
    <mergeCell ref="AA42:AC42"/>
    <mergeCell ref="AD42:AF42"/>
    <mergeCell ref="AG42:AI42"/>
    <mergeCell ref="AJ42:AL42"/>
    <mergeCell ref="W41:Z41"/>
    <mergeCell ref="AA41:AC41"/>
    <mergeCell ref="AD41:AF41"/>
    <mergeCell ref="AG41:AI41"/>
    <mergeCell ref="AJ41:AL41"/>
    <mergeCell ref="B42:C42"/>
    <mergeCell ref="D42:F42"/>
    <mergeCell ref="G42:J42"/>
    <mergeCell ref="K42:N42"/>
    <mergeCell ref="O42:R42"/>
    <mergeCell ref="B41:C41"/>
    <mergeCell ref="D41:F41"/>
    <mergeCell ref="G41:J41"/>
    <mergeCell ref="K41:N41"/>
    <mergeCell ref="O41:R41"/>
    <mergeCell ref="S41:V41"/>
    <mergeCell ref="S40:V40"/>
    <mergeCell ref="W40:Z40"/>
    <mergeCell ref="AA40:AC40"/>
    <mergeCell ref="AD40:AF40"/>
    <mergeCell ref="AG40:AI40"/>
    <mergeCell ref="AJ40:AL40"/>
    <mergeCell ref="W39:Z39"/>
    <mergeCell ref="AA39:AC39"/>
    <mergeCell ref="AD39:AF39"/>
    <mergeCell ref="AG39:AI39"/>
    <mergeCell ref="AJ39:AL39"/>
    <mergeCell ref="B40:C40"/>
    <mergeCell ref="D40:F40"/>
    <mergeCell ref="G40:J40"/>
    <mergeCell ref="K40:N40"/>
    <mergeCell ref="O40:R40"/>
    <mergeCell ref="B39:C39"/>
    <mergeCell ref="D39:F39"/>
    <mergeCell ref="G39:J39"/>
    <mergeCell ref="K39:N39"/>
    <mergeCell ref="O39:R39"/>
    <mergeCell ref="S39:V39"/>
    <mergeCell ref="S38:V38"/>
    <mergeCell ref="W38:Z38"/>
    <mergeCell ref="AA38:AC38"/>
    <mergeCell ref="AD38:AF38"/>
    <mergeCell ref="AG38:AI38"/>
    <mergeCell ref="AJ38:AL38"/>
    <mergeCell ref="W37:Z37"/>
    <mergeCell ref="AA37:AC37"/>
    <mergeCell ref="AD37:AF37"/>
    <mergeCell ref="AG37:AI37"/>
    <mergeCell ref="AJ37:AL37"/>
    <mergeCell ref="B38:C38"/>
    <mergeCell ref="D38:F38"/>
    <mergeCell ref="G38:J38"/>
    <mergeCell ref="K38:N38"/>
    <mergeCell ref="O38:R38"/>
    <mergeCell ref="B37:C37"/>
    <mergeCell ref="D37:F37"/>
    <mergeCell ref="G37:J37"/>
    <mergeCell ref="K37:N37"/>
    <mergeCell ref="O37:R37"/>
    <mergeCell ref="S37:V37"/>
    <mergeCell ref="S36:V36"/>
    <mergeCell ref="W36:Z36"/>
    <mergeCell ref="AA36:AC36"/>
    <mergeCell ref="AD36:AF36"/>
    <mergeCell ref="AG36:AI36"/>
    <mergeCell ref="AJ36:AL36"/>
    <mergeCell ref="W35:Z35"/>
    <mergeCell ref="AA35:AC35"/>
    <mergeCell ref="AD35:AF35"/>
    <mergeCell ref="AG35:AI35"/>
    <mergeCell ref="AJ35:AL35"/>
    <mergeCell ref="B36:C36"/>
    <mergeCell ref="D36:F36"/>
    <mergeCell ref="G36:J36"/>
    <mergeCell ref="K36:N36"/>
    <mergeCell ref="O36:R36"/>
    <mergeCell ref="B35:C35"/>
    <mergeCell ref="D35:F35"/>
    <mergeCell ref="G35:J35"/>
    <mergeCell ref="K35:N35"/>
    <mergeCell ref="O35:R35"/>
    <mergeCell ref="S35:V35"/>
    <mergeCell ref="S34:V34"/>
    <mergeCell ref="W34:Z34"/>
    <mergeCell ref="AA34:AC34"/>
    <mergeCell ref="AD34:AF34"/>
    <mergeCell ref="AG34:AI34"/>
    <mergeCell ref="AJ34:AL34"/>
    <mergeCell ref="W33:Z33"/>
    <mergeCell ref="AA33:AC33"/>
    <mergeCell ref="AD33:AF33"/>
    <mergeCell ref="AG33:AI33"/>
    <mergeCell ref="AJ33:AL33"/>
    <mergeCell ref="B34:C34"/>
    <mergeCell ref="D34:F34"/>
    <mergeCell ref="G34:J34"/>
    <mergeCell ref="K34:N34"/>
    <mergeCell ref="O34:R34"/>
    <mergeCell ref="B33:C33"/>
    <mergeCell ref="D33:F33"/>
    <mergeCell ref="G33:J33"/>
    <mergeCell ref="K33:N33"/>
    <mergeCell ref="O33:R33"/>
    <mergeCell ref="S33:V33"/>
    <mergeCell ref="S32:V32"/>
    <mergeCell ref="W32:Z32"/>
    <mergeCell ref="AA32:AC32"/>
    <mergeCell ref="AD32:AF32"/>
    <mergeCell ref="AG32:AI32"/>
    <mergeCell ref="AJ32:AL32"/>
    <mergeCell ref="W31:Z31"/>
    <mergeCell ref="AA31:AC31"/>
    <mergeCell ref="AD31:AF31"/>
    <mergeCell ref="AG31:AI31"/>
    <mergeCell ref="AJ31:AL31"/>
    <mergeCell ref="B32:C32"/>
    <mergeCell ref="D32:F32"/>
    <mergeCell ref="G32:J32"/>
    <mergeCell ref="K32:N32"/>
    <mergeCell ref="O32:R32"/>
    <mergeCell ref="B31:C31"/>
    <mergeCell ref="D31:F31"/>
    <mergeCell ref="G31:J31"/>
    <mergeCell ref="K31:N31"/>
    <mergeCell ref="O31:R31"/>
    <mergeCell ref="S31:V31"/>
    <mergeCell ref="S30:V30"/>
    <mergeCell ref="W30:Z30"/>
    <mergeCell ref="AA30:AC30"/>
    <mergeCell ref="AD30:AF30"/>
    <mergeCell ref="AG30:AI30"/>
    <mergeCell ref="AJ30:AL30"/>
    <mergeCell ref="W29:Z29"/>
    <mergeCell ref="AA29:AC29"/>
    <mergeCell ref="AD29:AF29"/>
    <mergeCell ref="AG29:AI29"/>
    <mergeCell ref="AJ29:AL29"/>
    <mergeCell ref="B30:C30"/>
    <mergeCell ref="D30:F30"/>
    <mergeCell ref="G30:J30"/>
    <mergeCell ref="K30:N30"/>
    <mergeCell ref="O30:R30"/>
    <mergeCell ref="B29:C29"/>
    <mergeCell ref="D29:F29"/>
    <mergeCell ref="G29:J29"/>
    <mergeCell ref="K29:N29"/>
    <mergeCell ref="O29:R29"/>
    <mergeCell ref="S29:V29"/>
    <mergeCell ref="S28:V28"/>
    <mergeCell ref="W28:Z28"/>
    <mergeCell ref="AA28:AC28"/>
    <mergeCell ref="AD28:AF28"/>
    <mergeCell ref="AG28:AI28"/>
    <mergeCell ref="AJ28:AL28"/>
    <mergeCell ref="W27:Z27"/>
    <mergeCell ref="AA27:AC27"/>
    <mergeCell ref="AD27:AF27"/>
    <mergeCell ref="AG27:AI27"/>
    <mergeCell ref="AJ27:AL27"/>
    <mergeCell ref="B28:C28"/>
    <mergeCell ref="D28:F28"/>
    <mergeCell ref="G28:J28"/>
    <mergeCell ref="K28:N28"/>
    <mergeCell ref="O28:R28"/>
    <mergeCell ref="B27:C27"/>
    <mergeCell ref="D27:F27"/>
    <mergeCell ref="G27:J27"/>
    <mergeCell ref="K27:N27"/>
    <mergeCell ref="O27:R27"/>
    <mergeCell ref="S27:V27"/>
    <mergeCell ref="S26:V26"/>
    <mergeCell ref="W26:Z26"/>
    <mergeCell ref="AA26:AC26"/>
    <mergeCell ref="AD26:AF26"/>
    <mergeCell ref="AG26:AI26"/>
    <mergeCell ref="AJ26:AL26"/>
    <mergeCell ref="W25:Z25"/>
    <mergeCell ref="AA25:AC25"/>
    <mergeCell ref="AD25:AF25"/>
    <mergeCell ref="AG25:AI25"/>
    <mergeCell ref="AJ25:AL25"/>
    <mergeCell ref="B26:C26"/>
    <mergeCell ref="D26:F26"/>
    <mergeCell ref="G26:J26"/>
    <mergeCell ref="K26:N26"/>
    <mergeCell ref="O26:R26"/>
    <mergeCell ref="B25:C25"/>
    <mergeCell ref="D25:F25"/>
    <mergeCell ref="G25:J25"/>
    <mergeCell ref="K25:N25"/>
    <mergeCell ref="O25:R25"/>
    <mergeCell ref="S25:V25"/>
    <mergeCell ref="S24:V24"/>
    <mergeCell ref="W24:Z24"/>
    <mergeCell ref="AA24:AC24"/>
    <mergeCell ref="AD24:AF24"/>
    <mergeCell ref="AG24:AI24"/>
    <mergeCell ref="AJ24:AL24"/>
    <mergeCell ref="W23:Z23"/>
    <mergeCell ref="AA23:AC23"/>
    <mergeCell ref="AD23:AF23"/>
    <mergeCell ref="AG23:AI23"/>
    <mergeCell ref="AJ23:AL23"/>
    <mergeCell ref="B24:C24"/>
    <mergeCell ref="D24:F24"/>
    <mergeCell ref="G24:J24"/>
    <mergeCell ref="K24:N24"/>
    <mergeCell ref="O24:R24"/>
    <mergeCell ref="B23:C23"/>
    <mergeCell ref="D23:F23"/>
    <mergeCell ref="G23:J23"/>
    <mergeCell ref="K23:N23"/>
    <mergeCell ref="O23:R23"/>
    <mergeCell ref="S23:V23"/>
    <mergeCell ref="S22:V22"/>
    <mergeCell ref="W22:Z22"/>
    <mergeCell ref="AA22:AC22"/>
    <mergeCell ref="AD22:AF22"/>
    <mergeCell ref="AG22:AI22"/>
    <mergeCell ref="AJ22:AL22"/>
    <mergeCell ref="W21:Z21"/>
    <mergeCell ref="AA21:AC21"/>
    <mergeCell ref="AD21:AF21"/>
    <mergeCell ref="AG21:AI21"/>
    <mergeCell ref="AJ21:AL21"/>
    <mergeCell ref="B22:C22"/>
    <mergeCell ref="D22:F22"/>
    <mergeCell ref="G22:J22"/>
    <mergeCell ref="K22:N22"/>
    <mergeCell ref="O22:R22"/>
    <mergeCell ref="B21:C21"/>
    <mergeCell ref="D21:F21"/>
    <mergeCell ref="G21:J21"/>
    <mergeCell ref="K21:N21"/>
    <mergeCell ref="O21:R21"/>
    <mergeCell ref="S21:V21"/>
    <mergeCell ref="S20:V20"/>
    <mergeCell ref="W20:Z20"/>
    <mergeCell ref="AA20:AC20"/>
    <mergeCell ref="AD20:AF20"/>
    <mergeCell ref="AG20:AI20"/>
    <mergeCell ref="AJ20:AL20"/>
    <mergeCell ref="W19:Z19"/>
    <mergeCell ref="AA19:AC19"/>
    <mergeCell ref="AD19:AF19"/>
    <mergeCell ref="AG19:AI19"/>
    <mergeCell ref="AJ19:AL19"/>
    <mergeCell ref="B20:C20"/>
    <mergeCell ref="D20:F20"/>
    <mergeCell ref="G20:J20"/>
    <mergeCell ref="K20:N20"/>
    <mergeCell ref="O20:R20"/>
    <mergeCell ref="B19:C19"/>
    <mergeCell ref="D19:F19"/>
    <mergeCell ref="G19:J19"/>
    <mergeCell ref="K19:N19"/>
    <mergeCell ref="O19:R19"/>
    <mergeCell ref="S19:V19"/>
    <mergeCell ref="S18:V18"/>
    <mergeCell ref="W18:Z18"/>
    <mergeCell ref="AA18:AC18"/>
    <mergeCell ref="AD18:AF18"/>
    <mergeCell ref="AG18:AI18"/>
    <mergeCell ref="AJ18:AL18"/>
    <mergeCell ref="W17:Z17"/>
    <mergeCell ref="AA17:AC17"/>
    <mergeCell ref="AD17:AF17"/>
    <mergeCell ref="AG17:AI17"/>
    <mergeCell ref="AJ17:AL17"/>
    <mergeCell ref="B18:C18"/>
    <mergeCell ref="D18:F18"/>
    <mergeCell ref="G18:J18"/>
    <mergeCell ref="K18:N18"/>
    <mergeCell ref="O18:R18"/>
    <mergeCell ref="B17:C17"/>
    <mergeCell ref="D17:F17"/>
    <mergeCell ref="G17:J17"/>
    <mergeCell ref="K17:N17"/>
    <mergeCell ref="O17:R17"/>
    <mergeCell ref="S17:V17"/>
    <mergeCell ref="S16:V16"/>
    <mergeCell ref="W16:Z16"/>
    <mergeCell ref="AA16:AC16"/>
    <mergeCell ref="AD16:AF16"/>
    <mergeCell ref="AG16:AI16"/>
    <mergeCell ref="AJ16:AL16"/>
    <mergeCell ref="W15:Z15"/>
    <mergeCell ref="AA15:AC15"/>
    <mergeCell ref="AD15:AF15"/>
    <mergeCell ref="AG15:AI15"/>
    <mergeCell ref="AJ15:AL15"/>
    <mergeCell ref="B16:C16"/>
    <mergeCell ref="D16:F16"/>
    <mergeCell ref="G16:J16"/>
    <mergeCell ref="K16:N16"/>
    <mergeCell ref="O16:R16"/>
    <mergeCell ref="B15:C15"/>
    <mergeCell ref="D15:F15"/>
    <mergeCell ref="G15:J15"/>
    <mergeCell ref="K15:N15"/>
    <mergeCell ref="O15:R15"/>
    <mergeCell ref="S15:V15"/>
    <mergeCell ref="S14:V14"/>
    <mergeCell ref="W14:Z14"/>
    <mergeCell ref="AA14:AC14"/>
    <mergeCell ref="AD14:AF14"/>
    <mergeCell ref="AG14:AI14"/>
    <mergeCell ref="AJ14:AL14"/>
    <mergeCell ref="W13:Z13"/>
    <mergeCell ref="AA13:AC13"/>
    <mergeCell ref="AD13:AF13"/>
    <mergeCell ref="AG13:AI13"/>
    <mergeCell ref="AJ13:AL13"/>
    <mergeCell ref="B14:C14"/>
    <mergeCell ref="D14:F14"/>
    <mergeCell ref="G14:J14"/>
    <mergeCell ref="K14:N14"/>
    <mergeCell ref="O14:R14"/>
    <mergeCell ref="B13:C13"/>
    <mergeCell ref="D13:F13"/>
    <mergeCell ref="G13:J13"/>
    <mergeCell ref="K13:N13"/>
    <mergeCell ref="O13:R13"/>
    <mergeCell ref="S13:V13"/>
    <mergeCell ref="B3:AL3"/>
    <mergeCell ref="B5:J6"/>
    <mergeCell ref="K5:R6"/>
    <mergeCell ref="S5:Z6"/>
    <mergeCell ref="AA5:AI6"/>
    <mergeCell ref="AJ5:AK6"/>
    <mergeCell ref="AL5:AL6"/>
    <mergeCell ref="S9:V12"/>
    <mergeCell ref="W9:Z12"/>
    <mergeCell ref="AA9:AL9"/>
    <mergeCell ref="AA10:AC12"/>
    <mergeCell ref="AD10:AF12"/>
    <mergeCell ref="AG10:AI12"/>
    <mergeCell ref="AJ10:AL12"/>
    <mergeCell ref="AM5:AM6"/>
    <mergeCell ref="B7:J7"/>
    <mergeCell ref="K7:R7"/>
    <mergeCell ref="S7:Z7"/>
    <mergeCell ref="AA7:AK7"/>
    <mergeCell ref="B9:C12"/>
    <mergeCell ref="D9:F12"/>
    <mergeCell ref="G9:J12"/>
    <mergeCell ref="K9:N12"/>
    <mergeCell ref="O9:R12"/>
  </mergeCells>
  <phoneticPr fontId="23"/>
  <conditionalFormatting sqref="D13:Z13">
    <cfRule type="containsBlanks" dxfId="226" priority="6">
      <formula>LEN(TRIM(D13))=0</formula>
    </cfRule>
  </conditionalFormatting>
  <conditionalFormatting sqref="AA10:AB11">
    <cfRule type="expression" dxfId="225" priority="7">
      <formula>_xlfn.ISFORMULA(AA10)=TRUE</formula>
    </cfRule>
  </conditionalFormatting>
  <conditionalFormatting sqref="AG10:AG11">
    <cfRule type="expression" dxfId="222" priority="5">
      <formula>_xlfn.ISFORMULA(AG10)=TRUE</formula>
    </cfRule>
  </conditionalFormatting>
  <dataValidations count="6">
    <dataValidation type="list" allowBlank="1" showInputMessage="1" showErrorMessage="1" sqref="K14:N242" xr:uid="{9A4775FD-C1A8-4C7F-A114-81ED900EAEB0}">
      <formula1>"分譲,賃貸,社宅等,その他"</formula1>
    </dataValidation>
    <dataValidation type="list" imeMode="hiragana" allowBlank="1" showInputMessage="1" showErrorMessage="1" sqref="K13:N13" xr:uid="{89DC3E33-7DCF-456A-BE2C-1A2D9565A42F}">
      <formula1>"分譲,賃貸,社宅等,その他"</formula1>
    </dataValidation>
    <dataValidation type="list" allowBlank="1" showInputMessage="1" showErrorMessage="1" sqref="AA13:AC242 AJ13:AL242" xr:uid="{72BB1832-2A7C-4447-B64E-EFC193C03FC9}">
      <formula1>"有り"</formula1>
    </dataValidation>
    <dataValidation type="list" imeMode="hiragana" allowBlank="1" showInputMessage="1" showErrorMessage="1" sqref="P243:S1048576" xr:uid="{127AB9C8-C06E-44FC-A091-6A27FC1B93BF}">
      <formula1>"分譲,賃貸,その他"</formula1>
    </dataValidation>
    <dataValidation imeMode="off" allowBlank="1" showInputMessage="1" showErrorMessage="1" sqref="O13:R46 G13:J242 D13:F46 W13:W242" xr:uid="{CDD3DB5F-3D4E-4E79-B60B-DAA713556868}"/>
    <dataValidation imeMode="disabled" allowBlank="1" showInputMessage="1" showErrorMessage="1" sqref="AL7 K7 AA7 K5 O47:R242" xr:uid="{70E5AF7B-2DD7-4EA4-9872-98A0C4E7E0E6}"/>
  </dataValidations>
  <printOptions horizontalCentered="1"/>
  <pageMargins left="0.51181102362204722" right="0.11811023622047245" top="0.35433070866141736" bottom="0.35433070866141736" header="0.31496062992125984" footer="0.11811023622047245"/>
  <pageSetup paperSize="9" scale="61" fitToHeight="0" orientation="portrait" r:id="rId1"/>
  <headerFooter scaleWithDoc="0">
    <oddFooter>&amp;R&amp;K00-036R7中層ZEH-M_ver.1.1</oddFooter>
  </headerFooter>
  <rowBreaks count="7" manualBreakCount="7">
    <brk id="42" min="1" max="38" man="1"/>
    <brk id="72" min="1" max="38" man="1"/>
    <brk id="102" min="1" max="38" man="1"/>
    <brk id="132" min="1" max="38" man="1"/>
    <brk id="162" min="1" max="38" man="1"/>
    <brk id="192" min="1" max="38" man="1"/>
    <brk id="222" min="1" max="38" man="1"/>
  </rowBreaks>
  <extLst>
    <ext xmlns:x14="http://schemas.microsoft.com/office/spreadsheetml/2009/9/main" uri="{78C0D931-6437-407d-A8EE-F0AAD7539E65}">
      <x14:conditionalFormattings>
        <x14:conditionalFormatting xmlns:xm="http://schemas.microsoft.com/office/excel/2006/main">
          <x14:cfRule type="expression" priority="4" id="{2374C8F5-46E8-40AE-9C30-71A70AA543BF}">
            <xm:f>全体概要!$D$30="有り"</xm:f>
            <x14:dxf>
              <fill>
                <patternFill patternType="none">
                  <bgColor auto="1"/>
                </patternFill>
              </fill>
            </x14:dxf>
          </x14:cfRule>
          <xm:sqref>AA13:AC242</xm:sqref>
        </x14:conditionalFormatting>
        <x14:conditionalFormatting xmlns:xm="http://schemas.microsoft.com/office/excel/2006/main">
          <x14:cfRule type="expression" priority="3" id="{D805AF8B-E952-4055-9B89-87D7EED86C83}">
            <xm:f>OR(全体概要!$K$29:$M$29="専有部",全体概要!$K$29:$M$29="専有部・共用部")</xm:f>
            <x14:dxf>
              <fill>
                <patternFill patternType="none">
                  <bgColor auto="1"/>
                </patternFill>
              </fill>
            </x14:dxf>
          </x14:cfRule>
          <xm:sqref>AD13:AF242</xm:sqref>
        </x14:conditionalFormatting>
        <x14:conditionalFormatting xmlns:xm="http://schemas.microsoft.com/office/excel/2006/main">
          <x14:cfRule type="expression" priority="2" id="{2A4B05D4-0813-4F23-8B51-4ACB498098A3}">
            <xm:f>OR(全体概要!$Y$29:$AA$29="専有部",全体概要!$Y$29:$AA$29="専有部・共用部")</xm:f>
            <x14:dxf>
              <fill>
                <patternFill patternType="none">
                  <bgColor auto="1"/>
                </patternFill>
              </fill>
            </x14:dxf>
          </x14:cfRule>
          <xm:sqref>AG13:AI242</xm:sqref>
        </x14:conditionalFormatting>
        <x14:conditionalFormatting xmlns:xm="http://schemas.microsoft.com/office/excel/2006/main">
          <x14:cfRule type="expression" priority="1" id="{DFB63607-5FBA-4581-8265-94D099733981}">
            <xm:f>全体概要!$L$30="有り"</xm:f>
            <x14:dxf>
              <fill>
                <patternFill patternType="none">
                  <bgColor auto="1"/>
                </patternFill>
              </fill>
            </x14:dxf>
          </x14:cfRule>
          <xm:sqref>AJ13:AL242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入力シート</vt:lpstr>
      <vt:lpstr>申請書類リスト</vt:lpstr>
      <vt:lpstr>様式第1_交付申請書</vt:lpstr>
      <vt:lpstr>誓約書</vt:lpstr>
      <vt:lpstr>個人情報の取得と利用について</vt:lpstr>
      <vt:lpstr>全体概要</vt:lpstr>
      <vt:lpstr>old７.共用部定額単価算出シート</vt:lpstr>
      <vt:lpstr>old１４.蓄電システム明細（専有部）</vt:lpstr>
      <vt:lpstr>住戸一覧</vt:lpstr>
      <vt:lpstr>工程表</vt:lpstr>
      <vt:lpstr>補助金額算出表　その１</vt:lpstr>
      <vt:lpstr>補助金額算出表　その２</vt:lpstr>
      <vt:lpstr>蓄電システム明細</vt:lpstr>
      <vt:lpstr>水害等の災害時の電源確保に配慮した蓄電システム導入計画</vt:lpstr>
      <vt:lpstr>old１６.ＥＶ充電設備補助金算出シート</vt:lpstr>
      <vt:lpstr>old１７.Ｖ２Ｈ充電設備（充放電設備）補助金算出シート</vt:lpstr>
      <vt:lpstr>EV充電設備補助金算出シート</vt:lpstr>
      <vt:lpstr>V2H充放電設備補助金算出シート</vt:lpstr>
      <vt:lpstr>CLT明細</vt:lpstr>
      <vt:lpstr>地中熱ヒートポンプ・システム明細</vt:lpstr>
      <vt:lpstr>PVTシステム明細 </vt:lpstr>
      <vt:lpstr>液体集熱式太陽熱利用システム明細</vt:lpstr>
      <vt:lpstr>CLT明細!Print_Area</vt:lpstr>
      <vt:lpstr>EV充電設備補助金算出シート!Print_Area</vt:lpstr>
      <vt:lpstr>'old１４.蓄電システム明細（専有部）'!Print_Area</vt:lpstr>
      <vt:lpstr>old１６.ＥＶ充電設備補助金算出シート!Print_Area</vt:lpstr>
      <vt:lpstr>'old１７.Ｖ２Ｈ充電設備（充放電設備）補助金算出シート'!Print_Area</vt:lpstr>
      <vt:lpstr>old７.共用部定額単価算出シート!Print_Area</vt:lpstr>
      <vt:lpstr>'PVTシステム明細 '!Print_Area</vt:lpstr>
      <vt:lpstr>V2H充放電設備補助金算出シート!Print_Area</vt:lpstr>
      <vt:lpstr>液体集熱式太陽熱利用システム明細!Print_Area</vt:lpstr>
      <vt:lpstr>個人情報の取得と利用について!Print_Area</vt:lpstr>
      <vt:lpstr>工程表!Print_Area</vt:lpstr>
      <vt:lpstr>住戸一覧!Print_Area</vt:lpstr>
      <vt:lpstr>申請書類リスト!Print_Area</vt:lpstr>
      <vt:lpstr>水害等の災害時の電源確保に配慮した蓄電システム導入計画!Print_Area</vt:lpstr>
      <vt:lpstr>誓約書!Print_Area</vt:lpstr>
      <vt:lpstr>全体概要!Print_Area</vt:lpstr>
      <vt:lpstr>地中熱ヒートポンプ・システム明細!Print_Area</vt:lpstr>
      <vt:lpstr>蓄電システム明細!Print_Area</vt:lpstr>
      <vt:lpstr>入力シート!Print_Area</vt:lpstr>
      <vt:lpstr>'補助金額算出表　その１'!Print_Area</vt:lpstr>
      <vt:lpstr>'補助金額算出表　その２'!Print_Area</vt:lpstr>
      <vt:lpstr>様式第1_交付申請書!Print_Area</vt:lpstr>
      <vt:lpstr>住戸一覧!Print_Titles</vt:lpstr>
      <vt:lpstr>'補助金額算出表　その１'!Print_Titles</vt:lpstr>
      <vt:lpstr>'補助金額算出表　その２'!Print_Titles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中原 朋子</cp:lastModifiedBy>
  <cp:lastPrinted>2025-05-08T09:02:24Z</cp:lastPrinted>
  <dcterms:created xsi:type="dcterms:W3CDTF">2020-04-30T03:53:05Z</dcterms:created>
  <dcterms:modified xsi:type="dcterms:W3CDTF">2025-05-08T09:11:55Z</dcterms:modified>
</cp:coreProperties>
</file>